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archivos\SGPADE\ssectorial\Q 2014\CONSUMO ALIMENTARIO\SERIES ANUALES\HOSTELERÍA\"/>
    </mc:Choice>
  </mc:AlternateContent>
  <xr:revisionPtr revIDLastSave="0" documentId="13_ncr:1_{6C98606C-F92C-434D-95CA-B3D3709F7FFD}" xr6:coauthVersionLast="47" xr6:coauthVersionMax="47" xr10:uidLastSave="{00000000-0000-0000-0000-000000000000}"/>
  <bookViews>
    <workbookView showSheetTabs="0" xWindow="28680" yWindow="-120" windowWidth="29040" windowHeight="15840" tabRatio="806" xr2:uid="{00000000-000D-0000-FFFF-FFFF00000000}"/>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4" i="5" l="1"/>
  <c r="D7" i="8" l="1"/>
  <c r="B6" i="5"/>
  <c r="E15" i="5" l="1"/>
  <c r="E55" i="5"/>
  <c r="E16" i="5"/>
  <c r="F55" i="5"/>
  <c r="H55" i="5" s="1"/>
  <c r="E17" i="5"/>
  <c r="E10" i="5"/>
  <c r="E18" i="5"/>
  <c r="E11" i="5"/>
  <c r="E19" i="5"/>
  <c r="E12" i="5"/>
  <c r="E20" i="5"/>
  <c r="E13" i="5"/>
  <c r="E21" i="5"/>
  <c r="E14" i="5"/>
  <c r="E22" i="5"/>
  <c r="D7" i="9"/>
  <c r="B7" i="9"/>
  <c r="A8" i="8" l="1"/>
  <c r="A14" i="5" l="1"/>
  <c r="A12" i="5"/>
  <c r="C9" i="9"/>
  <c r="A9" i="5"/>
  <c r="C7" i="5"/>
  <c r="D7" i="5"/>
  <c r="A16" i="5"/>
  <c r="A15" i="5"/>
  <c r="D9" i="9"/>
  <c r="A17" i="5"/>
  <c r="A11" i="5"/>
  <c r="C9" i="8"/>
  <c r="A10" i="5"/>
  <c r="A13" i="5"/>
  <c r="D9" i="8"/>
  <c r="A8" i="5"/>
  <c r="A40" i="5"/>
  <c r="A41" i="5"/>
  <c r="A45" i="5"/>
  <c r="A58" i="5"/>
  <c r="A21" i="5"/>
  <c r="A39" i="5"/>
  <c r="A56" i="5"/>
  <c r="A52" i="5"/>
  <c r="A53" i="5"/>
  <c r="A30" i="5"/>
  <c r="A49" i="5"/>
  <c r="A46" i="5"/>
  <c r="A55" i="5"/>
  <c r="A28" i="5"/>
  <c r="A19" i="5"/>
  <c r="A22" i="5"/>
  <c r="A23" i="5"/>
  <c r="A35" i="5"/>
  <c r="A33" i="5"/>
  <c r="A34" i="5"/>
  <c r="A26" i="5"/>
  <c r="A32" i="5"/>
  <c r="A50" i="5"/>
  <c r="A24" i="5"/>
  <c r="A42" i="5"/>
  <c r="A18" i="5"/>
  <c r="A38" i="5"/>
  <c r="A57" i="5"/>
  <c r="A48" i="5"/>
  <c r="A25" i="5"/>
  <c r="A51" i="5"/>
  <c r="A29" i="5"/>
  <c r="A27" i="5"/>
  <c r="A54" i="5"/>
  <c r="A47" i="5"/>
  <c r="A31" i="5"/>
  <c r="A36" i="5"/>
  <c r="A20" i="5"/>
  <c r="A37" i="5"/>
  <c r="A44" i="5"/>
  <c r="A43" i="5"/>
  <c r="F9" i="9"/>
  <c r="A228" i="3"/>
  <c r="A220" i="3"/>
  <c r="A212" i="3"/>
  <c r="A196" i="3"/>
  <c r="A188" i="3"/>
  <c r="A180" i="3"/>
  <c r="A225" i="3"/>
  <c r="A217" i="3"/>
  <c r="A209" i="3"/>
  <c r="A193" i="3"/>
  <c r="A177" i="3"/>
  <c r="A230" i="3"/>
  <c r="A222" i="3"/>
  <c r="A206" i="3"/>
  <c r="A198" i="3"/>
  <c r="A190" i="3"/>
  <c r="A174" i="3"/>
  <c r="A227" i="3"/>
  <c r="A219" i="3"/>
  <c r="A203" i="3"/>
  <c r="A195" i="3"/>
  <c r="A187" i="3"/>
  <c r="A179" i="3"/>
  <c r="A224" i="3"/>
  <c r="A216" i="3"/>
  <c r="A200" i="3"/>
  <c r="A192" i="3"/>
  <c r="A184" i="3"/>
  <c r="A176" i="3"/>
  <c r="A229" i="3"/>
  <c r="A221" i="3"/>
  <c r="A197" i="3"/>
  <c r="A189" i="3"/>
  <c r="A181" i="3"/>
  <c r="A223" i="3"/>
  <c r="A218" i="3"/>
  <c r="A207" i="3"/>
  <c r="A202" i="3"/>
  <c r="A191" i="3"/>
  <c r="A186" i="3"/>
  <c r="A175" i="3"/>
  <c r="A226" i="3"/>
  <c r="A215" i="3"/>
  <c r="A210" i="3"/>
  <c r="A199" i="3"/>
  <c r="A183" i="3"/>
  <c r="A178" i="3"/>
  <c r="A319" i="10"/>
  <c r="A315" i="10"/>
  <c r="A313" i="10"/>
  <c r="A311" i="10"/>
  <c r="A307" i="10"/>
  <c r="A299" i="10"/>
  <c r="A297" i="10"/>
  <c r="A295" i="10"/>
  <c r="A293" i="10"/>
  <c r="A291" i="10"/>
  <c r="A314" i="10"/>
  <c r="A306" i="10"/>
  <c r="A290" i="10"/>
  <c r="A285" i="10"/>
  <c r="A283" i="10"/>
  <c r="A279" i="10"/>
  <c r="A324" i="10"/>
  <c r="A316" i="10"/>
  <c r="A300" i="10"/>
  <c r="A310" i="10"/>
  <c r="A294" i="10"/>
  <c r="A286" i="10"/>
  <c r="A280" i="10"/>
  <c r="A296" i="10"/>
  <c r="A312" i="10"/>
  <c r="A452" i="3"/>
  <c r="A420" i="3"/>
  <c r="A412" i="3"/>
  <c r="A404" i="3"/>
  <c r="A457" i="3"/>
  <c r="A449" i="3"/>
  <c r="A441" i="3"/>
  <c r="A425" i="3"/>
  <c r="A417" i="3"/>
  <c r="A409" i="3"/>
  <c r="A454" i="3"/>
  <c r="A446" i="3"/>
  <c r="A414" i="3"/>
  <c r="A406" i="3"/>
  <c r="A451" i="3"/>
  <c r="A435" i="3"/>
  <c r="A427" i="3"/>
  <c r="A419" i="3"/>
  <c r="A411" i="3"/>
  <c r="A403" i="3"/>
  <c r="A456" i="3"/>
  <c r="A448" i="3"/>
  <c r="A440" i="3"/>
  <c r="A432" i="3"/>
  <c r="A424" i="3"/>
  <c r="A416" i="3"/>
  <c r="A408" i="3"/>
  <c r="A453" i="3"/>
  <c r="A445" i="3"/>
  <c r="A437" i="3"/>
  <c r="A429" i="3"/>
  <c r="A421" i="3"/>
  <c r="A413" i="3"/>
  <c r="A431" i="3"/>
  <c r="A426" i="3"/>
  <c r="A415" i="3"/>
  <c r="A410" i="3"/>
  <c r="A434" i="3"/>
  <c r="A423" i="3"/>
  <c r="A418" i="3"/>
  <c r="A407" i="3"/>
  <c r="A402" i="3"/>
  <c r="A108" i="3"/>
  <c r="A100" i="3"/>
  <c r="A92" i="3"/>
  <c r="A76" i="3"/>
  <c r="A68" i="3"/>
  <c r="A60" i="3"/>
  <c r="A113" i="3"/>
  <c r="A105" i="3"/>
  <c r="A89" i="3"/>
  <c r="A81" i="3"/>
  <c r="A65" i="3"/>
  <c r="A110" i="3"/>
  <c r="A94" i="3"/>
  <c r="A86" i="3"/>
  <c r="A78" i="3"/>
  <c r="A70" i="3"/>
  <c r="A62" i="3"/>
  <c r="A107" i="3"/>
  <c r="A91" i="3"/>
  <c r="A83" i="3"/>
  <c r="A75" i="3"/>
  <c r="A67" i="3"/>
  <c r="A104" i="3"/>
  <c r="A96" i="3"/>
  <c r="A88" i="3"/>
  <c r="A80" i="3"/>
  <c r="A72" i="3"/>
  <c r="A64" i="3"/>
  <c r="A109" i="3"/>
  <c r="A101" i="3"/>
  <c r="A93" i="3"/>
  <c r="A77" i="3"/>
  <c r="A69" i="3"/>
  <c r="A61" i="3"/>
  <c r="A111" i="3"/>
  <c r="A106" i="3"/>
  <c r="A95" i="3"/>
  <c r="A90" i="3"/>
  <c r="A79" i="3"/>
  <c r="A74" i="3"/>
  <c r="A63" i="3"/>
  <c r="A103" i="3"/>
  <c r="A98" i="3"/>
  <c r="A87" i="3"/>
  <c r="A82" i="3"/>
  <c r="A71" i="3"/>
  <c r="A66" i="3"/>
  <c r="A2350" i="7"/>
  <c r="A2346" i="7"/>
  <c r="A2342" i="7"/>
  <c r="A2340" i="7"/>
  <c r="A2338" i="7"/>
  <c r="A2330" i="7"/>
  <c r="A2328" i="7"/>
  <c r="A2326" i="7"/>
  <c r="A2351" i="7"/>
  <c r="A2349" i="7"/>
  <c r="A2345" i="7"/>
  <c r="A2341" i="7"/>
  <c r="A2339" i="7"/>
  <c r="A2337" i="7"/>
  <c r="A2333" i="7"/>
  <c r="A2329" i="7"/>
  <c r="A2323" i="7"/>
  <c r="A1683" i="7"/>
  <c r="A1681" i="7"/>
  <c r="A1679" i="7"/>
  <c r="A1677" i="7"/>
  <c r="A1675" i="7"/>
  <c r="A1667" i="7"/>
  <c r="A1663" i="7"/>
  <c r="A1661" i="7"/>
  <c r="A1659" i="7"/>
  <c r="A1682" i="7"/>
  <c r="A1680" i="7"/>
  <c r="A1678" i="7"/>
  <c r="A1676" i="7"/>
  <c r="A1674" i="7"/>
  <c r="A1670" i="7"/>
  <c r="A1666" i="7"/>
  <c r="A1662" i="7"/>
  <c r="A1660" i="7"/>
  <c r="A1658" i="7"/>
  <c r="A3337" i="7"/>
  <c r="A3335" i="7"/>
  <c r="A3333" i="7"/>
  <c r="A3327" i="7"/>
  <c r="A3323" i="7"/>
  <c r="A3321" i="7"/>
  <c r="A3319" i="7"/>
  <c r="A3317" i="7"/>
  <c r="A3315" i="7"/>
  <c r="A3311" i="7"/>
  <c r="A3336" i="7"/>
  <c r="A3328" i="7"/>
  <c r="A3320" i="7"/>
  <c r="A3310" i="7"/>
  <c r="A3330" i="7"/>
  <c r="A3322" i="7"/>
  <c r="A3312" i="7"/>
  <c r="A3332" i="7"/>
  <c r="A3324" i="7"/>
  <c r="A3314" i="7"/>
  <c r="A3326" i="7"/>
  <c r="A284" i="3"/>
  <c r="A276" i="3"/>
  <c r="A268" i="3"/>
  <c r="A244" i="3"/>
  <c r="A236" i="3"/>
  <c r="A281" i="3"/>
  <c r="A273" i="3"/>
  <c r="A265" i="3"/>
  <c r="A257" i="3"/>
  <c r="A241" i="3"/>
  <c r="A233" i="3"/>
  <c r="A286" i="3"/>
  <c r="A270" i="3"/>
  <c r="A262" i="3"/>
  <c r="A254" i="3"/>
  <c r="A283" i="3"/>
  <c r="A275" i="3"/>
  <c r="A259" i="3"/>
  <c r="A243" i="3"/>
  <c r="A280" i="3"/>
  <c r="A272" i="3"/>
  <c r="A256" i="3"/>
  <c r="A248" i="3"/>
  <c r="A240" i="3"/>
  <c r="A232" i="3"/>
  <c r="A285" i="3"/>
  <c r="A277" i="3"/>
  <c r="A269" i="3"/>
  <c r="A261" i="3"/>
  <c r="A237" i="3"/>
  <c r="A287" i="3"/>
  <c r="A282" i="3"/>
  <c r="A271" i="3"/>
  <c r="A266" i="3"/>
  <c r="A255" i="3"/>
  <c r="A250" i="3"/>
  <c r="A239" i="3"/>
  <c r="A234" i="3"/>
  <c r="A279" i="3"/>
  <c r="A263" i="3"/>
  <c r="A242" i="3"/>
  <c r="A231" i="3"/>
  <c r="A572" i="3"/>
  <c r="A564" i="3"/>
  <c r="A556" i="3"/>
  <c r="A548" i="3"/>
  <c r="A540" i="3"/>
  <c r="A532" i="3"/>
  <c r="A524" i="3"/>
  <c r="A516" i="3"/>
  <c r="A553" i="3"/>
  <c r="A537" i="3"/>
  <c r="A529" i="3"/>
  <c r="A521" i="3"/>
  <c r="A554" i="3"/>
  <c r="A566" i="3"/>
  <c r="A558" i="3"/>
  <c r="A550" i="3"/>
  <c r="A542" i="3"/>
  <c r="A534" i="3"/>
  <c r="A526" i="3"/>
  <c r="A518" i="3"/>
  <c r="A571" i="3"/>
  <c r="A563" i="3"/>
  <c r="A555" i="3"/>
  <c r="A547" i="3"/>
  <c r="A539" i="3"/>
  <c r="A531" i="3"/>
  <c r="A523" i="3"/>
  <c r="A560" i="3"/>
  <c r="A552" i="3"/>
  <c r="A544" i="3"/>
  <c r="A536" i="3"/>
  <c r="A528" i="3"/>
  <c r="A520" i="3"/>
  <c r="A546" i="3"/>
  <c r="A557" i="3"/>
  <c r="A549" i="3"/>
  <c r="A541" i="3"/>
  <c r="A533" i="3"/>
  <c r="A525" i="3"/>
  <c r="A517" i="3"/>
  <c r="A570" i="3"/>
  <c r="A538" i="3"/>
  <c r="A527" i="3"/>
  <c r="A522" i="3"/>
  <c r="A559" i="3"/>
  <c r="A551" i="3"/>
  <c r="A567" i="3"/>
  <c r="A530" i="3"/>
  <c r="A519" i="3"/>
  <c r="A543" i="3"/>
  <c r="A508" i="3"/>
  <c r="A492" i="3"/>
  <c r="A484" i="3"/>
  <c r="A468" i="3"/>
  <c r="A460" i="3"/>
  <c r="A513" i="3"/>
  <c r="A505" i="3"/>
  <c r="A489" i="3"/>
  <c r="A481" i="3"/>
  <c r="A465" i="3"/>
  <c r="A510" i="3"/>
  <c r="A502" i="3"/>
  <c r="A494" i="3"/>
  <c r="A478" i="3"/>
  <c r="A470" i="3"/>
  <c r="A462" i="3"/>
  <c r="A491" i="3"/>
  <c r="A475" i="3"/>
  <c r="A467" i="3"/>
  <c r="A512" i="3"/>
  <c r="A496" i="3"/>
  <c r="A488" i="3"/>
  <c r="A480" i="3"/>
  <c r="A472" i="3"/>
  <c r="A464" i="3"/>
  <c r="A509" i="3"/>
  <c r="A493" i="3"/>
  <c r="A477" i="3"/>
  <c r="A469" i="3"/>
  <c r="A461" i="3"/>
  <c r="A511" i="3"/>
  <c r="A495" i="3"/>
  <c r="A490" i="3"/>
  <c r="A479" i="3"/>
  <c r="A463" i="3"/>
  <c r="A514" i="3"/>
  <c r="A503" i="3"/>
  <c r="A482" i="3"/>
  <c r="A471" i="3"/>
  <c r="A466" i="3"/>
  <c r="A340" i="3"/>
  <c r="A332" i="3"/>
  <c r="A316" i="3"/>
  <c r="A308" i="3"/>
  <c r="A300" i="3"/>
  <c r="A292" i="3"/>
  <c r="A337" i="3"/>
  <c r="A329" i="3"/>
  <c r="A313" i="3"/>
  <c r="A305" i="3"/>
  <c r="A289" i="3"/>
  <c r="A342" i="3"/>
  <c r="A334" i="3"/>
  <c r="A326" i="3"/>
  <c r="A318" i="3"/>
  <c r="A310" i="3"/>
  <c r="A302" i="3"/>
  <c r="A294" i="3"/>
  <c r="A331" i="3"/>
  <c r="A323" i="3"/>
  <c r="A315" i="3"/>
  <c r="A307" i="3"/>
  <c r="A291" i="3"/>
  <c r="A344" i="3"/>
  <c r="A336" i="3"/>
  <c r="A328" i="3"/>
  <c r="A320" i="3"/>
  <c r="A312" i="3"/>
  <c r="A304" i="3"/>
  <c r="A288" i="3"/>
  <c r="A341" i="3"/>
  <c r="A333" i="3"/>
  <c r="A325" i="3"/>
  <c r="A317" i="3"/>
  <c r="A309" i="3"/>
  <c r="A301" i="3"/>
  <c r="A293" i="3"/>
  <c r="A335" i="3"/>
  <c r="A330" i="3"/>
  <c r="A314" i="3"/>
  <c r="A303" i="3"/>
  <c r="A298" i="3"/>
  <c r="A327" i="3"/>
  <c r="A322" i="3"/>
  <c r="A311" i="3"/>
  <c r="A306" i="3"/>
  <c r="A295" i="3"/>
  <c r="A290" i="3"/>
  <c r="A628" i="3"/>
  <c r="A620" i="3"/>
  <c r="A612" i="3"/>
  <c r="A604" i="3"/>
  <c r="A596" i="3"/>
  <c r="A588" i="3"/>
  <c r="A580" i="3"/>
  <c r="A625" i="3"/>
  <c r="A609" i="3"/>
  <c r="A601" i="3"/>
  <c r="A593" i="3"/>
  <c r="A577" i="3"/>
  <c r="A610" i="3"/>
  <c r="A622" i="3"/>
  <c r="A614" i="3"/>
  <c r="A598" i="3"/>
  <c r="A582" i="3"/>
  <c r="A574" i="3"/>
  <c r="A627" i="3"/>
  <c r="A619" i="3"/>
  <c r="A611" i="3"/>
  <c r="A603" i="3"/>
  <c r="A595" i="3"/>
  <c r="A579" i="3"/>
  <c r="A594" i="3"/>
  <c r="A586" i="3"/>
  <c r="A578" i="3"/>
  <c r="A624" i="3"/>
  <c r="A616" i="3"/>
  <c r="A608" i="3"/>
  <c r="A600" i="3"/>
  <c r="A592" i="3"/>
  <c r="A584" i="3"/>
  <c r="A576" i="3"/>
  <c r="A621" i="3"/>
  <c r="A605" i="3"/>
  <c r="A581" i="3"/>
  <c r="A573" i="3"/>
  <c r="A626" i="3"/>
  <c r="A602" i="3"/>
  <c r="A623" i="3"/>
  <c r="A615" i="3"/>
  <c r="A607" i="3"/>
  <c r="A575" i="3"/>
  <c r="A1423" i="7"/>
  <c r="A1421" i="7"/>
  <c r="A1419" i="7"/>
  <c r="A1409" i="7"/>
  <c r="A1407" i="7"/>
  <c r="A1405" i="7"/>
  <c r="A1403" i="7"/>
  <c r="A1395" i="7"/>
  <c r="A1307" i="7"/>
  <c r="A1305" i="7"/>
  <c r="A1301" i="7"/>
  <c r="A1299" i="7"/>
  <c r="A1291" i="7"/>
  <c r="A1289" i="7"/>
  <c r="A1285" i="7"/>
  <c r="A1283" i="7"/>
  <c r="A1191" i="7"/>
  <c r="A1189" i="7"/>
  <c r="A1181" i="7"/>
  <c r="A1179" i="7"/>
  <c r="A1173" i="7"/>
  <c r="A1165" i="7"/>
  <c r="A1163" i="7"/>
  <c r="A1161" i="7"/>
  <c r="A1157" i="7"/>
  <c r="A1153" i="7"/>
  <c r="A1151" i="7"/>
  <c r="A1149" i="7"/>
  <c r="A1147" i="7"/>
  <c r="A1145" i="7"/>
  <c r="A1141" i="7"/>
  <c r="A1137" i="7"/>
  <c r="A1135" i="7"/>
  <c r="A1420" i="7"/>
  <c r="A1418" i="7"/>
  <c r="A1412" i="7"/>
  <c r="A1408" i="7"/>
  <c r="A1406" i="7"/>
  <c r="A1404" i="7"/>
  <c r="A1402" i="7"/>
  <c r="A1400" i="7"/>
  <c r="A1396" i="7"/>
  <c r="A1306" i="7"/>
  <c r="A1304" i="7"/>
  <c r="A1302" i="7"/>
  <c r="A1298" i="7"/>
  <c r="A1296" i="7"/>
  <c r="A1294" i="7"/>
  <c r="A1292" i="7"/>
  <c r="A1290" i="7"/>
  <c r="A1286" i="7"/>
  <c r="A1284" i="7"/>
  <c r="A1282" i="7"/>
  <c r="A1280" i="7"/>
  <c r="A1186" i="7"/>
  <c r="A1178" i="7"/>
  <c r="A1172" i="7"/>
  <c r="A1170" i="7"/>
  <c r="A1162" i="7"/>
  <c r="A1154" i="7"/>
  <c r="A1150" i="7"/>
  <c r="A1148" i="7"/>
  <c r="A1146" i="7"/>
  <c r="A1144" i="7"/>
  <c r="A1142" i="7"/>
  <c r="A1138" i="7"/>
  <c r="A1134" i="7"/>
  <c r="A1014" i="7"/>
  <c r="A1012" i="7"/>
  <c r="A1010" i="7"/>
  <c r="A1004" i="7"/>
  <c r="A1002" i="7"/>
  <c r="A998" i="7"/>
  <c r="A988" i="7"/>
  <c r="A986" i="7"/>
  <c r="A984" i="7"/>
  <c r="A982" i="7"/>
  <c r="A978" i="7"/>
  <c r="A974" i="7"/>
  <c r="A972" i="7"/>
  <c r="A962" i="7"/>
  <c r="A954" i="7"/>
  <c r="A950" i="7"/>
  <c r="A948" i="7"/>
  <c r="A946" i="7"/>
  <c r="A944" i="7"/>
  <c r="A942" i="7"/>
  <c r="A938" i="7"/>
  <c r="A934" i="7"/>
  <c r="A932" i="7"/>
  <c r="A812" i="7"/>
  <c r="A810" i="7"/>
  <c r="A808" i="7"/>
  <c r="A804" i="7"/>
  <c r="A802" i="7"/>
  <c r="A798" i="7"/>
  <c r="A794" i="7"/>
  <c r="A792" i="7"/>
  <c r="A790" i="7"/>
  <c r="A788" i="7"/>
  <c r="A746" i="7"/>
  <c r="A742" i="7"/>
  <c r="A740" i="7"/>
  <c r="A738" i="7"/>
  <c r="A736" i="7"/>
  <c r="A734" i="7"/>
  <c r="A732" i="7"/>
  <c r="A730" i="7"/>
  <c r="A728" i="7"/>
  <c r="A726" i="7"/>
  <c r="A720" i="7"/>
  <c r="A714" i="7"/>
  <c r="A712" i="7"/>
  <c r="A700" i="7"/>
  <c r="A638" i="7"/>
  <c r="A626" i="7"/>
  <c r="A624" i="7"/>
  <c r="A618" i="7"/>
  <c r="A614" i="7"/>
  <c r="A612" i="7"/>
  <c r="A610" i="7"/>
  <c r="A608" i="7"/>
  <c r="A606" i="7"/>
  <c r="A604" i="7"/>
  <c r="A602" i="7"/>
  <c r="A598" i="7"/>
  <c r="A594" i="7"/>
  <c r="A592" i="7"/>
  <c r="A590" i="7"/>
  <c r="A588" i="7"/>
  <c r="A586" i="7"/>
  <c r="A584" i="7"/>
  <c r="A580" i="7"/>
  <c r="A578" i="7"/>
  <c r="A570" i="7"/>
  <c r="A566" i="7"/>
  <c r="A558" i="7"/>
  <c r="A554" i="7"/>
  <c r="A1017" i="7"/>
  <c r="A1011" i="7"/>
  <c r="A1009" i="7"/>
  <c r="A1005" i="7"/>
  <c r="A1003" i="7"/>
  <c r="A1001" i="7"/>
  <c r="A993" i="7"/>
  <c r="A989" i="7"/>
  <c r="A987" i="7"/>
  <c r="A985" i="7"/>
  <c r="A983" i="7"/>
  <c r="A981" i="7"/>
  <c r="A979" i="7"/>
  <c r="A977" i="7"/>
  <c r="A975" i="7"/>
  <c r="A973" i="7"/>
  <c r="A969" i="7"/>
  <c r="A967" i="7"/>
  <c r="A965" i="7"/>
  <c r="A961" i="7"/>
  <c r="A959" i="7"/>
  <c r="A955" i="7"/>
  <c r="A953" i="7"/>
  <c r="A951" i="7"/>
  <c r="A947" i="7"/>
  <c r="A943" i="7"/>
  <c r="A939" i="7"/>
  <c r="A937" i="7"/>
  <c r="A935" i="7"/>
  <c r="A933" i="7"/>
  <c r="A931" i="7"/>
  <c r="A813" i="7"/>
  <c r="A809" i="7"/>
  <c r="A807" i="7"/>
  <c r="A805" i="7"/>
  <c r="A803" i="7"/>
  <c r="A801" i="7"/>
  <c r="A797" i="7"/>
  <c r="A793" i="7"/>
  <c r="A791" i="7"/>
  <c r="A787" i="7"/>
  <c r="A755" i="7"/>
  <c r="A753" i="7"/>
  <c r="A747" i="7"/>
  <c r="A745" i="7"/>
  <c r="A739" i="7"/>
  <c r="A737" i="7"/>
  <c r="A733" i="7"/>
  <c r="A731" i="7"/>
  <c r="A729" i="7"/>
  <c r="A727" i="7"/>
  <c r="A723" i="7"/>
  <c r="A721" i="7"/>
  <c r="A713" i="7"/>
  <c r="A711" i="7"/>
  <c r="A707" i="7"/>
  <c r="A705" i="7"/>
  <c r="A639" i="7"/>
  <c r="A637" i="7"/>
  <c r="A633" i="7"/>
  <c r="A631" i="7"/>
  <c r="A623" i="7"/>
  <c r="A617" i="7"/>
  <c r="A615" i="7"/>
  <c r="A609" i="7"/>
  <c r="A607" i="7"/>
  <c r="A605" i="7"/>
  <c r="A603" i="7"/>
  <c r="A601" i="7"/>
  <c r="A597" i="7"/>
  <c r="A593" i="7"/>
  <c r="A589" i="7"/>
  <c r="A587" i="7"/>
  <c r="A585" i="7"/>
  <c r="A579" i="7"/>
  <c r="A573" i="7"/>
  <c r="A571" i="7"/>
  <c r="A569" i="7"/>
  <c r="A563" i="7"/>
  <c r="A561" i="7"/>
  <c r="A557" i="7"/>
  <c r="A555" i="7"/>
  <c r="A553" i="7"/>
  <c r="A549" i="7"/>
  <c r="A548" i="7"/>
  <c r="A543" i="7"/>
  <c r="A541" i="7"/>
  <c r="A539" i="7"/>
  <c r="A535" i="7"/>
  <c r="A531" i="7"/>
  <c r="A529" i="7"/>
  <c r="A527" i="7"/>
  <c r="A525" i="7"/>
  <c r="A437" i="7"/>
  <c r="A435" i="7"/>
  <c r="A433" i="7"/>
  <c r="A431" i="7"/>
  <c r="A429" i="7"/>
  <c r="A427" i="7"/>
  <c r="A425" i="7"/>
  <c r="A423" i="7"/>
  <c r="A421" i="7"/>
  <c r="A419" i="7"/>
  <c r="A417" i="7"/>
  <c r="A415" i="7"/>
  <c r="A413" i="7"/>
  <c r="A411" i="7"/>
  <c r="A409" i="7"/>
  <c r="A403" i="7"/>
  <c r="A401" i="7"/>
  <c r="A399" i="7"/>
  <c r="A397" i="7"/>
  <c r="A395" i="7"/>
  <c r="A389" i="7"/>
  <c r="A387" i="7"/>
  <c r="A385" i="7"/>
  <c r="A383" i="7"/>
  <c r="A381" i="7"/>
  <c r="A347" i="7"/>
  <c r="A343" i="7"/>
  <c r="A341" i="7"/>
  <c r="A339" i="7"/>
  <c r="A337" i="7"/>
  <c r="A335" i="7"/>
  <c r="A331" i="7"/>
  <c r="A327" i="7"/>
  <c r="A325" i="7"/>
  <c r="A323" i="7"/>
  <c r="A263" i="7"/>
  <c r="A261" i="7"/>
  <c r="A259" i="7"/>
  <c r="A257" i="7"/>
  <c r="A255" i="7"/>
  <c r="A253" i="7"/>
  <c r="A251" i="7"/>
  <c r="A249" i="7"/>
  <c r="A247" i="7"/>
  <c r="A245" i="7"/>
  <c r="A243" i="7"/>
  <c r="A241" i="7"/>
  <c r="A239" i="7"/>
  <c r="A237" i="7"/>
  <c r="A235" i="7"/>
  <c r="A231" i="7"/>
  <c r="A229" i="7"/>
  <c r="A225" i="7"/>
  <c r="A223" i="7"/>
  <c r="A215" i="7"/>
  <c r="A213" i="7"/>
  <c r="A209" i="7"/>
  <c r="A207" i="7"/>
  <c r="A199" i="7"/>
  <c r="A197" i="7"/>
  <c r="A193" i="7"/>
  <c r="A191" i="7"/>
  <c r="A183" i="7"/>
  <c r="A181" i="7"/>
  <c r="A177" i="7"/>
  <c r="A117" i="7"/>
  <c r="A115" i="7"/>
  <c r="A111" i="7"/>
  <c r="A107" i="7"/>
  <c r="A103" i="7"/>
  <c r="A101" i="7"/>
  <c r="A99" i="7"/>
  <c r="A97" i="7"/>
  <c r="A91" i="7"/>
  <c r="A29" i="7"/>
  <c r="A27" i="7"/>
  <c r="A552" i="7"/>
  <c r="A544" i="7"/>
  <c r="A538" i="7"/>
  <c r="A536" i="7"/>
  <c r="A534" i="7"/>
  <c r="A532" i="7"/>
  <c r="A528" i="7"/>
  <c r="A436" i="7"/>
  <c r="A432" i="7"/>
  <c r="A430" i="7"/>
  <c r="A426" i="7"/>
  <c r="A422" i="7"/>
  <c r="A420" i="7"/>
  <c r="A418" i="7"/>
  <c r="A416" i="7"/>
  <c r="A410" i="7"/>
  <c r="A406" i="7"/>
  <c r="A402" i="7"/>
  <c r="A400" i="7"/>
  <c r="A396" i="7"/>
  <c r="A394" i="7"/>
  <c r="A390" i="7"/>
  <c r="A386" i="7"/>
  <c r="A384" i="7"/>
  <c r="A380" i="7"/>
  <c r="A350" i="7"/>
  <c r="A348" i="7"/>
  <c r="A346" i="7"/>
  <c r="A344" i="7"/>
  <c r="A342" i="7"/>
  <c r="A340" i="7"/>
  <c r="A338" i="7"/>
  <c r="A336" i="7"/>
  <c r="A334" i="7"/>
  <c r="A332" i="7"/>
  <c r="A328" i="7"/>
  <c r="A326" i="7"/>
  <c r="A324" i="7"/>
  <c r="A322" i="7"/>
  <c r="A262" i="7"/>
  <c r="A260" i="7"/>
  <c r="A256" i="7"/>
  <c r="A254" i="7"/>
  <c r="A246" i="7"/>
  <c r="A244" i="7"/>
  <c r="A240" i="7"/>
  <c r="A238" i="7"/>
  <c r="A234" i="7"/>
  <c r="A232" i="7"/>
  <c r="A230" i="7"/>
  <c r="A228" i="7"/>
  <c r="A226" i="7"/>
  <c r="A224" i="7"/>
  <c r="A222" i="7"/>
  <c r="A220" i="7"/>
  <c r="A218" i="7"/>
  <c r="A216" i="7"/>
  <c r="A214" i="7"/>
  <c r="A212" i="7"/>
  <c r="A210" i="7"/>
  <c r="A206" i="7"/>
  <c r="A202" i="7"/>
  <c r="A200" i="7"/>
  <c r="A198" i="7"/>
  <c r="A194" i="7"/>
  <c r="A192" i="7"/>
  <c r="A190" i="7"/>
  <c r="A188" i="7"/>
  <c r="A186" i="7"/>
  <c r="A184" i="7"/>
  <c r="A182" i="7"/>
  <c r="A180" i="7"/>
  <c r="A178" i="7"/>
  <c r="A118" i="7"/>
  <c r="A116" i="7"/>
  <c r="A114" i="7"/>
  <c r="A112" i="7"/>
  <c r="A108" i="7"/>
  <c r="A106" i="7"/>
  <c r="A104" i="7"/>
  <c r="A102" i="7"/>
  <c r="A100" i="7"/>
  <c r="A98" i="7"/>
  <c r="A96" i="7"/>
  <c r="A94" i="7"/>
  <c r="A92" i="7"/>
  <c r="A90" i="7"/>
  <c r="A30" i="7"/>
  <c r="A9" i="7"/>
  <c r="A21" i="7"/>
  <c r="A19" i="7"/>
  <c r="A13" i="7"/>
  <c r="A550" i="7"/>
  <c r="A24" i="7"/>
  <c r="A20" i="7"/>
  <c r="A18" i="7"/>
  <c r="A14" i="7"/>
  <c r="A12" i="7"/>
  <c r="A8" i="7"/>
  <c r="A4" i="7"/>
  <c r="A23" i="7"/>
  <c r="A15" i="7"/>
  <c r="A7" i="7"/>
  <c r="A25" i="7"/>
  <c r="A44" i="3"/>
  <c r="A36" i="3"/>
  <c r="A28" i="3"/>
  <c r="A12" i="3"/>
  <c r="A4" i="3"/>
  <c r="A57" i="3"/>
  <c r="A49" i="3"/>
  <c r="A41" i="3"/>
  <c r="A25" i="3"/>
  <c r="A9" i="3"/>
  <c r="A54" i="3"/>
  <c r="A38" i="3"/>
  <c r="A30" i="3"/>
  <c r="A22" i="3"/>
  <c r="A14" i="3"/>
  <c r="A59" i="3"/>
  <c r="A51" i="3"/>
  <c r="A43" i="3"/>
  <c r="A35" i="3"/>
  <c r="A27" i="3"/>
  <c r="A19" i="3"/>
  <c r="A3" i="3"/>
  <c r="A56" i="3"/>
  <c r="A48" i="3"/>
  <c r="A24" i="3"/>
  <c r="A8" i="3"/>
  <c r="A53" i="3"/>
  <c r="A45" i="3"/>
  <c r="A29" i="3"/>
  <c r="A21" i="3"/>
  <c r="A13" i="3"/>
  <c r="A5" i="3"/>
  <c r="A42" i="3"/>
  <c r="A31" i="3"/>
  <c r="A26" i="3"/>
  <c r="A10" i="3"/>
  <c r="A55" i="3"/>
  <c r="A50" i="3"/>
  <c r="A34" i="3"/>
  <c r="A23" i="3"/>
  <c r="A18" i="3"/>
  <c r="A7" i="3"/>
  <c r="A388" i="3"/>
  <c r="A380" i="3"/>
  <c r="A372" i="3"/>
  <c r="A364" i="3"/>
  <c r="A356" i="3"/>
  <c r="A348" i="3"/>
  <c r="A401" i="3"/>
  <c r="A393" i="3"/>
  <c r="A385" i="3"/>
  <c r="A377" i="3"/>
  <c r="A369" i="3"/>
  <c r="A361" i="3"/>
  <c r="A353" i="3"/>
  <c r="A345" i="3"/>
  <c r="A390" i="3"/>
  <c r="A382" i="3"/>
  <c r="A374" i="3"/>
  <c r="A358" i="3"/>
  <c r="A350" i="3"/>
  <c r="A395" i="3"/>
  <c r="A387" i="3"/>
  <c r="A371" i="3"/>
  <c r="A363" i="3"/>
  <c r="A355" i="3"/>
  <c r="A400" i="3"/>
  <c r="A392" i="3"/>
  <c r="A384" i="3"/>
  <c r="A376" i="3"/>
  <c r="A368" i="3"/>
  <c r="A360" i="3"/>
  <c r="A352" i="3"/>
  <c r="A397" i="3"/>
  <c r="A389" i="3"/>
  <c r="A381" i="3"/>
  <c r="A373" i="3"/>
  <c r="A365" i="3"/>
  <c r="A357" i="3"/>
  <c r="A349" i="3"/>
  <c r="A394" i="3"/>
  <c r="A383" i="3"/>
  <c r="A378" i="3"/>
  <c r="A362" i="3"/>
  <c r="A346" i="3"/>
  <c r="A386" i="3"/>
  <c r="A370" i="3"/>
  <c r="A359" i="3"/>
  <c r="A354" i="3"/>
  <c r="A172" i="3"/>
  <c r="A164" i="3"/>
  <c r="A156" i="3"/>
  <c r="A148" i="3"/>
  <c r="A140" i="3"/>
  <c r="A132" i="3"/>
  <c r="A124" i="3"/>
  <c r="A169" i="3"/>
  <c r="A153" i="3"/>
  <c r="A145" i="3"/>
  <c r="A137" i="3"/>
  <c r="A129" i="3"/>
  <c r="A121" i="3"/>
  <c r="A166" i="3"/>
  <c r="A158" i="3"/>
  <c r="A150" i="3"/>
  <c r="A142" i="3"/>
  <c r="A134" i="3"/>
  <c r="A118" i="3"/>
  <c r="A171" i="3"/>
  <c r="A163" i="3"/>
  <c r="A147" i="3"/>
  <c r="A139" i="3"/>
  <c r="A123" i="3"/>
  <c r="A168" i="3"/>
  <c r="A160" i="3"/>
  <c r="A152" i="3"/>
  <c r="A144" i="3"/>
  <c r="A128" i="3"/>
  <c r="A173" i="3"/>
  <c r="A157" i="3"/>
  <c r="A149" i="3"/>
  <c r="A141" i="3"/>
  <c r="A133" i="3"/>
  <c r="A117" i="3"/>
  <c r="A170" i="3"/>
  <c r="A159" i="3"/>
  <c r="A154" i="3"/>
  <c r="A143" i="3"/>
  <c r="A138" i="3"/>
  <c r="A127" i="3"/>
  <c r="A122" i="3"/>
  <c r="A167" i="3"/>
  <c r="A151" i="3"/>
  <c r="A146" i="3"/>
  <c r="A135" i="3"/>
  <c r="A130" i="3"/>
  <c r="A119" i="3"/>
  <c r="E9" i="9"/>
  <c r="F9" i="8"/>
  <c r="E9" i="8"/>
  <c r="F7" i="5"/>
  <c r="E7" i="5"/>
  <c r="A165" i="3" l="1"/>
  <c r="A375" i="3"/>
  <c r="A39" i="3"/>
  <c r="A47" i="3"/>
  <c r="A6" i="3"/>
  <c r="A17" i="3"/>
  <c r="A20" i="3"/>
  <c r="A6" i="7"/>
  <c r="A22" i="7"/>
  <c r="A248" i="7"/>
  <c r="A392" i="7"/>
  <c r="A408" i="7"/>
  <c r="A424" i="7"/>
  <c r="A93" i="7"/>
  <c r="A109" i="7"/>
  <c r="A189" i="7"/>
  <c r="A205" i="7"/>
  <c r="A221" i="7"/>
  <c r="A333" i="7"/>
  <c r="A349" i="7"/>
  <c r="A699" i="7"/>
  <c r="A715" i="7"/>
  <c r="A795" i="7"/>
  <c r="A811" i="7"/>
  <c r="A971" i="7"/>
  <c r="A556" i="7"/>
  <c r="A572" i="7"/>
  <c r="A620" i="7"/>
  <c r="A636" i="7"/>
  <c r="A716" i="7"/>
  <c r="A748" i="7"/>
  <c r="A796" i="7"/>
  <c r="A940" i="7"/>
  <c r="A956" i="7"/>
  <c r="A1164" i="7"/>
  <c r="A1180" i="7"/>
  <c r="A1293" i="7"/>
  <c r="A629" i="3"/>
  <c r="A617" i="3"/>
  <c r="A483" i="3"/>
  <c r="A486" i="3"/>
  <c r="A497" i="3"/>
  <c r="A500" i="3"/>
  <c r="A561" i="3"/>
  <c r="A251" i="3"/>
  <c r="A3334" i="7"/>
  <c r="A3316" i="7"/>
  <c r="A3313" i="7"/>
  <c r="A3329" i="7"/>
  <c r="A1656" i="7"/>
  <c r="A1672" i="7"/>
  <c r="A1665" i="7"/>
  <c r="A2325" i="7"/>
  <c r="A2332" i="7"/>
  <c r="A2348" i="7"/>
  <c r="A443" i="3"/>
  <c r="A287" i="10"/>
  <c r="A322" i="10"/>
  <c r="A182" i="3"/>
  <c r="A185" i="3"/>
  <c r="A347" i="3"/>
  <c r="A941" i="7"/>
  <c r="A474" i="3"/>
  <c r="A245" i="3"/>
  <c r="A3331" i="7"/>
  <c r="A2327" i="7"/>
  <c r="A2343" i="7"/>
  <c r="A2334" i="7"/>
  <c r="A114" i="3"/>
  <c r="A97" i="3"/>
  <c r="A320" i="10"/>
  <c r="A289" i="10"/>
  <c r="A204" i="3"/>
  <c r="A11" i="3"/>
  <c r="A330" i="7"/>
  <c r="A958" i="7"/>
  <c r="A1422" i="7"/>
  <c r="A1183" i="7"/>
  <c r="A120" i="3"/>
  <c r="A131" i="3"/>
  <c r="A391" i="3"/>
  <c r="A399" i="3"/>
  <c r="A366" i="3"/>
  <c r="A16" i="3"/>
  <c r="A33" i="3"/>
  <c r="A10" i="7"/>
  <c r="A28" i="7"/>
  <c r="A204" i="7"/>
  <c r="A236" i="7"/>
  <c r="A252" i="7"/>
  <c r="A412" i="7"/>
  <c r="A428" i="7"/>
  <c r="A540" i="7"/>
  <c r="A113" i="7"/>
  <c r="A545" i="7"/>
  <c r="A591" i="7"/>
  <c r="A703" i="7"/>
  <c r="A719" i="7"/>
  <c r="A799" i="7"/>
  <c r="A560" i="7"/>
  <c r="A576" i="7"/>
  <c r="A800" i="7"/>
  <c r="A960" i="7"/>
  <c r="A976" i="7"/>
  <c r="A992" i="7"/>
  <c r="A1008" i="7"/>
  <c r="A1136" i="7"/>
  <c r="A1152" i="7"/>
  <c r="A1168" i="7"/>
  <c r="A1184" i="7"/>
  <c r="A1281" i="7"/>
  <c r="A1297" i="7"/>
  <c r="A599" i="3"/>
  <c r="A618" i="3"/>
  <c r="A297" i="3"/>
  <c r="A485" i="3"/>
  <c r="A499" i="3"/>
  <c r="A562" i="3"/>
  <c r="A253" i="3"/>
  <c r="A267" i="3"/>
  <c r="A278" i="3"/>
  <c r="A3318" i="7"/>
  <c r="A1669" i="7"/>
  <c r="A2336" i="7"/>
  <c r="A442" i="3"/>
  <c r="A301" i="10"/>
  <c r="A317" i="10"/>
  <c r="A201" i="3"/>
  <c r="A95" i="7"/>
  <c r="A339" i="3"/>
  <c r="A569" i="3"/>
  <c r="A125" i="3"/>
  <c r="A3" i="7"/>
  <c r="A110" i="7"/>
  <c r="A382" i="7"/>
  <c r="A398" i="7"/>
  <c r="A414" i="7"/>
  <c r="A526" i="7"/>
  <c r="A542" i="7"/>
  <c r="A577" i="7"/>
  <c r="A625" i="7"/>
  <c r="A945" i="7"/>
  <c r="A706" i="7"/>
  <c r="A722" i="7"/>
  <c r="A786" i="7"/>
  <c r="A1410" i="7"/>
  <c r="A1139" i="7"/>
  <c r="A1155" i="7"/>
  <c r="A1171" i="7"/>
  <c r="A1187" i="7"/>
  <c r="A1411" i="7"/>
  <c r="A583" i="3"/>
  <c r="A589" i="3"/>
  <c r="A504" i="3"/>
  <c r="A507" i="3"/>
  <c r="A565" i="3"/>
  <c r="A568" i="3"/>
  <c r="A247" i="3"/>
  <c r="A264" i="3"/>
  <c r="A1671" i="7"/>
  <c r="A2331" i="7"/>
  <c r="A2347" i="7"/>
  <c r="A99" i="3"/>
  <c r="A102" i="3"/>
  <c r="A116" i="3"/>
  <c r="A439" i="3"/>
  <c r="A447" i="3"/>
  <c r="A428" i="3"/>
  <c r="A282" i="10"/>
  <c r="A302" i="10"/>
  <c r="A292" i="10"/>
  <c r="A303" i="10"/>
  <c r="A749" i="7"/>
  <c r="A990" i="7"/>
  <c r="A136" i="3"/>
  <c r="A161" i="3"/>
  <c r="A351" i="3"/>
  <c r="A15" i="3"/>
  <c r="A32" i="3"/>
  <c r="A52" i="3"/>
  <c r="A208" i="7"/>
  <c r="A405" i="7"/>
  <c r="A533" i="7"/>
  <c r="A547" i="7"/>
  <c r="A595" i="7"/>
  <c r="A611" i="7"/>
  <c r="A963" i="7"/>
  <c r="A995" i="7"/>
  <c r="A596" i="7"/>
  <c r="A708" i="7"/>
  <c r="A964" i="7"/>
  <c r="A980" i="7"/>
  <c r="A996" i="7"/>
  <c r="A1140" i="7"/>
  <c r="A1156" i="7"/>
  <c r="A1188" i="7"/>
  <c r="A1300" i="7"/>
  <c r="A1397" i="7"/>
  <c r="A1413" i="7"/>
  <c r="A597" i="3"/>
  <c r="A587" i="3"/>
  <c r="A590" i="3"/>
  <c r="A585" i="3"/>
  <c r="A338" i="3"/>
  <c r="A296" i="3"/>
  <c r="A299" i="3"/>
  <c r="A324" i="3"/>
  <c r="A487" i="3"/>
  <c r="A501" i="3"/>
  <c r="A515" i="3"/>
  <c r="A258" i="3"/>
  <c r="A1664" i="7"/>
  <c r="A1657" i="7"/>
  <c r="A1673" i="7"/>
  <c r="A2324" i="7"/>
  <c r="A85" i="3"/>
  <c r="A450" i="3"/>
  <c r="A458" i="3"/>
  <c r="A422" i="3"/>
  <c r="A433" i="3"/>
  <c r="A304" i="10"/>
  <c r="A284" i="10"/>
  <c r="A305" i="10"/>
  <c r="A321" i="10"/>
  <c r="A211" i="3"/>
  <c r="A214" i="3"/>
  <c r="A162" i="3"/>
  <c r="A957" i="7"/>
  <c r="A574" i="7"/>
  <c r="A702" i="7"/>
  <c r="A814" i="7"/>
  <c r="A1167" i="7"/>
  <c r="A155" i="3"/>
  <c r="A379" i="3"/>
  <c r="A396" i="3"/>
  <c r="A40" i="3"/>
  <c r="A46" i="3"/>
  <c r="A5" i="7"/>
  <c r="A17" i="7"/>
  <c r="A434" i="7"/>
  <c r="A530" i="7"/>
  <c r="A546" i="7"/>
  <c r="A391" i="7"/>
  <c r="A407" i="7"/>
  <c r="A565" i="7"/>
  <c r="A581" i="7"/>
  <c r="A613" i="7"/>
  <c r="A629" i="7"/>
  <c r="A741" i="7"/>
  <c r="A789" i="7"/>
  <c r="A949" i="7"/>
  <c r="A997" i="7"/>
  <c r="A1013" i="7"/>
  <c r="A630" i="7"/>
  <c r="A710" i="7"/>
  <c r="A806" i="7"/>
  <c r="A1158" i="7"/>
  <c r="A1398" i="7"/>
  <c r="A1414" i="7"/>
  <c r="A1143" i="7"/>
  <c r="A1159" i="7"/>
  <c r="A1175" i="7"/>
  <c r="A1399" i="7"/>
  <c r="A1415" i="7"/>
  <c r="A591" i="3"/>
  <c r="A343" i="3"/>
  <c r="A321" i="3"/>
  <c r="A498" i="3"/>
  <c r="A506" i="3"/>
  <c r="A459" i="3"/>
  <c r="A473" i="3"/>
  <c r="A476" i="3"/>
  <c r="A535" i="3"/>
  <c r="A238" i="3"/>
  <c r="A252" i="3"/>
  <c r="A2335" i="7"/>
  <c r="A115" i="3"/>
  <c r="A455" i="3"/>
  <c r="A405" i="3"/>
  <c r="A430" i="3"/>
  <c r="A444" i="3"/>
  <c r="A318" i="10"/>
  <c r="A308" i="10"/>
  <c r="A281" i="10"/>
  <c r="A298" i="10"/>
  <c r="A323" i="10"/>
  <c r="A205" i="3"/>
  <c r="A208" i="3"/>
  <c r="A126" i="3"/>
  <c r="A58" i="3"/>
  <c r="A621" i="7"/>
  <c r="A319" i="3"/>
  <c r="A367" i="3"/>
  <c r="A398" i="3"/>
  <c r="A37" i="3"/>
  <c r="A196" i="7"/>
  <c r="A388" i="7"/>
  <c r="A404" i="7"/>
  <c r="A105" i="7"/>
  <c r="A185" i="7"/>
  <c r="A201" i="7"/>
  <c r="A217" i="7"/>
  <c r="A233" i="7"/>
  <c r="A329" i="7"/>
  <c r="A345" i="7"/>
  <c r="A393" i="7"/>
  <c r="A537" i="7"/>
  <c r="A551" i="7"/>
  <c r="A583" i="7"/>
  <c r="A599" i="7"/>
  <c r="A600" i="7"/>
  <c r="A616" i="7"/>
  <c r="A632" i="7"/>
  <c r="A744" i="7"/>
  <c r="A936" i="7"/>
  <c r="A952" i="7"/>
  <c r="A1016" i="7"/>
  <c r="A1160" i="7"/>
  <c r="A1176" i="7"/>
  <c r="A1288" i="7"/>
  <c r="A1416" i="7"/>
  <c r="A1401" i="7"/>
  <c r="A1417" i="7"/>
  <c r="A606" i="3"/>
  <c r="A545" i="3"/>
  <c r="A274" i="3"/>
  <c r="A235" i="3"/>
  <c r="A246" i="3"/>
  <c r="A249" i="3"/>
  <c r="A260" i="3"/>
  <c r="A3309" i="7"/>
  <c r="A3325" i="7"/>
  <c r="A1668" i="7"/>
  <c r="A1684" i="7"/>
  <c r="A2344" i="7"/>
  <c r="A112" i="3"/>
  <c r="A73" i="3"/>
  <c r="A438" i="3"/>
  <c r="A288" i="10"/>
  <c r="A309" i="10"/>
  <c r="A194" i="3"/>
  <c r="A213" i="3"/>
  <c r="A634" i="7"/>
  <c r="A970" i="7"/>
  <c r="A619" i="7"/>
  <c r="A635" i="7"/>
  <c r="A11" i="7"/>
  <c r="A26" i="7"/>
  <c r="A31" i="7"/>
  <c r="A622" i="7"/>
  <c r="A718" i="7"/>
  <c r="A750" i="7"/>
  <c r="A559" i="7"/>
  <c r="A575" i="7"/>
  <c r="A735" i="7"/>
  <c r="A751" i="7"/>
  <c r="A991" i="7"/>
  <c r="A1007" i="7"/>
  <c r="A704" i="7"/>
  <c r="A179" i="7"/>
  <c r="A195" i="7"/>
  <c r="A211" i="7"/>
  <c r="A227" i="7"/>
  <c r="A562" i="7"/>
  <c r="A754" i="7"/>
  <c r="A994" i="7"/>
  <c r="A16" i="7"/>
  <c r="A242" i="7"/>
  <c r="A258" i="7"/>
  <c r="A709" i="7"/>
  <c r="A725" i="7"/>
  <c r="A582" i="7"/>
  <c r="A966" i="7"/>
  <c r="A1174" i="7"/>
  <c r="A1190" i="7"/>
  <c r="A1287" i="7"/>
  <c r="A1303" i="7"/>
  <c r="A1177" i="7"/>
  <c r="A187" i="7"/>
  <c r="A203" i="7"/>
  <c r="A219" i="7"/>
  <c r="A250" i="7"/>
  <c r="A701" i="7"/>
  <c r="A717" i="7"/>
  <c r="A1006" i="7"/>
  <c r="A1166" i="7"/>
  <c r="A1182" i="7"/>
  <c r="A1279" i="7"/>
  <c r="A1295" i="7"/>
  <c r="A640" i="7"/>
  <c r="A752" i="7"/>
  <c r="A1169" i="7"/>
  <c r="A1185" i="7"/>
  <c r="A627" i="7"/>
  <c r="A564" i="7"/>
  <c r="A628" i="7"/>
  <c r="A724" i="7"/>
  <c r="A756" i="7"/>
  <c r="A567" i="7"/>
  <c r="A743" i="7"/>
  <c r="A999" i="7"/>
  <c r="A1015" i="7"/>
  <c r="A568" i="7"/>
  <c r="A968" i="7"/>
  <c r="A1000" i="7"/>
  <c r="A42" i="7"/>
  <c r="A58" i="7"/>
  <c r="A74" i="7"/>
  <c r="A122" i="7"/>
  <c r="A138" i="7"/>
  <c r="A154" i="7"/>
  <c r="A170" i="7"/>
  <c r="A266" i="7"/>
  <c r="A282" i="7"/>
  <c r="A298" i="7"/>
  <c r="A314" i="7"/>
  <c r="A362" i="7"/>
  <c r="A378" i="7"/>
  <c r="A442" i="7"/>
  <c r="A458" i="7"/>
  <c r="A506" i="7"/>
  <c r="A522" i="7"/>
  <c r="A47" i="7"/>
  <c r="A63" i="7"/>
  <c r="A79" i="7"/>
  <c r="A127" i="7"/>
  <c r="A143" i="7"/>
  <c r="A159" i="7"/>
  <c r="A175" i="7"/>
  <c r="A271" i="7"/>
  <c r="A287" i="7"/>
  <c r="A303" i="7"/>
  <c r="A319" i="7"/>
  <c r="A351" i="7"/>
  <c r="A367" i="7"/>
  <c r="A653" i="7"/>
  <c r="A669" i="7"/>
  <c r="A685" i="7"/>
  <c r="A877" i="7"/>
  <c r="A893" i="7"/>
  <c r="A1053" i="7"/>
  <c r="A1069" i="7"/>
  <c r="A670" i="7"/>
  <c r="A686" i="7"/>
  <c r="A1310" i="7"/>
  <c r="A1326" i="7"/>
  <c r="A38" i="7"/>
  <c r="A54" i="7"/>
  <c r="A70" i="7"/>
  <c r="A86" i="7"/>
  <c r="A134" i="7"/>
  <c r="A150" i="7"/>
  <c r="A166" i="7"/>
  <c r="A278" i="7"/>
  <c r="A294" i="7"/>
  <c r="A310" i="7"/>
  <c r="A358" i="7"/>
  <c r="A374" i="7"/>
  <c r="A438" i="7"/>
  <c r="A454" i="7"/>
  <c r="A470" i="7"/>
  <c r="A486" i="7"/>
  <c r="A502" i="7"/>
  <c r="A518" i="7"/>
  <c r="A43" i="7"/>
  <c r="A59" i="7"/>
  <c r="A75" i="7"/>
  <c r="A123" i="7"/>
  <c r="A139" i="7"/>
  <c r="A155" i="7"/>
  <c r="A171" i="7"/>
  <c r="A267" i="7"/>
  <c r="A283" i="7"/>
  <c r="A299" i="7"/>
  <c r="A315" i="7"/>
  <c r="A363" i="7"/>
  <c r="A379" i="7"/>
  <c r="A443" i="7"/>
  <c r="A459" i="7"/>
  <c r="A475" i="7"/>
  <c r="A491" i="7"/>
  <c r="A507" i="7"/>
  <c r="A523" i="7"/>
  <c r="A649" i="7"/>
  <c r="A665" i="7"/>
  <c r="A681" i="7"/>
  <c r="A697" i="7"/>
  <c r="A761" i="7"/>
  <c r="A777" i="7"/>
  <c r="A825" i="7"/>
  <c r="A841" i="7"/>
  <c r="A857" i="7"/>
  <c r="A873" i="7"/>
  <c r="A889" i="7"/>
  <c r="A905" i="7"/>
  <c r="A921" i="7"/>
  <c r="A1033" i="7"/>
  <c r="A1049" i="7"/>
  <c r="A1065" i="7"/>
  <c r="A1081" i="7"/>
  <c r="A1097" i="7"/>
  <c r="A650" i="7"/>
  <c r="A666" i="7"/>
  <c r="A682" i="7"/>
  <c r="A698" i="7"/>
  <c r="A762" i="7"/>
  <c r="A778" i="7"/>
  <c r="A826" i="7"/>
  <c r="A842" i="7"/>
  <c r="A858" i="7"/>
  <c r="A874" i="7"/>
  <c r="A890" i="7"/>
  <c r="A906" i="7"/>
  <c r="A922" i="7"/>
  <c r="A1018" i="7"/>
  <c r="A1034" i="7"/>
  <c r="A1050" i="7"/>
  <c r="A1066" i="7"/>
  <c r="A1082" i="7"/>
  <c r="A1098" i="7"/>
  <c r="A1114" i="7"/>
  <c r="A1130" i="7"/>
  <c r="A1194" i="7"/>
  <c r="A1210" i="7"/>
  <c r="A1226" i="7"/>
  <c r="A1242" i="7"/>
  <c r="A1258" i="7"/>
  <c r="A1274" i="7"/>
  <c r="A1322" i="7"/>
  <c r="A1338" i="7"/>
  <c r="A1354" i="7"/>
  <c r="A1370" i="7"/>
  <c r="A1386" i="7"/>
  <c r="A1434" i="7"/>
  <c r="A1115" i="7"/>
  <c r="A1131" i="7"/>
  <c r="A1195" i="7"/>
  <c r="A1211" i="7"/>
  <c r="A1227" i="7"/>
  <c r="H7" i="5"/>
  <c r="A40" i="7"/>
  <c r="A56" i="7"/>
  <c r="A72" i="7"/>
  <c r="A88" i="7"/>
  <c r="A120" i="7"/>
  <c r="A136" i="7"/>
  <c r="A152" i="7"/>
  <c r="A168" i="7"/>
  <c r="A264" i="7"/>
  <c r="A280" i="7"/>
  <c r="A296" i="7"/>
  <c r="A312" i="7"/>
  <c r="A360" i="7"/>
  <c r="A376" i="7"/>
  <c r="A440" i="7"/>
  <c r="A456" i="7"/>
  <c r="A472" i="7"/>
  <c r="A488" i="7"/>
  <c r="A504" i="7"/>
  <c r="A520" i="7"/>
  <c r="A45" i="7"/>
  <c r="A61" i="7"/>
  <c r="A77" i="7"/>
  <c r="A125" i="7"/>
  <c r="A141" i="7"/>
  <c r="A157" i="7"/>
  <c r="A173" i="7"/>
  <c r="A269" i="7"/>
  <c r="A285" i="7"/>
  <c r="A301" i="7"/>
  <c r="A317" i="7"/>
  <c r="A365" i="7"/>
  <c r="A445" i="7"/>
  <c r="A461" i="7"/>
  <c r="A477" i="7"/>
  <c r="A493" i="7"/>
  <c r="A509" i="7"/>
  <c r="A651" i="7"/>
  <c r="A667" i="7"/>
  <c r="A683" i="7"/>
  <c r="A763" i="7"/>
  <c r="A779" i="7"/>
  <c r="A827" i="7"/>
  <c r="A843" i="7"/>
  <c r="A859" i="7"/>
  <c r="A875" i="7"/>
  <c r="A891" i="7"/>
  <c r="A907" i="7"/>
  <c r="A923" i="7"/>
  <c r="A1019" i="7"/>
  <c r="A1035" i="7"/>
  <c r="A1051" i="7"/>
  <c r="A1067" i="7"/>
  <c r="A1083" i="7"/>
  <c r="A1099" i="7"/>
  <c r="A652" i="7"/>
  <c r="A668" i="7"/>
  <c r="A684" i="7"/>
  <c r="A764" i="7"/>
  <c r="A780" i="7"/>
  <c r="A828" i="7"/>
  <c r="A844" i="7"/>
  <c r="A860" i="7"/>
  <c r="A876" i="7"/>
  <c r="A892" i="7"/>
  <c r="A908" i="7"/>
  <c r="A924" i="7"/>
  <c r="A1020" i="7"/>
  <c r="A1036" i="7"/>
  <c r="A1052" i="7"/>
  <c r="A1068" i="7"/>
  <c r="A1084" i="7"/>
  <c r="A1100" i="7"/>
  <c r="A1116" i="7"/>
  <c r="A1132" i="7"/>
  <c r="A1196" i="7"/>
  <c r="A1212" i="7"/>
  <c r="A1228" i="7"/>
  <c r="A1244" i="7"/>
  <c r="A1260" i="7"/>
  <c r="A1276" i="7"/>
  <c r="A1308" i="7"/>
  <c r="A1324" i="7"/>
  <c r="A1340" i="7"/>
  <c r="A1356" i="7"/>
  <c r="A1372" i="7"/>
  <c r="A1388" i="7"/>
  <c r="A1436" i="7"/>
  <c r="A1117" i="7"/>
  <c r="A1133" i="7"/>
  <c r="A1197" i="7"/>
  <c r="A1213" i="7"/>
  <c r="A1229" i="7"/>
  <c r="A474" i="7"/>
  <c r="A490" i="7"/>
  <c r="A447" i="7"/>
  <c r="A463" i="7"/>
  <c r="A479" i="7"/>
  <c r="A495" i="7"/>
  <c r="A511" i="7"/>
  <c r="A765" i="7"/>
  <c r="A781" i="7"/>
  <c r="A829" i="7"/>
  <c r="A845" i="7"/>
  <c r="A861" i="7"/>
  <c r="A909" i="7"/>
  <c r="A925" i="7"/>
  <c r="A1021" i="7"/>
  <c r="A1037" i="7"/>
  <c r="A1085" i="7"/>
  <c r="A1101" i="7"/>
  <c r="A654" i="7"/>
  <c r="A766" i="7"/>
  <c r="A782" i="7"/>
  <c r="A830" i="7"/>
  <c r="A846" i="7"/>
  <c r="A862" i="7"/>
  <c r="A878" i="7"/>
  <c r="A894" i="7"/>
  <c r="A910" i="7"/>
  <c r="A926" i="7"/>
  <c r="A1022" i="7"/>
  <c r="A1038" i="7"/>
  <c r="A1054" i="7"/>
  <c r="A1070" i="7"/>
  <c r="A1086" i="7"/>
  <c r="A1102" i="7"/>
  <c r="A1118" i="7"/>
  <c r="A1198" i="7"/>
  <c r="A1214" i="7"/>
  <c r="A1230" i="7"/>
  <c r="A1246" i="7"/>
  <c r="A1262" i="7"/>
  <c r="A1278" i="7"/>
  <c r="A1342" i="7"/>
  <c r="A1358" i="7"/>
  <c r="A1374" i="7"/>
  <c r="A1390" i="7"/>
  <c r="A1438" i="7"/>
  <c r="A1119" i="7"/>
  <c r="A1199" i="7"/>
  <c r="A1215" i="7"/>
  <c r="A1231" i="7"/>
  <c r="A44" i="7"/>
  <c r="A60" i="7"/>
  <c r="A76" i="7"/>
  <c r="A124" i="7"/>
  <c r="A140" i="7"/>
  <c r="A156" i="7"/>
  <c r="A172" i="7"/>
  <c r="A268" i="7"/>
  <c r="A284" i="7"/>
  <c r="A300" i="7"/>
  <c r="A316" i="7"/>
  <c r="A364" i="7"/>
  <c r="A444" i="7"/>
  <c r="A460" i="7"/>
  <c r="A476" i="7"/>
  <c r="A492" i="7"/>
  <c r="A508" i="7"/>
  <c r="A524" i="7"/>
  <c r="A33" i="7"/>
  <c r="A49" i="7"/>
  <c r="A65" i="7"/>
  <c r="A81" i="7"/>
  <c r="A129" i="7"/>
  <c r="A145" i="7"/>
  <c r="A161" i="7"/>
  <c r="A273" i="7"/>
  <c r="A289" i="7"/>
  <c r="A305" i="7"/>
  <c r="A321" i="7"/>
  <c r="A353" i="7"/>
  <c r="A369" i="7"/>
  <c r="A449" i="7"/>
  <c r="A465" i="7"/>
  <c r="A481" i="7"/>
  <c r="A497" i="7"/>
  <c r="A513" i="7"/>
  <c r="A655" i="7"/>
  <c r="A671" i="7"/>
  <c r="A687" i="7"/>
  <c r="A767" i="7"/>
  <c r="A783" i="7"/>
  <c r="A815" i="7"/>
  <c r="A831" i="7"/>
  <c r="A847" i="7"/>
  <c r="A863" i="7"/>
  <c r="A879" i="7"/>
  <c r="A895" i="7"/>
  <c r="A911" i="7"/>
  <c r="A927" i="7"/>
  <c r="A1023" i="7"/>
  <c r="A1039" i="7"/>
  <c r="A1055" i="7"/>
  <c r="A1071" i="7"/>
  <c r="A1087" i="7"/>
  <c r="A1103" i="7"/>
  <c r="A656" i="7"/>
  <c r="A672" i="7"/>
  <c r="A688" i="7"/>
  <c r="A768" i="7"/>
  <c r="A784" i="7"/>
  <c r="A816" i="7"/>
  <c r="A832" i="7"/>
  <c r="A848" i="7"/>
  <c r="A864" i="7"/>
  <c r="A880" i="7"/>
  <c r="A896" i="7"/>
  <c r="A912" i="7"/>
  <c r="A928" i="7"/>
  <c r="A1024" i="7"/>
  <c r="A1040" i="7"/>
  <c r="A1056" i="7"/>
  <c r="A1072" i="7"/>
  <c r="A1088" i="7"/>
  <c r="A1104" i="7"/>
  <c r="A1120" i="7"/>
  <c r="A1200" i="7"/>
  <c r="A1216" i="7"/>
  <c r="A1232" i="7"/>
  <c r="A1248" i="7"/>
  <c r="A1264" i="7"/>
  <c r="A1312" i="7"/>
  <c r="A1328" i="7"/>
  <c r="A1344" i="7"/>
  <c r="A1360" i="7"/>
  <c r="A1376" i="7"/>
  <c r="A1392" i="7"/>
  <c r="A1424" i="7"/>
  <c r="A1447" i="7"/>
  <c r="A1121" i="7"/>
  <c r="A1201" i="7"/>
  <c r="A1217" i="7"/>
  <c r="A1233" i="7"/>
  <c r="A46" i="7"/>
  <c r="A62" i="7"/>
  <c r="A78" i="7"/>
  <c r="A126" i="7"/>
  <c r="A142" i="7"/>
  <c r="A158" i="7"/>
  <c r="A174" i="7"/>
  <c r="A270" i="7"/>
  <c r="A286" i="7"/>
  <c r="A302" i="7"/>
  <c r="A318" i="7"/>
  <c r="A366" i="7"/>
  <c r="A446" i="7"/>
  <c r="A462" i="7"/>
  <c r="A478" i="7"/>
  <c r="A494" i="7"/>
  <c r="A510" i="7"/>
  <c r="A35" i="7"/>
  <c r="A51" i="7"/>
  <c r="A67" i="7"/>
  <c r="A83" i="7"/>
  <c r="A131" i="7"/>
  <c r="A147" i="7"/>
  <c r="A163" i="7"/>
  <c r="A275" i="7"/>
  <c r="A291" i="7"/>
  <c r="A307" i="7"/>
  <c r="A355" i="7"/>
  <c r="A371" i="7"/>
  <c r="A451" i="7"/>
  <c r="A467" i="7"/>
  <c r="A483" i="7"/>
  <c r="A499" i="7"/>
  <c r="A515" i="7"/>
  <c r="A641" i="7"/>
  <c r="A657" i="7"/>
  <c r="A673" i="7"/>
  <c r="A689" i="7"/>
  <c r="A769" i="7"/>
  <c r="A785" i="7"/>
  <c r="A817" i="7"/>
  <c r="A833" i="7"/>
  <c r="A849" i="7"/>
  <c r="A865" i="7"/>
  <c r="A881" i="7"/>
  <c r="A897" i="7"/>
  <c r="A913" i="7"/>
  <c r="A929" i="7"/>
  <c r="A1025" i="7"/>
  <c r="A1041" i="7"/>
  <c r="A1057" i="7"/>
  <c r="A1073" i="7"/>
  <c r="A1089" i="7"/>
  <c r="A1105" i="7"/>
  <c r="A642" i="7"/>
  <c r="A658" i="7"/>
  <c r="A674" i="7"/>
  <c r="A690" i="7"/>
  <c r="A770" i="7"/>
  <c r="A818" i="7"/>
  <c r="A834" i="7"/>
  <c r="A850" i="7"/>
  <c r="A866" i="7"/>
  <c r="A882" i="7"/>
  <c r="A898" i="7"/>
  <c r="A914" i="7"/>
  <c r="A930" i="7"/>
  <c r="A1026" i="7"/>
  <c r="A1042" i="7"/>
  <c r="A1058" i="7"/>
  <c r="A1074" i="7"/>
  <c r="A1090" i="7"/>
  <c r="A1106" i="7"/>
  <c r="A1122" i="7"/>
  <c r="A1202" i="7"/>
  <c r="A1218" i="7"/>
  <c r="A1234" i="7"/>
  <c r="A1250" i="7"/>
  <c r="A1266" i="7"/>
  <c r="A1314" i="7"/>
  <c r="A1330" i="7"/>
  <c r="A1346" i="7"/>
  <c r="A1362" i="7"/>
  <c r="A1378" i="7"/>
  <c r="A1394" i="7"/>
  <c r="A1426" i="7"/>
  <c r="A1441" i="7"/>
  <c r="A1123" i="7"/>
  <c r="A1203" i="7"/>
  <c r="A1219" i="7"/>
  <c r="A1235" i="7"/>
  <c r="A1251" i="7"/>
  <c r="A1267" i="7"/>
  <c r="A1315" i="7"/>
  <c r="A1331" i="7"/>
  <c r="A1347" i="7"/>
  <c r="A1363" i="7"/>
  <c r="A1379" i="7"/>
  <c r="A1427" i="7"/>
  <c r="A1442" i="7"/>
  <c r="A1458" i="7"/>
  <c r="A1474" i="7"/>
  <c r="A32" i="7"/>
  <c r="A48" i="7"/>
  <c r="A64" i="7"/>
  <c r="A80" i="7"/>
  <c r="A128" i="7"/>
  <c r="A144" i="7"/>
  <c r="A160" i="7"/>
  <c r="A176" i="7"/>
  <c r="A272" i="7"/>
  <c r="A288" i="7"/>
  <c r="A304" i="7"/>
  <c r="A320" i="7"/>
  <c r="A352" i="7"/>
  <c r="A368" i="7"/>
  <c r="A448" i="7"/>
  <c r="A464" i="7"/>
  <c r="A480" i="7"/>
  <c r="A496" i="7"/>
  <c r="A512" i="7"/>
  <c r="A37" i="7"/>
  <c r="A53" i="7"/>
  <c r="A69" i="7"/>
  <c r="A85" i="7"/>
  <c r="A133" i="7"/>
  <c r="A149" i="7"/>
  <c r="A165" i="7"/>
  <c r="A277" i="7"/>
  <c r="A293" i="7"/>
  <c r="A309" i="7"/>
  <c r="A357" i="7"/>
  <c r="A373" i="7"/>
  <c r="A453" i="7"/>
  <c r="A469" i="7"/>
  <c r="A485" i="7"/>
  <c r="A501" i="7"/>
  <c r="A517" i="7"/>
  <c r="A643" i="7"/>
  <c r="A659" i="7"/>
  <c r="A675" i="7"/>
  <c r="A691" i="7"/>
  <c r="A771" i="7"/>
  <c r="A819" i="7"/>
  <c r="A835" i="7"/>
  <c r="A851" i="7"/>
  <c r="A867" i="7"/>
  <c r="A883" i="7"/>
  <c r="A899" i="7"/>
  <c r="A915" i="7"/>
  <c r="A1027" i="7"/>
  <c r="A1043" i="7"/>
  <c r="A1059" i="7"/>
  <c r="A1075" i="7"/>
  <c r="A1091" i="7"/>
  <c r="A1107" i="7"/>
  <c r="A644" i="7"/>
  <c r="A660" i="7"/>
  <c r="A676" i="7"/>
  <c r="A692" i="7"/>
  <c r="A772" i="7"/>
  <c r="A820" i="7"/>
  <c r="A836" i="7"/>
  <c r="A852" i="7"/>
  <c r="A868" i="7"/>
  <c r="A884" i="7"/>
  <c r="A900" i="7"/>
  <c r="A916" i="7"/>
  <c r="A1028" i="7"/>
  <c r="A1044" i="7"/>
  <c r="A1060" i="7"/>
  <c r="A1076" i="7"/>
  <c r="A1092" i="7"/>
  <c r="A1108" i="7"/>
  <c r="A1124" i="7"/>
  <c r="A1204" i="7"/>
  <c r="A1220" i="7"/>
  <c r="A1236" i="7"/>
  <c r="A1252" i="7"/>
  <c r="A1268" i="7"/>
  <c r="A1316" i="7"/>
  <c r="A1332" i="7"/>
  <c r="A1348" i="7"/>
  <c r="A1364" i="7"/>
  <c r="A1380" i="7"/>
  <c r="A1428" i="7"/>
  <c r="A1445" i="7"/>
  <c r="A1125" i="7"/>
  <c r="A1205" i="7"/>
  <c r="A1221" i="7"/>
  <c r="A1237" i="7"/>
  <c r="A1253" i="7"/>
  <c r="A1269" i="7"/>
  <c r="A1317" i="7"/>
  <c r="A1333" i="7"/>
  <c r="A1349" i="7"/>
  <c r="A1365" i="7"/>
  <c r="A1381" i="7"/>
  <c r="A1429" i="7"/>
  <c r="A1444" i="7"/>
  <c r="A1460" i="7"/>
  <c r="A1476" i="7"/>
  <c r="A1492" i="7"/>
  <c r="A1508" i="7"/>
  <c r="A1524" i="7"/>
  <c r="A1540" i="7"/>
  <c r="A1556" i="7"/>
  <c r="A1572" i="7"/>
  <c r="A1588" i="7"/>
  <c r="A1604" i="7"/>
  <c r="A1620" i="7"/>
  <c r="A1636" i="7"/>
  <c r="A1652" i="7"/>
  <c r="A1461" i="7"/>
  <c r="A1477" i="7"/>
  <c r="A1493" i="7"/>
  <c r="A1509" i="7"/>
  <c r="A1525" i="7"/>
  <c r="A1541" i="7"/>
  <c r="A34" i="7"/>
  <c r="A50" i="7"/>
  <c r="A66" i="7"/>
  <c r="A82" i="7"/>
  <c r="A130" i="7"/>
  <c r="A146" i="7"/>
  <c r="A162" i="7"/>
  <c r="A274" i="7"/>
  <c r="A290" i="7"/>
  <c r="A306" i="7"/>
  <c r="A354" i="7"/>
  <c r="A370" i="7"/>
  <c r="A450" i="7"/>
  <c r="A466" i="7"/>
  <c r="A482" i="7"/>
  <c r="A498" i="7"/>
  <c r="A514" i="7"/>
  <c r="A39" i="7"/>
  <c r="A55" i="7"/>
  <c r="A71" i="7"/>
  <c r="A87" i="7"/>
  <c r="A119" i="7"/>
  <c r="A135" i="7"/>
  <c r="A151" i="7"/>
  <c r="A167" i="7"/>
  <c r="A279" i="7"/>
  <c r="A295" i="7"/>
  <c r="A311" i="7"/>
  <c r="A359" i="7"/>
  <c r="A375" i="7"/>
  <c r="A439" i="7"/>
  <c r="A455" i="7"/>
  <c r="A471" i="7"/>
  <c r="A487" i="7"/>
  <c r="A503" i="7"/>
  <c r="A519" i="7"/>
  <c r="A645" i="7"/>
  <c r="A661" i="7"/>
  <c r="A677" i="7"/>
  <c r="A693" i="7"/>
  <c r="A757" i="7"/>
  <c r="A773" i="7"/>
  <c r="A821" i="7"/>
  <c r="A837" i="7"/>
  <c r="A853" i="7"/>
  <c r="A869" i="7"/>
  <c r="A885" i="7"/>
  <c r="A901" i="7"/>
  <c r="A917" i="7"/>
  <c r="A1029" i="7"/>
  <c r="A1045" i="7"/>
  <c r="A1061" i="7"/>
  <c r="A1077" i="7"/>
  <c r="A1093" i="7"/>
  <c r="A1109" i="7"/>
  <c r="A646" i="7"/>
  <c r="A662" i="7"/>
  <c r="A678" i="7"/>
  <c r="A694" i="7"/>
  <c r="A758" i="7"/>
  <c r="A774" i="7"/>
  <c r="A822" i="7"/>
  <c r="A838" i="7"/>
  <c r="A854" i="7"/>
  <c r="A870" i="7"/>
  <c r="A886" i="7"/>
  <c r="A902" i="7"/>
  <c r="A918" i="7"/>
  <c r="A1030" i="7"/>
  <c r="A1046" i="7"/>
  <c r="A1062" i="7"/>
  <c r="A1078" i="7"/>
  <c r="A1094" i="7"/>
  <c r="A1110" i="7"/>
  <c r="A1126" i="7"/>
  <c r="A1206" i="7"/>
  <c r="A1222" i="7"/>
  <c r="A1238" i="7"/>
  <c r="A1254" i="7"/>
  <c r="A1270" i="7"/>
  <c r="A1318" i="7"/>
  <c r="A1334" i="7"/>
  <c r="A1350" i="7"/>
  <c r="A1366" i="7"/>
  <c r="A1382" i="7"/>
  <c r="A1430" i="7"/>
  <c r="A1111" i="7"/>
  <c r="A1127" i="7"/>
  <c r="A1207" i="7"/>
  <c r="A1223" i="7"/>
  <c r="A36" i="7"/>
  <c r="A52" i="7"/>
  <c r="A68" i="7"/>
  <c r="A84" i="7"/>
  <c r="A132" i="7"/>
  <c r="A148" i="7"/>
  <c r="A164" i="7"/>
  <c r="A276" i="7"/>
  <c r="A292" i="7"/>
  <c r="A308" i="7"/>
  <c r="A356" i="7"/>
  <c r="A372" i="7"/>
  <c r="A452" i="7"/>
  <c r="A468" i="7"/>
  <c r="A484" i="7"/>
  <c r="A500" i="7"/>
  <c r="A516" i="7"/>
  <c r="A41" i="7"/>
  <c r="A57" i="7"/>
  <c r="A73" i="7"/>
  <c r="A89" i="7"/>
  <c r="A121" i="7"/>
  <c r="A137" i="7"/>
  <c r="A153" i="7"/>
  <c r="A169" i="7"/>
  <c r="A265" i="7"/>
  <c r="A281" i="7"/>
  <c r="A297" i="7"/>
  <c r="A313" i="7"/>
  <c r="A361" i="7"/>
  <c r="A377" i="7"/>
  <c r="A441" i="7"/>
  <c r="A457" i="7"/>
  <c r="A473" i="7"/>
  <c r="A489" i="7"/>
  <c r="A505" i="7"/>
  <c r="A521" i="7"/>
  <c r="A647" i="7"/>
  <c r="A663" i="7"/>
  <c r="A679" i="7"/>
  <c r="A695" i="7"/>
  <c r="A759" i="7"/>
  <c r="A775" i="7"/>
  <c r="A823" i="7"/>
  <c r="A839" i="7"/>
  <c r="A855" i="7"/>
  <c r="A871" i="7"/>
  <c r="A887" i="7"/>
  <c r="A903" i="7"/>
  <c r="A919" i="7"/>
  <c r="A1031" i="7"/>
  <c r="A1047" i="7"/>
  <c r="A1063" i="7"/>
  <c r="A1079" i="7"/>
  <c r="A1095" i="7"/>
  <c r="A1443" i="7"/>
  <c r="A648" i="7"/>
  <c r="A664" i="7"/>
  <c r="A680" i="7"/>
  <c r="A696" i="7"/>
  <c r="A760" i="7"/>
  <c r="A776" i="7"/>
  <c r="A824" i="7"/>
  <c r="A840" i="7"/>
  <c r="A856" i="7"/>
  <c r="A872" i="7"/>
  <c r="A888" i="7"/>
  <c r="A904" i="7"/>
  <c r="A920" i="7"/>
  <c r="A1032" i="7"/>
  <c r="A1048" i="7"/>
  <c r="A1064" i="7"/>
  <c r="A1080" i="7"/>
  <c r="A1096" i="7"/>
  <c r="A1112" i="7"/>
  <c r="A1128" i="7"/>
  <c r="A1192" i="7"/>
  <c r="A1208" i="7"/>
  <c r="A1224" i="7"/>
  <c r="A1240" i="7"/>
  <c r="A1256" i="7"/>
  <c r="A1272" i="7"/>
  <c r="A1320" i="7"/>
  <c r="A1336" i="7"/>
  <c r="A1352" i="7"/>
  <c r="A1368" i="7"/>
  <c r="A1384" i="7"/>
  <c r="A1432" i="7"/>
  <c r="A1113" i="7"/>
  <c r="A1129" i="7"/>
  <c r="A1193" i="7"/>
  <c r="A1209" i="7"/>
  <c r="A1225" i="7"/>
  <c r="A1490" i="7"/>
  <c r="A1506" i="7"/>
  <c r="A1522" i="7"/>
  <c r="A1538" i="7"/>
  <c r="A1554" i="7"/>
  <c r="A1570" i="7"/>
  <c r="A1586" i="7"/>
  <c r="A1602" i="7"/>
  <c r="A1618" i="7"/>
  <c r="A1634" i="7"/>
  <c r="A1650" i="7"/>
  <c r="A1459" i="7"/>
  <c r="A1475" i="7"/>
  <c r="A1491" i="7"/>
  <c r="A1507" i="7"/>
  <c r="A1523" i="7"/>
  <c r="A1539" i="7"/>
  <c r="A1555" i="7"/>
  <c r="A1571" i="7"/>
  <c r="A1587" i="7"/>
  <c r="A1603" i="7"/>
  <c r="A1619" i="7"/>
  <c r="A1635" i="7"/>
  <c r="A1651" i="7"/>
  <c r="A3422" i="7"/>
  <c r="A3454" i="7"/>
  <c r="A3632" i="7"/>
  <c r="A3792" i="7"/>
  <c r="A3372" i="7"/>
  <c r="A3436" i="7"/>
  <c r="A3584" i="7"/>
  <c r="A3346" i="7"/>
  <c r="A3410" i="7"/>
  <c r="A3472" i="7"/>
  <c r="A3376" i="7"/>
  <c r="A3440" i="7"/>
  <c r="A3616" i="7"/>
  <c r="A3534" i="7"/>
  <c r="A3662" i="7"/>
  <c r="A3516" i="7"/>
  <c r="A3644" i="7"/>
  <c r="A3343" i="7"/>
  <c r="A3359" i="7"/>
  <c r="A3375" i="7"/>
  <c r="A3391" i="7"/>
  <c r="A3407" i="7"/>
  <c r="A3423" i="7"/>
  <c r="A3439" i="7"/>
  <c r="A3455" i="7"/>
  <c r="A3482" i="7"/>
  <c r="A3610" i="7"/>
  <c r="A3762" i="7"/>
  <c r="A3592" i="7"/>
  <c r="A3808" i="7"/>
  <c r="A3574" i="7"/>
  <c r="A3760" i="7"/>
  <c r="A3556" i="7"/>
  <c r="A3684" i="7"/>
  <c r="A3774" i="7"/>
  <c r="A3479" i="7"/>
  <c r="A3495" i="7"/>
  <c r="A1557" i="7"/>
  <c r="A1573" i="7"/>
  <c r="A1589" i="7"/>
  <c r="A1605" i="7"/>
  <c r="A1621" i="7"/>
  <c r="A1637" i="7"/>
  <c r="A1653" i="7"/>
  <c r="A3756" i="7"/>
  <c r="A3474" i="7"/>
  <c r="A3342" i="7"/>
  <c r="A3380" i="7"/>
  <c r="A3444" i="7"/>
  <c r="A3618" i="7"/>
  <c r="A3354" i="7"/>
  <c r="A3418" i="7"/>
  <c r="A3506" i="7"/>
  <c r="A3384" i="7"/>
  <c r="A3448" i="7"/>
  <c r="A3650" i="7"/>
  <c r="A3550" i="7"/>
  <c r="A3678" i="7"/>
  <c r="A3532" i="7"/>
  <c r="A3660" i="7"/>
  <c r="A3345" i="7"/>
  <c r="A3361" i="7"/>
  <c r="A3377" i="7"/>
  <c r="A3393" i="7"/>
  <c r="A3409" i="7"/>
  <c r="A3425" i="7"/>
  <c r="A3441" i="7"/>
  <c r="A3457" i="7"/>
  <c r="A3498" i="7"/>
  <c r="A3626" i="7"/>
  <c r="A3480" i="7"/>
  <c r="A3608" i="7"/>
  <c r="A3820" i="7"/>
  <c r="A3590" i="7"/>
  <c r="A3772" i="7"/>
  <c r="A3572" i="7"/>
  <c r="A3712" i="7"/>
  <c r="A3790" i="7"/>
  <c r="A3481" i="7"/>
  <c r="A3497" i="7"/>
  <c r="A1239" i="7"/>
  <c r="A1255" i="7"/>
  <c r="A1271" i="7"/>
  <c r="A1319" i="7"/>
  <c r="A1335" i="7"/>
  <c r="A1351" i="7"/>
  <c r="A1367" i="7"/>
  <c r="A1383" i="7"/>
  <c r="A1431" i="7"/>
  <c r="A1446" i="7"/>
  <c r="A1462" i="7"/>
  <c r="A1478" i="7"/>
  <c r="A1494" i="7"/>
  <c r="A1510" i="7"/>
  <c r="A1526" i="7"/>
  <c r="A1542" i="7"/>
  <c r="A1558" i="7"/>
  <c r="A1574" i="7"/>
  <c r="A1590" i="7"/>
  <c r="A1606" i="7"/>
  <c r="A1622" i="7"/>
  <c r="A1638" i="7"/>
  <c r="A1654" i="7"/>
  <c r="A1463" i="7"/>
  <c r="A1479" i="7"/>
  <c r="A1495" i="7"/>
  <c r="A1511" i="7"/>
  <c r="A1527" i="7"/>
  <c r="A1543" i="7"/>
  <c r="A1559" i="7"/>
  <c r="A1575" i="7"/>
  <c r="A1591" i="7"/>
  <c r="A1607" i="7"/>
  <c r="A1623" i="7"/>
  <c r="A1639" i="7"/>
  <c r="A1655" i="7"/>
  <c r="A3602" i="7"/>
  <c r="A3744" i="7"/>
  <c r="A3374" i="7"/>
  <c r="A3366" i="7"/>
  <c r="A3388" i="7"/>
  <c r="A3452" i="7"/>
  <c r="A3648" i="7"/>
  <c r="A3362" i="7"/>
  <c r="A3426" i="7"/>
  <c r="A3536" i="7"/>
  <c r="A3392" i="7"/>
  <c r="A3456" i="7"/>
  <c r="A3680" i="7"/>
  <c r="A3566" i="7"/>
  <c r="A3694" i="7"/>
  <c r="A3548" i="7"/>
  <c r="A3676" i="7"/>
  <c r="A3347" i="7"/>
  <c r="A3363" i="7"/>
  <c r="A3379" i="7"/>
  <c r="A3395" i="7"/>
  <c r="A3411" i="7"/>
  <c r="A3427" i="7"/>
  <c r="A3443" i="7"/>
  <c r="A3459" i="7"/>
  <c r="A3514" i="7"/>
  <c r="A3642" i="7"/>
  <c r="A3496" i="7"/>
  <c r="A3624" i="7"/>
  <c r="A3478" i="7"/>
  <c r="A3606" i="7"/>
  <c r="A3794" i="7"/>
  <c r="A3588" i="7"/>
  <c r="A3724" i="7"/>
  <c r="A3806" i="7"/>
  <c r="A3483" i="7"/>
  <c r="A3499" i="7"/>
  <c r="A3515" i="7"/>
  <c r="A3531" i="7"/>
  <c r="A3547" i="7"/>
  <c r="A3563" i="7"/>
  <c r="A3579" i="7"/>
  <c r="A3595" i="7"/>
  <c r="A3611" i="7"/>
  <c r="A3627" i="7"/>
  <c r="A3643" i="7"/>
  <c r="A3659" i="7"/>
  <c r="A3675" i="7"/>
  <c r="A1241" i="7"/>
  <c r="A1257" i="7"/>
  <c r="A1273" i="7"/>
  <c r="A1321" i="7"/>
  <c r="A1337" i="7"/>
  <c r="A1353" i="7"/>
  <c r="A1369" i="7"/>
  <c r="A1385" i="7"/>
  <c r="A1433" i="7"/>
  <c r="A1448" i="7"/>
  <c r="A1464" i="7"/>
  <c r="A1480" i="7"/>
  <c r="A1496" i="7"/>
  <c r="A1512" i="7"/>
  <c r="A1528" i="7"/>
  <c r="A1544" i="7"/>
  <c r="A1560" i="7"/>
  <c r="A1576" i="7"/>
  <c r="A1592" i="7"/>
  <c r="A1608" i="7"/>
  <c r="A1624" i="7"/>
  <c r="A1640" i="7"/>
  <c r="A1449" i="7"/>
  <c r="A1465" i="7"/>
  <c r="A1481" i="7"/>
  <c r="A1497" i="7"/>
  <c r="A1513" i="7"/>
  <c r="A1529" i="7"/>
  <c r="A1545" i="7"/>
  <c r="A1561" i="7"/>
  <c r="A1577" i="7"/>
  <c r="A1593" i="7"/>
  <c r="A1609" i="7"/>
  <c r="A1625" i="7"/>
  <c r="A1641" i="7"/>
  <c r="A3390" i="7"/>
  <c r="A3406" i="7"/>
  <c r="A3398" i="7"/>
  <c r="A3396" i="7"/>
  <c r="A3460" i="7"/>
  <c r="A3682" i="7"/>
  <c r="A3370" i="7"/>
  <c r="A3434" i="7"/>
  <c r="A3570" i="7"/>
  <c r="A3400" i="7"/>
  <c r="A3464" i="7"/>
  <c r="A3778" i="7"/>
  <c r="A3582" i="7"/>
  <c r="A3708" i="7"/>
  <c r="A3564" i="7"/>
  <c r="A3692" i="7"/>
  <c r="A3349" i="7"/>
  <c r="A3365" i="7"/>
  <c r="A3381" i="7"/>
  <c r="A3397" i="7"/>
  <c r="A3413" i="7"/>
  <c r="A3429" i="7"/>
  <c r="A3445" i="7"/>
  <c r="A3461" i="7"/>
  <c r="A3530" i="7"/>
  <c r="A3658" i="7"/>
  <c r="A3512" i="7"/>
  <c r="A3640" i="7"/>
  <c r="A3494" i="7"/>
  <c r="A3622" i="7"/>
  <c r="A3476" i="7"/>
  <c r="A3604" i="7"/>
  <c r="A3746" i="7"/>
  <c r="A3822" i="7"/>
  <c r="A3485" i="7"/>
  <c r="A3501" i="7"/>
  <c r="A3517" i="7"/>
  <c r="A3533" i="7"/>
  <c r="A3549" i="7"/>
  <c r="A3565" i="7"/>
  <c r="A3581" i="7"/>
  <c r="A3597" i="7"/>
  <c r="A3613" i="7"/>
  <c r="A3629" i="7"/>
  <c r="A1243" i="7"/>
  <c r="A1259" i="7"/>
  <c r="A1275" i="7"/>
  <c r="A1323" i="7"/>
  <c r="A1339" i="7"/>
  <c r="A1355" i="7"/>
  <c r="A1371" i="7"/>
  <c r="A1387" i="7"/>
  <c r="A1435" i="7"/>
  <c r="A1450" i="7"/>
  <c r="A1466" i="7"/>
  <c r="A1482" i="7"/>
  <c r="A1498" i="7"/>
  <c r="A1514" i="7"/>
  <c r="A1530" i="7"/>
  <c r="A1546" i="7"/>
  <c r="A1562" i="7"/>
  <c r="A1578" i="7"/>
  <c r="A1594" i="7"/>
  <c r="A1610" i="7"/>
  <c r="A1626" i="7"/>
  <c r="A1642" i="7"/>
  <c r="A1451" i="7"/>
  <c r="A1467" i="7"/>
  <c r="A1483" i="7"/>
  <c r="A1499" i="7"/>
  <c r="A1515" i="7"/>
  <c r="A1531" i="7"/>
  <c r="A1547" i="7"/>
  <c r="A1563" i="7"/>
  <c r="A1579" i="7"/>
  <c r="A1595" i="7"/>
  <c r="A1611" i="7"/>
  <c r="A1627" i="7"/>
  <c r="A1643" i="7"/>
  <c r="A3538" i="7"/>
  <c r="A3350" i="7"/>
  <c r="A3438" i="7"/>
  <c r="A3430" i="7"/>
  <c r="A3340" i="7"/>
  <c r="A3404" i="7"/>
  <c r="A3468" i="7"/>
  <c r="A3378" i="7"/>
  <c r="A3442" i="7"/>
  <c r="A3600" i="7"/>
  <c r="A3344" i="7"/>
  <c r="A3408" i="7"/>
  <c r="A3488" i="7"/>
  <c r="A3826" i="7"/>
  <c r="A3598" i="7"/>
  <c r="A3730" i="7"/>
  <c r="A3580" i="7"/>
  <c r="A3776" i="7"/>
  <c r="A3351" i="7"/>
  <c r="A3367" i="7"/>
  <c r="A3383" i="7"/>
  <c r="A3399" i="7"/>
  <c r="A3415" i="7"/>
  <c r="A3431" i="7"/>
  <c r="A3447" i="7"/>
  <c r="A3463" i="7"/>
  <c r="A3546" i="7"/>
  <c r="A3674" i="7"/>
  <c r="A3528" i="7"/>
  <c r="A3656" i="7"/>
  <c r="A3510" i="7"/>
  <c r="A3638" i="7"/>
  <c r="A3492" i="7"/>
  <c r="A3620" i="7"/>
  <c r="A3710" i="7"/>
  <c r="A3471" i="7"/>
  <c r="A3487" i="7"/>
  <c r="A3503" i="7"/>
  <c r="A1245" i="7"/>
  <c r="A1261" i="7"/>
  <c r="A1277" i="7"/>
  <c r="A1309" i="7"/>
  <c r="A1325" i="7"/>
  <c r="A1341" i="7"/>
  <c r="A1357" i="7"/>
  <c r="A1373" i="7"/>
  <c r="A1389" i="7"/>
  <c r="A1437" i="7"/>
  <c r="A1452" i="7"/>
  <c r="A1468" i="7"/>
  <c r="A1484" i="7"/>
  <c r="A1500" i="7"/>
  <c r="A1516" i="7"/>
  <c r="A1532" i="7"/>
  <c r="A1548" i="7"/>
  <c r="A1564" i="7"/>
  <c r="A1580" i="7"/>
  <c r="A1596" i="7"/>
  <c r="A1612" i="7"/>
  <c r="A1628" i="7"/>
  <c r="A1644" i="7"/>
  <c r="A1453" i="7"/>
  <c r="A1469" i="7"/>
  <c r="A1485" i="7"/>
  <c r="A1501" i="7"/>
  <c r="A1517" i="7"/>
  <c r="A1533" i="7"/>
  <c r="A1549" i="7"/>
  <c r="A1565" i="7"/>
  <c r="A1581" i="7"/>
  <c r="A1597" i="7"/>
  <c r="A1613" i="7"/>
  <c r="A1629" i="7"/>
  <c r="A1645" i="7"/>
  <c r="A3358" i="7"/>
  <c r="A3382" i="7"/>
  <c r="A3470" i="7"/>
  <c r="A3462" i="7"/>
  <c r="A3348" i="7"/>
  <c r="A3412" i="7"/>
  <c r="A3490" i="7"/>
  <c r="A3386" i="7"/>
  <c r="A3450" i="7"/>
  <c r="A3634" i="7"/>
  <c r="A3352" i="7"/>
  <c r="A3416" i="7"/>
  <c r="A3522" i="7"/>
  <c r="A3486" i="7"/>
  <c r="A3614" i="7"/>
  <c r="A3824" i="7"/>
  <c r="A3596" i="7"/>
  <c r="A3788" i="7"/>
  <c r="A3353" i="7"/>
  <c r="A3369" i="7"/>
  <c r="A3385" i="7"/>
  <c r="A3401" i="7"/>
  <c r="A3417" i="7"/>
  <c r="A3433" i="7"/>
  <c r="A3449" i="7"/>
  <c r="A3465" i="7"/>
  <c r="A3562" i="7"/>
  <c r="A3690" i="7"/>
  <c r="A3544" i="7"/>
  <c r="A3672" i="7"/>
  <c r="A3526" i="7"/>
  <c r="A3654" i="7"/>
  <c r="A3508" i="7"/>
  <c r="A3636" i="7"/>
  <c r="A3726" i="7"/>
  <c r="A3473" i="7"/>
  <c r="A3489" i="7"/>
  <c r="A1247" i="7"/>
  <c r="A1263" i="7"/>
  <c r="A1311" i="7"/>
  <c r="A1327" i="7"/>
  <c r="A1343" i="7"/>
  <c r="A1359" i="7"/>
  <c r="A1375" i="7"/>
  <c r="A1391" i="7"/>
  <c r="A1439" i="7"/>
  <c r="A1454" i="7"/>
  <c r="A1470" i="7"/>
  <c r="A1486" i="7"/>
  <c r="A1502" i="7"/>
  <c r="A1518" i="7"/>
  <c r="A1534" i="7"/>
  <c r="A1550" i="7"/>
  <c r="A1566" i="7"/>
  <c r="A1582" i="7"/>
  <c r="A1598" i="7"/>
  <c r="A1614" i="7"/>
  <c r="A1630" i="7"/>
  <c r="A1646" i="7"/>
  <c r="A1455" i="7"/>
  <c r="A1471" i="7"/>
  <c r="A1487" i="7"/>
  <c r="A1503" i="7"/>
  <c r="A1519" i="7"/>
  <c r="A1535" i="7"/>
  <c r="A1551" i="7"/>
  <c r="A1567" i="7"/>
  <c r="A1583" i="7"/>
  <c r="A1599" i="7"/>
  <c r="A1615" i="7"/>
  <c r="A1631" i="7"/>
  <c r="A1647" i="7"/>
  <c r="A3504" i="7"/>
  <c r="A3414" i="7"/>
  <c r="A3696" i="7"/>
  <c r="A3568" i="7"/>
  <c r="A3356" i="7"/>
  <c r="A3420" i="7"/>
  <c r="A3520" i="7"/>
  <c r="A3394" i="7"/>
  <c r="A3458" i="7"/>
  <c r="A3664" i="7"/>
  <c r="A3360" i="7"/>
  <c r="A3424" i="7"/>
  <c r="A3552" i="7"/>
  <c r="A3502" i="7"/>
  <c r="A3630" i="7"/>
  <c r="A3484" i="7"/>
  <c r="A3612" i="7"/>
  <c r="A3810" i="7"/>
  <c r="A3339" i="7"/>
  <c r="A3355" i="7"/>
  <c r="A3371" i="7"/>
  <c r="A3387" i="7"/>
  <c r="A3403" i="7"/>
  <c r="A3419" i="7"/>
  <c r="A3435" i="7"/>
  <c r="A3451" i="7"/>
  <c r="A3467" i="7"/>
  <c r="A3578" i="7"/>
  <c r="A3728" i="7"/>
  <c r="A3560" i="7"/>
  <c r="A3688" i="7"/>
  <c r="A3542" i="7"/>
  <c r="A3670" i="7"/>
  <c r="A3524" i="7"/>
  <c r="A3652" i="7"/>
  <c r="A3742" i="7"/>
  <c r="A3475" i="7"/>
  <c r="A3491" i="7"/>
  <c r="A3507" i="7"/>
  <c r="A3523" i="7"/>
  <c r="A3539" i="7"/>
  <c r="A3555" i="7"/>
  <c r="A3571" i="7"/>
  <c r="A3587" i="7"/>
  <c r="A3603" i="7"/>
  <c r="A3619" i="7"/>
  <c r="A3635" i="7"/>
  <c r="A3651" i="7"/>
  <c r="A3667" i="7"/>
  <c r="A3683" i="7"/>
  <c r="A1249" i="7"/>
  <c r="A1265" i="7"/>
  <c r="A1313" i="7"/>
  <c r="A1329" i="7"/>
  <c r="A1345" i="7"/>
  <c r="A1361" i="7"/>
  <c r="A1377" i="7"/>
  <c r="A1393" i="7"/>
  <c r="A1425" i="7"/>
  <c r="A1440" i="7"/>
  <c r="A1456" i="7"/>
  <c r="A1472" i="7"/>
  <c r="A1488" i="7"/>
  <c r="A1504" i="7"/>
  <c r="A1520" i="7"/>
  <c r="A1536" i="7"/>
  <c r="A1552" i="7"/>
  <c r="A1568" i="7"/>
  <c r="A1584" i="7"/>
  <c r="A1600" i="7"/>
  <c r="A1616" i="7"/>
  <c r="A1632" i="7"/>
  <c r="A1648" i="7"/>
  <c r="A1457" i="7"/>
  <c r="A1473" i="7"/>
  <c r="A1489" i="7"/>
  <c r="A1505" i="7"/>
  <c r="A1521" i="7"/>
  <c r="A1537" i="7"/>
  <c r="A1553" i="7"/>
  <c r="A1569" i="7"/>
  <c r="A1585" i="7"/>
  <c r="A1601" i="7"/>
  <c r="A1617" i="7"/>
  <c r="A1633" i="7"/>
  <c r="A1649" i="7"/>
  <c r="A613" i="3"/>
  <c r="A3446" i="7"/>
  <c r="A3804" i="7"/>
  <c r="A3666" i="7"/>
  <c r="A3364" i="7"/>
  <c r="A3428" i="7"/>
  <c r="A3554" i="7"/>
  <c r="A3338" i="7"/>
  <c r="A3402" i="7"/>
  <c r="A3466" i="7"/>
  <c r="A3698" i="7"/>
  <c r="A3368" i="7"/>
  <c r="A3432" i="7"/>
  <c r="A3586" i="7"/>
  <c r="A3518" i="7"/>
  <c r="A3646" i="7"/>
  <c r="A3500" i="7"/>
  <c r="A3628" i="7"/>
  <c r="A3341" i="7"/>
  <c r="A3357" i="7"/>
  <c r="A3373" i="7"/>
  <c r="A3389" i="7"/>
  <c r="A3405" i="7"/>
  <c r="A3421" i="7"/>
  <c r="A3437" i="7"/>
  <c r="A3453" i="7"/>
  <c r="A3469" i="7"/>
  <c r="A3594" i="7"/>
  <c r="A3740" i="7"/>
  <c r="A3576" i="7"/>
  <c r="A3714" i="7"/>
  <c r="A3558" i="7"/>
  <c r="A3686" i="7"/>
  <c r="A3540" i="7"/>
  <c r="A3668" i="7"/>
  <c r="A3758" i="7"/>
  <c r="A3477" i="7"/>
  <c r="A3493" i="7"/>
  <c r="A3509" i="7"/>
  <c r="A3525" i="7"/>
  <c r="A3541" i="7"/>
  <c r="A3557" i="7"/>
  <c r="A3573" i="7"/>
  <c r="A3589" i="7"/>
  <c r="A3605" i="7"/>
  <c r="A3621" i="7"/>
  <c r="A3511" i="7"/>
  <c r="A3527" i="7"/>
  <c r="A3543" i="7"/>
  <c r="A3559" i="7"/>
  <c r="A3575" i="7"/>
  <c r="A3591" i="7"/>
  <c r="A3607" i="7"/>
  <c r="A3623" i="7"/>
  <c r="A3639" i="7"/>
  <c r="A3655" i="7"/>
  <c r="A3671" i="7"/>
  <c r="A3687" i="7"/>
  <c r="A3748" i="7"/>
  <c r="A3734" i="7"/>
  <c r="A3720" i="7"/>
  <c r="A3706" i="7"/>
  <c r="A4351" i="7"/>
  <c r="A3846" i="7"/>
  <c r="A3862" i="7"/>
  <c r="A3878" i="7"/>
  <c r="A3894" i="7"/>
  <c r="A3910" i="7"/>
  <c r="A3926" i="7"/>
  <c r="A3942" i="7"/>
  <c r="A3958" i="7"/>
  <c r="A3974" i="7"/>
  <c r="A3990" i="7"/>
  <c r="A4006" i="7"/>
  <c r="A3707" i="7"/>
  <c r="A3723" i="7"/>
  <c r="A3739" i="7"/>
  <c r="A3755" i="7"/>
  <c r="A3771" i="7"/>
  <c r="A3787" i="7"/>
  <c r="A3803" i="7"/>
  <c r="A3819" i="7"/>
  <c r="A4012" i="7"/>
  <c r="A3835" i="7"/>
  <c r="A3851" i="7"/>
  <c r="A3867" i="7"/>
  <c r="A3883" i="7"/>
  <c r="A3899" i="7"/>
  <c r="A3915" i="7"/>
  <c r="A3931" i="7"/>
  <c r="A3947" i="7"/>
  <c r="A3963" i="7"/>
  <c r="A3979" i="7"/>
  <c r="A3995" i="7"/>
  <c r="A4294" i="7"/>
  <c r="A4463" i="7"/>
  <c r="A4028" i="7"/>
  <c r="A4044" i="7"/>
  <c r="A4060" i="7"/>
  <c r="A4076" i="7"/>
  <c r="A4092" i="7"/>
  <c r="A4108" i="7"/>
  <c r="A4124" i="7"/>
  <c r="A4140" i="7"/>
  <c r="A4156" i="7"/>
  <c r="A4172" i="7"/>
  <c r="A4188" i="7"/>
  <c r="A4204" i="7"/>
  <c r="A4220" i="7"/>
  <c r="A4236" i="7"/>
  <c r="A4252" i="7"/>
  <c r="A4268" i="7"/>
  <c r="A4296" i="7"/>
  <c r="A4314" i="7"/>
  <c r="A4324" i="7"/>
  <c r="A4363" i="7"/>
  <c r="A4021" i="7"/>
  <c r="A4037" i="7"/>
  <c r="A4053" i="7"/>
  <c r="A4069" i="7"/>
  <c r="A4085" i="7"/>
  <c r="A4101" i="7"/>
  <c r="A4117" i="7"/>
  <c r="A4133" i="7"/>
  <c r="A4149" i="7"/>
  <c r="A4165" i="7"/>
  <c r="A4181" i="7"/>
  <c r="A4197" i="7"/>
  <c r="A4213" i="7"/>
  <c r="A4229" i="7"/>
  <c r="A4245" i="7"/>
  <c r="A4261" i="7"/>
  <c r="A4277" i="7"/>
  <c r="A4405" i="7"/>
  <c r="A4441" i="7"/>
  <c r="A4435" i="7"/>
  <c r="A4413" i="7"/>
  <c r="A4289" i="7"/>
  <c r="A4305" i="7"/>
  <c r="A3513" i="7"/>
  <c r="A3529" i="7"/>
  <c r="A3545" i="7"/>
  <c r="A3561" i="7"/>
  <c r="A3577" i="7"/>
  <c r="A3593" i="7"/>
  <c r="A3609" i="7"/>
  <c r="A3625" i="7"/>
  <c r="A3641" i="7"/>
  <c r="A3657" i="7"/>
  <c r="A3673" i="7"/>
  <c r="A3689" i="7"/>
  <c r="A3764" i="7"/>
  <c r="A3750" i="7"/>
  <c r="A3736" i="7"/>
  <c r="A3722" i="7"/>
  <c r="A4334" i="7"/>
  <c r="A3848" i="7"/>
  <c r="A3864" i="7"/>
  <c r="A3880" i="7"/>
  <c r="A3896" i="7"/>
  <c r="A3912" i="7"/>
  <c r="A3928" i="7"/>
  <c r="A3944" i="7"/>
  <c r="A3960" i="7"/>
  <c r="A3976" i="7"/>
  <c r="A3992" i="7"/>
  <c r="A4008" i="7"/>
  <c r="A3709" i="7"/>
  <c r="A3725" i="7"/>
  <c r="A3741" i="7"/>
  <c r="A3757" i="7"/>
  <c r="A3773" i="7"/>
  <c r="A3789" i="7"/>
  <c r="A3805" i="7"/>
  <c r="A3821" i="7"/>
  <c r="A4330" i="7"/>
  <c r="A3837" i="7"/>
  <c r="A3853" i="7"/>
  <c r="A3869" i="7"/>
  <c r="A3885" i="7"/>
  <c r="A3901" i="7"/>
  <c r="A3917" i="7"/>
  <c r="A3933" i="7"/>
  <c r="A3949" i="7"/>
  <c r="A3965" i="7"/>
  <c r="A3981" i="7"/>
  <c r="A3997" i="7"/>
  <c r="A4395" i="7"/>
  <c r="A4014" i="7"/>
  <c r="A4030" i="7"/>
  <c r="A4046" i="7"/>
  <c r="A4062" i="7"/>
  <c r="A4078" i="7"/>
  <c r="A4094" i="7"/>
  <c r="A4110" i="7"/>
  <c r="A4126" i="7"/>
  <c r="A4142" i="7"/>
  <c r="A4158" i="7"/>
  <c r="A4174" i="7"/>
  <c r="A4190" i="7"/>
  <c r="A4206" i="7"/>
  <c r="A4222" i="7"/>
  <c r="A4238" i="7"/>
  <c r="A4254" i="7"/>
  <c r="A4270" i="7"/>
  <c r="A4312" i="7"/>
  <c r="A4326" i="7"/>
  <c r="A4347" i="7"/>
  <c r="A4389" i="7"/>
  <c r="A4023" i="7"/>
  <c r="A4039" i="7"/>
  <c r="A4055" i="7"/>
  <c r="A4071" i="7"/>
  <c r="A4087" i="7"/>
  <c r="A4103" i="7"/>
  <c r="A4119" i="7"/>
  <c r="A4135" i="7"/>
  <c r="A4151" i="7"/>
  <c r="A4167" i="7"/>
  <c r="A4183" i="7"/>
  <c r="A4199" i="7"/>
  <c r="A4215" i="7"/>
  <c r="A4231" i="7"/>
  <c r="A4247" i="7"/>
  <c r="A4263" i="7"/>
  <c r="A4279" i="7"/>
  <c r="A4431" i="7"/>
  <c r="A4457" i="7"/>
  <c r="A4451" i="7"/>
  <c r="A4429" i="7"/>
  <c r="A4291" i="7"/>
  <c r="A3691" i="7"/>
  <c r="A3780" i="7"/>
  <c r="A3766" i="7"/>
  <c r="A3752" i="7"/>
  <c r="A3738" i="7"/>
  <c r="A3834" i="7"/>
  <c r="A3850" i="7"/>
  <c r="A3866" i="7"/>
  <c r="A3882" i="7"/>
  <c r="A3898" i="7"/>
  <c r="A3914" i="7"/>
  <c r="A3930" i="7"/>
  <c r="A3946" i="7"/>
  <c r="A3962" i="7"/>
  <c r="A3978" i="7"/>
  <c r="A3994" i="7"/>
  <c r="A4010" i="7"/>
  <c r="A3711" i="7"/>
  <c r="A3727" i="7"/>
  <c r="A3743" i="7"/>
  <c r="A3759" i="7"/>
  <c r="A3775" i="7"/>
  <c r="A3791" i="7"/>
  <c r="A3807" i="7"/>
  <c r="A3823" i="7"/>
  <c r="A4306" i="7"/>
  <c r="A3839" i="7"/>
  <c r="A3855" i="7"/>
  <c r="A3871" i="7"/>
  <c r="A3887" i="7"/>
  <c r="A3903" i="7"/>
  <c r="A3919" i="7"/>
  <c r="A3935" i="7"/>
  <c r="A3951" i="7"/>
  <c r="A3967" i="7"/>
  <c r="A3983" i="7"/>
  <c r="A3999" i="7"/>
  <c r="A4453" i="7"/>
  <c r="A4016" i="7"/>
  <c r="A4032" i="7"/>
  <c r="A4048" i="7"/>
  <c r="A4064" i="7"/>
  <c r="A4080" i="7"/>
  <c r="A4096" i="7"/>
  <c r="A4112" i="7"/>
  <c r="A4128" i="7"/>
  <c r="A4144" i="7"/>
  <c r="A4160" i="7"/>
  <c r="A4176" i="7"/>
  <c r="A4192" i="7"/>
  <c r="A4208" i="7"/>
  <c r="A4224" i="7"/>
  <c r="A4240" i="7"/>
  <c r="A4256" i="7"/>
  <c r="A4272" i="7"/>
  <c r="A4328" i="7"/>
  <c r="A4357" i="7"/>
  <c r="A4373" i="7"/>
  <c r="A4415" i="7"/>
  <c r="A4025" i="7"/>
  <c r="A4041" i="7"/>
  <c r="A4057" i="7"/>
  <c r="A4073" i="7"/>
  <c r="A4089" i="7"/>
  <c r="A4105" i="7"/>
  <c r="A4121" i="7"/>
  <c r="A4137" i="7"/>
  <c r="A4153" i="7"/>
  <c r="A4169" i="7"/>
  <c r="A4185" i="7"/>
  <c r="A4201" i="7"/>
  <c r="A4217" i="7"/>
  <c r="A4233" i="7"/>
  <c r="A4249" i="7"/>
  <c r="A4265" i="7"/>
  <c r="A4281" i="7"/>
  <c r="A4345" i="7"/>
  <c r="A4339" i="7"/>
  <c r="A4467" i="7"/>
  <c r="A4445" i="7"/>
  <c r="A4293" i="7"/>
  <c r="A3645" i="7"/>
  <c r="A3661" i="7"/>
  <c r="A3677" i="7"/>
  <c r="A3693" i="7"/>
  <c r="A3796" i="7"/>
  <c r="A3782" i="7"/>
  <c r="A3768" i="7"/>
  <c r="A3754" i="7"/>
  <c r="A3836" i="7"/>
  <c r="A3852" i="7"/>
  <c r="A3868" i="7"/>
  <c r="A3884" i="7"/>
  <c r="A3900" i="7"/>
  <c r="A3916" i="7"/>
  <c r="A3932" i="7"/>
  <c r="A3948" i="7"/>
  <c r="A3964" i="7"/>
  <c r="A3980" i="7"/>
  <c r="A3996" i="7"/>
  <c r="A3697" i="7"/>
  <c r="A3713" i="7"/>
  <c r="A3729" i="7"/>
  <c r="A3745" i="7"/>
  <c r="A3761" i="7"/>
  <c r="A3777" i="7"/>
  <c r="A3793" i="7"/>
  <c r="A3809" i="7"/>
  <c r="A3825" i="7"/>
  <c r="A4427" i="7"/>
  <c r="A3841" i="7"/>
  <c r="A3857" i="7"/>
  <c r="A3873" i="7"/>
  <c r="A3889" i="7"/>
  <c r="A3905" i="7"/>
  <c r="A3921" i="7"/>
  <c r="A3937" i="7"/>
  <c r="A3953" i="7"/>
  <c r="A3969" i="7"/>
  <c r="A3985" i="7"/>
  <c r="A4001" i="7"/>
  <c r="A4292" i="7"/>
  <c r="A4018" i="7"/>
  <c r="A4034" i="7"/>
  <c r="A4050" i="7"/>
  <c r="A4066" i="7"/>
  <c r="A4082" i="7"/>
  <c r="A4098" i="7"/>
  <c r="A4114" i="7"/>
  <c r="A4130" i="7"/>
  <c r="A4146" i="7"/>
  <c r="A4162" i="7"/>
  <c r="A4178" i="7"/>
  <c r="A4194" i="7"/>
  <c r="A4210" i="7"/>
  <c r="A4226" i="7"/>
  <c r="A4242" i="7"/>
  <c r="A4258" i="7"/>
  <c r="A4274" i="7"/>
  <c r="A4341" i="7"/>
  <c r="A4383" i="7"/>
  <c r="A4399" i="7"/>
  <c r="A4011" i="7"/>
  <c r="A4027" i="7"/>
  <c r="A4043" i="7"/>
  <c r="A4059" i="7"/>
  <c r="A4075" i="7"/>
  <c r="A4091" i="7"/>
  <c r="A4107" i="7"/>
  <c r="A4123" i="7"/>
  <c r="A4139" i="7"/>
  <c r="A4155" i="7"/>
  <c r="A4171" i="7"/>
  <c r="A4187" i="7"/>
  <c r="A4203" i="7"/>
  <c r="A4219" i="7"/>
  <c r="A4235" i="7"/>
  <c r="A4251" i="7"/>
  <c r="A4267" i="7"/>
  <c r="A4288" i="7"/>
  <c r="A4361" i="7"/>
  <c r="A4355" i="7"/>
  <c r="A4932" i="7"/>
  <c r="A4461" i="7"/>
  <c r="A4295" i="7"/>
  <c r="A4311" i="7"/>
  <c r="A3519" i="7"/>
  <c r="A3535" i="7"/>
  <c r="A3551" i="7"/>
  <c r="A3567" i="7"/>
  <c r="A3583" i="7"/>
  <c r="A3599" i="7"/>
  <c r="A3615" i="7"/>
  <c r="A3631" i="7"/>
  <c r="A3647" i="7"/>
  <c r="A3663" i="7"/>
  <c r="A3679" i="7"/>
  <c r="A3695" i="7"/>
  <c r="A3812" i="7"/>
  <c r="A3798" i="7"/>
  <c r="A3784" i="7"/>
  <c r="A3770" i="7"/>
  <c r="A3838" i="7"/>
  <c r="A3854" i="7"/>
  <c r="A3870" i="7"/>
  <c r="A3886" i="7"/>
  <c r="A3902" i="7"/>
  <c r="A3918" i="7"/>
  <c r="A3934" i="7"/>
  <c r="A3950" i="7"/>
  <c r="A3966" i="7"/>
  <c r="A3982" i="7"/>
  <c r="A3998" i="7"/>
  <c r="A3699" i="7"/>
  <c r="A3715" i="7"/>
  <c r="A3731" i="7"/>
  <c r="A3747" i="7"/>
  <c r="A3763" i="7"/>
  <c r="A3779" i="7"/>
  <c r="A3795" i="7"/>
  <c r="A3811" i="7"/>
  <c r="A3827" i="7"/>
  <c r="A4421" i="7"/>
  <c r="A3843" i="7"/>
  <c r="A3859" i="7"/>
  <c r="A3875" i="7"/>
  <c r="A3891" i="7"/>
  <c r="A3907" i="7"/>
  <c r="A3923" i="7"/>
  <c r="A3939" i="7"/>
  <c r="A3955" i="7"/>
  <c r="A3971" i="7"/>
  <c r="A3987" i="7"/>
  <c r="A4003" i="7"/>
  <c r="A4308" i="7"/>
  <c r="A4020" i="7"/>
  <c r="A4036" i="7"/>
  <c r="A4052" i="7"/>
  <c r="A4068" i="7"/>
  <c r="A4084" i="7"/>
  <c r="A4100" i="7"/>
  <c r="A4116" i="7"/>
  <c r="A4132" i="7"/>
  <c r="A4148" i="7"/>
  <c r="A4164" i="7"/>
  <c r="A4180" i="7"/>
  <c r="A4196" i="7"/>
  <c r="A4212" i="7"/>
  <c r="A4228" i="7"/>
  <c r="A4244" i="7"/>
  <c r="A4260" i="7"/>
  <c r="A4276" i="7"/>
  <c r="A4367" i="7"/>
  <c r="A4459" i="7"/>
  <c r="A4286" i="7"/>
  <c r="A4013" i="7"/>
  <c r="A4029" i="7"/>
  <c r="A4045" i="7"/>
  <c r="A4061" i="7"/>
  <c r="A4077" i="7"/>
  <c r="A4093" i="7"/>
  <c r="A4109" i="7"/>
  <c r="A4125" i="7"/>
  <c r="A4141" i="7"/>
  <c r="A4157" i="7"/>
  <c r="A4173" i="7"/>
  <c r="A4189" i="7"/>
  <c r="A4205" i="7"/>
  <c r="A4221" i="7"/>
  <c r="A4237" i="7"/>
  <c r="A4253" i="7"/>
  <c r="A4269" i="7"/>
  <c r="A4304" i="7"/>
  <c r="A4377" i="7"/>
  <c r="A4371" i="7"/>
  <c r="A4349" i="7"/>
  <c r="A4910" i="7"/>
  <c r="A4297" i="7"/>
  <c r="A3505" i="7"/>
  <c r="A3521" i="7"/>
  <c r="A3537" i="7"/>
  <c r="A3553" i="7"/>
  <c r="A3569" i="7"/>
  <c r="A3585" i="7"/>
  <c r="A3601" i="7"/>
  <c r="A3617" i="7"/>
  <c r="A3633" i="7"/>
  <c r="A3649" i="7"/>
  <c r="A3665" i="7"/>
  <c r="A3681" i="7"/>
  <c r="A3700" i="7"/>
  <c r="A3828" i="7"/>
  <c r="A3814" i="7"/>
  <c r="A3800" i="7"/>
  <c r="A3786" i="7"/>
  <c r="A3840" i="7"/>
  <c r="A3856" i="7"/>
  <c r="A3872" i="7"/>
  <c r="A3888" i="7"/>
  <c r="A3904" i="7"/>
  <c r="A3920" i="7"/>
  <c r="A3936" i="7"/>
  <c r="A3952" i="7"/>
  <c r="A3968" i="7"/>
  <c r="A3984" i="7"/>
  <c r="A4000" i="7"/>
  <c r="A3701" i="7"/>
  <c r="A3717" i="7"/>
  <c r="A3733" i="7"/>
  <c r="A3749" i="7"/>
  <c r="A3765" i="7"/>
  <c r="A3781" i="7"/>
  <c r="A3797" i="7"/>
  <c r="A3813" i="7"/>
  <c r="A3829" i="7"/>
  <c r="A4290" i="7"/>
  <c r="A3845" i="7"/>
  <c r="A3861" i="7"/>
  <c r="A3877" i="7"/>
  <c r="A3893" i="7"/>
  <c r="A3909" i="7"/>
  <c r="A3925" i="7"/>
  <c r="A3941" i="7"/>
  <c r="A3957" i="7"/>
  <c r="A3973" i="7"/>
  <c r="A3989" i="7"/>
  <c r="A4005" i="7"/>
  <c r="A4332" i="7"/>
  <c r="A4022" i="7"/>
  <c r="A4038" i="7"/>
  <c r="A4054" i="7"/>
  <c r="A4070" i="7"/>
  <c r="A4086" i="7"/>
  <c r="A4102" i="7"/>
  <c r="A4118" i="7"/>
  <c r="A4134" i="7"/>
  <c r="A4150" i="7"/>
  <c r="A4166" i="7"/>
  <c r="A4182" i="7"/>
  <c r="A4198" i="7"/>
  <c r="A4214" i="7"/>
  <c r="A4230" i="7"/>
  <c r="A4246" i="7"/>
  <c r="A4262" i="7"/>
  <c r="A4278" i="7"/>
  <c r="A4443" i="7"/>
  <c r="A4284" i="7"/>
  <c r="A4302" i="7"/>
  <c r="A4015" i="7"/>
  <c r="A4031" i="7"/>
  <c r="A4047" i="7"/>
  <c r="A4063" i="7"/>
  <c r="A4079" i="7"/>
  <c r="A4095" i="7"/>
  <c r="A4111" i="7"/>
  <c r="A4127" i="7"/>
  <c r="A4143" i="7"/>
  <c r="A4159" i="7"/>
  <c r="A4175" i="7"/>
  <c r="A4191" i="7"/>
  <c r="A4207" i="7"/>
  <c r="A4223" i="7"/>
  <c r="A4239" i="7"/>
  <c r="A4255" i="7"/>
  <c r="A4271" i="7"/>
  <c r="A4320" i="7"/>
  <c r="A4393" i="7"/>
  <c r="A4387" i="7"/>
  <c r="A4365" i="7"/>
  <c r="A4283" i="7"/>
  <c r="A4299" i="7"/>
  <c r="A3716" i="7"/>
  <c r="A3702" i="7"/>
  <c r="A3830" i="7"/>
  <c r="A3816" i="7"/>
  <c r="A3802" i="7"/>
  <c r="A3842" i="7"/>
  <c r="A3858" i="7"/>
  <c r="A3874" i="7"/>
  <c r="A3890" i="7"/>
  <c r="A3906" i="7"/>
  <c r="A3922" i="7"/>
  <c r="A3938" i="7"/>
  <c r="A3954" i="7"/>
  <c r="A3970" i="7"/>
  <c r="A3986" i="7"/>
  <c r="A4002" i="7"/>
  <c r="A3703" i="7"/>
  <c r="A3719" i="7"/>
  <c r="A3735" i="7"/>
  <c r="A3751" i="7"/>
  <c r="A3767" i="7"/>
  <c r="A3783" i="7"/>
  <c r="A3799" i="7"/>
  <c r="A3815" i="7"/>
  <c r="A3831" i="7"/>
  <c r="A4310" i="7"/>
  <c r="A3847" i="7"/>
  <c r="A3863" i="7"/>
  <c r="A3879" i="7"/>
  <c r="A3895" i="7"/>
  <c r="A3911" i="7"/>
  <c r="A3927" i="7"/>
  <c r="A3943" i="7"/>
  <c r="A3959" i="7"/>
  <c r="A3975" i="7"/>
  <c r="A3991" i="7"/>
  <c r="A4007" i="7"/>
  <c r="A4411" i="7"/>
  <c r="A4024" i="7"/>
  <c r="A4040" i="7"/>
  <c r="A4056" i="7"/>
  <c r="A4072" i="7"/>
  <c r="A4088" i="7"/>
  <c r="A4104" i="7"/>
  <c r="A4120" i="7"/>
  <c r="A4136" i="7"/>
  <c r="A4152" i="7"/>
  <c r="A4168" i="7"/>
  <c r="A4184" i="7"/>
  <c r="A4200" i="7"/>
  <c r="A4216" i="7"/>
  <c r="A4232" i="7"/>
  <c r="A4248" i="7"/>
  <c r="A4264" i="7"/>
  <c r="A4280" i="7"/>
  <c r="A4469" i="7"/>
  <c r="A4300" i="7"/>
  <c r="A4318" i="7"/>
  <c r="A4017" i="7"/>
  <c r="A4033" i="7"/>
  <c r="A4049" i="7"/>
  <c r="A4065" i="7"/>
  <c r="A4081" i="7"/>
  <c r="A4097" i="7"/>
  <c r="A4113" i="7"/>
  <c r="A4129" i="7"/>
  <c r="A4145" i="7"/>
  <c r="A4161" i="7"/>
  <c r="A4177" i="7"/>
  <c r="A4193" i="7"/>
  <c r="A4209" i="7"/>
  <c r="A4225" i="7"/>
  <c r="A4241" i="7"/>
  <c r="A4257" i="7"/>
  <c r="A4273" i="7"/>
  <c r="A4336" i="7"/>
  <c r="A4409" i="7"/>
  <c r="A4403" i="7"/>
  <c r="A4381" i="7"/>
  <c r="A4285" i="7"/>
  <c r="A4301" i="7"/>
  <c r="A3637" i="7"/>
  <c r="A3653" i="7"/>
  <c r="A3669" i="7"/>
  <c r="A3685" i="7"/>
  <c r="A3732" i="7"/>
  <c r="A3718" i="7"/>
  <c r="A3704" i="7"/>
  <c r="A3832" i="7"/>
  <c r="A3818" i="7"/>
  <c r="A3844" i="7"/>
  <c r="A3860" i="7"/>
  <c r="A3876" i="7"/>
  <c r="A3892" i="7"/>
  <c r="A3908" i="7"/>
  <c r="A3924" i="7"/>
  <c r="A3940" i="7"/>
  <c r="A3956" i="7"/>
  <c r="A3972" i="7"/>
  <c r="A3988" i="7"/>
  <c r="A4004" i="7"/>
  <c r="A3705" i="7"/>
  <c r="A3721" i="7"/>
  <c r="A3737" i="7"/>
  <c r="A3753" i="7"/>
  <c r="A3769" i="7"/>
  <c r="A3785" i="7"/>
  <c r="A3801" i="7"/>
  <c r="A3817" i="7"/>
  <c r="A4447" i="7"/>
  <c r="A3833" i="7"/>
  <c r="A3849" i="7"/>
  <c r="A3865" i="7"/>
  <c r="A3881" i="7"/>
  <c r="A3897" i="7"/>
  <c r="A3913" i="7"/>
  <c r="A3929" i="7"/>
  <c r="A3945" i="7"/>
  <c r="A3961" i="7"/>
  <c r="A3977" i="7"/>
  <c r="A3993" i="7"/>
  <c r="A4009" i="7"/>
  <c r="A4437" i="7"/>
  <c r="A4026" i="7"/>
  <c r="A4042" i="7"/>
  <c r="A4058" i="7"/>
  <c r="A4074" i="7"/>
  <c r="A4090" i="7"/>
  <c r="A4106" i="7"/>
  <c r="A4122" i="7"/>
  <c r="A4138" i="7"/>
  <c r="A4154" i="7"/>
  <c r="A4170" i="7"/>
  <c r="A4186" i="7"/>
  <c r="A4202" i="7"/>
  <c r="A4218" i="7"/>
  <c r="A4234" i="7"/>
  <c r="A4250" i="7"/>
  <c r="A4266" i="7"/>
  <c r="A4282" i="7"/>
  <c r="A4298" i="7"/>
  <c r="A4316" i="7"/>
  <c r="A4322" i="7"/>
  <c r="A4019" i="7"/>
  <c r="A4035" i="7"/>
  <c r="A4051" i="7"/>
  <c r="A4067" i="7"/>
  <c r="A4083" i="7"/>
  <c r="A4099" i="7"/>
  <c r="A4115" i="7"/>
  <c r="A4131" i="7"/>
  <c r="A4147" i="7"/>
  <c r="A4163" i="7"/>
  <c r="A4179" i="7"/>
  <c r="A4195" i="7"/>
  <c r="A4211" i="7"/>
  <c r="A4227" i="7"/>
  <c r="A4243" i="7"/>
  <c r="A4259" i="7"/>
  <c r="A4275" i="7"/>
  <c r="A4379" i="7"/>
  <c r="A4425" i="7"/>
  <c r="A4419" i="7"/>
  <c r="A4397" i="7"/>
  <c r="A4287" i="7"/>
  <c r="A4303" i="7"/>
  <c r="A4321" i="7"/>
  <c r="A4337" i="7"/>
  <c r="A4455" i="7"/>
  <c r="A4449" i="7"/>
  <c r="A4338" i="7"/>
  <c r="A4354" i="7"/>
  <c r="A4370" i="7"/>
  <c r="A4386" i="7"/>
  <c r="A4402" i="7"/>
  <c r="A4418" i="7"/>
  <c r="A4434" i="7"/>
  <c r="A4450" i="7"/>
  <c r="A4466" i="7"/>
  <c r="A4479" i="7"/>
  <c r="A4495" i="7"/>
  <c r="A4511" i="7"/>
  <c r="A4527" i="7"/>
  <c r="A4543" i="7"/>
  <c r="A4559" i="7"/>
  <c r="A4575" i="7"/>
  <c r="A4591" i="7"/>
  <c r="A4832" i="7"/>
  <c r="A4480" i="7"/>
  <c r="A4496" i="7"/>
  <c r="A4512" i="7"/>
  <c r="A4528" i="7"/>
  <c r="A4544" i="7"/>
  <c r="A4560" i="7"/>
  <c r="A4576" i="7"/>
  <c r="A4592" i="7"/>
  <c r="A4800" i="7"/>
  <c r="A4852" i="7"/>
  <c r="A4615" i="7"/>
  <c r="A4631" i="7"/>
  <c r="A4647" i="7"/>
  <c r="A4663" i="7"/>
  <c r="A4679" i="7"/>
  <c r="A4695" i="7"/>
  <c r="A4711" i="7"/>
  <c r="A4727" i="7"/>
  <c r="A4814" i="7"/>
  <c r="A4776" i="7"/>
  <c r="A4738" i="7"/>
  <c r="A4942" i="7"/>
  <c r="A4882" i="7"/>
  <c r="A4616" i="7"/>
  <c r="A4632" i="7"/>
  <c r="A4648" i="7"/>
  <c r="A4664" i="7"/>
  <c r="A4680" i="7"/>
  <c r="A4696" i="7"/>
  <c r="A4712" i="7"/>
  <c r="A4728" i="7"/>
  <c r="A4806" i="7"/>
  <c r="A4904" i="7"/>
  <c r="A4930" i="7"/>
  <c r="A4735" i="7"/>
  <c r="A4751" i="7"/>
  <c r="A4767" i="7"/>
  <c r="A4783" i="7"/>
  <c r="A4799" i="7"/>
  <c r="A4815" i="7"/>
  <c r="A4831" i="7"/>
  <c r="A4847" i="7"/>
  <c r="A4902" i="7"/>
  <c r="A4928" i="7"/>
  <c r="A4954" i="7"/>
  <c r="A4873" i="7"/>
  <c r="A4889" i="7"/>
  <c r="A4905" i="7"/>
  <c r="A4921" i="7"/>
  <c r="A4937" i="7"/>
  <c r="A4953" i="7"/>
  <c r="A2651" i="7"/>
  <c r="A2763" i="7"/>
  <c r="A1686" i="7"/>
  <c r="A1702" i="7"/>
  <c r="A1718" i="7"/>
  <c r="A1734" i="7"/>
  <c r="A1750" i="7"/>
  <c r="A1766" i="7"/>
  <c r="A1782" i="7"/>
  <c r="A1798" i="7"/>
  <c r="A1814" i="7"/>
  <c r="A1830" i="7"/>
  <c r="A4307" i="7"/>
  <c r="A4323" i="7"/>
  <c r="A4343" i="7"/>
  <c r="A4848" i="7"/>
  <c r="A4465" i="7"/>
  <c r="A4340" i="7"/>
  <c r="A4356" i="7"/>
  <c r="A4372" i="7"/>
  <c r="A4388" i="7"/>
  <c r="A4404" i="7"/>
  <c r="A4420" i="7"/>
  <c r="A4436" i="7"/>
  <c r="A4452" i="7"/>
  <c r="A4468" i="7"/>
  <c r="A4481" i="7"/>
  <c r="A4497" i="7"/>
  <c r="A4513" i="7"/>
  <c r="A4529" i="7"/>
  <c r="A4545" i="7"/>
  <c r="A4561" i="7"/>
  <c r="A4577" i="7"/>
  <c r="A4593" i="7"/>
  <c r="A4602" i="7"/>
  <c r="A4482" i="7"/>
  <c r="A4498" i="7"/>
  <c r="A4514" i="7"/>
  <c r="A4530" i="7"/>
  <c r="A4546" i="7"/>
  <c r="A4562" i="7"/>
  <c r="A4578" i="7"/>
  <c r="A4594" i="7"/>
  <c r="A4740" i="7"/>
  <c r="A4916" i="7"/>
  <c r="A4617" i="7"/>
  <c r="A4633" i="7"/>
  <c r="A4649" i="7"/>
  <c r="A4665" i="7"/>
  <c r="A4681" i="7"/>
  <c r="A4697" i="7"/>
  <c r="A4713" i="7"/>
  <c r="A4729" i="7"/>
  <c r="A4830" i="7"/>
  <c r="A4792" i="7"/>
  <c r="A4754" i="7"/>
  <c r="A4748" i="7"/>
  <c r="A4948" i="7"/>
  <c r="A4618" i="7"/>
  <c r="A4634" i="7"/>
  <c r="A4650" i="7"/>
  <c r="A4666" i="7"/>
  <c r="A4682" i="7"/>
  <c r="A4698" i="7"/>
  <c r="A4714" i="7"/>
  <c r="A4730" i="7"/>
  <c r="A4822" i="7"/>
  <c r="A4920" i="7"/>
  <c r="A4946" i="7"/>
  <c r="A4737" i="7"/>
  <c r="A4753" i="7"/>
  <c r="A4769" i="7"/>
  <c r="A4785" i="7"/>
  <c r="A4801" i="7"/>
  <c r="A4817" i="7"/>
  <c r="A4833" i="7"/>
  <c r="A4849" i="7"/>
  <c r="A4918" i="7"/>
  <c r="A4944" i="7"/>
  <c r="A4859" i="7"/>
  <c r="A4875" i="7"/>
  <c r="A4891" i="7"/>
  <c r="A4907" i="7"/>
  <c r="A4309" i="7"/>
  <c r="A4325" i="7"/>
  <c r="A4359" i="7"/>
  <c r="A4353" i="7"/>
  <c r="A4842" i="7"/>
  <c r="A4342" i="7"/>
  <c r="A4358" i="7"/>
  <c r="A4374" i="7"/>
  <c r="A4390" i="7"/>
  <c r="A4406" i="7"/>
  <c r="A4422" i="7"/>
  <c r="A4438" i="7"/>
  <c r="A4454" i="7"/>
  <c r="A4472" i="7"/>
  <c r="A4483" i="7"/>
  <c r="A4499" i="7"/>
  <c r="A4515" i="7"/>
  <c r="A4531" i="7"/>
  <c r="A4547" i="7"/>
  <c r="A4563" i="7"/>
  <c r="A4579" i="7"/>
  <c r="A4595" i="7"/>
  <c r="A4746" i="7"/>
  <c r="A4484" i="7"/>
  <c r="A4500" i="7"/>
  <c r="A4516" i="7"/>
  <c r="A4532" i="7"/>
  <c r="A4548" i="7"/>
  <c r="A4564" i="7"/>
  <c r="A4580" i="7"/>
  <c r="A4596" i="7"/>
  <c r="A4756" i="7"/>
  <c r="A4603" i="7"/>
  <c r="A4619" i="7"/>
  <c r="A4635" i="7"/>
  <c r="A4651" i="7"/>
  <c r="A4667" i="7"/>
  <c r="A4683" i="7"/>
  <c r="A4699" i="7"/>
  <c r="A4715" i="7"/>
  <c r="A4731" i="7"/>
  <c r="A4846" i="7"/>
  <c r="A4808" i="7"/>
  <c r="A4770" i="7"/>
  <c r="A4764" i="7"/>
  <c r="A4604" i="7"/>
  <c r="A4620" i="7"/>
  <c r="A4636" i="7"/>
  <c r="A4652" i="7"/>
  <c r="A4668" i="7"/>
  <c r="A4684" i="7"/>
  <c r="A4700" i="7"/>
  <c r="A4716" i="7"/>
  <c r="A4732" i="7"/>
  <c r="A4838" i="7"/>
  <c r="A4936" i="7"/>
  <c r="A4876" i="7"/>
  <c r="A4739" i="7"/>
  <c r="A4755" i="7"/>
  <c r="A4771" i="7"/>
  <c r="A4787" i="7"/>
  <c r="A4803" i="7"/>
  <c r="A4819" i="7"/>
  <c r="A4835" i="7"/>
  <c r="A4851" i="7"/>
  <c r="A4934" i="7"/>
  <c r="A4960" i="7"/>
  <c r="A4861" i="7"/>
  <c r="A4877" i="7"/>
  <c r="A4893" i="7"/>
  <c r="A4909" i="7"/>
  <c r="A4327" i="7"/>
  <c r="A4375" i="7"/>
  <c r="A4369" i="7"/>
  <c r="A4470" i="7"/>
  <c r="A4344" i="7"/>
  <c r="A4360" i="7"/>
  <c r="A4376" i="7"/>
  <c r="A4392" i="7"/>
  <c r="A4408" i="7"/>
  <c r="A4424" i="7"/>
  <c r="A4440" i="7"/>
  <c r="A4456" i="7"/>
  <c r="A4868" i="7"/>
  <c r="A4485" i="7"/>
  <c r="A4501" i="7"/>
  <c r="A4517" i="7"/>
  <c r="A4533" i="7"/>
  <c r="A4549" i="7"/>
  <c r="A4565" i="7"/>
  <c r="A4581" i="7"/>
  <c r="A4597" i="7"/>
  <c r="A4810" i="7"/>
  <c r="A4486" i="7"/>
  <c r="A4502" i="7"/>
  <c r="A4518" i="7"/>
  <c r="A4534" i="7"/>
  <c r="A4550" i="7"/>
  <c r="A4566" i="7"/>
  <c r="A4582" i="7"/>
  <c r="A4598" i="7"/>
  <c r="A4772" i="7"/>
  <c r="A4605" i="7"/>
  <c r="A4621" i="7"/>
  <c r="A4637" i="7"/>
  <c r="A4653" i="7"/>
  <c r="A4669" i="7"/>
  <c r="A4685" i="7"/>
  <c r="A4701" i="7"/>
  <c r="A4717" i="7"/>
  <c r="A4733" i="7"/>
  <c r="A4884" i="7"/>
  <c r="A4824" i="7"/>
  <c r="A4786" i="7"/>
  <c r="A4780" i="7"/>
  <c r="A4606" i="7"/>
  <c r="A4622" i="7"/>
  <c r="A4638" i="7"/>
  <c r="A4654" i="7"/>
  <c r="A4670" i="7"/>
  <c r="A4686" i="7"/>
  <c r="A4702" i="7"/>
  <c r="A4718" i="7"/>
  <c r="A4734" i="7"/>
  <c r="A4854" i="7"/>
  <c r="A4952" i="7"/>
  <c r="A4892" i="7"/>
  <c r="A4741" i="7"/>
  <c r="A4757" i="7"/>
  <c r="A4773" i="7"/>
  <c r="A4789" i="7"/>
  <c r="A4805" i="7"/>
  <c r="A4821" i="7"/>
  <c r="A4837" i="7"/>
  <c r="A4853" i="7"/>
  <c r="A4950" i="7"/>
  <c r="A4870" i="7"/>
  <c r="A4863" i="7"/>
  <c r="A4879" i="7"/>
  <c r="A4895" i="7"/>
  <c r="A4911" i="7"/>
  <c r="A4313" i="7"/>
  <c r="A4329" i="7"/>
  <c r="A4391" i="7"/>
  <c r="A4385" i="7"/>
  <c r="A4784" i="7"/>
  <c r="A4346" i="7"/>
  <c r="A4362" i="7"/>
  <c r="A4378" i="7"/>
  <c r="A4394" i="7"/>
  <c r="A4410" i="7"/>
  <c r="A4426" i="7"/>
  <c r="A4442" i="7"/>
  <c r="A4458" i="7"/>
  <c r="A4601" i="7"/>
  <c r="A4487" i="7"/>
  <c r="A4503" i="7"/>
  <c r="A4519" i="7"/>
  <c r="A4535" i="7"/>
  <c r="A4551" i="7"/>
  <c r="A4567" i="7"/>
  <c r="A4583" i="7"/>
  <c r="A4599" i="7"/>
  <c r="A4752" i="7"/>
  <c r="A4488" i="7"/>
  <c r="A4504" i="7"/>
  <c r="A4520" i="7"/>
  <c r="A4536" i="7"/>
  <c r="A4552" i="7"/>
  <c r="A4568" i="7"/>
  <c r="A4584" i="7"/>
  <c r="A4600" i="7"/>
  <c r="A4788" i="7"/>
  <c r="A4607" i="7"/>
  <c r="A4623" i="7"/>
  <c r="A4639" i="7"/>
  <c r="A4655" i="7"/>
  <c r="A4671" i="7"/>
  <c r="A4687" i="7"/>
  <c r="A4703" i="7"/>
  <c r="A4719" i="7"/>
  <c r="A4750" i="7"/>
  <c r="A4894" i="7"/>
  <c r="A4840" i="7"/>
  <c r="A4802" i="7"/>
  <c r="A4796" i="7"/>
  <c r="A4608" i="7"/>
  <c r="A4624" i="7"/>
  <c r="A4640" i="7"/>
  <c r="A4656" i="7"/>
  <c r="A4672" i="7"/>
  <c r="A4688" i="7"/>
  <c r="A4704" i="7"/>
  <c r="A4720" i="7"/>
  <c r="A4742" i="7"/>
  <c r="A4926" i="7"/>
  <c r="A4862" i="7"/>
  <c r="A4908" i="7"/>
  <c r="A4743" i="7"/>
  <c r="A4759" i="7"/>
  <c r="A4775" i="7"/>
  <c r="A4791" i="7"/>
  <c r="A4807" i="7"/>
  <c r="A4823" i="7"/>
  <c r="A4839" i="7"/>
  <c r="A4855" i="7"/>
  <c r="A4872" i="7"/>
  <c r="A4886" i="7"/>
  <c r="A4865" i="7"/>
  <c r="A4881" i="7"/>
  <c r="A4897" i="7"/>
  <c r="A4913" i="7"/>
  <c r="A4315" i="7"/>
  <c r="A4331" i="7"/>
  <c r="A4407" i="7"/>
  <c r="A4401" i="7"/>
  <c r="A4778" i="7"/>
  <c r="A4348" i="7"/>
  <c r="A4364" i="7"/>
  <c r="A4380" i="7"/>
  <c r="A4396" i="7"/>
  <c r="A4412" i="7"/>
  <c r="A4428" i="7"/>
  <c r="A4444" i="7"/>
  <c r="A4460" i="7"/>
  <c r="A4473" i="7"/>
  <c r="A4489" i="7"/>
  <c r="A4505" i="7"/>
  <c r="A4521" i="7"/>
  <c r="A4537" i="7"/>
  <c r="A4553" i="7"/>
  <c r="A4569" i="7"/>
  <c r="A4585" i="7"/>
  <c r="A4762" i="7"/>
  <c r="A4816" i="7"/>
  <c r="A4490" i="7"/>
  <c r="A4506" i="7"/>
  <c r="A4522" i="7"/>
  <c r="A4538" i="7"/>
  <c r="A4554" i="7"/>
  <c r="A4570" i="7"/>
  <c r="A4586" i="7"/>
  <c r="A4794" i="7"/>
  <c r="A4804" i="7"/>
  <c r="A4609" i="7"/>
  <c r="A4625" i="7"/>
  <c r="A4641" i="7"/>
  <c r="A4657" i="7"/>
  <c r="A4673" i="7"/>
  <c r="A4689" i="7"/>
  <c r="A4705" i="7"/>
  <c r="A4721" i="7"/>
  <c r="A4766" i="7"/>
  <c r="A4958" i="7"/>
  <c r="A4856" i="7"/>
  <c r="A4818" i="7"/>
  <c r="A4812" i="7"/>
  <c r="A4610" i="7"/>
  <c r="A4626" i="7"/>
  <c r="A4642" i="7"/>
  <c r="A4658" i="7"/>
  <c r="A4674" i="7"/>
  <c r="A4690" i="7"/>
  <c r="A4706" i="7"/>
  <c r="A4722" i="7"/>
  <c r="A4758" i="7"/>
  <c r="A4860" i="7"/>
  <c r="A4878" i="7"/>
  <c r="A4924" i="7"/>
  <c r="A4745" i="7"/>
  <c r="A4761" i="7"/>
  <c r="A4777" i="7"/>
  <c r="A4793" i="7"/>
  <c r="A4809" i="7"/>
  <c r="A4825" i="7"/>
  <c r="A4841" i="7"/>
  <c r="A4857" i="7"/>
  <c r="A4888" i="7"/>
  <c r="A4906" i="7"/>
  <c r="A4867" i="7"/>
  <c r="A4883" i="7"/>
  <c r="A4899" i="7"/>
  <c r="A4317" i="7"/>
  <c r="A4333" i="7"/>
  <c r="A4423" i="7"/>
  <c r="A4417" i="7"/>
  <c r="A4471" i="7"/>
  <c r="A4350" i="7"/>
  <c r="A4366" i="7"/>
  <c r="A4382" i="7"/>
  <c r="A4398" i="7"/>
  <c r="A4414" i="7"/>
  <c r="A4430" i="7"/>
  <c r="A4446" i="7"/>
  <c r="A4462" i="7"/>
  <c r="A4475" i="7"/>
  <c r="A4491" i="7"/>
  <c r="A4507" i="7"/>
  <c r="A4523" i="7"/>
  <c r="A4539" i="7"/>
  <c r="A4555" i="7"/>
  <c r="A4571" i="7"/>
  <c r="A4587" i="7"/>
  <c r="A4826" i="7"/>
  <c r="A4476" i="7"/>
  <c r="A4492" i="7"/>
  <c r="A4508" i="7"/>
  <c r="A4524" i="7"/>
  <c r="A4540" i="7"/>
  <c r="A4556" i="7"/>
  <c r="A4572" i="7"/>
  <c r="A4588" i="7"/>
  <c r="A4858" i="7"/>
  <c r="A4820" i="7"/>
  <c r="A4611" i="7"/>
  <c r="A4627" i="7"/>
  <c r="A4643" i="7"/>
  <c r="A4659" i="7"/>
  <c r="A4675" i="7"/>
  <c r="A4691" i="7"/>
  <c r="A4707" i="7"/>
  <c r="A4723" i="7"/>
  <c r="A4782" i="7"/>
  <c r="A4744" i="7"/>
  <c r="A4866" i="7"/>
  <c r="A4834" i="7"/>
  <c r="A4828" i="7"/>
  <c r="A4612" i="7"/>
  <c r="A4628" i="7"/>
  <c r="A4644" i="7"/>
  <c r="A4660" i="7"/>
  <c r="A4676" i="7"/>
  <c r="A4692" i="7"/>
  <c r="A4708" i="7"/>
  <c r="A4724" i="7"/>
  <c r="A4774" i="7"/>
  <c r="A4864" i="7"/>
  <c r="A4898" i="7"/>
  <c r="A4940" i="7"/>
  <c r="A4747" i="7"/>
  <c r="A4763" i="7"/>
  <c r="A4779" i="7"/>
  <c r="A4795" i="7"/>
  <c r="A4811" i="7"/>
  <c r="A4827" i="7"/>
  <c r="A4843" i="7"/>
  <c r="A4874" i="7"/>
  <c r="A4896" i="7"/>
  <c r="A4922" i="7"/>
  <c r="A4869" i="7"/>
  <c r="A4885" i="7"/>
  <c r="A4901" i="7"/>
  <c r="A4319" i="7"/>
  <c r="A4335" i="7"/>
  <c r="A4439" i="7"/>
  <c r="A4433" i="7"/>
  <c r="A4474" i="7"/>
  <c r="A4352" i="7"/>
  <c r="A4368" i="7"/>
  <c r="A4384" i="7"/>
  <c r="A4400" i="7"/>
  <c r="A4416" i="7"/>
  <c r="A4432" i="7"/>
  <c r="A4448" i="7"/>
  <c r="A4464" i="7"/>
  <c r="A4477" i="7"/>
  <c r="A4493" i="7"/>
  <c r="A4509" i="7"/>
  <c r="A4525" i="7"/>
  <c r="A4541" i="7"/>
  <c r="A4557" i="7"/>
  <c r="A4573" i="7"/>
  <c r="A4589" i="7"/>
  <c r="A4768" i="7"/>
  <c r="A4478" i="7"/>
  <c r="A4494" i="7"/>
  <c r="A4510" i="7"/>
  <c r="A4526" i="7"/>
  <c r="A4542" i="7"/>
  <c r="A4558" i="7"/>
  <c r="A4574" i="7"/>
  <c r="A4590" i="7"/>
  <c r="A4736" i="7"/>
  <c r="A4836" i="7"/>
  <c r="A4613" i="7"/>
  <c r="A4629" i="7"/>
  <c r="A4645" i="7"/>
  <c r="A4661" i="7"/>
  <c r="A4677" i="7"/>
  <c r="A4693" i="7"/>
  <c r="A4709" i="7"/>
  <c r="A4725" i="7"/>
  <c r="A4798" i="7"/>
  <c r="A4760" i="7"/>
  <c r="A4900" i="7"/>
  <c r="A4850" i="7"/>
  <c r="A4844" i="7"/>
  <c r="A4614" i="7"/>
  <c r="A4630" i="7"/>
  <c r="A4646" i="7"/>
  <c r="A4662" i="7"/>
  <c r="A4678" i="7"/>
  <c r="A4694" i="7"/>
  <c r="A4710" i="7"/>
  <c r="A4726" i="7"/>
  <c r="A4790" i="7"/>
  <c r="A4880" i="7"/>
  <c r="A4914" i="7"/>
  <c r="A4956" i="7"/>
  <c r="A4749" i="7"/>
  <c r="A4765" i="7"/>
  <c r="A4781" i="7"/>
  <c r="A4797" i="7"/>
  <c r="A4813" i="7"/>
  <c r="A4829" i="7"/>
  <c r="A4845" i="7"/>
  <c r="A4890" i="7"/>
  <c r="A4912" i="7"/>
  <c r="A4938" i="7"/>
  <c r="A4871" i="7"/>
  <c r="A4887" i="7"/>
  <c r="A4903" i="7"/>
  <c r="A1846" i="7"/>
  <c r="A1862" i="7"/>
  <c r="A1878" i="7"/>
  <c r="A1894" i="7"/>
  <c r="A1910" i="7"/>
  <c r="A1926" i="7"/>
  <c r="A1942" i="7"/>
  <c r="A2619" i="7"/>
  <c r="A2789" i="7"/>
  <c r="A1695" i="7"/>
  <c r="A1711" i="7"/>
  <c r="A1727" i="7"/>
  <c r="A1743" i="7"/>
  <c r="A1759" i="7"/>
  <c r="A1775" i="7"/>
  <c r="A1791" i="7"/>
  <c r="A1807" i="7"/>
  <c r="A1823" i="7"/>
  <c r="A1839" i="7"/>
  <c r="A1855" i="7"/>
  <c r="A1871" i="7"/>
  <c r="A1887" i="7"/>
  <c r="A1903" i="7"/>
  <c r="A1919" i="7"/>
  <c r="A1935" i="7"/>
  <c r="A2581" i="7"/>
  <c r="A2623" i="7"/>
  <c r="A2751" i="7"/>
  <c r="A1955" i="7"/>
  <c r="A1971" i="7"/>
  <c r="A1987" i="7"/>
  <c r="A2003" i="7"/>
  <c r="A2019" i="7"/>
  <c r="A2035" i="7"/>
  <c r="A2051" i="7"/>
  <c r="A2067" i="7"/>
  <c r="A2083" i="7"/>
  <c r="A2099" i="7"/>
  <c r="A2115" i="7"/>
  <c r="A2131" i="7"/>
  <c r="A2147" i="7"/>
  <c r="A2163" i="7"/>
  <c r="A2179" i="7"/>
  <c r="A2195" i="7"/>
  <c r="A2211" i="7"/>
  <c r="A2227" i="7"/>
  <c r="A2243" i="7"/>
  <c r="A2259" i="7"/>
  <c r="A2275" i="7"/>
  <c r="A2291" i="7"/>
  <c r="A2307" i="7"/>
  <c r="A2355" i="7"/>
  <c r="A2371" i="7"/>
  <c r="A2387" i="7"/>
  <c r="A2403" i="7"/>
  <c r="A2419" i="7"/>
  <c r="A2435" i="7"/>
  <c r="A2451" i="7"/>
  <c r="A2467" i="7"/>
  <c r="A2483" i="7"/>
  <c r="A2499" i="7"/>
  <c r="A2515" i="7"/>
  <c r="A2531" i="7"/>
  <c r="A2547" i="7"/>
  <c r="A2601" i="7"/>
  <c r="A2729" i="7"/>
  <c r="A2579" i="7"/>
  <c r="A2707" i="7"/>
  <c r="A2573" i="7"/>
  <c r="A2701" i="7"/>
  <c r="A4923" i="7"/>
  <c r="A4939" i="7"/>
  <c r="A4955" i="7"/>
  <c r="A2629" i="7"/>
  <c r="A1688" i="7"/>
  <c r="A1704" i="7"/>
  <c r="A1720" i="7"/>
  <c r="A1736" i="7"/>
  <c r="A1752" i="7"/>
  <c r="A1768" i="7"/>
  <c r="A1784" i="7"/>
  <c r="A1800" i="7"/>
  <c r="A1816" i="7"/>
  <c r="A1832" i="7"/>
  <c r="A1848" i="7"/>
  <c r="A1864" i="7"/>
  <c r="A1880" i="7"/>
  <c r="A1896" i="7"/>
  <c r="A1912" i="7"/>
  <c r="A1928" i="7"/>
  <c r="A1944" i="7"/>
  <c r="A2683" i="7"/>
  <c r="A2603" i="7"/>
  <c r="A1697" i="7"/>
  <c r="A1713" i="7"/>
  <c r="A1729" i="7"/>
  <c r="A1745" i="7"/>
  <c r="A1761" i="7"/>
  <c r="A1777" i="7"/>
  <c r="A1793" i="7"/>
  <c r="A1809" i="7"/>
  <c r="A1825" i="7"/>
  <c r="A1841" i="7"/>
  <c r="A1857" i="7"/>
  <c r="A1873" i="7"/>
  <c r="A1889" i="7"/>
  <c r="A1905" i="7"/>
  <c r="A1921" i="7"/>
  <c r="A1937" i="7"/>
  <c r="A2645" i="7"/>
  <c r="A2639" i="7"/>
  <c r="A2767" i="7"/>
  <c r="A1957" i="7"/>
  <c r="A1973" i="7"/>
  <c r="A1989" i="7"/>
  <c r="A2005" i="7"/>
  <c r="A2021" i="7"/>
  <c r="A2037" i="7"/>
  <c r="A2053" i="7"/>
  <c r="A2069" i="7"/>
  <c r="A2085" i="7"/>
  <c r="A2101" i="7"/>
  <c r="A2117" i="7"/>
  <c r="A2133" i="7"/>
  <c r="A2149" i="7"/>
  <c r="A2165" i="7"/>
  <c r="A2181" i="7"/>
  <c r="A2197" i="7"/>
  <c r="A2213" i="7"/>
  <c r="A2229" i="7"/>
  <c r="A2245" i="7"/>
  <c r="A2261" i="7"/>
  <c r="A2277" i="7"/>
  <c r="A2293" i="7"/>
  <c r="A2309" i="7"/>
  <c r="A2357" i="7"/>
  <c r="A2373" i="7"/>
  <c r="A2389" i="7"/>
  <c r="A2405" i="7"/>
  <c r="A2421" i="7"/>
  <c r="A2437" i="7"/>
  <c r="A2453" i="7"/>
  <c r="A2469" i="7"/>
  <c r="A2485" i="7"/>
  <c r="A2501" i="7"/>
  <c r="A2517" i="7"/>
  <c r="A2533" i="7"/>
  <c r="A2549" i="7"/>
  <c r="A2617" i="7"/>
  <c r="A2745" i="7"/>
  <c r="A2595" i="7"/>
  <c r="A2723" i="7"/>
  <c r="A2589" i="7"/>
  <c r="A2717" i="7"/>
  <c r="A2564" i="7"/>
  <c r="A4925" i="7"/>
  <c r="A4941" i="7"/>
  <c r="A4957" i="7"/>
  <c r="A2565" i="7"/>
  <c r="A1690" i="7"/>
  <c r="A1706" i="7"/>
  <c r="A1722" i="7"/>
  <c r="A1738" i="7"/>
  <c r="A1754" i="7"/>
  <c r="A1770" i="7"/>
  <c r="A1786" i="7"/>
  <c r="A1802" i="7"/>
  <c r="A1818" i="7"/>
  <c r="A1834" i="7"/>
  <c r="A1850" i="7"/>
  <c r="A1866" i="7"/>
  <c r="A1882" i="7"/>
  <c r="A1898" i="7"/>
  <c r="A1914" i="7"/>
  <c r="A1930" i="7"/>
  <c r="A1946" i="7"/>
  <c r="A2747" i="7"/>
  <c r="A2667" i="7"/>
  <c r="A1699" i="7"/>
  <c r="A1715" i="7"/>
  <c r="A1731" i="7"/>
  <c r="A1747" i="7"/>
  <c r="A1763" i="7"/>
  <c r="A1779" i="7"/>
  <c r="A1795" i="7"/>
  <c r="A1811" i="7"/>
  <c r="A1827" i="7"/>
  <c r="A1843" i="7"/>
  <c r="A1859" i="7"/>
  <c r="A1875" i="7"/>
  <c r="A1891" i="7"/>
  <c r="A1907" i="7"/>
  <c r="A1923" i="7"/>
  <c r="A1939" i="7"/>
  <c r="A2709" i="7"/>
  <c r="A2655" i="7"/>
  <c r="A2783" i="7"/>
  <c r="A1959" i="7"/>
  <c r="A1975" i="7"/>
  <c r="A1991" i="7"/>
  <c r="A2007" i="7"/>
  <c r="A2023" i="7"/>
  <c r="A2039" i="7"/>
  <c r="A2055" i="7"/>
  <c r="A2071" i="7"/>
  <c r="A2087" i="7"/>
  <c r="A2103" i="7"/>
  <c r="A2119" i="7"/>
  <c r="A2135" i="7"/>
  <c r="A2151" i="7"/>
  <c r="A2167" i="7"/>
  <c r="A2183" i="7"/>
  <c r="A2199" i="7"/>
  <c r="A2215" i="7"/>
  <c r="A2231" i="7"/>
  <c r="A2247" i="7"/>
  <c r="A2263" i="7"/>
  <c r="A2279" i="7"/>
  <c r="A2295" i="7"/>
  <c r="A2311" i="7"/>
  <c r="A2359" i="7"/>
  <c r="A2375" i="7"/>
  <c r="A2391" i="7"/>
  <c r="A2407" i="7"/>
  <c r="A2423" i="7"/>
  <c r="A2439" i="7"/>
  <c r="A2455" i="7"/>
  <c r="A2471" i="7"/>
  <c r="A2487" i="7"/>
  <c r="A2503" i="7"/>
  <c r="A2519" i="7"/>
  <c r="A2535" i="7"/>
  <c r="A2551" i="7"/>
  <c r="A2633" i="7"/>
  <c r="A2761" i="7"/>
  <c r="A2611" i="7"/>
  <c r="A2739" i="7"/>
  <c r="A2605" i="7"/>
  <c r="A2733" i="7"/>
  <c r="A2567" i="7"/>
  <c r="A4927" i="7"/>
  <c r="A4943" i="7"/>
  <c r="A4959" i="7"/>
  <c r="A2587" i="7"/>
  <c r="A1692" i="7"/>
  <c r="A1708" i="7"/>
  <c r="A1724" i="7"/>
  <c r="A1740" i="7"/>
  <c r="A1756" i="7"/>
  <c r="A1772" i="7"/>
  <c r="A1788" i="7"/>
  <c r="A1804" i="7"/>
  <c r="A1820" i="7"/>
  <c r="A1836" i="7"/>
  <c r="A1852" i="7"/>
  <c r="A1868" i="7"/>
  <c r="A1884" i="7"/>
  <c r="A1900" i="7"/>
  <c r="A1916" i="7"/>
  <c r="A1932" i="7"/>
  <c r="A1948" i="7"/>
  <c r="A2811" i="7"/>
  <c r="A2731" i="7"/>
  <c r="A1685" i="7"/>
  <c r="A1701" i="7"/>
  <c r="A1717" i="7"/>
  <c r="A1733" i="7"/>
  <c r="A1749" i="7"/>
  <c r="A1765" i="7"/>
  <c r="A1781" i="7"/>
  <c r="A1797" i="7"/>
  <c r="A1813" i="7"/>
  <c r="A1829" i="7"/>
  <c r="A1845" i="7"/>
  <c r="A1861" i="7"/>
  <c r="A1877" i="7"/>
  <c r="A1893" i="7"/>
  <c r="A1909" i="7"/>
  <c r="A1925" i="7"/>
  <c r="A1941" i="7"/>
  <c r="A2773" i="7"/>
  <c r="A2671" i="7"/>
  <c r="A2799" i="7"/>
  <c r="A1961" i="7"/>
  <c r="A1977" i="7"/>
  <c r="A1993" i="7"/>
  <c r="A2009" i="7"/>
  <c r="A2025" i="7"/>
  <c r="A2041" i="7"/>
  <c r="A2057" i="7"/>
  <c r="A2073" i="7"/>
  <c r="A2089" i="7"/>
  <c r="A2105" i="7"/>
  <c r="A2121" i="7"/>
  <c r="A2137" i="7"/>
  <c r="A2153" i="7"/>
  <c r="A2169" i="7"/>
  <c r="A2185" i="7"/>
  <c r="A2201" i="7"/>
  <c r="A2217" i="7"/>
  <c r="A2233" i="7"/>
  <c r="A2249" i="7"/>
  <c r="A2265" i="7"/>
  <c r="A2281" i="7"/>
  <c r="A2297" i="7"/>
  <c r="A2313" i="7"/>
  <c r="A2361" i="7"/>
  <c r="A2377" i="7"/>
  <c r="A2393" i="7"/>
  <c r="A2409" i="7"/>
  <c r="A2425" i="7"/>
  <c r="A2441" i="7"/>
  <c r="A2457" i="7"/>
  <c r="A2473" i="7"/>
  <c r="A2489" i="7"/>
  <c r="A2505" i="7"/>
  <c r="A2521" i="7"/>
  <c r="A2537" i="7"/>
  <c r="A2553" i="7"/>
  <c r="A2649" i="7"/>
  <c r="A2777" i="7"/>
  <c r="A2627" i="7"/>
  <c r="A2755" i="7"/>
  <c r="A2621" i="7"/>
  <c r="A2749" i="7"/>
  <c r="A4929" i="7"/>
  <c r="A4945" i="7"/>
  <c r="A4961" i="7"/>
  <c r="A2779" i="7"/>
  <c r="A1694" i="7"/>
  <c r="A1710" i="7"/>
  <c r="A1726" i="7"/>
  <c r="A1742" i="7"/>
  <c r="A1758" i="7"/>
  <c r="A1774" i="7"/>
  <c r="A1790" i="7"/>
  <c r="A1806" i="7"/>
  <c r="A1822" i="7"/>
  <c r="A1838" i="7"/>
  <c r="A1854" i="7"/>
  <c r="A1870" i="7"/>
  <c r="A1886" i="7"/>
  <c r="A1902" i="7"/>
  <c r="A1918" i="7"/>
  <c r="A1934" i="7"/>
  <c r="A2613" i="7"/>
  <c r="A2562" i="7"/>
  <c r="A2795" i="7"/>
  <c r="A1687" i="7"/>
  <c r="A1703" i="7"/>
  <c r="A1719" i="7"/>
  <c r="A1735" i="7"/>
  <c r="A1751" i="7"/>
  <c r="A1767" i="7"/>
  <c r="A1783" i="7"/>
  <c r="A1799" i="7"/>
  <c r="A1815" i="7"/>
  <c r="A1831" i="7"/>
  <c r="A1847" i="7"/>
  <c r="A1863" i="7"/>
  <c r="A1879" i="7"/>
  <c r="A1895" i="7"/>
  <c r="A1911" i="7"/>
  <c r="A1927" i="7"/>
  <c r="A1943" i="7"/>
  <c r="A2559" i="7"/>
  <c r="A2687" i="7"/>
  <c r="A2815" i="7"/>
  <c r="A1963" i="7"/>
  <c r="A1979" i="7"/>
  <c r="A1995" i="7"/>
  <c r="A2011" i="7"/>
  <c r="A2027" i="7"/>
  <c r="A2043" i="7"/>
  <c r="A2059" i="7"/>
  <c r="A2075" i="7"/>
  <c r="A2091" i="7"/>
  <c r="A2107" i="7"/>
  <c r="A2123" i="7"/>
  <c r="A2139" i="7"/>
  <c r="A2155" i="7"/>
  <c r="A2171" i="7"/>
  <c r="A2187" i="7"/>
  <c r="A2203" i="7"/>
  <c r="A2219" i="7"/>
  <c r="A2235" i="7"/>
  <c r="A2251" i="7"/>
  <c r="A2267" i="7"/>
  <c r="A2283" i="7"/>
  <c r="A2299" i="7"/>
  <c r="A2315" i="7"/>
  <c r="A2363" i="7"/>
  <c r="A2379" i="7"/>
  <c r="A2395" i="7"/>
  <c r="A2411" i="7"/>
  <c r="A2427" i="7"/>
  <c r="A2443" i="7"/>
  <c r="A2459" i="7"/>
  <c r="A2475" i="7"/>
  <c r="A2491" i="7"/>
  <c r="A2507" i="7"/>
  <c r="A2523" i="7"/>
  <c r="A2539" i="7"/>
  <c r="A2555" i="7"/>
  <c r="A2665" i="7"/>
  <c r="A2793" i="7"/>
  <c r="A2643" i="7"/>
  <c r="A2771" i="7"/>
  <c r="A2637" i="7"/>
  <c r="A2765" i="7"/>
  <c r="A4915" i="7"/>
  <c r="A4931" i="7"/>
  <c r="A4947" i="7"/>
  <c r="A2757" i="7"/>
  <c r="A2571" i="7"/>
  <c r="A1696" i="7"/>
  <c r="A1712" i="7"/>
  <c r="A1728" i="7"/>
  <c r="A1744" i="7"/>
  <c r="A1760" i="7"/>
  <c r="A1776" i="7"/>
  <c r="A1792" i="7"/>
  <c r="A1808" i="7"/>
  <c r="A1824" i="7"/>
  <c r="A1840" i="7"/>
  <c r="A1856" i="7"/>
  <c r="A1872" i="7"/>
  <c r="A1888" i="7"/>
  <c r="A1904" i="7"/>
  <c r="A1920" i="7"/>
  <c r="A1936" i="7"/>
  <c r="A2677" i="7"/>
  <c r="A2597" i="7"/>
  <c r="A1689" i="7"/>
  <c r="A1705" i="7"/>
  <c r="A1721" i="7"/>
  <c r="A1737" i="7"/>
  <c r="A1753" i="7"/>
  <c r="A1769" i="7"/>
  <c r="A1785" i="7"/>
  <c r="A1801" i="7"/>
  <c r="A1817" i="7"/>
  <c r="A1833" i="7"/>
  <c r="A1849" i="7"/>
  <c r="A1865" i="7"/>
  <c r="A1881" i="7"/>
  <c r="A1897" i="7"/>
  <c r="A1913" i="7"/>
  <c r="A1929" i="7"/>
  <c r="A1945" i="7"/>
  <c r="A2575" i="7"/>
  <c r="A2703" i="7"/>
  <c r="A3258" i="7"/>
  <c r="A1965" i="7"/>
  <c r="A1981" i="7"/>
  <c r="A1997" i="7"/>
  <c r="A2013" i="7"/>
  <c r="A2029" i="7"/>
  <c r="A2045" i="7"/>
  <c r="A2061" i="7"/>
  <c r="A2077" i="7"/>
  <c r="A2093" i="7"/>
  <c r="A2109" i="7"/>
  <c r="A2125" i="7"/>
  <c r="A2141" i="7"/>
  <c r="A2157" i="7"/>
  <c r="A2173" i="7"/>
  <c r="A2189" i="7"/>
  <c r="A2205" i="7"/>
  <c r="A2221" i="7"/>
  <c r="A2237" i="7"/>
  <c r="A2253" i="7"/>
  <c r="A2269" i="7"/>
  <c r="A2285" i="7"/>
  <c r="A2301" i="7"/>
  <c r="A2317" i="7"/>
  <c r="A2365" i="7"/>
  <c r="A2381" i="7"/>
  <c r="A2397" i="7"/>
  <c r="A2413" i="7"/>
  <c r="A2429" i="7"/>
  <c r="A2445" i="7"/>
  <c r="A2461" i="7"/>
  <c r="A2477" i="7"/>
  <c r="A2493" i="7"/>
  <c r="A2509" i="7"/>
  <c r="A2525" i="7"/>
  <c r="A2541" i="7"/>
  <c r="A2557" i="7"/>
  <c r="A2681" i="7"/>
  <c r="A2809" i="7"/>
  <c r="A2659" i="7"/>
  <c r="A2787" i="7"/>
  <c r="A2653" i="7"/>
  <c r="A2781" i="7"/>
  <c r="A4917" i="7"/>
  <c r="A4933" i="7"/>
  <c r="A4949" i="7"/>
  <c r="A2715" i="7"/>
  <c r="A2635" i="7"/>
  <c r="A1698" i="7"/>
  <c r="A1714" i="7"/>
  <c r="A1730" i="7"/>
  <c r="A1746" i="7"/>
  <c r="A1762" i="7"/>
  <c r="A1778" i="7"/>
  <c r="A1794" i="7"/>
  <c r="A1810" i="7"/>
  <c r="A1826" i="7"/>
  <c r="A1842" i="7"/>
  <c r="A1858" i="7"/>
  <c r="A1874" i="7"/>
  <c r="A1890" i="7"/>
  <c r="A1906" i="7"/>
  <c r="A1922" i="7"/>
  <c r="A1938" i="7"/>
  <c r="A2741" i="7"/>
  <c r="A2661" i="7"/>
  <c r="A1691" i="7"/>
  <c r="A1707" i="7"/>
  <c r="A1723" i="7"/>
  <c r="A1739" i="7"/>
  <c r="A1755" i="7"/>
  <c r="A1771" i="7"/>
  <c r="A1787" i="7"/>
  <c r="A1803" i="7"/>
  <c r="A1819" i="7"/>
  <c r="A1835" i="7"/>
  <c r="A1851" i="7"/>
  <c r="A1867" i="7"/>
  <c r="A1883" i="7"/>
  <c r="A1899" i="7"/>
  <c r="A1915" i="7"/>
  <c r="A1931" i="7"/>
  <c r="A1947" i="7"/>
  <c r="A2591" i="7"/>
  <c r="A2719" i="7"/>
  <c r="A1951" i="7"/>
  <c r="A1967" i="7"/>
  <c r="A1983" i="7"/>
  <c r="A1999" i="7"/>
  <c r="A2015" i="7"/>
  <c r="A2031" i="7"/>
  <c r="A2047" i="7"/>
  <c r="A2063" i="7"/>
  <c r="A2079" i="7"/>
  <c r="A2095" i="7"/>
  <c r="A2111" i="7"/>
  <c r="A2127" i="7"/>
  <c r="A2143" i="7"/>
  <c r="A2159" i="7"/>
  <c r="A2175" i="7"/>
  <c r="A2191" i="7"/>
  <c r="A2207" i="7"/>
  <c r="A2223" i="7"/>
  <c r="A2239" i="7"/>
  <c r="A2255" i="7"/>
  <c r="A2271" i="7"/>
  <c r="A2287" i="7"/>
  <c r="A2303" i="7"/>
  <c r="A2319" i="7"/>
  <c r="A2367" i="7"/>
  <c r="A2383" i="7"/>
  <c r="A2399" i="7"/>
  <c r="A2415" i="7"/>
  <c r="A2431" i="7"/>
  <c r="A2447" i="7"/>
  <c r="A2463" i="7"/>
  <c r="A2479" i="7"/>
  <c r="A2495" i="7"/>
  <c r="A2511" i="7"/>
  <c r="A2527" i="7"/>
  <c r="A2543" i="7"/>
  <c r="A2569" i="7"/>
  <c r="A2697" i="7"/>
  <c r="A2560" i="7"/>
  <c r="A2675" i="7"/>
  <c r="A2803" i="7"/>
  <c r="A2669" i="7"/>
  <c r="A4919" i="7"/>
  <c r="A4935" i="7"/>
  <c r="A4951" i="7"/>
  <c r="A2693" i="7"/>
  <c r="A2699" i="7"/>
  <c r="A1700" i="7"/>
  <c r="A1716" i="7"/>
  <c r="A1732" i="7"/>
  <c r="A1748" i="7"/>
  <c r="A1764" i="7"/>
  <c r="A1780" i="7"/>
  <c r="A1796" i="7"/>
  <c r="A1812" i="7"/>
  <c r="A1828" i="7"/>
  <c r="A1844" i="7"/>
  <c r="A1860" i="7"/>
  <c r="A1876" i="7"/>
  <c r="A1892" i="7"/>
  <c r="A1908" i="7"/>
  <c r="A1924" i="7"/>
  <c r="A1940" i="7"/>
  <c r="A2805" i="7"/>
  <c r="A2725" i="7"/>
  <c r="A1693" i="7"/>
  <c r="A1709" i="7"/>
  <c r="A1725" i="7"/>
  <c r="A1741" i="7"/>
  <c r="A1757" i="7"/>
  <c r="A1773" i="7"/>
  <c r="A1789" i="7"/>
  <c r="A1805" i="7"/>
  <c r="A1821" i="7"/>
  <c r="A1837" i="7"/>
  <c r="A1853" i="7"/>
  <c r="A1869" i="7"/>
  <c r="A1885" i="7"/>
  <c r="A1901" i="7"/>
  <c r="A1917" i="7"/>
  <c r="A1933" i="7"/>
  <c r="A1949" i="7"/>
  <c r="A2607" i="7"/>
  <c r="A2735" i="7"/>
  <c r="A1953" i="7"/>
  <c r="A1969" i="7"/>
  <c r="A1985" i="7"/>
  <c r="A2001" i="7"/>
  <c r="A2017" i="7"/>
  <c r="A2033" i="7"/>
  <c r="A2049" i="7"/>
  <c r="A2065" i="7"/>
  <c r="A2081" i="7"/>
  <c r="A2097" i="7"/>
  <c r="A2113" i="7"/>
  <c r="A2129" i="7"/>
  <c r="A2145" i="7"/>
  <c r="A2161" i="7"/>
  <c r="A2177" i="7"/>
  <c r="A2193" i="7"/>
  <c r="A2209" i="7"/>
  <c r="A2225" i="7"/>
  <c r="A2241" i="7"/>
  <c r="A2257" i="7"/>
  <c r="A2273" i="7"/>
  <c r="A2289" i="7"/>
  <c r="A2305" i="7"/>
  <c r="A2321" i="7"/>
  <c r="A2353" i="7"/>
  <c r="A2369" i="7"/>
  <c r="A2385" i="7"/>
  <c r="A2401" i="7"/>
  <c r="A2417" i="7"/>
  <c r="A2433" i="7"/>
  <c r="A2449" i="7"/>
  <c r="A2465" i="7"/>
  <c r="A2481" i="7"/>
  <c r="A2497" i="7"/>
  <c r="A2513" i="7"/>
  <c r="A2529" i="7"/>
  <c r="A2545" i="7"/>
  <c r="A2585" i="7"/>
  <c r="A2713" i="7"/>
  <c r="A2563" i="7"/>
  <c r="A2691" i="7"/>
  <c r="A2819" i="7"/>
  <c r="A2685" i="7"/>
  <c r="A3288" i="7"/>
  <c r="A2663" i="7"/>
  <c r="A2791" i="7"/>
  <c r="A1962" i="7"/>
  <c r="A1978" i="7"/>
  <c r="A1994" i="7"/>
  <c r="A2010" i="7"/>
  <c r="A2026" i="7"/>
  <c r="A2042" i="7"/>
  <c r="A2058" i="7"/>
  <c r="A2074" i="7"/>
  <c r="A2090" i="7"/>
  <c r="A2106" i="7"/>
  <c r="A2122" i="7"/>
  <c r="A2138" i="7"/>
  <c r="A2154" i="7"/>
  <c r="A2170" i="7"/>
  <c r="A2186" i="7"/>
  <c r="A2202" i="7"/>
  <c r="A2218" i="7"/>
  <c r="A2234" i="7"/>
  <c r="A2250" i="7"/>
  <c r="A2266" i="7"/>
  <c r="A2282" i="7"/>
  <c r="A2298" i="7"/>
  <c r="A2314" i="7"/>
  <c r="A2362" i="7"/>
  <c r="A2378" i="7"/>
  <c r="A2394" i="7"/>
  <c r="A2410" i="7"/>
  <c r="A2426" i="7"/>
  <c r="A2442" i="7"/>
  <c r="A2458" i="7"/>
  <c r="A2474" i="7"/>
  <c r="A2490" i="7"/>
  <c r="A2506" i="7"/>
  <c r="A2522" i="7"/>
  <c r="A2538" i="7"/>
  <c r="A2554" i="7"/>
  <c r="A2641" i="7"/>
  <c r="A2769" i="7"/>
  <c r="A2570" i="7"/>
  <c r="A2586" i="7"/>
  <c r="A2602" i="7"/>
  <c r="A2618" i="7"/>
  <c r="A2634" i="7"/>
  <c r="A2650" i="7"/>
  <c r="A2666" i="7"/>
  <c r="A2682" i="7"/>
  <c r="A2698" i="7"/>
  <c r="A2714" i="7"/>
  <c r="A2730" i="7"/>
  <c r="A2746" i="7"/>
  <c r="A2762" i="7"/>
  <c r="A2778" i="7"/>
  <c r="A2794" i="7"/>
  <c r="A2810" i="7"/>
  <c r="A3272" i="7"/>
  <c r="A2840" i="7"/>
  <c r="A2856" i="7"/>
  <c r="A2872" i="7"/>
  <c r="A2888" i="7"/>
  <c r="A2904" i="7"/>
  <c r="A2920" i="7"/>
  <c r="A2936" i="7"/>
  <c r="A2952" i="7"/>
  <c r="A2968" i="7"/>
  <c r="A2984" i="7"/>
  <c r="A2821" i="7"/>
  <c r="A2837" i="7"/>
  <c r="A2853" i="7"/>
  <c r="A2869" i="7"/>
  <c r="A2885" i="7"/>
  <c r="A2901" i="7"/>
  <c r="A2917" i="7"/>
  <c r="A2933" i="7"/>
  <c r="A2949" i="7"/>
  <c r="A2965" i="7"/>
  <c r="A2981" i="7"/>
  <c r="A3270" i="7"/>
  <c r="A3001" i="7"/>
  <c r="A3017" i="7"/>
  <c r="A3033" i="7"/>
  <c r="A3049" i="7"/>
  <c r="A2679" i="7"/>
  <c r="A2807" i="7"/>
  <c r="A1964" i="7"/>
  <c r="A1980" i="7"/>
  <c r="A1996" i="7"/>
  <c r="A2012" i="7"/>
  <c r="A2028" i="7"/>
  <c r="A2044" i="7"/>
  <c r="A2060" i="7"/>
  <c r="A2076" i="7"/>
  <c r="A2092" i="7"/>
  <c r="A2108" i="7"/>
  <c r="A2124" i="7"/>
  <c r="A2140" i="7"/>
  <c r="A2156" i="7"/>
  <c r="A2172" i="7"/>
  <c r="A2188" i="7"/>
  <c r="A2204" i="7"/>
  <c r="A2220" i="7"/>
  <c r="A2236" i="7"/>
  <c r="A2252" i="7"/>
  <c r="A2268" i="7"/>
  <c r="A2284" i="7"/>
  <c r="A2300" i="7"/>
  <c r="A2316" i="7"/>
  <c r="A2364" i="7"/>
  <c r="A2380" i="7"/>
  <c r="A2396" i="7"/>
  <c r="A2412" i="7"/>
  <c r="A2428" i="7"/>
  <c r="A2444" i="7"/>
  <c r="A2460" i="7"/>
  <c r="A2476" i="7"/>
  <c r="A2492" i="7"/>
  <c r="A2508" i="7"/>
  <c r="A2524" i="7"/>
  <c r="A2540" i="7"/>
  <c r="A2556" i="7"/>
  <c r="A2657" i="7"/>
  <c r="A2785" i="7"/>
  <c r="A2572" i="7"/>
  <c r="A2588" i="7"/>
  <c r="A2604" i="7"/>
  <c r="A2620" i="7"/>
  <c r="A2636" i="7"/>
  <c r="A2652" i="7"/>
  <c r="A2668" i="7"/>
  <c r="A2684" i="7"/>
  <c r="A2700" i="7"/>
  <c r="A2716" i="7"/>
  <c r="A2732" i="7"/>
  <c r="A2748" i="7"/>
  <c r="A2764" i="7"/>
  <c r="A2780" i="7"/>
  <c r="A2796" i="7"/>
  <c r="A2812" i="7"/>
  <c r="A2826" i="7"/>
  <c r="A2842" i="7"/>
  <c r="A2858" i="7"/>
  <c r="A2874" i="7"/>
  <c r="A2890" i="7"/>
  <c r="A2906" i="7"/>
  <c r="A2922" i="7"/>
  <c r="A2938" i="7"/>
  <c r="A2954" i="7"/>
  <c r="A2970" i="7"/>
  <c r="A2986" i="7"/>
  <c r="A2823" i="7"/>
  <c r="A2839" i="7"/>
  <c r="A2855" i="7"/>
  <c r="A2871" i="7"/>
  <c r="A2887" i="7"/>
  <c r="A2903" i="7"/>
  <c r="A2919" i="7"/>
  <c r="A2935" i="7"/>
  <c r="A2951" i="7"/>
  <c r="A2967" i="7"/>
  <c r="A2983" i="7"/>
  <c r="A3286" i="7"/>
  <c r="A3003" i="7"/>
  <c r="A3019" i="7"/>
  <c r="A3035" i="7"/>
  <c r="A3051" i="7"/>
  <c r="A2695" i="7"/>
  <c r="A1950" i="7"/>
  <c r="A1966" i="7"/>
  <c r="A1982" i="7"/>
  <c r="A1998" i="7"/>
  <c r="A2014" i="7"/>
  <c r="A2030" i="7"/>
  <c r="A2046" i="7"/>
  <c r="A2062" i="7"/>
  <c r="A2078" i="7"/>
  <c r="A2094" i="7"/>
  <c r="A2110" i="7"/>
  <c r="A2126" i="7"/>
  <c r="A2142" i="7"/>
  <c r="A2158" i="7"/>
  <c r="A2174" i="7"/>
  <c r="A2190" i="7"/>
  <c r="A2206" i="7"/>
  <c r="A2222" i="7"/>
  <c r="A2238" i="7"/>
  <c r="A2254" i="7"/>
  <c r="A2270" i="7"/>
  <c r="A2286" i="7"/>
  <c r="A2302" i="7"/>
  <c r="A2318" i="7"/>
  <c r="A2366" i="7"/>
  <c r="A2382" i="7"/>
  <c r="A2398" i="7"/>
  <c r="A2414" i="7"/>
  <c r="A2430" i="7"/>
  <c r="A2446" i="7"/>
  <c r="A2462" i="7"/>
  <c r="A2478" i="7"/>
  <c r="A2494" i="7"/>
  <c r="A2510" i="7"/>
  <c r="A2526" i="7"/>
  <c r="A2542" i="7"/>
  <c r="A2558" i="7"/>
  <c r="A2673" i="7"/>
  <c r="A2801" i="7"/>
  <c r="A2574" i="7"/>
  <c r="A2590" i="7"/>
  <c r="A2606" i="7"/>
  <c r="A2622" i="7"/>
  <c r="A2638" i="7"/>
  <c r="A2654" i="7"/>
  <c r="A2670" i="7"/>
  <c r="A2686" i="7"/>
  <c r="A2702" i="7"/>
  <c r="A2718" i="7"/>
  <c r="A2734" i="7"/>
  <c r="A2750" i="7"/>
  <c r="A2766" i="7"/>
  <c r="A2782" i="7"/>
  <c r="A2798" i="7"/>
  <c r="A2814" i="7"/>
  <c r="A2828" i="7"/>
  <c r="A2844" i="7"/>
  <c r="A2860" i="7"/>
  <c r="A2876" i="7"/>
  <c r="A2892" i="7"/>
  <c r="A2908" i="7"/>
  <c r="A2924" i="7"/>
  <c r="A2940" i="7"/>
  <c r="A2956" i="7"/>
  <c r="A2972" i="7"/>
  <c r="A2988" i="7"/>
  <c r="A2825" i="7"/>
  <c r="A2841" i="7"/>
  <c r="A2857" i="7"/>
  <c r="A2873" i="7"/>
  <c r="A2889" i="7"/>
  <c r="A2905" i="7"/>
  <c r="A2921" i="7"/>
  <c r="A2937" i="7"/>
  <c r="A2953" i="7"/>
  <c r="A2969" i="7"/>
  <c r="A2985" i="7"/>
  <c r="A3302" i="7"/>
  <c r="A3005" i="7"/>
  <c r="A3021" i="7"/>
  <c r="A3037" i="7"/>
  <c r="A3053" i="7"/>
  <c r="A2583" i="7"/>
  <c r="A2711" i="7"/>
  <c r="A1952" i="7"/>
  <c r="A1968" i="7"/>
  <c r="A1984" i="7"/>
  <c r="A2000" i="7"/>
  <c r="A2016" i="7"/>
  <c r="A2032" i="7"/>
  <c r="A2048" i="7"/>
  <c r="A2064" i="7"/>
  <c r="A2080" i="7"/>
  <c r="A2096" i="7"/>
  <c r="A2112" i="7"/>
  <c r="A2128" i="7"/>
  <c r="A2144" i="7"/>
  <c r="A2160" i="7"/>
  <c r="A2176" i="7"/>
  <c r="A2192" i="7"/>
  <c r="A2208" i="7"/>
  <c r="A2224" i="7"/>
  <c r="A2240" i="7"/>
  <c r="A2256" i="7"/>
  <c r="A2272" i="7"/>
  <c r="A2288" i="7"/>
  <c r="A2304" i="7"/>
  <c r="A2320" i="7"/>
  <c r="A2352" i="7"/>
  <c r="A2368" i="7"/>
  <c r="A2384" i="7"/>
  <c r="A2400" i="7"/>
  <c r="A2416" i="7"/>
  <c r="A2432" i="7"/>
  <c r="A2448" i="7"/>
  <c r="A2464" i="7"/>
  <c r="A2480" i="7"/>
  <c r="A2496" i="7"/>
  <c r="A2512" i="7"/>
  <c r="A2528" i="7"/>
  <c r="A2544" i="7"/>
  <c r="A2561" i="7"/>
  <c r="A2689" i="7"/>
  <c r="A2817" i="7"/>
  <c r="A2576" i="7"/>
  <c r="A2592" i="7"/>
  <c r="A2608" i="7"/>
  <c r="A2624" i="7"/>
  <c r="A2640" i="7"/>
  <c r="A2656" i="7"/>
  <c r="A2672" i="7"/>
  <c r="A2688" i="7"/>
  <c r="A2704" i="7"/>
  <c r="A2720" i="7"/>
  <c r="A2736" i="7"/>
  <c r="A2752" i="7"/>
  <c r="A2768" i="7"/>
  <c r="A2784" i="7"/>
  <c r="A2800" i="7"/>
  <c r="A2816" i="7"/>
  <c r="A2830" i="7"/>
  <c r="A2846" i="7"/>
  <c r="A2862" i="7"/>
  <c r="A2878" i="7"/>
  <c r="A2894" i="7"/>
  <c r="A2910" i="7"/>
  <c r="A2926" i="7"/>
  <c r="A2942" i="7"/>
  <c r="A2958" i="7"/>
  <c r="A2974" i="7"/>
  <c r="A3256" i="7"/>
  <c r="A2827" i="7"/>
  <c r="A2843" i="7"/>
  <c r="A2859" i="7"/>
  <c r="A2875" i="7"/>
  <c r="A2891" i="7"/>
  <c r="A2907" i="7"/>
  <c r="A2923" i="7"/>
  <c r="A2939" i="7"/>
  <c r="A2955" i="7"/>
  <c r="A2971" i="7"/>
  <c r="A2987" i="7"/>
  <c r="A2991" i="7"/>
  <c r="A3007" i="7"/>
  <c r="A3023" i="7"/>
  <c r="A3039" i="7"/>
  <c r="A3055" i="7"/>
  <c r="A2599" i="7"/>
  <c r="A2727" i="7"/>
  <c r="A1954" i="7"/>
  <c r="A1970" i="7"/>
  <c r="A1986" i="7"/>
  <c r="A2002" i="7"/>
  <c r="A2018" i="7"/>
  <c r="A2034" i="7"/>
  <c r="A2050" i="7"/>
  <c r="A2066" i="7"/>
  <c r="A2082" i="7"/>
  <c r="A2098" i="7"/>
  <c r="A2114" i="7"/>
  <c r="A2130" i="7"/>
  <c r="A2146" i="7"/>
  <c r="A2162" i="7"/>
  <c r="A2178" i="7"/>
  <c r="A2194" i="7"/>
  <c r="A2210" i="7"/>
  <c r="A2226" i="7"/>
  <c r="A2242" i="7"/>
  <c r="A2258" i="7"/>
  <c r="A2274" i="7"/>
  <c r="A2290" i="7"/>
  <c r="A2306" i="7"/>
  <c r="A2322" i="7"/>
  <c r="A2354" i="7"/>
  <c r="A2370" i="7"/>
  <c r="A2386" i="7"/>
  <c r="A2402" i="7"/>
  <c r="A2418" i="7"/>
  <c r="A2434" i="7"/>
  <c r="A2450" i="7"/>
  <c r="A2466" i="7"/>
  <c r="A2482" i="7"/>
  <c r="A2498" i="7"/>
  <c r="A2514" i="7"/>
  <c r="A2530" i="7"/>
  <c r="A2546" i="7"/>
  <c r="A2577" i="7"/>
  <c r="A2705" i="7"/>
  <c r="A2822" i="7"/>
  <c r="A2578" i="7"/>
  <c r="A2594" i="7"/>
  <c r="A2610" i="7"/>
  <c r="A2626" i="7"/>
  <c r="A2642" i="7"/>
  <c r="A2658" i="7"/>
  <c r="A2674" i="7"/>
  <c r="A2690" i="7"/>
  <c r="A2706" i="7"/>
  <c r="A2722" i="7"/>
  <c r="A2738" i="7"/>
  <c r="A2754" i="7"/>
  <c r="A2770" i="7"/>
  <c r="A2786" i="7"/>
  <c r="A2802" i="7"/>
  <c r="A2818" i="7"/>
  <c r="A2832" i="7"/>
  <c r="A2848" i="7"/>
  <c r="A2864" i="7"/>
  <c r="A2880" i="7"/>
  <c r="A2896" i="7"/>
  <c r="A2912" i="7"/>
  <c r="A2928" i="7"/>
  <c r="A2944" i="7"/>
  <c r="A2960" i="7"/>
  <c r="A2976" i="7"/>
  <c r="A3298" i="7"/>
  <c r="A2829" i="7"/>
  <c r="A2845" i="7"/>
  <c r="A2861" i="7"/>
  <c r="A2877" i="7"/>
  <c r="A2893" i="7"/>
  <c r="A2909" i="7"/>
  <c r="A2925" i="7"/>
  <c r="A2941" i="7"/>
  <c r="A2957" i="7"/>
  <c r="A2973" i="7"/>
  <c r="A2989" i="7"/>
  <c r="A2993" i="7"/>
  <c r="A3009" i="7"/>
  <c r="A3025" i="7"/>
  <c r="A3041" i="7"/>
  <c r="A3057" i="7"/>
  <c r="A2615" i="7"/>
  <c r="A2743" i="7"/>
  <c r="A1956" i="7"/>
  <c r="A1972" i="7"/>
  <c r="A1988" i="7"/>
  <c r="A2004" i="7"/>
  <c r="A2020" i="7"/>
  <c r="A2036" i="7"/>
  <c r="A2052" i="7"/>
  <c r="A2068" i="7"/>
  <c r="A2084" i="7"/>
  <c r="A2100" i="7"/>
  <c r="A2116" i="7"/>
  <c r="A2132" i="7"/>
  <c r="A2148" i="7"/>
  <c r="A2164" i="7"/>
  <c r="A2180" i="7"/>
  <c r="A2196" i="7"/>
  <c r="A2212" i="7"/>
  <c r="A2228" i="7"/>
  <c r="A2244" i="7"/>
  <c r="A2260" i="7"/>
  <c r="A2276" i="7"/>
  <c r="A2292" i="7"/>
  <c r="A2308" i="7"/>
  <c r="A2356" i="7"/>
  <c r="A2372" i="7"/>
  <c r="A2388" i="7"/>
  <c r="A2404" i="7"/>
  <c r="A2420" i="7"/>
  <c r="A2436" i="7"/>
  <c r="A2452" i="7"/>
  <c r="A2468" i="7"/>
  <c r="A2484" i="7"/>
  <c r="A2500" i="7"/>
  <c r="A2516" i="7"/>
  <c r="A2532" i="7"/>
  <c r="A2548" i="7"/>
  <c r="A2593" i="7"/>
  <c r="A2721" i="7"/>
  <c r="A3304" i="7"/>
  <c r="A2580" i="7"/>
  <c r="A2596" i="7"/>
  <c r="A2612" i="7"/>
  <c r="A2628" i="7"/>
  <c r="A2644" i="7"/>
  <c r="A2660" i="7"/>
  <c r="A2676" i="7"/>
  <c r="A2692" i="7"/>
  <c r="A2708" i="7"/>
  <c r="A2724" i="7"/>
  <c r="A2740" i="7"/>
  <c r="A2756" i="7"/>
  <c r="A2772" i="7"/>
  <c r="A2788" i="7"/>
  <c r="A2804" i="7"/>
  <c r="A2820" i="7"/>
  <c r="A2834" i="7"/>
  <c r="A2850" i="7"/>
  <c r="A2866" i="7"/>
  <c r="A2882" i="7"/>
  <c r="A2898" i="7"/>
  <c r="A2914" i="7"/>
  <c r="A2930" i="7"/>
  <c r="A2946" i="7"/>
  <c r="A2962" i="7"/>
  <c r="A2978" i="7"/>
  <c r="A3306" i="7"/>
  <c r="A2831" i="7"/>
  <c r="A2847" i="7"/>
  <c r="A2863" i="7"/>
  <c r="A2879" i="7"/>
  <c r="A2895" i="7"/>
  <c r="A2911" i="7"/>
  <c r="A2927" i="7"/>
  <c r="A2943" i="7"/>
  <c r="A2959" i="7"/>
  <c r="A2975" i="7"/>
  <c r="A3266" i="7"/>
  <c r="A2995" i="7"/>
  <c r="A3011" i="7"/>
  <c r="A3027" i="7"/>
  <c r="A3043" i="7"/>
  <c r="A2797" i="7"/>
  <c r="A2631" i="7"/>
  <c r="A2759" i="7"/>
  <c r="A1958" i="7"/>
  <c r="A1974" i="7"/>
  <c r="A1990" i="7"/>
  <c r="A2006" i="7"/>
  <c r="A2022" i="7"/>
  <c r="A2038" i="7"/>
  <c r="A2054" i="7"/>
  <c r="A2070" i="7"/>
  <c r="A2086" i="7"/>
  <c r="A2102" i="7"/>
  <c r="A2118" i="7"/>
  <c r="A2134" i="7"/>
  <c r="A2150" i="7"/>
  <c r="A2166" i="7"/>
  <c r="A2182" i="7"/>
  <c r="A2198" i="7"/>
  <c r="A2214" i="7"/>
  <c r="A2230" i="7"/>
  <c r="A2246" i="7"/>
  <c r="A2262" i="7"/>
  <c r="A2278" i="7"/>
  <c r="A2294" i="7"/>
  <c r="A2310" i="7"/>
  <c r="A2358" i="7"/>
  <c r="A2374" i="7"/>
  <c r="A2390" i="7"/>
  <c r="A2406" i="7"/>
  <c r="A2422" i="7"/>
  <c r="A2438" i="7"/>
  <c r="A2454" i="7"/>
  <c r="A2470" i="7"/>
  <c r="A2486" i="7"/>
  <c r="A2502" i="7"/>
  <c r="A2518" i="7"/>
  <c r="A2534" i="7"/>
  <c r="A2550" i="7"/>
  <c r="A2609" i="7"/>
  <c r="A2737" i="7"/>
  <c r="A2566" i="7"/>
  <c r="A2582" i="7"/>
  <c r="A2598" i="7"/>
  <c r="A2614" i="7"/>
  <c r="A2630" i="7"/>
  <c r="A2646" i="7"/>
  <c r="A2662" i="7"/>
  <c r="A2678" i="7"/>
  <c r="A2694" i="7"/>
  <c r="A2710" i="7"/>
  <c r="A2726" i="7"/>
  <c r="A2742" i="7"/>
  <c r="A2758" i="7"/>
  <c r="A2774" i="7"/>
  <c r="A2790" i="7"/>
  <c r="A2806" i="7"/>
  <c r="A3250" i="7"/>
  <c r="A2836" i="7"/>
  <c r="A2852" i="7"/>
  <c r="A2868" i="7"/>
  <c r="A2884" i="7"/>
  <c r="A2900" i="7"/>
  <c r="A2916" i="7"/>
  <c r="A2932" i="7"/>
  <c r="A2948" i="7"/>
  <c r="A2964" i="7"/>
  <c r="A2980" i="7"/>
  <c r="A3282" i="7"/>
  <c r="A2833" i="7"/>
  <c r="A2849" i="7"/>
  <c r="A2865" i="7"/>
  <c r="A2881" i="7"/>
  <c r="A2897" i="7"/>
  <c r="A2913" i="7"/>
  <c r="A2929" i="7"/>
  <c r="A2945" i="7"/>
  <c r="A2961" i="7"/>
  <c r="A2977" i="7"/>
  <c r="A3274" i="7"/>
  <c r="A2997" i="7"/>
  <c r="A3013" i="7"/>
  <c r="A3029" i="7"/>
  <c r="A3045" i="7"/>
  <c r="A3061" i="7"/>
  <c r="A2813" i="7"/>
  <c r="A2647" i="7"/>
  <c r="A2775" i="7"/>
  <c r="A1960" i="7"/>
  <c r="A1976" i="7"/>
  <c r="A1992" i="7"/>
  <c r="A2008" i="7"/>
  <c r="A2024" i="7"/>
  <c r="A2040" i="7"/>
  <c r="A2056" i="7"/>
  <c r="A2072" i="7"/>
  <c r="A2088" i="7"/>
  <c r="A2104" i="7"/>
  <c r="A2120" i="7"/>
  <c r="A2136" i="7"/>
  <c r="A2152" i="7"/>
  <c r="A2168" i="7"/>
  <c r="A2184" i="7"/>
  <c r="A2200" i="7"/>
  <c r="A2216" i="7"/>
  <c r="A2232" i="7"/>
  <c r="A2248" i="7"/>
  <c r="A2264" i="7"/>
  <c r="A2280" i="7"/>
  <c r="A2296" i="7"/>
  <c r="A2312" i="7"/>
  <c r="A2360" i="7"/>
  <c r="A2376" i="7"/>
  <c r="A2392" i="7"/>
  <c r="A2408" i="7"/>
  <c r="A2424" i="7"/>
  <c r="A2440" i="7"/>
  <c r="A2456" i="7"/>
  <c r="A2472" i="7"/>
  <c r="A2488" i="7"/>
  <c r="A2504" i="7"/>
  <c r="A2520" i="7"/>
  <c r="A2536" i="7"/>
  <c r="A2552" i="7"/>
  <c r="A2625" i="7"/>
  <c r="A2753" i="7"/>
  <c r="A2568" i="7"/>
  <c r="A2584" i="7"/>
  <c r="A2600" i="7"/>
  <c r="A2616" i="7"/>
  <c r="A2632" i="7"/>
  <c r="A2648" i="7"/>
  <c r="A2664" i="7"/>
  <c r="A2680" i="7"/>
  <c r="A2696" i="7"/>
  <c r="A2712" i="7"/>
  <c r="A2728" i="7"/>
  <c r="A2744" i="7"/>
  <c r="A2760" i="7"/>
  <c r="A2776" i="7"/>
  <c r="A2792" i="7"/>
  <c r="A2808" i="7"/>
  <c r="A2824" i="7"/>
  <c r="A2838" i="7"/>
  <c r="A2854" i="7"/>
  <c r="A2870" i="7"/>
  <c r="A2886" i="7"/>
  <c r="A2902" i="7"/>
  <c r="A2918" i="7"/>
  <c r="A2934" i="7"/>
  <c r="A2950" i="7"/>
  <c r="A2966" i="7"/>
  <c r="A2982" i="7"/>
  <c r="A3290" i="7"/>
  <c r="A2835" i="7"/>
  <c r="A2851" i="7"/>
  <c r="A2867" i="7"/>
  <c r="A2883" i="7"/>
  <c r="A2899" i="7"/>
  <c r="A2915" i="7"/>
  <c r="A2931" i="7"/>
  <c r="A2947" i="7"/>
  <c r="A2963" i="7"/>
  <c r="A2979" i="7"/>
  <c r="A3254" i="7"/>
  <c r="A2999" i="7"/>
  <c r="A3015" i="7"/>
  <c r="A3031" i="7"/>
  <c r="A3047" i="7"/>
  <c r="A3063" i="7"/>
  <c r="A3073" i="7"/>
  <c r="A3089" i="7"/>
  <c r="A3105" i="7"/>
  <c r="A3121" i="7"/>
  <c r="A3137" i="7"/>
  <c r="A3153" i="7"/>
  <c r="A3169" i="7"/>
  <c r="A3185" i="7"/>
  <c r="A3201" i="7"/>
  <c r="A3217" i="7"/>
  <c r="A3233" i="7"/>
  <c r="A3268" i="7"/>
  <c r="A3262" i="7"/>
  <c r="A3000" i="7"/>
  <c r="A3016" i="7"/>
  <c r="A3032" i="7"/>
  <c r="A3048" i="7"/>
  <c r="A3064" i="7"/>
  <c r="A3080" i="7"/>
  <c r="A3096" i="7"/>
  <c r="A3112" i="7"/>
  <c r="A3128" i="7"/>
  <c r="A3144" i="7"/>
  <c r="A3160" i="7"/>
  <c r="A3176" i="7"/>
  <c r="A3192" i="7"/>
  <c r="A3208" i="7"/>
  <c r="A3224" i="7"/>
  <c r="A3240" i="7"/>
  <c r="A3249" i="7"/>
  <c r="A3265" i="7"/>
  <c r="A3281" i="7"/>
  <c r="A3297" i="7"/>
  <c r="A84" i="3"/>
  <c r="C12" i="5" s="1"/>
  <c r="A385" i="10"/>
  <c r="A401" i="10"/>
  <c r="A353" i="10"/>
  <c r="A341" i="10"/>
  <c r="A391" i="10"/>
  <c r="A347" i="10"/>
  <c r="A397" i="10"/>
  <c r="A338" i="10"/>
  <c r="A354" i="10"/>
  <c r="A370" i="10"/>
  <c r="A386" i="10"/>
  <c r="A402" i="10"/>
  <c r="A141" i="10"/>
  <c r="A171" i="10"/>
  <c r="A148" i="10"/>
  <c r="A164" i="10"/>
  <c r="A180" i="10"/>
  <c r="A196" i="10"/>
  <c r="A212" i="10"/>
  <c r="A228" i="10"/>
  <c r="A187" i="10"/>
  <c r="A203" i="10"/>
  <c r="A219" i="10"/>
  <c r="A234" i="10"/>
  <c r="A250" i="10"/>
  <c r="A266" i="10"/>
  <c r="A235" i="10"/>
  <c r="A251" i="10"/>
  <c r="A267" i="10"/>
  <c r="A99" i="10"/>
  <c r="A16" i="10"/>
  <c r="A32" i="10"/>
  <c r="A127" i="10"/>
  <c r="A13" i="10"/>
  <c r="A29" i="10"/>
  <c r="A44" i="10"/>
  <c r="A60" i="10"/>
  <c r="A76" i="10"/>
  <c r="A117" i="10"/>
  <c r="A123" i="10"/>
  <c r="A55" i="10"/>
  <c r="A71" i="10"/>
  <c r="A87" i="10"/>
  <c r="A92" i="10"/>
  <c r="A108" i="10"/>
  <c r="A124" i="10"/>
  <c r="A140" i="10"/>
  <c r="A3059" i="7"/>
  <c r="A3075" i="7"/>
  <c r="A3091" i="7"/>
  <c r="A3107" i="7"/>
  <c r="A3123" i="7"/>
  <c r="A3139" i="7"/>
  <c r="A3155" i="7"/>
  <c r="A3171" i="7"/>
  <c r="A3187" i="7"/>
  <c r="A3203" i="7"/>
  <c r="A3219" i="7"/>
  <c r="A3235" i="7"/>
  <c r="A3284" i="7"/>
  <c r="A3278" i="7"/>
  <c r="A3002" i="7"/>
  <c r="A3018" i="7"/>
  <c r="A3034" i="7"/>
  <c r="A3050" i="7"/>
  <c r="A3066" i="7"/>
  <c r="A3082" i="7"/>
  <c r="A3098" i="7"/>
  <c r="A3114" i="7"/>
  <c r="A3130" i="7"/>
  <c r="A3146" i="7"/>
  <c r="A3162" i="7"/>
  <c r="A3178" i="7"/>
  <c r="A3194" i="7"/>
  <c r="A3210" i="7"/>
  <c r="A3226" i="7"/>
  <c r="A3242" i="7"/>
  <c r="A3251" i="7"/>
  <c r="A3267" i="7"/>
  <c r="A3283" i="7"/>
  <c r="A3299" i="7"/>
  <c r="A436" i="3"/>
  <c r="A357" i="10"/>
  <c r="A407" i="10"/>
  <c r="A363" i="10"/>
  <c r="A413" i="10"/>
  <c r="A340" i="10"/>
  <c r="A356" i="10"/>
  <c r="A372" i="10"/>
  <c r="A388" i="10"/>
  <c r="A404" i="10"/>
  <c r="A149" i="10"/>
  <c r="A145" i="10"/>
  <c r="A150" i="10"/>
  <c r="A166" i="10"/>
  <c r="A182" i="10"/>
  <c r="A198" i="10"/>
  <c r="A214" i="10"/>
  <c r="A230" i="10"/>
  <c r="A189" i="10"/>
  <c r="A205" i="10"/>
  <c r="A221" i="10"/>
  <c r="A236" i="10"/>
  <c r="A252" i="10"/>
  <c r="A268" i="10"/>
  <c r="A237" i="10"/>
  <c r="A253" i="10"/>
  <c r="A269" i="10"/>
  <c r="A135" i="10"/>
  <c r="A18" i="10"/>
  <c r="A34" i="10"/>
  <c r="A95" i="10"/>
  <c r="A15" i="10"/>
  <c r="A31" i="10"/>
  <c r="A46" i="10"/>
  <c r="A62" i="10"/>
  <c r="A78" i="10"/>
  <c r="A125" i="10"/>
  <c r="A131" i="10"/>
  <c r="A57" i="10"/>
  <c r="A73" i="10"/>
  <c r="A89" i="10"/>
  <c r="A94" i="10"/>
  <c r="A110" i="10"/>
  <c r="A126" i="10"/>
  <c r="A3077" i="7"/>
  <c r="A3093" i="7"/>
  <c r="A3109" i="7"/>
  <c r="A3125" i="7"/>
  <c r="A3141" i="7"/>
  <c r="A3157" i="7"/>
  <c r="A3173" i="7"/>
  <c r="A3189" i="7"/>
  <c r="A3205" i="7"/>
  <c r="A3221" i="7"/>
  <c r="A3237" i="7"/>
  <c r="A3300" i="7"/>
  <c r="A3294" i="7"/>
  <c r="A3004" i="7"/>
  <c r="A3020" i="7"/>
  <c r="A3036" i="7"/>
  <c r="A3052" i="7"/>
  <c r="A3068" i="7"/>
  <c r="A3084" i="7"/>
  <c r="A3100" i="7"/>
  <c r="A3116" i="7"/>
  <c r="A3132" i="7"/>
  <c r="A3148" i="7"/>
  <c r="A3164" i="7"/>
  <c r="A3180" i="7"/>
  <c r="A3196" i="7"/>
  <c r="A3212" i="7"/>
  <c r="A3228" i="7"/>
  <c r="A3244" i="7"/>
  <c r="A3253" i="7"/>
  <c r="A3269" i="7"/>
  <c r="A3285" i="7"/>
  <c r="A3301" i="7"/>
  <c r="A371" i="10"/>
  <c r="A373" i="10"/>
  <c r="A379" i="10"/>
  <c r="A351" i="10"/>
  <c r="A342" i="10"/>
  <c r="A358" i="10"/>
  <c r="A374" i="10"/>
  <c r="A390" i="10"/>
  <c r="A406" i="10"/>
  <c r="A157" i="10"/>
  <c r="A153" i="10"/>
  <c r="A152" i="10"/>
  <c r="A168" i="10"/>
  <c r="A184" i="10"/>
  <c r="A200" i="10"/>
  <c r="A216" i="10"/>
  <c r="A175" i="10"/>
  <c r="A191" i="10"/>
  <c r="A207" i="10"/>
  <c r="A223" i="10"/>
  <c r="A238" i="10"/>
  <c r="A254" i="10"/>
  <c r="A270" i="10"/>
  <c r="A239" i="10"/>
  <c r="A255" i="10"/>
  <c r="A271" i="10"/>
  <c r="A4" i="10"/>
  <c r="A20" i="10"/>
  <c r="A36" i="10"/>
  <c r="A119" i="10"/>
  <c r="A17" i="10"/>
  <c r="A33" i="10"/>
  <c r="A48" i="10"/>
  <c r="A64" i="10"/>
  <c r="A80" i="10"/>
  <c r="A133" i="10"/>
  <c r="A139" i="10"/>
  <c r="A59" i="10"/>
  <c r="A75" i="10"/>
  <c r="A91" i="10"/>
  <c r="A96" i="10"/>
  <c r="A112" i="10"/>
  <c r="A128" i="10"/>
  <c r="A3079" i="7"/>
  <c r="A3095" i="7"/>
  <c r="A3111" i="7"/>
  <c r="A3127" i="7"/>
  <c r="A3143" i="7"/>
  <c r="A3159" i="7"/>
  <c r="A3175" i="7"/>
  <c r="A3191" i="7"/>
  <c r="A3207" i="7"/>
  <c r="A3223" i="7"/>
  <c r="A3239" i="7"/>
  <c r="A3248" i="7"/>
  <c r="A2990" i="7"/>
  <c r="A3006" i="7"/>
  <c r="A3022" i="7"/>
  <c r="A3038" i="7"/>
  <c r="A3054" i="7"/>
  <c r="A3070" i="7"/>
  <c r="A3086" i="7"/>
  <c r="A3102" i="7"/>
  <c r="A3118" i="7"/>
  <c r="A3134" i="7"/>
  <c r="A3150" i="7"/>
  <c r="A3166" i="7"/>
  <c r="A3182" i="7"/>
  <c r="A3198" i="7"/>
  <c r="A3214" i="7"/>
  <c r="A3230" i="7"/>
  <c r="A3260" i="7"/>
  <c r="A3255" i="7"/>
  <c r="A3271" i="7"/>
  <c r="A3287" i="7"/>
  <c r="A3303" i="7"/>
  <c r="A361" i="10"/>
  <c r="A326" i="10"/>
  <c r="A389" i="10"/>
  <c r="A325" i="10"/>
  <c r="A395" i="10"/>
  <c r="A367" i="10"/>
  <c r="A344" i="10"/>
  <c r="A360" i="10"/>
  <c r="A376" i="10"/>
  <c r="A392" i="10"/>
  <c r="A408" i="10"/>
  <c r="A165" i="10"/>
  <c r="A161" i="10"/>
  <c r="A154" i="10"/>
  <c r="A170" i="10"/>
  <c r="A186" i="10"/>
  <c r="A202" i="10"/>
  <c r="A218" i="10"/>
  <c r="A177" i="10"/>
  <c r="A193" i="10"/>
  <c r="A209" i="10"/>
  <c r="A225" i="10"/>
  <c r="A240" i="10"/>
  <c r="A256" i="10"/>
  <c r="A272" i="10"/>
  <c r="A241" i="10"/>
  <c r="A257" i="10"/>
  <c r="A273" i="10"/>
  <c r="A6" i="10"/>
  <c r="D39" i="9" s="1"/>
  <c r="A22" i="10"/>
  <c r="D40" i="9" s="1"/>
  <c r="A38" i="10"/>
  <c r="A3" i="10"/>
  <c r="A19" i="10"/>
  <c r="A35" i="10"/>
  <c r="A50" i="10"/>
  <c r="A66" i="10"/>
  <c r="A82" i="10"/>
  <c r="A93" i="10"/>
  <c r="A45" i="10"/>
  <c r="A61" i="10"/>
  <c r="A77" i="10"/>
  <c r="A107" i="10"/>
  <c r="A98" i="10"/>
  <c r="A114" i="10"/>
  <c r="A130" i="10"/>
  <c r="A3065" i="7"/>
  <c r="A3081" i="7"/>
  <c r="A3097" i="7"/>
  <c r="A3113" i="7"/>
  <c r="A3129" i="7"/>
  <c r="A3145" i="7"/>
  <c r="A3161" i="7"/>
  <c r="A3177" i="7"/>
  <c r="A3193" i="7"/>
  <c r="A3209" i="7"/>
  <c r="A3225" i="7"/>
  <c r="A3241" i="7"/>
  <c r="A3264" i="7"/>
  <c r="A2992" i="7"/>
  <c r="A3008" i="7"/>
  <c r="A3024" i="7"/>
  <c r="A3040" i="7"/>
  <c r="A3056" i="7"/>
  <c r="A3072" i="7"/>
  <c r="A3088" i="7"/>
  <c r="A3104" i="7"/>
  <c r="A3120" i="7"/>
  <c r="A3136" i="7"/>
  <c r="A3152" i="7"/>
  <c r="A3168" i="7"/>
  <c r="A3184" i="7"/>
  <c r="A3200" i="7"/>
  <c r="A3216" i="7"/>
  <c r="A3232" i="7"/>
  <c r="A3276" i="7"/>
  <c r="A3257" i="7"/>
  <c r="A3273" i="7"/>
  <c r="A3289" i="7"/>
  <c r="A3305" i="7"/>
  <c r="A335" i="10"/>
  <c r="A334" i="10"/>
  <c r="A405" i="10"/>
  <c r="A327" i="10"/>
  <c r="A411" i="10"/>
  <c r="A383" i="10"/>
  <c r="A346" i="10"/>
  <c r="A362" i="10"/>
  <c r="A378" i="10"/>
  <c r="A394" i="10"/>
  <c r="A410" i="10"/>
  <c r="A143" i="10"/>
  <c r="A173" i="10"/>
  <c r="A169" i="10"/>
  <c r="A156" i="10"/>
  <c r="A172" i="10"/>
  <c r="A188" i="10"/>
  <c r="A204" i="10"/>
  <c r="A220" i="10"/>
  <c r="A179" i="10"/>
  <c r="A195" i="10"/>
  <c r="A211" i="10"/>
  <c r="A227" i="10"/>
  <c r="A242" i="10"/>
  <c r="A258" i="10"/>
  <c r="A274" i="10"/>
  <c r="A243" i="10"/>
  <c r="A259" i="10"/>
  <c r="A275" i="10"/>
  <c r="A8" i="10"/>
  <c r="A24" i="10"/>
  <c r="A40" i="10"/>
  <c r="A5" i="10"/>
  <c r="A21" i="10"/>
  <c r="A37" i="10"/>
  <c r="A52" i="10"/>
  <c r="A68" i="10"/>
  <c r="A84" i="10"/>
  <c r="A97" i="10"/>
  <c r="A47" i="10"/>
  <c r="A63" i="10"/>
  <c r="A79" i="10"/>
  <c r="A113" i="10"/>
  <c r="A100" i="10"/>
  <c r="A116" i="10"/>
  <c r="A132" i="10"/>
  <c r="A3067" i="7"/>
  <c r="A3083" i="7"/>
  <c r="A3099" i="7"/>
  <c r="A3115" i="7"/>
  <c r="A3131" i="7"/>
  <c r="A3147" i="7"/>
  <c r="A3163" i="7"/>
  <c r="A3179" i="7"/>
  <c r="A3195" i="7"/>
  <c r="A3211" i="7"/>
  <c r="A3227" i="7"/>
  <c r="A3243" i="7"/>
  <c r="A3280" i="7"/>
  <c r="A2994" i="7"/>
  <c r="A3010" i="7"/>
  <c r="A3026" i="7"/>
  <c r="A3042" i="7"/>
  <c r="A3058" i="7"/>
  <c r="A3074" i="7"/>
  <c r="A3090" i="7"/>
  <c r="A3106" i="7"/>
  <c r="A3122" i="7"/>
  <c r="A3138" i="7"/>
  <c r="A3154" i="7"/>
  <c r="A3170" i="7"/>
  <c r="A3186" i="7"/>
  <c r="A3202" i="7"/>
  <c r="A3218" i="7"/>
  <c r="A3234" i="7"/>
  <c r="A3292" i="7"/>
  <c r="A3259" i="7"/>
  <c r="A3275" i="7"/>
  <c r="A3291" i="7"/>
  <c r="A3307" i="7"/>
  <c r="A328" i="10"/>
  <c r="A393" i="10"/>
  <c r="A345" i="10"/>
  <c r="A332" i="10"/>
  <c r="A343" i="10"/>
  <c r="A329" i="10"/>
  <c r="A349" i="10"/>
  <c r="A399" i="10"/>
  <c r="A348" i="10"/>
  <c r="A364" i="10"/>
  <c r="A380" i="10"/>
  <c r="A396" i="10"/>
  <c r="A412" i="10"/>
  <c r="A167" i="10"/>
  <c r="A147" i="10"/>
  <c r="A142" i="10"/>
  <c r="A158" i="10"/>
  <c r="A174" i="10"/>
  <c r="A190" i="10"/>
  <c r="A206" i="10"/>
  <c r="A222" i="10"/>
  <c r="A181" i="10"/>
  <c r="A197" i="10"/>
  <c r="A213" i="10"/>
  <c r="A229" i="10"/>
  <c r="A244" i="10"/>
  <c r="A260" i="10"/>
  <c r="A276" i="10"/>
  <c r="A245" i="10"/>
  <c r="A261" i="10"/>
  <c r="A277" i="10"/>
  <c r="A10" i="10"/>
  <c r="A26" i="10"/>
  <c r="A42" i="10"/>
  <c r="A7" i="10"/>
  <c r="A23" i="10"/>
  <c r="A39" i="10"/>
  <c r="A54" i="10"/>
  <c r="A70" i="10"/>
  <c r="A86" i="10"/>
  <c r="A101" i="10"/>
  <c r="A49" i="10"/>
  <c r="A65" i="10"/>
  <c r="A81" i="10"/>
  <c r="A121" i="10"/>
  <c r="A102" i="10"/>
  <c r="A118" i="10"/>
  <c r="A134" i="10"/>
  <c r="A3069" i="7"/>
  <c r="A3085" i="7"/>
  <c r="A3101" i="7"/>
  <c r="A3117" i="7"/>
  <c r="A3133" i="7"/>
  <c r="A3149" i="7"/>
  <c r="A3165" i="7"/>
  <c r="A3181" i="7"/>
  <c r="A3197" i="7"/>
  <c r="A3213" i="7"/>
  <c r="A3229" i="7"/>
  <c r="A3245" i="7"/>
  <c r="A3296" i="7"/>
  <c r="A2996" i="7"/>
  <c r="A3012" i="7"/>
  <c r="A3028" i="7"/>
  <c r="A3044" i="7"/>
  <c r="A3060" i="7"/>
  <c r="A3076" i="7"/>
  <c r="A3092" i="7"/>
  <c r="A3108" i="7"/>
  <c r="A3124" i="7"/>
  <c r="A3140" i="7"/>
  <c r="A3156" i="7"/>
  <c r="A3172" i="7"/>
  <c r="A3188" i="7"/>
  <c r="A3204" i="7"/>
  <c r="A3220" i="7"/>
  <c r="A3236" i="7"/>
  <c r="A3308" i="7"/>
  <c r="A3261" i="7"/>
  <c r="A3277" i="7"/>
  <c r="A3293" i="7"/>
  <c r="A403" i="10"/>
  <c r="A355" i="10"/>
  <c r="A377" i="10"/>
  <c r="A330" i="10"/>
  <c r="A359" i="10"/>
  <c r="A331" i="10"/>
  <c r="A365" i="10"/>
  <c r="A415" i="10"/>
  <c r="A350" i="10"/>
  <c r="A366" i="10"/>
  <c r="A382" i="10"/>
  <c r="A398" i="10"/>
  <c r="A414" i="10"/>
  <c r="A159" i="10"/>
  <c r="A155" i="10"/>
  <c r="A144" i="10"/>
  <c r="A160" i="10"/>
  <c r="A176" i="10"/>
  <c r="A192" i="10"/>
  <c r="A208" i="10"/>
  <c r="A224" i="10"/>
  <c r="A183" i="10"/>
  <c r="A199" i="10"/>
  <c r="A215" i="10"/>
  <c r="A231" i="10"/>
  <c r="A246" i="10"/>
  <c r="A262" i="10"/>
  <c r="A278" i="10"/>
  <c r="A247" i="10"/>
  <c r="A263" i="10"/>
  <c r="A12" i="10"/>
  <c r="A28" i="10"/>
  <c r="A103" i="10"/>
  <c r="A9" i="10"/>
  <c r="A25" i="10"/>
  <c r="A41" i="10"/>
  <c r="A56" i="10"/>
  <c r="A72" i="10"/>
  <c r="A88" i="10"/>
  <c r="A105" i="10"/>
  <c r="A51" i="10"/>
  <c r="A67" i="10"/>
  <c r="A83" i="10"/>
  <c r="A129" i="10"/>
  <c r="A104" i="10"/>
  <c r="A120" i="10"/>
  <c r="A136" i="10"/>
  <c r="A3071" i="7"/>
  <c r="A3087" i="7"/>
  <c r="A3103" i="7"/>
  <c r="A3119" i="7"/>
  <c r="A3135" i="7"/>
  <c r="A3151" i="7"/>
  <c r="A3167" i="7"/>
  <c r="A3183" i="7"/>
  <c r="A3199" i="7"/>
  <c r="A3215" i="7"/>
  <c r="A3231" i="7"/>
  <c r="A3252" i="7"/>
  <c r="A3246" i="7"/>
  <c r="A2998" i="7"/>
  <c r="A3014" i="7"/>
  <c r="A3030" i="7"/>
  <c r="A3046" i="7"/>
  <c r="A3062" i="7"/>
  <c r="A3078" i="7"/>
  <c r="A3094" i="7"/>
  <c r="A3110" i="7"/>
  <c r="A3126" i="7"/>
  <c r="A3142" i="7"/>
  <c r="A3158" i="7"/>
  <c r="A3174" i="7"/>
  <c r="A3190" i="7"/>
  <c r="A3206" i="7"/>
  <c r="A3222" i="7"/>
  <c r="A3238" i="7"/>
  <c r="A3247" i="7"/>
  <c r="A3263" i="7"/>
  <c r="A3279" i="7"/>
  <c r="A3295" i="7"/>
  <c r="A337" i="10"/>
  <c r="A369" i="10"/>
  <c r="A387" i="10"/>
  <c r="A339" i="10"/>
  <c r="A409" i="10"/>
  <c r="A375" i="10"/>
  <c r="A333" i="10"/>
  <c r="A381" i="10"/>
  <c r="A336" i="10"/>
  <c r="A352" i="10"/>
  <c r="A368" i="10"/>
  <c r="A384" i="10"/>
  <c r="A400" i="10"/>
  <c r="A416" i="10"/>
  <c r="A151" i="10"/>
  <c r="A163" i="10"/>
  <c r="A146" i="10"/>
  <c r="A162" i="10"/>
  <c r="A178" i="10"/>
  <c r="A194" i="10"/>
  <c r="A210" i="10"/>
  <c r="A226" i="10"/>
  <c r="A185" i="10"/>
  <c r="A201" i="10"/>
  <c r="A217" i="10"/>
  <c r="A232" i="10"/>
  <c r="A248" i="10"/>
  <c r="A264" i="10"/>
  <c r="A233" i="10"/>
  <c r="A249" i="10"/>
  <c r="A265" i="10"/>
  <c r="A111" i="10"/>
  <c r="A14" i="10"/>
  <c r="A30" i="10"/>
  <c r="A109" i="10"/>
  <c r="A11" i="10"/>
  <c r="A27" i="10"/>
  <c r="A43" i="10"/>
  <c r="A58" i="10"/>
  <c r="A74" i="10"/>
  <c r="A90" i="10"/>
  <c r="A115" i="10"/>
  <c r="A53" i="10"/>
  <c r="A69" i="10"/>
  <c r="A85" i="10"/>
  <c r="A137" i="10"/>
  <c r="A106" i="10"/>
  <c r="A122" i="10"/>
  <c r="A138" i="10"/>
  <c r="F17" i="8"/>
  <c r="F11" i="8"/>
  <c r="F13" i="8"/>
  <c r="F24" i="8"/>
  <c r="F23" i="8"/>
  <c r="F25" i="8"/>
  <c r="F19" i="8"/>
  <c r="F21" i="8"/>
  <c r="F15" i="8"/>
  <c r="F33" i="8"/>
  <c r="F27" i="8"/>
  <c r="F29" i="8"/>
  <c r="F32" i="8"/>
  <c r="F35" i="8"/>
  <c r="F37" i="8"/>
  <c r="F31" i="8"/>
  <c r="F30" i="8"/>
  <c r="F36" i="8"/>
  <c r="F10" i="8"/>
  <c r="F12" i="8"/>
  <c r="F14" i="8"/>
  <c r="F16" i="8"/>
  <c r="F28" i="8"/>
  <c r="F38" i="8"/>
  <c r="F18" i="8"/>
  <c r="F20" i="8"/>
  <c r="F22" i="8"/>
  <c r="F26" i="8"/>
  <c r="F34" i="8"/>
  <c r="D10" i="8"/>
  <c r="E35" i="8"/>
  <c r="C21" i="8"/>
  <c r="E21" i="8"/>
  <c r="C31" i="8"/>
  <c r="E26" i="8"/>
  <c r="E37" i="8"/>
  <c r="C37" i="8"/>
  <c r="C17" i="8"/>
  <c r="C36" i="8"/>
  <c r="C20" i="8"/>
  <c r="D36" i="8"/>
  <c r="C24" i="8"/>
  <c r="D27" i="8"/>
  <c r="C38" i="8"/>
  <c r="C22" i="8"/>
  <c r="D33" i="8"/>
  <c r="C33" i="8"/>
  <c r="D20" i="8"/>
  <c r="E31" i="8"/>
  <c r="D11" i="8"/>
  <c r="D24" i="8"/>
  <c r="E20" i="8"/>
  <c r="D19" i="8"/>
  <c r="C12" i="8"/>
  <c r="E29" i="8"/>
  <c r="D22" i="8"/>
  <c r="D38" i="8"/>
  <c r="D25" i="8"/>
  <c r="D30" i="8"/>
  <c r="C10" i="8"/>
  <c r="E28" i="8"/>
  <c r="C15" i="8"/>
  <c r="D29" i="8"/>
  <c r="C28" i="8"/>
  <c r="E30" i="8"/>
  <c r="E27" i="8"/>
  <c r="C18" i="8"/>
  <c r="E32" i="8"/>
  <c r="E33" i="8"/>
  <c r="D13" i="8"/>
  <c r="D18" i="8"/>
  <c r="E19" i="8"/>
  <c r="C35" i="8"/>
  <c r="E18" i="8"/>
  <c r="D17" i="8"/>
  <c r="D21" i="8"/>
  <c r="E22" i="8"/>
  <c r="D32" i="8"/>
  <c r="E11" i="8"/>
  <c r="D16" i="8"/>
  <c r="C16" i="8"/>
  <c r="D28" i="8"/>
  <c r="E14" i="8"/>
  <c r="C25" i="8"/>
  <c r="D34" i="8"/>
  <c r="E36" i="8"/>
  <c r="E38" i="8"/>
  <c r="E24" i="8"/>
  <c r="E10" i="8"/>
  <c r="C34" i="8"/>
  <c r="C14" i="8"/>
  <c r="E15" i="8"/>
  <c r="C23" i="8"/>
  <c r="C30" i="8"/>
  <c r="E23" i="8"/>
  <c r="D37" i="8"/>
  <c r="D12" i="8"/>
  <c r="E25" i="8"/>
  <c r="E16" i="8"/>
  <c r="D35" i="8"/>
  <c r="C19" i="8"/>
  <c r="D31" i="8"/>
  <c r="C11" i="8"/>
  <c r="C13" i="8"/>
  <c r="E12" i="8"/>
  <c r="C27" i="8"/>
  <c r="E34" i="8"/>
  <c r="D14" i="8"/>
  <c r="C32" i="8"/>
  <c r="C29" i="8"/>
  <c r="D23" i="8"/>
  <c r="E17" i="8"/>
  <c r="D15" i="8"/>
  <c r="E13" i="8"/>
  <c r="C26" i="8"/>
  <c r="D26" i="8"/>
  <c r="C19" i="9"/>
  <c r="C27" i="9"/>
  <c r="E12" i="9"/>
  <c r="C24" i="9"/>
  <c r="E41" i="9"/>
  <c r="E53" i="9"/>
  <c r="E59" i="5" l="1"/>
  <c r="C43" i="9"/>
  <c r="E47" i="9"/>
  <c r="D43" i="9"/>
  <c r="D59" i="5"/>
  <c r="D33" i="9"/>
  <c r="C49" i="9"/>
  <c r="C18" i="9"/>
  <c r="D19" i="9"/>
  <c r="F59" i="5"/>
  <c r="D48" i="9"/>
  <c r="C20" i="9"/>
  <c r="D34" i="9"/>
  <c r="D15" i="9"/>
  <c r="E22" i="9"/>
  <c r="C55" i="9"/>
  <c r="F17" i="9"/>
  <c r="F34" i="9"/>
  <c r="F51" i="9"/>
  <c r="F21" i="9"/>
  <c r="F38" i="9"/>
  <c r="F55" i="9"/>
  <c r="F11" i="9"/>
  <c r="F32" i="9"/>
  <c r="F30" i="9"/>
  <c r="F25" i="9"/>
  <c r="F42" i="9"/>
  <c r="F12" i="9"/>
  <c r="F29" i="9"/>
  <c r="F46" i="9"/>
  <c r="F16" i="9"/>
  <c r="F28" i="9"/>
  <c r="F45" i="9"/>
  <c r="F39" i="9"/>
  <c r="F47" i="9"/>
  <c r="F33" i="9"/>
  <c r="F50" i="9"/>
  <c r="F20" i="9"/>
  <c r="F37" i="9"/>
  <c r="F54" i="9"/>
  <c r="F24" i="9"/>
  <c r="F41" i="9"/>
  <c r="F15" i="9"/>
  <c r="F26" i="9"/>
  <c r="F49" i="9"/>
  <c r="F19" i="9"/>
  <c r="F36" i="9"/>
  <c r="F53" i="9"/>
  <c r="F23" i="9"/>
  <c r="F40" i="9"/>
  <c r="F18" i="9"/>
  <c r="F52" i="9"/>
  <c r="F43" i="9"/>
  <c r="F10" i="9"/>
  <c r="F27" i="9"/>
  <c r="F44" i="9"/>
  <c r="F14" i="9"/>
  <c r="F31" i="9"/>
  <c r="F48" i="9"/>
  <c r="F35" i="9"/>
  <c r="F22" i="9"/>
  <c r="F13" i="9"/>
  <c r="D53" i="9"/>
  <c r="D50" i="9"/>
  <c r="C59" i="5"/>
  <c r="C42" i="9"/>
  <c r="E13" i="9"/>
  <c r="C50" i="9"/>
  <c r="C15" i="9"/>
  <c r="E23" i="9"/>
  <c r="C17" i="9"/>
  <c r="C38" i="9"/>
  <c r="D12" i="9"/>
  <c r="D25" i="9"/>
  <c r="D31" i="9"/>
  <c r="C35" i="9"/>
  <c r="E35" i="9"/>
  <c r="E51" i="9"/>
  <c r="E43" i="9"/>
  <c r="D22" i="9"/>
  <c r="E20" i="9"/>
  <c r="D35" i="9"/>
  <c r="D52" i="9"/>
  <c r="C13" i="9"/>
  <c r="C40" i="9"/>
  <c r="C47" i="9"/>
  <c r="D10" i="9"/>
  <c r="D23" i="9"/>
  <c r="D24" i="9"/>
  <c r="D16" i="9"/>
  <c r="E55" i="9"/>
  <c r="E28" i="9"/>
  <c r="E46" i="9"/>
  <c r="E52" i="9"/>
  <c r="D11" i="9"/>
  <c r="C36" i="9"/>
  <c r="D28" i="9"/>
  <c r="C29" i="9"/>
  <c r="E10" i="9"/>
  <c r="E18" i="9"/>
  <c r="C51" i="9"/>
  <c r="C34" i="9"/>
  <c r="D14" i="9"/>
  <c r="E27" i="9"/>
  <c r="D46" i="9"/>
  <c r="D44" i="9"/>
  <c r="E42" i="9"/>
  <c r="D49" i="9"/>
  <c r="C12" i="9"/>
  <c r="C31" i="9"/>
  <c r="D18" i="9"/>
  <c r="E21" i="9"/>
  <c r="E48" i="9"/>
  <c r="C32" i="9"/>
  <c r="D51" i="9"/>
  <c r="C54" i="9"/>
  <c r="E24" i="9"/>
  <c r="E40" i="9"/>
  <c r="D45" i="9"/>
  <c r="C52" i="9"/>
  <c r="D37" i="9"/>
  <c r="E49" i="9"/>
  <c r="C28" i="9"/>
  <c r="E50" i="9"/>
  <c r="E26" i="9"/>
  <c r="D20" i="9"/>
  <c r="D27" i="9"/>
  <c r="C10" i="9"/>
  <c r="C30" i="9"/>
  <c r="C41" i="9"/>
  <c r="D41" i="9"/>
  <c r="D13" i="9"/>
  <c r="E14" i="9"/>
  <c r="C46" i="9"/>
  <c r="D54" i="9"/>
  <c r="C26" i="9"/>
  <c r="C11" i="9"/>
  <c r="E33" i="9"/>
  <c r="E19" i="9"/>
  <c r="C45" i="9"/>
  <c r="E11" i="9"/>
  <c r="C44" i="9"/>
  <c r="D26" i="9"/>
  <c r="E29" i="9"/>
  <c r="D21" i="9"/>
  <c r="D47" i="9"/>
  <c r="D30" i="9"/>
  <c r="E16" i="9"/>
  <c r="E25" i="9"/>
  <c r="E31" i="9"/>
  <c r="E44" i="9"/>
  <c r="E38" i="9"/>
  <c r="D55" i="9"/>
  <c r="D42" i="9"/>
  <c r="C48" i="9"/>
  <c r="C22" i="9"/>
  <c r="D17" i="9"/>
  <c r="D38" i="9"/>
  <c r="C53" i="9"/>
  <c r="C39" i="9"/>
  <c r="E32" i="9"/>
  <c r="C33" i="9"/>
  <c r="E39" i="9"/>
  <c r="E36" i="9"/>
  <c r="C23" i="9"/>
  <c r="C14" i="9"/>
  <c r="D32" i="9"/>
  <c r="C21" i="9"/>
  <c r="D36" i="9"/>
  <c r="C16" i="9"/>
  <c r="C25" i="9"/>
  <c r="E45" i="9"/>
  <c r="E30" i="9"/>
  <c r="E15" i="9"/>
  <c r="E37" i="9"/>
  <c r="C37" i="9"/>
  <c r="D29" i="9"/>
  <c r="E54" i="9"/>
  <c r="E34" i="9"/>
  <c r="C9" i="5"/>
  <c r="F14" i="5"/>
  <c r="C43" i="5"/>
  <c r="F8" i="5"/>
  <c r="F9" i="5"/>
  <c r="F10" i="5"/>
  <c r="F13" i="5"/>
  <c r="D9" i="5"/>
  <c r="C14" i="5"/>
  <c r="F12" i="5"/>
  <c r="C13" i="5"/>
  <c r="D13" i="5"/>
  <c r="E17" i="9"/>
  <c r="C15" i="5"/>
  <c r="D16" i="5"/>
  <c r="C8" i="5"/>
  <c r="D8" i="5"/>
  <c r="E8" i="5"/>
  <c r="D17" i="5"/>
  <c r="C16" i="5"/>
  <c r="E40" i="5"/>
  <c r="F41" i="5"/>
  <c r="F58" i="5"/>
  <c r="F39" i="5"/>
  <c r="F52" i="5"/>
  <c r="C53" i="5"/>
  <c r="D49" i="5"/>
  <c r="D55" i="5"/>
  <c r="E28" i="5"/>
  <c r="C35" i="5"/>
  <c r="C34" i="5"/>
  <c r="E32" i="5"/>
  <c r="D24" i="5"/>
  <c r="D18" i="5"/>
  <c r="D57" i="5"/>
  <c r="C25" i="5"/>
  <c r="C29" i="5"/>
  <c r="F31" i="5"/>
  <c r="C44" i="5"/>
  <c r="C40" i="5"/>
  <c r="D41" i="5"/>
  <c r="E58" i="5"/>
  <c r="E39" i="5"/>
  <c r="C52" i="5"/>
  <c r="D53" i="5"/>
  <c r="E49" i="5"/>
  <c r="C55" i="5"/>
  <c r="D28" i="5"/>
  <c r="C22" i="5"/>
  <c r="E35" i="5"/>
  <c r="D34" i="5"/>
  <c r="D32" i="5"/>
  <c r="E24" i="5"/>
  <c r="E57" i="5"/>
  <c r="D25" i="5"/>
  <c r="D29" i="5"/>
  <c r="C31" i="5"/>
  <c r="F36" i="5"/>
  <c r="F37" i="5"/>
  <c r="F43" i="5"/>
  <c r="D40" i="5"/>
  <c r="E41" i="5"/>
  <c r="C58" i="5"/>
  <c r="C39" i="5"/>
  <c r="D52" i="5"/>
  <c r="F30" i="5"/>
  <c r="F46" i="5"/>
  <c r="C28" i="5"/>
  <c r="D22" i="5"/>
  <c r="D35" i="5"/>
  <c r="E34" i="5"/>
  <c r="C32" i="5"/>
  <c r="C24" i="5"/>
  <c r="C18" i="5"/>
  <c r="C57" i="5"/>
  <c r="E25" i="5"/>
  <c r="E29" i="5"/>
  <c r="C54" i="5"/>
  <c r="E31" i="5"/>
  <c r="C36" i="5"/>
  <c r="C37" i="5"/>
  <c r="D43" i="5"/>
  <c r="C41" i="5"/>
  <c r="D58" i="5"/>
  <c r="D39" i="5"/>
  <c r="E52" i="5"/>
  <c r="H52" i="5" s="1"/>
  <c r="C30" i="5"/>
  <c r="E46" i="5"/>
  <c r="F19" i="5"/>
  <c r="F23" i="5"/>
  <c r="F33" i="5"/>
  <c r="F26" i="5"/>
  <c r="F50" i="5"/>
  <c r="F42" i="5"/>
  <c r="F38" i="5"/>
  <c r="F48" i="5"/>
  <c r="F51" i="5"/>
  <c r="F27" i="5"/>
  <c r="D54" i="5"/>
  <c r="D31" i="5"/>
  <c r="E36" i="5"/>
  <c r="H36" i="5" s="1"/>
  <c r="E37" i="5"/>
  <c r="E43" i="5"/>
  <c r="F45" i="5"/>
  <c r="F21" i="5"/>
  <c r="F56" i="5"/>
  <c r="E30" i="5"/>
  <c r="H30" i="5" s="1"/>
  <c r="C46" i="5"/>
  <c r="C19" i="5"/>
  <c r="D23" i="5"/>
  <c r="E33" i="5"/>
  <c r="E26" i="5"/>
  <c r="D50" i="5"/>
  <c r="C42" i="5"/>
  <c r="D38" i="5"/>
  <c r="D48" i="5"/>
  <c r="C51" i="5"/>
  <c r="E27" i="5"/>
  <c r="H27" i="5" s="1"/>
  <c r="F47" i="5"/>
  <c r="D36" i="5"/>
  <c r="D37" i="5"/>
  <c r="D45" i="5"/>
  <c r="D21" i="5"/>
  <c r="D56" i="5"/>
  <c r="D30" i="5"/>
  <c r="D46" i="5"/>
  <c r="E23" i="5"/>
  <c r="H23" i="5" s="1"/>
  <c r="C33" i="5"/>
  <c r="C26" i="5"/>
  <c r="C50" i="5"/>
  <c r="D42" i="5"/>
  <c r="E38" i="5"/>
  <c r="C48" i="5"/>
  <c r="E51" i="5"/>
  <c r="C27" i="5"/>
  <c r="D47" i="5"/>
  <c r="F20" i="5"/>
  <c r="F44" i="5"/>
  <c r="E45" i="5"/>
  <c r="C21" i="5"/>
  <c r="C56" i="5"/>
  <c r="F53" i="5"/>
  <c r="F49" i="5"/>
  <c r="D19" i="5"/>
  <c r="C23" i="5"/>
  <c r="D33" i="5"/>
  <c r="D26" i="5"/>
  <c r="E50" i="5"/>
  <c r="E42" i="5"/>
  <c r="C38" i="5"/>
  <c r="E48" i="5"/>
  <c r="D51" i="5"/>
  <c r="D27" i="5"/>
  <c r="C47" i="5"/>
  <c r="D20" i="5"/>
  <c r="E44" i="5"/>
  <c r="F40" i="5"/>
  <c r="C45" i="5"/>
  <c r="H21" i="5"/>
  <c r="E56" i="5"/>
  <c r="H56" i="5" s="1"/>
  <c r="E53" i="5"/>
  <c r="C49" i="5"/>
  <c r="F28" i="5"/>
  <c r="F22" i="5"/>
  <c r="F35" i="5"/>
  <c r="F34" i="5"/>
  <c r="F32" i="5"/>
  <c r="F24" i="5"/>
  <c r="F18" i="5"/>
  <c r="F57" i="5"/>
  <c r="F25" i="5"/>
  <c r="F29" i="5"/>
  <c r="E47" i="5"/>
  <c r="H47" i="5" s="1"/>
  <c r="C20" i="5"/>
  <c r="D44" i="5"/>
  <c r="C17" i="5"/>
  <c r="E9" i="5"/>
  <c r="D14" i="5"/>
  <c r="D11" i="5"/>
  <c r="F17" i="5"/>
  <c r="H14" i="5"/>
  <c r="F16" i="5"/>
  <c r="D10" i="5"/>
  <c r="C11" i="5"/>
  <c r="H10" i="5"/>
  <c r="D15" i="5"/>
  <c r="F15" i="5"/>
  <c r="D12" i="5"/>
  <c r="H13" i="5"/>
  <c r="C10" i="5"/>
  <c r="F11" i="5"/>
  <c r="H59" i="5" l="1"/>
  <c r="H58" i="5"/>
  <c r="H42" i="5"/>
  <c r="H50" i="5"/>
  <c r="H9" i="5"/>
  <c r="H53" i="5"/>
  <c r="H39" i="5"/>
  <c r="H26" i="5"/>
  <c r="H46" i="5"/>
  <c r="H33" i="5"/>
  <c r="H43" i="5"/>
  <c r="H31" i="5"/>
  <c r="H44" i="5"/>
  <c r="H37" i="5"/>
  <c r="H51" i="5"/>
  <c r="H19" i="5"/>
  <c r="H12" i="5"/>
  <c r="H41" i="5"/>
  <c r="H38" i="5"/>
  <c r="H8" i="5"/>
  <c r="H45" i="5"/>
  <c r="H48" i="5"/>
  <c r="H29" i="5"/>
  <c r="H57" i="5"/>
  <c r="H15" i="5"/>
  <c r="H25" i="5"/>
  <c r="H18" i="5"/>
  <c r="H49" i="5"/>
  <c r="H20" i="5"/>
  <c r="H32" i="5"/>
  <c r="H24" i="5"/>
  <c r="H11" i="5"/>
  <c r="H22" i="5"/>
  <c r="H35" i="5"/>
  <c r="H28" i="5"/>
  <c r="H40" i="5"/>
  <c r="H17" i="5"/>
  <c r="H16" i="5"/>
  <c r="H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H7"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<sst xmlns="http://schemas.openxmlformats.org/spreadsheetml/2006/main" count="18091" uniqueCount="251">
  <si>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</si>
  <si>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</si>
  <si>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</si>
  <si>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</si>
  <si>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</si>
  <si>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</si>
  <si>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</si>
  <si>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</si>
  <si>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</si>
  <si>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</si>
  <si>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</si>
  <si>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</si>
  <si>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</si>
  <si>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</si>
  <si>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</si>
  <si>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</si>
  <si>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</si>
  <si>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</si>
  <si>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</si>
  <si>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</si>
  <si>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</si>
  <si>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</si>
  <si>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</si>
  <si>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</si>
  <si>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</si>
  <si>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</si>
  <si>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</si>
  <si>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</si>
  <si>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</si>
  <si>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</si>
  <si>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</si>
  <si>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</si>
  <si>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</si>
  <si>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</si>
  <si>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</si>
  <si>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</si>
  <si>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</si>
  <si>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</si>
  <si>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</si>
  <si>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</si>
  <si>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</si>
  <si>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</si>
  <si>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</si>
  <si>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</si>
  <si>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</si>
  <si>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</si>
  <si>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</si>
  <si>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</si>
  <si>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</si>
  <si>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</si>
  <si>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</si>
  <si>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</si>
  <si>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</si>
  <si>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</si>
  <si>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</si>
  <si>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</si>
  <si>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</si>
  <si>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</si>
  <si>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</si>
  <si>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</si>
  <si>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</si>
  <si>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</si>
  <si>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</si>
  <si>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</si>
  <si>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</si>
  <si>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</si>
  <si>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</si>
  <si>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</si>
  <si>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</si>
  <si>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</si>
  <si>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</si>
  <si>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</si>
  <si>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</si>
  <si>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</si>
  <si>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</si>
  <si>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</si>
  <si>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</si>
  <si>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</si>
  <si>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</si>
  <si>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</si>
  <si>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</si>
  <si>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</si>
  <si>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</si>
  <si>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</si>
  <si>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</si>
  <si>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</si>
  <si>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</si>
  <si>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</si>
  <si>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</si>
  <si>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</si>
  <si>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</si>
  <si>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</si>
  <si>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</si>
  <si>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</si>
  <si>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</si>
  <si>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</si>
  <si>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</si>
  <si>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</si>
  <si>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</si>
  <si>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</si>
  <si>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</si>
  <si>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</si>
  <si>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</si>
  <si>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</si>
  <si>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</si>
  <si>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</si>
  <si>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</si>
  <si>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</si>
  <si>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</si>
  <si>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</si>
  <si>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</si>
  <si>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</si>
  <si>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</si>
  <si>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</si>
  <si>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</si>
  <si>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</si>
  <si>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</si>
  <si>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</si>
  <si>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</si>
  <si>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</si>
  <si>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</si>
  <si>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</si>
  <si>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</si>
  <si>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</si>
  <si>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</si>
  <si>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</si>
  <si>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</si>
  <si>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</si>
  <si>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</si>
  <si>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</si>
  <si>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</si>
  <si>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</si>
  <si>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</si>
  <si>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</si>
  <si>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</si>
  <si>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</si>
  <si>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</si>
  <si>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</si>
  <si>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</si>
  <si>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</si>
  <si>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</si>
  <si>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</si>
  <si>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</si>
  <si>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</si>
  <si>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</si>
  <si>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</si>
  <si>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</si>
  <si>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</si>
  <si>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</si>
  <si>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</si>
  <si>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</si>
  <si>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</si>
  <si>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</si>
  <si>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</si>
  <si>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</si>
  <si>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</si>
  <si>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</si>
  <si>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</si>
  <si>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</si>
  <si>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</si>
  <si>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</si>
  <si>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</si>
  <si>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</si>
  <si>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</si>
  <si>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</si>
  <si>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</si>
  <si>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</si>
  <si>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</si>
  <si>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</si>
  <si>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</si>
  <si>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</si>
  <si>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</si>
  <si>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</si>
  <si>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</si>
  <si>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</si>
  <si>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</si>
  <si>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</si>
  <si>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</si>
  <si>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</si>
  <si>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</si>
  <si>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</si>
  <si>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</si>
  <si>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</si>
  <si>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</si>
  <si>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</si>
  <si>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</si>
  <si>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</si>
  <si>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</si>
  <si>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</si>
  <si>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</si>
  <si>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</si>
  <si>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</si>
  <si>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</si>
  <si>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</si>
  <si>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</si>
  <si>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</si>
  <si>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</si>
  <si>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</si>
  <si>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</si>
  <si>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</si>
  <si>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</si>
  <si>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</si>
  <si>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</si>
  <si>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</si>
  <si>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</si>
  <si>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</si>
  <si>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</si>
  <si>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t>
  </si>
  <si>
    <t>AÑO 2019</t>
  </si>
  <si>
    <t>AÑO 2020</t>
  </si>
  <si>
    <t>AÑO 2021</t>
  </si>
  <si>
    <t>AÑO 2022</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</si>
  <si>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</si>
  <si>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</si>
  <si>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</si>
  <si>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</si>
  <si>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</si>
  <si>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</si>
  <si>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</si>
  <si>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</si>
  <si>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</si>
  <si>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</si>
  <si>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</si>
  <si>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</si>
  <si>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</si>
  <si>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</si>
  <si>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</si>
  <si>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</si>
  <si>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</si>
  <si>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</si>
  <si>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</si>
  <si>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</si>
  <si>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</si>
  <si>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</si>
  <si>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</si>
  <si>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</si>
  <si>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</si>
  <si>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</si>
  <si>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</si>
  <si>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</si>
  <si>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</si>
  <si>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</si>
  <si>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</si>
  <si>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</si>
  <si>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</si>
  <si>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</si>
  <si>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A partir del 2022** se lleva a cabo un proceso de revisión, mejora y formación de los panelistas para identificar y reducir posibles olvidos y errores de declaración afectados por el lugar de consumo. 
Es por esto por lo que desde el trimestre 4 de 2022, el dato no solo actual, sino histórico, habrá cambiado observándose un incremento en el valor proporcional a todas las categorías y demográficos. No obstante, la tendencia es la misma que la seguida en el dato anteriormente entregado.	
* Desde T2  de 2018
** Desde la pandemia ganan relevancia el pedido a domicilio y la comida para llevar, creciendo las ocasiones realizadas en el lugar de consumo fuera del establecimiento, especialmente de productos de alimentos, lo que conlleva a un volumen en kg y valor mayor.
</t>
  </si>
  <si>
    <t xml:space="preserve">El consumo de bebidas por parte de los residentes aumenta durante el año 2022 un 7,8 % en volumen, de igual manera el gasto realizado se intensifica un 11,4 %. 
</t>
  </si>
  <si>
    <t xml:space="preserve">El consumo de bebidas fuera del hogar se recupera con respecto al año anterior, con un impacto positivo del 7,8 % del volumen y del 8,1 % en relación con las consumiciones. Por lo que hay un mayor número de consumiciones que llevan un menor gramaje, movimiento que se traslada especialmente en el caso de bebidas frías.
El 94,5 % de los individuos ha consumido bebidas en el ámbito extradoméstico, dato que supera el del año 2021 donde entonces lo hacían el 94 % pero que aún dista del dato recogido durante el año 2019, donde entonces lo hacían el 99,0 %. Este tipo de productos se ha consumido cerca de 96,9 veces en el ámbito extradoméstico, mientras que hace un año su frecuencia alcanza los 90,9 actos de compra, intensificándose un 6,6 % la frecuencia de consumo de la categoría. En este aspecto, hay que destacar que las bebidas calientes, gozan de una mayor frecuencia de consumo que las bebidas frías (60,1 actos vs 55,7 actos de las frías). 
Se incrementa en 4,75 litros por persona el consumo de bebidas en este año respecto al realizado en un año antes, con una ingesta promedio por persona de 67,17 litros. 
Las bebidas frías que más han intensificado su consumo son agua envasada (13,7 %), total bebidas de vino (11,2 %) y zumos+horchata+mosto (10,1 %). Por su parte, café, así como las infusiones son el tipo de bebidas calientes que mas contribuyen al crecimiento del sector a cierre de año 2022 (7,5 % y 16,4 % respectivamente). </t>
  </si>
  <si>
    <t xml:space="preserve">El consumo de bebidas sigue teniendo un componente social, seguimos consumiendo en familia o con amigos, y disminuye la proporción de consumos con clientes con respecto a los realizados hace un año.
El porcentaje de ocasiones en las que se consume por una celebración/fiesta/salir sigue siendo muy importante, y es el que más crece (22,1 %). El motivo de consumo de bebidas que peor aguanta es el de comidas de negocios, estar de compras o el sin planificar que pierde el 5,0 % del volumen con respecto al ejercicio anterior. </t>
  </si>
  <si>
    <t>A nivel regional, el descenso es generalizado en todas las regiones de España, se agudiza en las regiones de Cataluña y Norte Centro.
Por clase socioeconómica, son la clase media y media baja quienes registran el mayor crecimiento del consumo fuera de casa, con variaciones a doble dígito.
Los más jóvenes, son quienes dejan de consumir fuera de casa y caen en términos absolutos en consumo, siendo la caída más acusada para el colectivo entre 15-19 años. El aumento de volumen del sector se explica por adultos de 35-49 años (4,6 %) y especialmente por adultos de 60-75 años (23,1 %) que son quienes más público incorporan fuera de casa (1,0 % de variación de penetración). 
El canal preferido para la compra y consumo en el año 2022 continúa siendo horeca, especialmente bares/cafeterías/cervecerías, con una concentración del 50,6 % del volumen, es por ende el canal que mantiene la penetración más alta de individuos fuera de casa, llegando al 87,3 % de los residentes en España. Tanto es así que el consumo en los establecimientos es quien copa el liderazgo del sector extradoméstico con el 75,9 % del volumen total consumido y creciendo un 12,7 % con respecto al año anterior. Por ende, retrocede el consumo de bebidas en la calle y en la casa propia y de otras personas.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</si>
</sst>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8"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b/>
      <sz val="20"/>
      <color theme="0"/>
      <name val="Calibri"/>
      <family val="2"/>
      <scheme val="minor"/>
    </font>
    <font>
      <b/>
      <sz val="18"/>
      <color rgb="FFFF0000"/>
      <name val="Calibri"/>
      <family val="2"/>
      <scheme val="minor"/>
    </font>
    <font>
      <sz val="20"/>
      <name val="Calibri"/>
      <family val="2"/>
      <scheme val="minor"/>
    </font>
    <font>
      <b/>
      <sz val="20"/>
      <name val="Calibri"/>
      <family val="2"/>
      <scheme val="minor"/>
    </font>
    <font>
      <sz val="14"/>
      <name val="Calibri"/>
      <family val="2"/>
      <scheme val="minor"/>
    </font>
    <font>
      <b/>
      <sz val="14"/>
      <name val="Calibri"/>
      <family val="2"/>
    </font>
    <font>
      <b/>
      <sz val="11"/>
      <name val="Calibri"/>
      <family val="2"/>
      <scheme val="minor"/>
    </font>
    <font>
      <sz val="16"/>
      <name val="Calibri"/>
      <family val="2"/>
      <scheme val="minor"/>
    </font>
    <font>
      <sz val="14"/>
      <color rgb="FFFF0000"/>
      <name val="Calibri"/>
      <family val="2"/>
    </font>
    <font>
      <sz val="14"/>
      <color theme="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medium">
        <color indexed="64"/>
      </bottom>
      <diagonal/>
    </border>
    <border>
      <left/>
      <right/>
      <top style="thin">
        <color indexed="64"/>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right/>
      <top/>
      <bottom style="double">
        <color indexed="64"/>
      </bottom>
      <diagonal/>
    </border>
  </borders>
  <cellStyleXfs count="5">
    <xf numFmtId="0" fontId="0" fillId="0" borderId="0"/>
    <xf numFmtId="164" fontId="1" fillId="0" borderId="0" applyFont="0" applyFill="0" applyBorder="0" applyAlignment="0" applyProtection="0"/>
    <xf numFmtId="0" fontId="23" fillId="0" borderId="0" applyNumberFormat="0" applyFill="0" applyBorder="0" applyAlignment="0" applyProtection="0"/>
    <xf numFmtId="0" fontId="26" fillId="0" borderId="0"/>
    <xf numFmtId="164" fontId="1" fillId="0" borderId="0" applyFont="0" applyFill="0" applyBorder="0" applyAlignment="0" applyProtection="0"/>
  </cellStyleXfs>
  <cellXfs count="114">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0" fontId="9" fillId="3" borderId="10" xfId="0" applyFont="1" applyFill="1" applyBorder="1" applyAlignment="1" applyProtection="1">
      <alignment horizontal="center" vertical="center" wrapText="1"/>
      <protection locked="0"/>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167" fontId="19" fillId="0" borderId="2" xfId="1" applyNumberFormat="1" applyFont="1" applyFill="1" applyBorder="1" applyAlignment="1" applyProtection="1">
      <alignment horizontal="center"/>
      <protection hidden="1"/>
    </xf>
    <xf numFmtId="0" fontId="30" fillId="0" borderId="0" xfId="2" applyFont="1" applyAlignment="1">
      <alignment horizontal="left" vertical="center"/>
    </xf>
    <xf numFmtId="0" fontId="7" fillId="0" borderId="19" xfId="0" applyFont="1" applyBorder="1" applyAlignment="1">
      <alignment vertical="center" wrapText="1"/>
    </xf>
    <xf numFmtId="0" fontId="19" fillId="0" borderId="0" xfId="0" applyFont="1" applyAlignment="1">
      <alignment wrapText="1"/>
    </xf>
    <xf numFmtId="164" fontId="32" fillId="0" borderId="0" xfId="4" applyFont="1" applyFill="1" applyAlignment="1">
      <alignment horizontal="center" vertical="center" wrapText="1"/>
    </xf>
    <xf numFmtId="164" fontId="35" fillId="0" borderId="0" xfId="4" applyFont="1" applyFill="1" applyAlignment="1">
      <alignment horizontal="center" vertical="center" wrapText="1"/>
    </xf>
    <xf numFmtId="0" fontId="33" fillId="0" borderId="20" xfId="0" applyFont="1" applyBorder="1" applyAlignment="1">
      <alignment horizontal="center" vertical="center"/>
    </xf>
    <xf numFmtId="0" fontId="19" fillId="0" borderId="0" xfId="0" applyFont="1" applyAlignment="1">
      <alignment horizontal="left" wrapText="1"/>
    </xf>
    <xf numFmtId="0" fontId="7" fillId="0" borderId="22" xfId="0" applyFont="1" applyBorder="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4" fillId="0" borderId="0" xfId="0" applyFont="1"/>
    <xf numFmtId="0" fontId="7" fillId="0" borderId="22" xfId="0" applyFont="1" applyBorder="1" applyAlignment="1" applyProtection="1">
      <alignment vertical="center" wrapText="1"/>
      <protection locked="0"/>
    </xf>
    <xf numFmtId="0" fontId="36" fillId="0" borderId="0" xfId="0" applyFont="1" applyAlignment="1" applyProtection="1">
      <alignment vertical="center" wrapText="1"/>
      <protection locked="0"/>
    </xf>
    <xf numFmtId="0" fontId="5" fillId="0" borderId="0" xfId="0" applyFont="1" applyAlignment="1" applyProtection="1">
      <alignment horizontal="left"/>
      <protection locked="0"/>
    </xf>
    <xf numFmtId="0" fontId="20" fillId="0" borderId="0" xfId="0" applyFont="1" applyAlignment="1" applyProtection="1">
      <alignment vertical="center" wrapText="1"/>
      <protection locked="0"/>
    </xf>
    <xf numFmtId="0" fontId="4" fillId="0" borderId="0" xfId="0" applyFont="1" applyAlignment="1" applyProtection="1">
      <alignment horizontal="left"/>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9" fillId="0" borderId="0" xfId="0" applyFont="1" applyProtection="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1" fillId="3" borderId="1" xfId="0" applyFont="1" applyFill="1" applyBorder="1" applyAlignment="1" applyProtection="1">
      <alignment horizontal="center" vertical="center" wrapText="1"/>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quotePrefix="1" applyFont="1" applyAlignment="1" applyProtection="1">
      <alignment horizontal="left" indent="3"/>
      <protection locked="0"/>
    </xf>
    <xf numFmtId="164" fontId="19" fillId="0" borderId="2" xfId="1" applyFont="1" applyFill="1" applyBorder="1" applyProtection="1">
      <protection hidden="1"/>
    </xf>
    <xf numFmtId="164" fontId="19" fillId="0" borderId="2" xfId="1" applyFont="1" applyFill="1" applyBorder="1" applyAlignment="1" applyProtection="1">
      <alignment horizontal="center"/>
      <protection hidden="1"/>
    </xf>
    <xf numFmtId="0" fontId="21" fillId="4" borderId="1" xfId="0" applyFont="1" applyFill="1" applyBorder="1" applyAlignment="1" applyProtection="1">
      <alignment horizontal="center" vertical="center" wrapText="1"/>
      <protection locked="0"/>
    </xf>
    <xf numFmtId="0" fontId="9" fillId="0" borderId="11" xfId="0" applyFont="1" applyBorder="1" applyAlignment="1" applyProtection="1">
      <alignment vertical="center"/>
      <protection locked="0"/>
    </xf>
    <xf numFmtId="0" fontId="5" fillId="0" borderId="12"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6" xfId="0" applyFont="1" applyBorder="1" applyAlignment="1" applyProtection="1">
      <alignment horizontal="left" vertical="center" indent="2"/>
      <protection locked="0"/>
    </xf>
    <xf numFmtId="0" fontId="10" fillId="0" borderId="7" xfId="0" applyFont="1" applyBorder="1" applyAlignment="1" applyProtection="1">
      <alignment horizontal="left" vertical="center" indent="2"/>
      <protection locked="0"/>
    </xf>
    <xf numFmtId="0" fontId="5" fillId="0" borderId="8" xfId="0" applyFont="1" applyBorder="1" applyProtection="1">
      <protection locked="0"/>
    </xf>
    <xf numFmtId="0" fontId="19" fillId="0" borderId="0" xfId="0" applyFont="1" applyAlignment="1" applyProtection="1">
      <alignment horizontal="left" indent="3"/>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164" fontId="19" fillId="0" borderId="13" xfId="1" applyFont="1" applyFill="1" applyBorder="1" applyProtection="1">
      <protection hidden="1"/>
    </xf>
    <xf numFmtId="165" fontId="19" fillId="0" borderId="14" xfId="1" applyNumberFormat="1" applyFont="1" applyFill="1" applyBorder="1" applyProtection="1">
      <protection hidden="1"/>
    </xf>
    <xf numFmtId="164" fontId="19" fillId="0" borderId="5" xfId="1" applyFont="1" applyFill="1" applyBorder="1" applyProtection="1">
      <protection hidden="1"/>
    </xf>
    <xf numFmtId="165" fontId="19" fillId="0" borderId="15" xfId="1" applyNumberFormat="1" applyFont="1" applyFill="1" applyBorder="1" applyProtection="1">
      <protection hidden="1"/>
    </xf>
    <xf numFmtId="165" fontId="19" fillId="0" borderId="16" xfId="1" applyNumberFormat="1" applyFont="1" applyFill="1" applyBorder="1" applyProtection="1">
      <protection hidden="1"/>
    </xf>
    <xf numFmtId="164" fontId="19" fillId="0" borderId="9" xfId="1" applyFont="1" applyFill="1" applyBorder="1" applyProtection="1">
      <protection hidden="1"/>
    </xf>
    <xf numFmtId="165" fontId="19" fillId="0" borderId="17" xfId="1" applyNumberFormat="1" applyFont="1" applyFill="1" applyBorder="1" applyProtection="1">
      <protection hidden="1"/>
    </xf>
    <xf numFmtId="164" fontId="0" fillId="0" borderId="0" xfId="1" applyFont="1" applyProtection="1">
      <protection locked="0"/>
    </xf>
    <xf numFmtId="0" fontId="37" fillId="0" borderId="0" xfId="0" applyFont="1" applyProtection="1">
      <protection locked="0"/>
    </xf>
    <xf numFmtId="0" fontId="4" fillId="0" borderId="0" xfId="0" applyFont="1" applyAlignment="1" applyProtection="1">
      <alignment horizontal="left" indent="2"/>
      <protection locked="0"/>
    </xf>
    <xf numFmtId="0" fontId="29"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28"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1"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6" xfId="0" applyFont="1" applyBorder="1" applyAlignment="1" applyProtection="1">
      <alignment horizontal="left" indent="5"/>
      <protection locked="0"/>
    </xf>
    <xf numFmtId="164" fontId="4" fillId="0" borderId="0" xfId="1" applyFont="1" applyProtection="1">
      <protection locked="0"/>
    </xf>
    <xf numFmtId="0" fontId="19" fillId="0" borderId="7" xfId="0" applyFont="1" applyBorder="1" applyAlignment="1" applyProtection="1">
      <alignment horizontal="left" indent="5"/>
      <protection locked="0"/>
    </xf>
    <xf numFmtId="164" fontId="0" fillId="0" borderId="0" xfId="1" applyFont="1" applyFill="1" applyProtection="1">
      <protection locked="0"/>
    </xf>
    <xf numFmtId="0" fontId="34" fillId="0" borderId="0" xfId="0" applyFont="1" applyAlignment="1">
      <alignment horizontal="left" vertical="top" wrapText="1"/>
    </xf>
    <xf numFmtId="0" fontId="19" fillId="0" borderId="0" xfId="0" applyFont="1" applyAlignment="1">
      <alignment horizontal="left" vertical="top" wrapText="1"/>
    </xf>
    <xf numFmtId="0" fontId="0" fillId="0" borderId="0" xfId="0" applyAlignment="1">
      <alignment horizontal="left" wrapText="1"/>
    </xf>
    <xf numFmtId="0" fontId="0" fillId="0" borderId="0" xfId="0" applyAlignment="1">
      <alignment horizontal="left"/>
    </xf>
    <xf numFmtId="0" fontId="31" fillId="0" borderId="0" xfId="0" applyFont="1" applyAlignment="1">
      <alignment horizontal="center" vertical="center" wrapText="1"/>
    </xf>
    <xf numFmtId="164" fontId="32" fillId="0" borderId="0" xfId="4" applyFont="1" applyFill="1" applyAlignment="1">
      <alignment horizontal="center" vertical="center" wrapText="1"/>
    </xf>
    <xf numFmtId="0" fontId="33" fillId="0" borderId="18" xfId="0" applyFont="1" applyBorder="1" applyAlignment="1">
      <alignment horizontal="center" vertical="center"/>
    </xf>
    <xf numFmtId="164" fontId="35" fillId="0" borderId="0" xfId="4" applyFont="1" applyFill="1" applyAlignment="1">
      <alignment horizontal="center" vertical="center" wrapText="1"/>
    </xf>
    <xf numFmtId="0" fontId="33" fillId="0" borderId="20" xfId="0" applyFont="1" applyBorder="1" applyAlignment="1">
      <alignment horizontal="center" vertical="center"/>
    </xf>
    <xf numFmtId="0" fontId="33" fillId="0" borderId="21" xfId="0" applyFont="1" applyBorder="1" applyAlignment="1">
      <alignment horizontal="center" vertical="center"/>
    </xf>
    <xf numFmtId="0" fontId="35" fillId="0" borderId="0" xfId="0" applyFont="1" applyAlignment="1">
      <alignment horizontal="center" vertical="center" wrapText="1"/>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7" fillId="0" borderId="0" xfId="3" applyFont="1" applyAlignment="1">
      <alignment horizontal="left" vertical="center" wrapText="1"/>
    </xf>
    <xf numFmtId="0" fontId="0" fillId="2" borderId="0" xfId="0" applyFill="1" applyAlignment="1">
      <alignment horizontal="center"/>
    </xf>
    <xf numFmtId="0" fontId="30" fillId="0" borderId="0" xfId="0"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35" fillId="0" borderId="0" xfId="0" applyFont="1" applyAlignment="1" applyProtection="1">
      <alignment horizontal="center" vertical="center" wrapText="1"/>
      <protection locked="0"/>
    </xf>
  </cellXfs>
  <cellStyles count="5">
    <cellStyle name="Hipervínculo" xfId="2" builtinId="8"/>
    <cellStyle name="Millares" xfId="1" builtinId="3"/>
    <cellStyle name="Millares 2" xfId="4" xr:uid="{59854F89-31E4-4F5E-8514-84E9AA8E0014}"/>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B$2:$B$12" noThreeD="1" sel="5"/>
</file>

<file path=xl/ctrlProps/ctrlProp2.xml><?xml version="1.0" encoding="utf-8"?>
<formControlPr xmlns="http://schemas.microsoft.com/office/spreadsheetml/2009/9/main" objectType="Drop" dropStyle="combo" dx="22" fmlaLink="A7" fmlaRange="Desplegables!$E$2:$E$4" noThreeD="1" sel="3" val="0"/>
</file>

<file path=xl/ctrlProps/ctrlProp3.xml><?xml version="1.0" encoding="utf-8"?>
<formControlPr xmlns="http://schemas.microsoft.com/office/spreadsheetml/2009/9/main" objectType="Drop" dropStyle="combo" dx="22" fmlaLink="C7" fmlaRange="Desplegables!$H$2:$H$58" noThreeD="1" sel="2" val="0"/>
</file>

<file path=xl/ctrlProps/ctrlProp4.xml><?xml version="1.0" encoding="utf-8"?>
<formControlPr xmlns="http://schemas.microsoft.com/office/spreadsheetml/2009/9/main" objectType="Drop" dropStyle="combo" dx="22" fmlaLink="A7" fmlaRange="Desplegables!$L$2:$L$4" noThreeD="1" sel="3" val="0"/>
</file>

<file path=xl/ctrlProps/ctrlProp5.xml><?xml version="1.0" encoding="utf-8"?>
<formControlPr xmlns="http://schemas.microsoft.com/office/spreadsheetml/2009/9/main" objectType="Drop" dropStyle="combo" dx="22" fmlaLink="C7" fmlaRange="Desplegables!$O$2:$O$4"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2.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7.png"/><Relationship Id="rId5" Type="http://schemas.openxmlformats.org/officeDocument/2006/relationships/image" Target="../media/image2.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8.png"/><Relationship Id="rId5"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2</xdr:row>
      <xdr:rowOff>156480</xdr:rowOff>
    </xdr:from>
    <xdr:to>
      <xdr:col>15</xdr:col>
      <xdr:colOff>675654</xdr:colOff>
      <xdr:row>11</xdr:row>
      <xdr:rowOff>74504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429376" y="1070880"/>
          <a:ext cx="5682628" cy="3789709"/>
        </a:xfrm>
        <a:prstGeom prst="rect">
          <a:avLst/>
        </a:prstGeom>
      </xdr:spPr>
    </xdr:pic>
    <xdr:clientData/>
  </xdr:twoCellAnchor>
  <xdr:twoCellAnchor editAs="oneCell">
    <xdr:from>
      <xdr:col>1</xdr:col>
      <xdr:colOff>76200</xdr:colOff>
      <xdr:row>0</xdr:row>
      <xdr:rowOff>267447</xdr:rowOff>
    </xdr:from>
    <xdr:to>
      <xdr:col>3</xdr:col>
      <xdr:colOff>292632</xdr:colOff>
      <xdr:row>1</xdr:row>
      <xdr:rowOff>2909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838200" y="267447"/>
          <a:ext cx="1740432" cy="463844"/>
        </a:xfrm>
        <a:prstGeom prst="rect">
          <a:avLst/>
        </a:prstGeom>
      </xdr:spPr>
    </xdr:pic>
    <xdr:clientData/>
  </xdr:twoCellAnchor>
  <xdr:twoCellAnchor editAs="oneCell">
    <xdr:from>
      <xdr:col>11</xdr:col>
      <xdr:colOff>581933</xdr:colOff>
      <xdr:row>0</xdr:row>
      <xdr:rowOff>207282</xdr:rowOff>
    </xdr:from>
    <xdr:to>
      <xdr:col>15</xdr:col>
      <xdr:colOff>545913</xdr:colOff>
      <xdr:row>1</xdr:row>
      <xdr:rowOff>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8963933" y="207282"/>
          <a:ext cx="3011980" cy="52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514072</xdr:colOff>
      <xdr:row>0</xdr:row>
      <xdr:rowOff>140320</xdr:rowOff>
    </xdr:from>
    <xdr:to>
      <xdr:col>1</xdr:col>
      <xdr:colOff>2162589</xdr:colOff>
      <xdr:row>0</xdr:row>
      <xdr:rowOff>525663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02420" y="140320"/>
          <a:ext cx="1645342" cy="388518"/>
        </a:xfrm>
        <a:prstGeom prst="rect">
          <a:avLst/>
        </a:prstGeom>
      </xdr:spPr>
    </xdr:pic>
    <xdr:clientData/>
  </xdr:twoCellAnchor>
  <xdr:twoCellAnchor editAs="oneCell">
    <xdr:from>
      <xdr:col>0</xdr:col>
      <xdr:colOff>76199</xdr:colOff>
      <xdr:row>0</xdr:row>
      <xdr:rowOff>66676</xdr:rowOff>
    </xdr:from>
    <xdr:to>
      <xdr:col>1</xdr:col>
      <xdr:colOff>620181</xdr:colOff>
      <xdr:row>0</xdr:row>
      <xdr:rowOff>485775</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544739</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6240930" y="44824"/>
          <a:ext cx="2096592"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607786</xdr:colOff>
      <xdr:row>0</xdr:row>
      <xdr:rowOff>159874</xdr:rowOff>
    </xdr:from>
    <xdr:to>
      <xdr:col>1</xdr:col>
      <xdr:colOff>1921653</xdr:colOff>
      <xdr:row>0</xdr:row>
      <xdr:rowOff>462644</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a:stretch>
          <a:fillRect/>
        </a:stretch>
      </xdr:blipFill>
      <xdr:spPr>
        <a:xfrm>
          <a:off x="698500" y="159874"/>
          <a:ext cx="1313867" cy="302770"/>
        </a:xfrm>
        <a:prstGeom prst="rect">
          <a:avLst/>
        </a:prstGeom>
      </xdr:spPr>
    </xdr:pic>
    <xdr:clientData/>
  </xdr:twoCellAnchor>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86593" y="10699528"/>
          <a:ext cx="4235450" cy="3168872"/>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617006</xdr:colOff>
      <xdr:row>0</xdr:row>
      <xdr:rowOff>482600</xdr:rowOff>
    </xdr:to>
    <xdr:pic>
      <xdr:nvPicPr>
        <xdr:cNvPr id="82" name="Imagen 81">
          <a:hlinkClick xmlns:r="http://schemas.openxmlformats.org/officeDocument/2006/relationships" r:id="rId2"/>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9" y="66676"/>
          <a:ext cx="629707"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541564</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5"/>
        <a:stretch>
          <a:fillRect/>
        </a:stretch>
      </xdr:blipFill>
      <xdr:spPr>
        <a:xfrm>
          <a:off x="6237755" y="44824"/>
          <a:ext cx="1734642" cy="499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0</xdr:row>
      <xdr:rowOff>137575</xdr:rowOff>
    </xdr:from>
    <xdr:to>
      <xdr:col>3</xdr:col>
      <xdr:colOff>630015</xdr:colOff>
      <xdr:row>0</xdr:row>
      <xdr:rowOff>429532</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689429" y="137575"/>
          <a:ext cx="1900015" cy="288782"/>
        </a:xfrm>
        <a:prstGeom prst="rect">
          <a:avLst/>
        </a:prstGeom>
      </xdr:spPr>
    </xdr:pic>
    <xdr:clientData/>
  </xdr:twoCellAnchor>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1714500</xdr:colOff>
      <xdr:row>0</xdr:row>
      <xdr:rowOff>40822</xdr:rowOff>
    </xdr:from>
    <xdr:to>
      <xdr:col>9</xdr:col>
      <xdr:colOff>583825</xdr:colOff>
      <xdr:row>0</xdr:row>
      <xdr:rowOff>543912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7458075" y="40822"/>
          <a:ext cx="1749050" cy="49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7</xdr:col>
      <xdr:colOff>52917</xdr:colOff>
      <xdr:row>0</xdr:row>
      <xdr:rowOff>0</xdr:rowOff>
    </xdr:from>
    <xdr:to>
      <xdr:col>9</xdr:col>
      <xdr:colOff>360415</xdr:colOff>
      <xdr:row>0</xdr:row>
      <xdr:rowOff>503090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7270750" y="0"/>
          <a:ext cx="180262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177800</xdr:colOff>
          <xdr:row>4</xdr:row>
          <xdr:rowOff>95250</xdr:rowOff>
        </xdr:from>
        <xdr:to>
          <xdr:col>1</xdr:col>
          <xdr:colOff>44450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826860</xdr:colOff>
      <xdr:row>0</xdr:row>
      <xdr:rowOff>166460</xdr:rowOff>
    </xdr:from>
    <xdr:to>
      <xdr:col>0</xdr:col>
      <xdr:colOff>2545589</xdr:colOff>
      <xdr:row>0</xdr:row>
      <xdr:rowOff>555134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826860" y="166460"/>
          <a:ext cx="1715554" cy="38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855135</xdr:colOff>
      <xdr:row>0</xdr:row>
      <xdr:rowOff>52920</xdr:rowOff>
    </xdr:from>
    <xdr:to>
      <xdr:col>0</xdr:col>
      <xdr:colOff>2400002</xdr:colOff>
      <xdr:row>1</xdr:row>
      <xdr:rowOff>49744</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r="7803" b="7210"/>
        <a:stretch/>
      </xdr:blipFill>
      <xdr:spPr>
        <a:xfrm>
          <a:off x="855135" y="52920"/>
          <a:ext cx="1544867" cy="356657"/>
        </a:xfrm>
        <a:prstGeom prst="rect">
          <a:avLst/>
        </a:prstGeom>
      </xdr:spPr>
    </xdr:pic>
    <xdr:clientData/>
  </xdr:twoCellAnchor>
  <xdr:twoCellAnchor editAs="oneCell">
    <xdr:from>
      <xdr:col>0</xdr:col>
      <xdr:colOff>0</xdr:colOff>
      <xdr:row>0</xdr:row>
      <xdr:rowOff>0</xdr:rowOff>
    </xdr:from>
    <xdr:to>
      <xdr:col>0</xdr:col>
      <xdr:colOff>827087</xdr:colOff>
      <xdr:row>2</xdr:row>
      <xdr:rowOff>11400</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6</xdr:col>
      <xdr:colOff>0</xdr:colOff>
      <xdr:row>0</xdr:row>
      <xdr:rowOff>146844</xdr:rowOff>
    </xdr:from>
    <xdr:to>
      <xdr:col>9</xdr:col>
      <xdr:colOff>582578</xdr:colOff>
      <xdr:row>3</xdr:row>
      <xdr:rowOff>170509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stretch>
          <a:fillRect/>
        </a:stretch>
      </xdr:blipFill>
      <xdr:spPr>
        <a:xfrm>
          <a:off x="12603956" y="146844"/>
          <a:ext cx="1737370" cy="5157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25400</xdr:colOff>
          <xdr:row>6</xdr:row>
          <xdr:rowOff>31750</xdr:rowOff>
        </xdr:from>
        <xdr:to>
          <xdr:col>0</xdr:col>
          <xdr:colOff>3625850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25400</xdr:rowOff>
        </xdr:from>
        <xdr:to>
          <xdr:col>5</xdr:col>
          <xdr:colOff>762000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865612</xdr:colOff>
      <xdr:row>0</xdr:row>
      <xdr:rowOff>92075</xdr:rowOff>
    </xdr:from>
    <xdr:to>
      <xdr:col>0</xdr:col>
      <xdr:colOff>2792084</xdr:colOff>
      <xdr:row>0</xdr:row>
      <xdr:rowOff>544511</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865612" y="92075"/>
          <a:ext cx="1926472" cy="452436"/>
        </a:xfrm>
        <a:prstGeom prst="rect">
          <a:avLst/>
        </a:prstGeom>
      </xdr:spPr>
    </xdr:pic>
    <xdr:clientData/>
  </xdr:twoCellAnchor>
  <xdr:oneCellAnchor>
    <xdr:from>
      <xdr:col>0</xdr:col>
      <xdr:colOff>0</xdr:colOff>
      <xdr:row>0</xdr:row>
      <xdr:rowOff>0</xdr:rowOff>
    </xdr:from>
    <xdr:ext cx="833437" cy="433221"/>
    <xdr:pic>
      <xdr:nvPicPr>
        <xdr:cNvPr id="2" name="Imagen 1">
          <a:hlinkClick xmlns:r="http://schemas.openxmlformats.org/officeDocument/2006/relationships" r:id="rId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833437" cy="433221"/>
        </a:xfrm>
        <a:prstGeom prst="rect">
          <a:avLst/>
        </a:prstGeom>
      </xdr:spPr>
    </xdr:pic>
    <xdr:clientData/>
  </xdr:oneCellAnchor>
  <xdr:twoCellAnchor editAs="oneCell">
    <xdr:from>
      <xdr:col>4</xdr:col>
      <xdr:colOff>273843</xdr:colOff>
      <xdr:row>0</xdr:row>
      <xdr:rowOff>84818</xdr:rowOff>
    </xdr:from>
    <xdr:to>
      <xdr:col>5</xdr:col>
      <xdr:colOff>1013925</xdr:colOff>
      <xdr:row>0</xdr:row>
      <xdr:rowOff>581558</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5"/>
        <a:stretch>
          <a:fillRect/>
        </a:stretch>
      </xdr:blipFill>
      <xdr:spPr>
        <a:xfrm>
          <a:off x="7631906" y="84818"/>
          <a:ext cx="1859269" cy="4967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101600</xdr:colOff>
          <xdr:row>5</xdr:row>
          <xdr:rowOff>292100</xdr:rowOff>
        </xdr:from>
        <xdr:to>
          <xdr:col>0</xdr:col>
          <xdr:colOff>3822700</xdr:colOff>
          <xdr:row>6</xdr:row>
          <xdr:rowOff>215900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5</xdr:row>
          <xdr:rowOff>285750</xdr:rowOff>
        </xdr:from>
        <xdr:to>
          <xdr:col>5</xdr:col>
          <xdr:colOff>539750</xdr:colOff>
          <xdr:row>6</xdr:row>
          <xdr:rowOff>254000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6"/>
  <sheetViews>
    <sheetView showGridLines="0" showRowColHeaders="0" tabSelected="1" zoomScale="85" zoomScaleNormal="85" workbookViewId="0">
      <selection sqref="A1:P1"/>
    </sheetView>
  </sheetViews>
  <sheetFormatPr baseColWidth="10" defaultRowHeight="14.5" x14ac:dyDescent="0.35"/>
  <sheetData>
    <row r="1" spans="1:16" ht="57" customHeight="1" x14ac:dyDescent="0.35">
      <c r="A1" s="100" t="s">
        <v>111</v>
      </c>
      <c r="B1" s="100"/>
      <c r="C1" s="100"/>
      <c r="D1" s="100"/>
      <c r="E1" s="100"/>
      <c r="F1" s="100"/>
      <c r="G1" s="100"/>
      <c r="H1" s="100"/>
      <c r="I1" s="100"/>
      <c r="J1" s="100"/>
      <c r="K1" s="100"/>
      <c r="L1" s="100"/>
      <c r="M1" s="100"/>
      <c r="N1" s="100"/>
      <c r="O1" s="100"/>
      <c r="P1" s="100"/>
    </row>
    <row r="5" spans="1:16" ht="55" customHeight="1" x14ac:dyDescent="0.35">
      <c r="B5" s="27" t="s">
        <v>79</v>
      </c>
      <c r="C5" s="27"/>
      <c r="D5" s="27"/>
      <c r="E5" s="27"/>
    </row>
    <row r="6" spans="1:16" ht="55" customHeight="1" x14ac:dyDescent="0.35">
      <c r="B6" s="27" t="s">
        <v>80</v>
      </c>
      <c r="C6" s="27"/>
      <c r="D6" s="27"/>
      <c r="E6" s="27"/>
    </row>
    <row r="7" spans="1:16" ht="55" customHeight="1" x14ac:dyDescent="0.35">
      <c r="B7" s="27" t="s">
        <v>81</v>
      </c>
      <c r="C7" s="27"/>
      <c r="D7" s="27"/>
      <c r="E7" s="27"/>
    </row>
    <row r="8" spans="1:16" ht="26" x14ac:dyDescent="0.35">
      <c r="B8" s="27"/>
      <c r="C8" s="27"/>
      <c r="D8" s="27"/>
      <c r="E8" s="27"/>
    </row>
    <row r="9" spans="1:16" ht="26" x14ac:dyDescent="0.35">
      <c r="B9" s="27"/>
      <c r="C9" s="27"/>
      <c r="D9" s="27"/>
      <c r="E9" s="27"/>
    </row>
    <row r="10" spans="1:16" ht="26" x14ac:dyDescent="0.35">
      <c r="B10" s="27" t="s">
        <v>82</v>
      </c>
      <c r="C10" s="27"/>
      <c r="D10" s="27"/>
      <c r="E10" s="27"/>
    </row>
    <row r="11" spans="1:16" ht="26" x14ac:dyDescent="0.35">
      <c r="B11" s="27"/>
      <c r="C11" s="27"/>
      <c r="D11" s="27"/>
      <c r="E11" s="27"/>
    </row>
    <row r="12" spans="1:16" ht="26" x14ac:dyDescent="0.35">
      <c r="B12" s="27" t="s">
        <v>83</v>
      </c>
      <c r="C12" s="27"/>
      <c r="D12" s="27"/>
      <c r="E12" s="27"/>
    </row>
    <row r="13" spans="1:16" ht="26" x14ac:dyDescent="0.35">
      <c r="B13" s="27"/>
      <c r="C13" s="27"/>
      <c r="D13" s="27"/>
      <c r="E13" s="27"/>
    </row>
    <row r="14" spans="1:16" ht="26" x14ac:dyDescent="0.35">
      <c r="B14" s="27" t="s">
        <v>206</v>
      </c>
      <c r="C14" s="27"/>
      <c r="D14" s="27"/>
      <c r="E14" s="27"/>
    </row>
    <row r="15" spans="1:16" ht="26" x14ac:dyDescent="0.35">
      <c r="B15" s="27"/>
      <c r="C15" s="27"/>
      <c r="D15" s="27"/>
      <c r="E15" s="27"/>
    </row>
    <row r="36" ht="57" customHeight="1" x14ac:dyDescent="0.35"/>
  </sheetData>
  <sheetProtection sheet="1" objects="1" scenarios="1"/>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10" location="METODOLOGÍA!A1" display="Metodología" xr:uid="{00000000-0004-0000-0000-000003000000}"/>
    <hyperlink ref="B12" location="VARIABLES!A1" display="Glosario Variables" xr:uid="{00000000-0004-0000-0000-000004000000}"/>
    <hyperlink ref="B14"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J500"/>
  <sheetViews>
    <sheetView showGridLines="0" showRowColHeaders="0" zoomScaleNormal="100" workbookViewId="0">
      <selection sqref="A1:I1"/>
    </sheetView>
  </sheetViews>
  <sheetFormatPr baseColWidth="10" defaultRowHeight="14.5" x14ac:dyDescent="0.35"/>
  <cols>
    <col min="1" max="1" width="54.36328125" style="3" customWidth="1"/>
    <col min="2" max="2" width="1.7265625" style="3" customWidth="1"/>
    <col min="3" max="6" width="16" style="3" customWidth="1"/>
    <col min="7" max="7" width="1.54296875" style="3" customWidth="1"/>
    <col min="8" max="8" width="14.81640625" style="3" customWidth="1"/>
    <col min="9" max="9" width="1.81640625" style="3" customWidth="1"/>
    <col min="10" max="10" width="19.54296875" style="3" customWidth="1"/>
    <col min="11" max="16384" width="10.90625" style="3"/>
  </cols>
  <sheetData>
    <row r="1" spans="1:10" ht="28.5" customHeight="1" x14ac:dyDescent="0.35">
      <c r="A1" s="111" t="s">
        <v>111</v>
      </c>
      <c r="B1" s="111"/>
      <c r="C1" s="111"/>
      <c r="D1" s="111"/>
      <c r="E1" s="111"/>
      <c r="F1" s="111"/>
      <c r="G1" s="111"/>
      <c r="H1" s="111"/>
      <c r="I1" s="111"/>
    </row>
    <row r="2" spans="1:10" ht="4.5" customHeight="1" x14ac:dyDescent="0.35">
      <c r="A2" s="40">
        <v>0</v>
      </c>
      <c r="B2" s="15"/>
    </row>
    <row r="3" spans="1:10" ht="4.5" customHeight="1" x14ac:dyDescent="0.35">
      <c r="A3" s="40"/>
      <c r="B3" s="15"/>
    </row>
    <row r="4" spans="1:10" ht="19" thickBot="1" x14ac:dyDescent="0.4">
      <c r="A4" s="38" t="s">
        <v>37</v>
      </c>
      <c r="B4" s="41"/>
    </row>
    <row r="5" spans="1:10" ht="15" thickTop="1" x14ac:dyDescent="0.35">
      <c r="A5" s="2" t="s">
        <v>38</v>
      </c>
      <c r="B5" s="14"/>
    </row>
    <row r="6" spans="1:10" s="5" customFormat="1" ht="26" x14ac:dyDescent="0.35">
      <c r="A6" s="111"/>
      <c r="B6" s="111"/>
      <c r="C6" s="111"/>
      <c r="D6" s="111"/>
      <c r="E6" s="111"/>
      <c r="F6" s="111"/>
      <c r="G6" s="111"/>
      <c r="H6" s="111"/>
      <c r="I6" s="111"/>
      <c r="J6" s="3"/>
    </row>
    <row r="7" spans="1:10" s="5" customFormat="1" ht="39.75" customHeight="1" x14ac:dyDescent="0.35">
      <c r="A7" s="6">
        <v>3</v>
      </c>
      <c r="B7" s="7"/>
      <c r="C7" s="8">
        <v>2</v>
      </c>
      <c r="D7" s="24" t="str">
        <f>VLOOKUP($C$7,Desplegables!$G:$H,2,0)</f>
        <v>.Total Bebidas Caliente</v>
      </c>
      <c r="E7" s="4"/>
      <c r="F7" s="4"/>
    </row>
    <row r="8" spans="1:10" s="5" customFormat="1" ht="27.5" customHeight="1" x14ac:dyDescent="0.35">
      <c r="A8" s="24" t="str">
        <f>VLOOKUP($A$7,Desplegables!$D$2:$E$4,2,0)</f>
        <v>CONSUMO PER CAPITA (kg ó litros por individuo)</v>
      </c>
      <c r="B8" s="15"/>
      <c r="C8" s="15">
        <v>5</v>
      </c>
      <c r="D8" s="15">
        <v>6</v>
      </c>
      <c r="E8" s="15">
        <v>7</v>
      </c>
      <c r="F8" s="15">
        <v>8</v>
      </c>
    </row>
    <row r="9" spans="1:10" ht="20.149999999999999" customHeight="1" x14ac:dyDescent="0.35">
      <c r="A9" s="9"/>
      <c r="B9" s="9"/>
      <c r="C9" s="11" t="str">
        <f>PERFIL_DATOS!E2</f>
        <v>AÑO 2019</v>
      </c>
      <c r="D9" s="11" t="str">
        <f>PERFIL_DATOS!F2</f>
        <v>AÑO 2020</v>
      </c>
      <c r="E9" s="11" t="str">
        <f>PERFIL_DATOS!G2</f>
        <v>AÑO 2021</v>
      </c>
      <c r="F9" s="11" t="str">
        <f>PERFIL_DATOS!H2</f>
        <v>AÑO 2022</v>
      </c>
      <c r="H9" s="58" t="s">
        <v>110</v>
      </c>
    </row>
    <row r="10" spans="1:10" ht="20.149999999999999" customHeight="1" x14ac:dyDescent="0.35">
      <c r="A10" s="59" t="s">
        <v>36</v>
      </c>
      <c r="B10" s="60">
        <v>0</v>
      </c>
      <c r="C10" s="73">
        <f>VLOOKUP($A$8&amp;$D$7&amp;$A10,PERFIL_DATOS!$A:$M,PERFIL!C$8,0)</f>
        <v>10.964994696040851</v>
      </c>
      <c r="D10" s="73">
        <f>VLOOKUP($A$8&amp;$D$7&amp;$A10,PERFIL_DATOS!$A:$M,PERFIL!D$8,0)</f>
        <v>6.7498372192159195</v>
      </c>
      <c r="E10" s="73">
        <f>VLOOKUP($A$8&amp;$D$7&amp;$A10,PERFIL_DATOS!$A:$M,PERFIL!E$8,0)</f>
        <v>7.824455951128293</v>
      </c>
      <c r="F10" s="73">
        <f>VLOOKUP($A$8&amp;$D$7&amp;$A10,PERFIL_DATOS!$A:$M,PERFIL!F$8,0)</f>
        <v>8.2323629491627344</v>
      </c>
      <c r="G10" s="10"/>
      <c r="H10" s="74">
        <v>100</v>
      </c>
    </row>
    <row r="11" spans="1:10" ht="20.149999999999999" customHeight="1" x14ac:dyDescent="0.35">
      <c r="A11" s="61" t="s">
        <v>1</v>
      </c>
      <c r="B11" s="62">
        <v>0</v>
      </c>
      <c r="C11" s="75">
        <f>VLOOKUP($A$8&amp;$D$7&amp;$A11,PERFIL_DATOS!$A:$M,PERFIL!C$8,0)</f>
        <v>12.127007919930081</v>
      </c>
      <c r="D11" s="75">
        <f>VLOOKUP($A$8&amp;$D$7&amp;$A11,PERFIL_DATOS!$A:$M,PERFIL!D$8,0)</f>
        <v>6.693582458297997</v>
      </c>
      <c r="E11" s="75">
        <f>VLOOKUP($A$8&amp;$D$7&amp;$A11,PERFIL_DATOS!$A:$M,PERFIL!E$8,0)</f>
        <v>8.2096565205933114</v>
      </c>
      <c r="F11" s="75">
        <f>VLOOKUP($A$8&amp;$D$7&amp;$A11,PERFIL_DATOS!$A:$M,PERFIL!F$8,0)</f>
        <v>7.9235126981671886</v>
      </c>
      <c r="G11" s="10"/>
      <c r="H11" s="76">
        <v>9.3998789566328362</v>
      </c>
    </row>
    <row r="12" spans="1:10" ht="20.149999999999999" customHeight="1" x14ac:dyDescent="0.35">
      <c r="A12" s="63" t="s">
        <v>2</v>
      </c>
      <c r="B12" s="15">
        <v>0</v>
      </c>
      <c r="C12" s="56">
        <f>VLOOKUP($A$8&amp;$D$7&amp;$A12,PERFIL_DATOS!$A:$M,PERFIL!C$8,0)</f>
        <v>10.7148874891269</v>
      </c>
      <c r="D12" s="56">
        <f>VLOOKUP($A$8&amp;$D$7&amp;$A12,PERFIL_DATOS!$A:$M,PERFIL!D$8,0)</f>
        <v>6.7319552500892348</v>
      </c>
      <c r="E12" s="56">
        <f>VLOOKUP($A$8&amp;$D$7&amp;$A12,PERFIL_DATOS!$A:$M,PERFIL!E$8,0)</f>
        <v>7.164466938809932</v>
      </c>
      <c r="F12" s="56">
        <f>VLOOKUP($A$8&amp;$D$7&amp;$A12,PERFIL_DATOS!$A:$M,PERFIL!F$8,0)</f>
        <v>8.2536258566362743</v>
      </c>
      <c r="G12" s="10"/>
      <c r="H12" s="77">
        <v>13.099922162073687</v>
      </c>
    </row>
    <row r="13" spans="1:10" ht="20.149999999999999" customHeight="1" x14ac:dyDescent="0.35">
      <c r="A13" s="63" t="s">
        <v>3</v>
      </c>
      <c r="B13" s="15">
        <v>0</v>
      </c>
      <c r="C13" s="56">
        <f>VLOOKUP($A$8&amp;$D$7&amp;$A13,PERFIL_DATOS!$A:$M,PERFIL!C$8,0)</f>
        <v>9.245045714776154</v>
      </c>
      <c r="D13" s="56">
        <f>VLOOKUP($A$8&amp;$D$7&amp;$A13,PERFIL_DATOS!$A:$M,PERFIL!D$8,0)</f>
        <v>6.0630680202476759</v>
      </c>
      <c r="E13" s="56">
        <f>VLOOKUP($A$8&amp;$D$7&amp;$A13,PERFIL_DATOS!$A:$M,PERFIL!E$8,0)</f>
        <v>7.1894204458416722</v>
      </c>
      <c r="F13" s="56">
        <f>VLOOKUP($A$8&amp;$D$7&amp;$A13,PERFIL_DATOS!$A:$M,PERFIL!F$8,0)</f>
        <v>7.6863124704688808</v>
      </c>
      <c r="G13" s="10"/>
      <c r="H13" s="77">
        <v>15.480086365055081</v>
      </c>
    </row>
    <row r="14" spans="1:10" ht="20.149999999999999" customHeight="1" x14ac:dyDescent="0.35">
      <c r="A14" s="63" t="s">
        <v>4</v>
      </c>
      <c r="B14" s="15">
        <v>0</v>
      </c>
      <c r="C14" s="56">
        <f>VLOOKUP($A$8&amp;$D$7&amp;$A14,PERFIL_DATOS!$A:$M,PERFIL!C$8,0)</f>
        <v>10.356584287978208</v>
      </c>
      <c r="D14" s="56">
        <f>VLOOKUP($A$8&amp;$D$7&amp;$A14,PERFIL_DATOS!$A:$M,PERFIL!D$8,0)</f>
        <v>6.3760609780865929</v>
      </c>
      <c r="E14" s="56">
        <f>VLOOKUP($A$8&amp;$D$7&amp;$A14,PERFIL_DATOS!$A:$M,PERFIL!E$8,0)</f>
        <v>7.4288960192394011</v>
      </c>
      <c r="F14" s="56">
        <f>VLOOKUP($A$8&amp;$D$7&amp;$A14,PERFIL_DATOS!$A:$M,PERFIL!F$8,0)</f>
        <v>7.7664959843234991</v>
      </c>
      <c r="G14" s="10"/>
      <c r="H14" s="77">
        <v>20.460156562447253</v>
      </c>
    </row>
    <row r="15" spans="1:10" ht="20.149999999999999" customHeight="1" x14ac:dyDescent="0.35">
      <c r="A15" s="63" t="s">
        <v>5</v>
      </c>
      <c r="B15" s="15">
        <v>0</v>
      </c>
      <c r="C15" s="56">
        <f>VLOOKUP($A$8&amp;$D$7&amp;$A15,PERFIL_DATOS!$A:$M,PERFIL!C$8,0)</f>
        <v>9.7467935464980915</v>
      </c>
      <c r="D15" s="56">
        <f>VLOOKUP($A$8&amp;$D$7&amp;$A15,PERFIL_DATOS!$A:$M,PERFIL!D$8,0)</f>
        <v>5.7126899052304081</v>
      </c>
      <c r="E15" s="56">
        <f>VLOOKUP($A$8&amp;$D$7&amp;$A15,PERFIL_DATOS!$A:$M,PERFIL!E$8,0)</f>
        <v>6.342145686850083</v>
      </c>
      <c r="F15" s="56">
        <f>VLOOKUP($A$8&amp;$D$7&amp;$A15,PERFIL_DATOS!$A:$M,PERFIL!F$8,0)</f>
        <v>6.6750293710601669</v>
      </c>
      <c r="G15" s="10"/>
      <c r="H15" s="77">
        <v>13.609659952074328</v>
      </c>
    </row>
    <row r="16" spans="1:10" ht="20.149999999999999" customHeight="1" x14ac:dyDescent="0.35">
      <c r="A16" s="63" t="s">
        <v>6</v>
      </c>
      <c r="B16" s="15">
        <v>0</v>
      </c>
      <c r="C16" s="56">
        <f>VLOOKUP($A$8&amp;$D$7&amp;$A16,PERFIL_DATOS!$A:$M,PERFIL!C$8,0)</f>
        <v>10.003182724369939</v>
      </c>
      <c r="D16" s="56">
        <f>VLOOKUP($A$8&amp;$D$7&amp;$A16,PERFIL_DATOS!$A:$M,PERFIL!D$8,0)</f>
        <v>6.5853309974592191</v>
      </c>
      <c r="E16" s="56">
        <f>VLOOKUP($A$8&amp;$D$7&amp;$A16,PERFIL_DATOS!$A:$M,PERFIL!E$8,0)</f>
        <v>7.0136621083745183</v>
      </c>
      <c r="F16" s="56">
        <f>VLOOKUP($A$8&amp;$D$7&amp;$A16,PERFIL_DATOS!$A:$M,PERFIL!F$8,0)</f>
        <v>6.9818108731769755</v>
      </c>
      <c r="G16" s="10"/>
      <c r="H16" s="77">
        <v>9.4705989389213308</v>
      </c>
    </row>
    <row r="17" spans="1:8" ht="20.149999999999999" customHeight="1" x14ac:dyDescent="0.35">
      <c r="A17" s="63" t="s">
        <v>7</v>
      </c>
      <c r="B17" s="15">
        <v>0</v>
      </c>
      <c r="C17" s="56">
        <f>VLOOKUP($A$8&amp;$D$7&amp;$A17,PERFIL_DATOS!$A:$M,PERFIL!C$8,0)</f>
        <v>12.033869278430167</v>
      </c>
      <c r="D17" s="56">
        <f>VLOOKUP($A$8&amp;$D$7&amp;$A17,PERFIL_DATOS!$A:$M,PERFIL!D$8,0)</f>
        <v>7.5606287683717852</v>
      </c>
      <c r="E17" s="56">
        <f>VLOOKUP($A$8&amp;$D$7&amp;$A17,PERFIL_DATOS!$A:$M,PERFIL!E$8,0)</f>
        <v>9.3403858961463602</v>
      </c>
      <c r="F17" s="56">
        <f>VLOOKUP($A$8&amp;$D$7&amp;$A17,PERFIL_DATOS!$A:$M,PERFIL!F$8,0)</f>
        <v>10.2266804394938</v>
      </c>
      <c r="G17" s="10"/>
      <c r="H17" s="77">
        <v>9.3599098688223048</v>
      </c>
    </row>
    <row r="18" spans="1:8" ht="20.149999999999999" customHeight="1" x14ac:dyDescent="0.35">
      <c r="A18" s="64" t="s">
        <v>8</v>
      </c>
      <c r="B18" s="65">
        <v>0</v>
      </c>
      <c r="C18" s="78">
        <f>VLOOKUP($A$8&amp;$D$7&amp;$A18,PERFIL_DATOS!$A:$M,PERFIL!C$8,0)</f>
        <v>15.9423627141548</v>
      </c>
      <c r="D18" s="78">
        <f>VLOOKUP($A$8&amp;$D$7&amp;$A18,PERFIL_DATOS!$A:$M,PERFIL!D$8,0)</f>
        <v>9.6516835694451277</v>
      </c>
      <c r="E18" s="78">
        <f>VLOOKUP($A$8&amp;$D$7&amp;$A18,PERFIL_DATOS!$A:$M,PERFIL!E$8,0)</f>
        <v>11.794539193326143</v>
      </c>
      <c r="F18" s="78">
        <f>VLOOKUP($A$8&amp;$D$7&amp;$A18,PERFIL_DATOS!$A:$M,PERFIL!F$8,0)</f>
        <v>12.068049844514062</v>
      </c>
      <c r="G18" s="10"/>
      <c r="H18" s="79">
        <v>9.1197898383142029</v>
      </c>
    </row>
    <row r="19" spans="1:8" ht="20.149999999999999" customHeight="1" x14ac:dyDescent="0.35">
      <c r="A19" s="61" t="s">
        <v>9</v>
      </c>
      <c r="B19" s="62">
        <v>0</v>
      </c>
      <c r="C19" s="75">
        <f>VLOOKUP($A$8&amp;$D$7&amp;$A19,PERFIL_DATOS!$A:$M,PERFIL!C$8,0)</f>
        <v>8.1830356910598461</v>
      </c>
      <c r="D19" s="75">
        <f>VLOOKUP($A$8&amp;$D$7&amp;$A19,PERFIL_DATOS!$A:$M,PERFIL!D$8,0)</f>
        <v>5.633545622668267</v>
      </c>
      <c r="E19" s="75">
        <f>VLOOKUP($A$8&amp;$D$7&amp;$A19,PERFIL_DATOS!$A:$M,PERFIL!E$8,0)</f>
        <v>6.0081592204553571</v>
      </c>
      <c r="F19" s="75">
        <f>VLOOKUP($A$8&amp;$D$7&amp;$A19,PERFIL_DATOS!$A:$M,PERFIL!F$8,0)</f>
        <v>6.7356562563066067</v>
      </c>
      <c r="G19" s="10"/>
      <c r="H19" s="76">
        <v>6.0477400229555434</v>
      </c>
    </row>
    <row r="20" spans="1:8" ht="20.149999999999999" customHeight="1" x14ac:dyDescent="0.35">
      <c r="A20" s="63" t="s">
        <v>10</v>
      </c>
      <c r="B20" s="15">
        <v>0</v>
      </c>
      <c r="C20" s="56">
        <f>VLOOKUP($A$8&amp;$D$7&amp;$A20,PERFIL_DATOS!$A:$M,PERFIL!C$8,0)</f>
        <v>8.8492656109905319</v>
      </c>
      <c r="D20" s="56">
        <f>VLOOKUP($A$8&amp;$D$7&amp;$A20,PERFIL_DATOS!$A:$M,PERFIL!D$8,0)</f>
        <v>5.2204239224563551</v>
      </c>
      <c r="E20" s="56">
        <f>VLOOKUP($A$8&amp;$D$7&amp;$A20,PERFIL_DATOS!$A:$M,PERFIL!E$8,0)</f>
        <v>5.9250273524399635</v>
      </c>
      <c r="F20" s="56">
        <f>VLOOKUP($A$8&amp;$D$7&amp;$A20,PERFIL_DATOS!$A:$M,PERFIL!F$8,0)</f>
        <v>6.0096622990332405</v>
      </c>
      <c r="G20" s="10"/>
      <c r="H20" s="77">
        <v>6.7738041789751957</v>
      </c>
    </row>
    <row r="21" spans="1:8" ht="20.149999999999999" customHeight="1" x14ac:dyDescent="0.35">
      <c r="A21" s="63" t="s">
        <v>11</v>
      </c>
      <c r="B21" s="15">
        <v>0</v>
      </c>
      <c r="C21" s="56">
        <f>VLOOKUP($A$8&amp;$D$7&amp;$A21,PERFIL_DATOS!$A:$M,PERFIL!C$8,0)</f>
        <v>9.3397460309126465</v>
      </c>
      <c r="D21" s="56">
        <f>VLOOKUP($A$8&amp;$D$7&amp;$A21,PERFIL_DATOS!$A:$M,PERFIL!D$8,0)</f>
        <v>5.3978982455609898</v>
      </c>
      <c r="E21" s="56">
        <f>VLOOKUP($A$8&amp;$D$7&amp;$A21,PERFIL_DATOS!$A:$M,PERFIL!E$8,0)</f>
        <v>7.472087613667898</v>
      </c>
      <c r="F21" s="56">
        <f>VLOOKUP($A$8&amp;$D$7&amp;$A21,PERFIL_DATOS!$A:$M,PERFIL!F$8,0)</f>
        <v>7.3888154456476078</v>
      </c>
      <c r="G21" s="10"/>
      <c r="H21" s="77">
        <v>8.2718618801468686</v>
      </c>
    </row>
    <row r="22" spans="1:8" ht="20.149999999999999" customHeight="1" x14ac:dyDescent="0.35">
      <c r="A22" s="63" t="s">
        <v>12</v>
      </c>
      <c r="B22" s="15">
        <v>0</v>
      </c>
      <c r="C22" s="56">
        <f>VLOOKUP($A$8&amp;$D$7&amp;$A22,PERFIL_DATOS!$A:$M,PERFIL!C$8,0)</f>
        <v>11.400259711309838</v>
      </c>
      <c r="D22" s="56">
        <f>VLOOKUP($A$8&amp;$D$7&amp;$A22,PERFIL_DATOS!$A:$M,PERFIL!D$8,0)</f>
        <v>7.404542214274124</v>
      </c>
      <c r="E22" s="56">
        <f>VLOOKUP($A$8&amp;$D$7&amp;$A22,PERFIL_DATOS!$A:$M,PERFIL!E$8,0)</f>
        <v>8.2797696655399626</v>
      </c>
      <c r="F22" s="56">
        <f>VLOOKUP($A$8&amp;$D$7&amp;$A22,PERFIL_DATOS!$A:$M,PERFIL!F$8,0)</f>
        <v>8.5744563309094808</v>
      </c>
      <c r="G22" s="10"/>
      <c r="H22" s="77">
        <v>18.37676975327366</v>
      </c>
    </row>
    <row r="23" spans="1:8" ht="20.149999999999999" customHeight="1" x14ac:dyDescent="0.35">
      <c r="A23" s="63" t="s">
        <v>13</v>
      </c>
      <c r="B23" s="15">
        <v>0</v>
      </c>
      <c r="C23" s="56">
        <f>VLOOKUP($A$8&amp;$D$7&amp;$A23,PERFIL_DATOS!$A:$M,PERFIL!C$8,0)</f>
        <v>11.702623832987266</v>
      </c>
      <c r="D23" s="56">
        <f>VLOOKUP($A$8&amp;$D$7&amp;$A23,PERFIL_DATOS!$A:$M,PERFIL!D$8,0)</f>
        <v>6.8405793327813358</v>
      </c>
      <c r="E23" s="56">
        <f>VLOOKUP($A$8&amp;$D$7&amp;$A23,PERFIL_DATOS!$A:$M,PERFIL!E$8,0)</f>
        <v>7.9726673206861696</v>
      </c>
      <c r="F23" s="56">
        <f>VLOOKUP($A$8&amp;$D$7&amp;$A23,PERFIL_DATOS!$A:$M,PERFIL!F$8,0)</f>
        <v>8.94159155841478</v>
      </c>
      <c r="G23" s="10"/>
      <c r="H23" s="77">
        <v>20.209249280038875</v>
      </c>
    </row>
    <row r="24" spans="1:8" ht="20.149999999999999" customHeight="1" x14ac:dyDescent="0.35">
      <c r="A24" s="63" t="s">
        <v>14</v>
      </c>
      <c r="B24" s="15">
        <v>0</v>
      </c>
      <c r="C24" s="56">
        <f>VLOOKUP($A$8&amp;$D$7&amp;$A24,PERFIL_DATOS!$A:$M,PERFIL!C$8,0)</f>
        <v>12.347478285345067</v>
      </c>
      <c r="D24" s="56">
        <f>VLOOKUP($A$8&amp;$D$7&amp;$A24,PERFIL_DATOS!$A:$M,PERFIL!D$8,0)</f>
        <v>7.7021445477949468</v>
      </c>
      <c r="E24" s="56">
        <f>VLOOKUP($A$8&amp;$D$7&amp;$A24,PERFIL_DATOS!$A:$M,PERFIL!E$8,0)</f>
        <v>8.7165751047974016</v>
      </c>
      <c r="F24" s="56">
        <f>VLOOKUP($A$8&amp;$D$7&amp;$A24,PERFIL_DATOS!$A:$M,PERFIL!F$8,0)</f>
        <v>9.0407298374608072</v>
      </c>
      <c r="G24" s="10"/>
      <c r="H24" s="77">
        <v>10.304959958644213</v>
      </c>
    </row>
    <row r="25" spans="1:8" ht="20.149999999999999" customHeight="1" x14ac:dyDescent="0.35">
      <c r="A25" s="63" t="s">
        <v>15</v>
      </c>
      <c r="B25" s="15">
        <v>0</v>
      </c>
      <c r="C25" s="56">
        <f>VLOOKUP($A$8&amp;$D$7&amp;$A25,PERFIL_DATOS!$A:$M,PERFIL!C$8,0)</f>
        <v>11.366366986808625</v>
      </c>
      <c r="D25" s="56">
        <f>VLOOKUP($A$8&amp;$D$7&amp;$A25,PERFIL_DATOS!$A:$M,PERFIL!D$8,0)</f>
        <v>6.6702484221099416</v>
      </c>
      <c r="E25" s="56">
        <f>VLOOKUP($A$8&amp;$D$7&amp;$A25,PERFIL_DATOS!$A:$M,PERFIL!E$8,0)</f>
        <v>8.1344238920509042</v>
      </c>
      <c r="F25" s="56">
        <f>VLOOKUP($A$8&amp;$D$7&amp;$A25,PERFIL_DATOS!$A:$M,PERFIL!F$8,0)</f>
        <v>9.0161284921138698</v>
      </c>
      <c r="G25" s="10"/>
      <c r="H25" s="77">
        <v>12.703313099682163</v>
      </c>
    </row>
    <row r="26" spans="1:8" ht="20.149999999999999" customHeight="1" x14ac:dyDescent="0.35">
      <c r="A26" s="64" t="s">
        <v>16</v>
      </c>
      <c r="B26" s="65">
        <v>0</v>
      </c>
      <c r="C26" s="78">
        <f>VLOOKUP($A$8&amp;$D$7&amp;$A26,PERFIL_DATOS!$A:$M,PERFIL!C$8,0)</f>
        <v>11.051724845564587</v>
      </c>
      <c r="D26" s="78">
        <f>VLOOKUP($A$8&amp;$D$7&amp;$A26,PERFIL_DATOS!$A:$M,PERFIL!D$8,0)</f>
        <v>7.0311692466542857</v>
      </c>
      <c r="E26" s="78">
        <f>VLOOKUP($A$8&amp;$D$7&amp;$A26,PERFIL_DATOS!$A:$M,PERFIL!E$8,0)</f>
        <v>7.9484513008633861</v>
      </c>
      <c r="F26" s="78">
        <f>VLOOKUP($A$8&amp;$D$7&amp;$A26,PERFIL_DATOS!$A:$M,PERFIL!F$8,0)</f>
        <v>7.7806170749446659</v>
      </c>
      <c r="G26" s="10"/>
      <c r="H26" s="79">
        <v>17.31230635482952</v>
      </c>
    </row>
    <row r="27" spans="1:8" ht="20.149999999999999" customHeight="1" x14ac:dyDescent="0.35">
      <c r="A27" s="61" t="s">
        <v>39</v>
      </c>
      <c r="B27" s="62">
        <v>0</v>
      </c>
      <c r="C27" s="75">
        <f>VLOOKUP($A$8&amp;$D$7&amp;$A27,PERFIL_DATOS!$A:$M,PERFIL!C$8,0)</f>
        <v>1.5793328071941743</v>
      </c>
      <c r="D27" s="75">
        <f>VLOOKUP($A$8&amp;$D$7&amp;$A27,PERFIL_DATOS!$A:$M,PERFIL!D$8,0)</f>
        <v>1.0548482426027721</v>
      </c>
      <c r="E27" s="75">
        <f>VLOOKUP($A$8&amp;$D$7&amp;$A27,PERFIL_DATOS!$A:$M,PERFIL!E$8,0)</f>
        <v>1.3955251253475136</v>
      </c>
      <c r="F27" s="75">
        <f>VLOOKUP($A$8&amp;$D$7&amp;$A27,PERFIL_DATOS!$A:$M,PERFIL!F$8,0)</f>
        <v>0.78113973401873282</v>
      </c>
      <c r="G27" s="10"/>
      <c r="H27" s="76">
        <v>6.8174149522165575</v>
      </c>
    </row>
    <row r="28" spans="1:8" ht="20.149999999999999" customHeight="1" x14ac:dyDescent="0.35">
      <c r="A28" s="63" t="s">
        <v>40</v>
      </c>
      <c r="B28" s="15">
        <v>0</v>
      </c>
      <c r="C28" s="56">
        <f>VLOOKUP($A$8&amp;$D$7&amp;$A28,PERFIL_DATOS!$A:$M,PERFIL!C$8,0)</f>
        <v>2.903217987626062</v>
      </c>
      <c r="D28" s="56">
        <f>VLOOKUP($A$8&amp;$D$7&amp;$A28,PERFIL_DATOS!$A:$M,PERFIL!D$8,0)</f>
        <v>2.0730332972200323</v>
      </c>
      <c r="E28" s="56">
        <f>VLOOKUP($A$8&amp;$D$7&amp;$A28,PERFIL_DATOS!$A:$M,PERFIL!E$8,0)</f>
        <v>1.7098681967057718</v>
      </c>
      <c r="F28" s="56">
        <f>VLOOKUP($A$8&amp;$D$7&amp;$A28,PERFIL_DATOS!$A:$M,PERFIL!F$8,0)</f>
        <v>1.9931093353205886</v>
      </c>
      <c r="G28" s="10"/>
      <c r="H28" s="77">
        <v>6.5795601692881247</v>
      </c>
    </row>
    <row r="29" spans="1:8" ht="20.149999999999999" customHeight="1" x14ac:dyDescent="0.35">
      <c r="A29" s="63" t="s">
        <v>41</v>
      </c>
      <c r="B29" s="15">
        <v>0</v>
      </c>
      <c r="C29" s="56">
        <f>VLOOKUP($A$8&amp;$D$7&amp;$A29,PERFIL_DATOS!$A:$M,PERFIL!C$8,0)</f>
        <v>5.0160327301355414</v>
      </c>
      <c r="D29" s="56">
        <f>VLOOKUP($A$8&amp;$D$7&amp;$A29,PERFIL_DATOS!$A:$M,PERFIL!D$8,0)</f>
        <v>3.0482743579638147</v>
      </c>
      <c r="E29" s="56">
        <f>VLOOKUP($A$8&amp;$D$7&amp;$A29,PERFIL_DATOS!$A:$M,PERFIL!E$8,0)</f>
        <v>3.7038650391996395</v>
      </c>
      <c r="F29" s="56">
        <f>VLOOKUP($A$8&amp;$D$7&amp;$A29,PERFIL_DATOS!$A:$M,PERFIL!F$8,0)</f>
        <v>3.6393188947815847</v>
      </c>
      <c r="G29" s="10"/>
      <c r="H29" s="77">
        <v>14.179160459804377</v>
      </c>
    </row>
    <row r="30" spans="1:8" ht="20.149999999999999" customHeight="1" x14ac:dyDescent="0.35">
      <c r="A30" s="63" t="s">
        <v>42</v>
      </c>
      <c r="B30" s="15" t="s">
        <v>122</v>
      </c>
      <c r="C30" s="56">
        <f>VLOOKUP($A$8&amp;$D$7&amp;$A30,PERFIL_DATOS!$A:$M,PERFIL!C$8,0)</f>
        <v>11.03495612567821</v>
      </c>
      <c r="D30" s="56">
        <f>VLOOKUP($A$8&amp;$D$7&amp;$A30,PERFIL_DATOS!$A:$M,PERFIL!D$8,0)</f>
        <v>6.5903759432692484</v>
      </c>
      <c r="E30" s="56">
        <f>VLOOKUP($A$8&amp;$D$7&amp;$A30,PERFIL_DATOS!$A:$M,PERFIL!E$8,0)</f>
        <v>7.5019443175363154</v>
      </c>
      <c r="F30" s="56">
        <f>VLOOKUP($A$8&amp;$D$7&amp;$A30,PERFIL_DATOS!$A:$M,PERFIL!F$8,0)</f>
        <v>7.4740182005472589</v>
      </c>
      <c r="G30" s="10"/>
      <c r="H30" s="77">
        <v>29.681964004901239</v>
      </c>
    </row>
    <row r="31" spans="1:8" ht="20.149999999999999" customHeight="1" x14ac:dyDescent="0.35">
      <c r="A31" s="63" t="s">
        <v>43</v>
      </c>
      <c r="B31" s="15">
        <v>0</v>
      </c>
      <c r="C31" s="56">
        <f>VLOOKUP($A$8&amp;$D$7&amp;$A31,PERFIL_DATOS!$A:$M,PERFIL!C$8,0)</f>
        <v>14.718788260935071</v>
      </c>
      <c r="D31" s="56">
        <f>VLOOKUP($A$8&amp;$D$7&amp;$A31,PERFIL_DATOS!$A:$M,PERFIL!D$8,0)</f>
        <v>9.2304945052106113</v>
      </c>
      <c r="E31" s="56">
        <f>VLOOKUP($A$8&amp;$D$7&amp;$A31,PERFIL_DATOS!$A:$M,PERFIL!E$8,0)</f>
        <v>10.570996219785115</v>
      </c>
      <c r="F31" s="56">
        <f>VLOOKUP($A$8&amp;$D$7&amp;$A31,PERFIL_DATOS!$A:$M,PERFIL!F$8,0)</f>
        <v>10.72747873137742</v>
      </c>
      <c r="G31" s="10"/>
      <c r="H31" s="77">
        <v>19.821514933298278</v>
      </c>
    </row>
    <row r="32" spans="1:8" ht="20.149999999999999" customHeight="1" x14ac:dyDescent="0.35">
      <c r="A32" s="64" t="s">
        <v>44</v>
      </c>
      <c r="B32" s="65">
        <v>0</v>
      </c>
      <c r="C32" s="78">
        <f>VLOOKUP($A$8&amp;$D$7&amp;$A32,PERFIL_DATOS!$A:$M,PERFIL!C$8,0)</f>
        <v>16.655529284184588</v>
      </c>
      <c r="D32" s="78">
        <f>VLOOKUP($A$8&amp;$D$7&amp;$A32,PERFIL_DATOS!$A:$M,PERFIL!D$8,0)</f>
        <v>10.247514990093141</v>
      </c>
      <c r="E32" s="78">
        <f>VLOOKUP($A$8&amp;$D$7&amp;$A32,PERFIL_DATOS!$A:$M,PERFIL!E$8,0)</f>
        <v>12.181381108033326</v>
      </c>
      <c r="F32" s="78">
        <f>VLOOKUP($A$8&amp;$D$7&amp;$A32,PERFIL_DATOS!$A:$M,PERFIL!F$8,0)</f>
        <v>13.905353381575429</v>
      </c>
      <c r="G32" s="10"/>
      <c r="H32" s="79">
        <v>22.920390134666093</v>
      </c>
    </row>
    <row r="33" spans="1:8" ht="20.149999999999999" customHeight="1" x14ac:dyDescent="0.35">
      <c r="A33" s="61" t="s">
        <v>17</v>
      </c>
      <c r="B33" s="62">
        <v>0</v>
      </c>
      <c r="C33" s="75">
        <f>VLOOKUP($A$8&amp;$D$7&amp;$A33,PERFIL_DATOS!$A:$M,PERFIL!C$8,0)</f>
        <v>12.670500730890481</v>
      </c>
      <c r="D33" s="75">
        <f>VLOOKUP($A$8&amp;$D$7&amp;$A33,PERFIL_DATOS!$A:$M,PERFIL!D$8,0)</f>
        <v>7.6751241811388997</v>
      </c>
      <c r="E33" s="75">
        <f>VLOOKUP($A$8&amp;$D$7&amp;$A33,PERFIL_DATOS!$A:$M,PERFIL!E$8,0)</f>
        <v>9.6186901356721872</v>
      </c>
      <c r="F33" s="75">
        <f>VLOOKUP($A$8&amp;$D$7&amp;$A33,PERFIL_DATOS!$A:$M,PERFIL!F$8,0)</f>
        <v>9.6078862216710448</v>
      </c>
      <c r="G33" s="10"/>
      <c r="H33" s="76">
        <v>21.420367752555894</v>
      </c>
    </row>
    <row r="34" spans="1:8" ht="20.149999999999999" customHeight="1" x14ac:dyDescent="0.35">
      <c r="A34" s="63" t="s">
        <v>18</v>
      </c>
      <c r="B34" s="15">
        <v>0</v>
      </c>
      <c r="C34" s="56">
        <f>VLOOKUP($A$8&amp;$D$7&amp;$A34,PERFIL_DATOS!$A:$M,PERFIL!C$8,0)</f>
        <v>11.124414520421427</v>
      </c>
      <c r="D34" s="56">
        <f>VLOOKUP($A$8&amp;$D$7&amp;$A34,PERFIL_DATOS!$A:$M,PERFIL!D$8,0)</f>
        <v>6.9977996783556202</v>
      </c>
      <c r="E34" s="56">
        <f>VLOOKUP($A$8&amp;$D$7&amp;$A34,PERFIL_DATOS!$A:$M,PERFIL!E$8,0)</f>
        <v>7.7131519628303407</v>
      </c>
      <c r="F34" s="56">
        <f>VLOOKUP($A$8&amp;$D$7&amp;$A34,PERFIL_DATOS!$A:$M,PERFIL!F$8,0)</f>
        <v>7.9946018993518981</v>
      </c>
      <c r="G34" s="10"/>
      <c r="H34" s="77">
        <v>32.986337093794099</v>
      </c>
    </row>
    <row r="35" spans="1:8" ht="20.149999999999999" customHeight="1" x14ac:dyDescent="0.35">
      <c r="A35" s="63" t="s">
        <v>19</v>
      </c>
      <c r="B35" s="15">
        <v>0</v>
      </c>
      <c r="C35" s="56">
        <f>VLOOKUP($A$8&amp;$D$7&amp;$A35,PERFIL_DATOS!$A:$M,PERFIL!C$8,0)</f>
        <v>10.350578051543152</v>
      </c>
      <c r="D35" s="56">
        <f>VLOOKUP($A$8&amp;$D$7&amp;$A35,PERFIL_DATOS!$A:$M,PERFIL!D$8,0)</f>
        <v>6.6482118637014107</v>
      </c>
      <c r="E35" s="56">
        <f>VLOOKUP($A$8&amp;$D$7&amp;$A35,PERFIL_DATOS!$A:$M,PERFIL!E$8,0)</f>
        <v>7.7365751357183248</v>
      </c>
      <c r="F35" s="56">
        <f>VLOOKUP($A$8&amp;$D$7&amp;$A35,PERFIL_DATOS!$A:$M,PERFIL!F$8,0)</f>
        <v>9.0025621905577875</v>
      </c>
      <c r="G35" s="10"/>
      <c r="H35" s="77">
        <v>26.249231716143921</v>
      </c>
    </row>
    <row r="36" spans="1:8" ht="20.149999999999999" customHeight="1" x14ac:dyDescent="0.35">
      <c r="A36" s="64" t="s">
        <v>20</v>
      </c>
      <c r="B36" s="65">
        <v>0</v>
      </c>
      <c r="C36" s="78">
        <f>VLOOKUP($A$8&amp;$D$7&amp;$A36,PERFIL_DATOS!$A:$M,PERFIL!C$8,0)</f>
        <v>9.6317500055570466</v>
      </c>
      <c r="D36" s="78">
        <f>VLOOKUP($A$8&amp;$D$7&amp;$A36,PERFIL_DATOS!$A:$M,PERFIL!D$8,0)</f>
        <v>5.4333663847124143</v>
      </c>
      <c r="E36" s="78">
        <f>VLOOKUP($A$8&amp;$D$7&amp;$A36,PERFIL_DATOS!$A:$M,PERFIL!E$8,0)</f>
        <v>6.1390475109679565</v>
      </c>
      <c r="F36" s="78">
        <f>VLOOKUP($A$8&amp;$D$7&amp;$A36,PERFIL_DATOS!$A:$M,PERFIL!F$8,0)</f>
        <v>6.069496408756434</v>
      </c>
      <c r="G36" s="10"/>
      <c r="H36" s="79">
        <v>19.344053186237048</v>
      </c>
    </row>
    <row r="37" spans="1:8" ht="20.149999999999999" customHeight="1" x14ac:dyDescent="0.35">
      <c r="A37" s="61" t="s">
        <v>21</v>
      </c>
      <c r="B37" s="62">
        <v>0</v>
      </c>
      <c r="C37" s="75">
        <f>VLOOKUP($A$8&amp;$D$7&amp;$A37,PERFIL_DATOS!$A:$M,PERFIL!C$8,0)</f>
        <v>12.938018475674427</v>
      </c>
      <c r="D37" s="75">
        <f>VLOOKUP($A$8&amp;$D$7&amp;$A37,PERFIL_DATOS!$A:$M,PERFIL!D$8,0)</f>
        <v>8.3096138616081809</v>
      </c>
      <c r="E37" s="75">
        <f>VLOOKUP($A$8&amp;$D$7&amp;$A37,PERFIL_DATOS!$A:$M,PERFIL!E$8,0)</f>
        <v>9.8439233555266714</v>
      </c>
      <c r="F37" s="75">
        <f>VLOOKUP($A$8&amp;$D$7&amp;$A37,PERFIL_DATOS!$A:$M,PERFIL!F$8,0)</f>
        <v>10.194299709771116</v>
      </c>
      <c r="G37" s="10"/>
      <c r="H37" s="76">
        <v>49.640222235833541</v>
      </c>
    </row>
    <row r="38" spans="1:8" ht="20.149999999999999" customHeight="1" x14ac:dyDescent="0.35">
      <c r="A38" s="64" t="s">
        <v>22</v>
      </c>
      <c r="B38" s="65">
        <v>0</v>
      </c>
      <c r="C38" s="78">
        <f>VLOOKUP($A$8&amp;$D$7&amp;$A38,PERFIL_DATOS!$A:$M,PERFIL!C$8,0)</f>
        <v>9.0215303125332653</v>
      </c>
      <c r="D38" s="78">
        <f>VLOOKUP($A$8&amp;$D$7&amp;$A38,PERFIL_DATOS!$A:$M,PERFIL!D$8,0)</f>
        <v>5.216042395728012</v>
      </c>
      <c r="E38" s="78">
        <f>VLOOKUP($A$8&amp;$D$7&amp;$A38,PERFIL_DATOS!$A:$M,PERFIL!E$8,0)</f>
        <v>5.8354454631918387</v>
      </c>
      <c r="F38" s="78">
        <f>VLOOKUP($A$8&amp;$D$7&amp;$A38,PERFIL_DATOS!$A:$M,PERFIL!F$8,0)</f>
        <v>6.2984559693093631</v>
      </c>
      <c r="G38" s="10"/>
      <c r="H38" s="79">
        <v>50.359772632011421</v>
      </c>
    </row>
    <row r="39" spans="1:8" ht="15.5" x14ac:dyDescent="0.35">
      <c r="A39" s="66"/>
      <c r="B39" s="67"/>
      <c r="C39" s="68"/>
      <c r="D39" s="68"/>
      <c r="E39" s="68"/>
      <c r="F39" s="68"/>
      <c r="G39" s="69"/>
    </row>
    <row r="40" spans="1:8" x14ac:dyDescent="0.35">
      <c r="A40" s="55" t="s">
        <v>116</v>
      </c>
      <c r="B40" s="70"/>
      <c r="C40" s="71"/>
      <c r="D40" s="71"/>
      <c r="E40" s="71"/>
      <c r="F40" s="71"/>
      <c r="G40" s="71"/>
    </row>
    <row r="41" spans="1:8" x14ac:dyDescent="0.35">
      <c r="A41" s="72"/>
      <c r="B41" s="70"/>
    </row>
    <row r="42" spans="1:8" x14ac:dyDescent="0.35">
      <c r="B42" s="15"/>
    </row>
    <row r="43" spans="1:8" x14ac:dyDescent="0.35">
      <c r="B43" s="15"/>
    </row>
    <row r="44" spans="1:8" x14ac:dyDescent="0.35">
      <c r="B44" s="15"/>
    </row>
    <row r="45" spans="1:8" x14ac:dyDescent="0.35">
      <c r="B45" s="15"/>
    </row>
    <row r="46" spans="1:8" x14ac:dyDescent="0.35">
      <c r="B46" s="15"/>
    </row>
    <row r="47" spans="1:8" x14ac:dyDescent="0.35">
      <c r="B47" s="15"/>
    </row>
    <row r="48" spans="1:8" x14ac:dyDescent="0.35">
      <c r="B48" s="15"/>
    </row>
    <row r="49" spans="2:2" x14ac:dyDescent="0.35">
      <c r="B49" s="15"/>
    </row>
    <row r="50" spans="2:2" x14ac:dyDescent="0.35">
      <c r="B50" s="15"/>
    </row>
    <row r="51" spans="2:2" x14ac:dyDescent="0.35">
      <c r="B51" s="15"/>
    </row>
    <row r="52" spans="2:2" x14ac:dyDescent="0.35">
      <c r="B52" s="15"/>
    </row>
    <row r="53" spans="2:2" x14ac:dyDescent="0.35">
      <c r="B53" s="15"/>
    </row>
    <row r="54" spans="2:2" x14ac:dyDescent="0.35">
      <c r="B54" s="15"/>
    </row>
    <row r="55" spans="2:2" x14ac:dyDescent="0.35">
      <c r="B55" s="15"/>
    </row>
    <row r="56" spans="2:2" x14ac:dyDescent="0.35">
      <c r="B56" s="15"/>
    </row>
    <row r="57" spans="2:2" x14ac:dyDescent="0.35">
      <c r="B57" s="15"/>
    </row>
    <row r="58" spans="2:2" x14ac:dyDescent="0.35">
      <c r="B58" s="15"/>
    </row>
    <row r="59" spans="2:2" x14ac:dyDescent="0.35">
      <c r="B59" s="15"/>
    </row>
    <row r="60" spans="2:2" x14ac:dyDescent="0.35">
      <c r="B60" s="15"/>
    </row>
    <row r="61" spans="2:2" x14ac:dyDescent="0.35">
      <c r="B61" s="15"/>
    </row>
    <row r="62" spans="2:2" x14ac:dyDescent="0.35">
      <c r="B62" s="15"/>
    </row>
    <row r="63" spans="2:2" x14ac:dyDescent="0.35">
      <c r="B63" s="15"/>
    </row>
    <row r="64" spans="2:2"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sheetData>
  <sheetProtection sheet="1" objects="1" scenarios="1"/>
  <mergeCells count="2">
    <mergeCell ref="A1:I1"/>
    <mergeCell ref="A6:I6"/>
  </mergeCells>
  <pageMargins left="0.70866141732283472" right="0.70866141732283472" top="0.74803149606299213" bottom="0.74803149606299213" header="0.31496062992125984" footer="0.31496062992125984"/>
  <pageSetup paperSize="9" scale="57" orientation="landscape" r:id="rId1"/>
  <ignoredErrors>
    <ignoredError sqref="C9:E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25400</xdr:colOff>
                    <xdr:row>6</xdr:row>
                    <xdr:rowOff>31750</xdr:rowOff>
                  </from>
                  <to>
                    <xdr:col>0</xdr:col>
                    <xdr:colOff>3625850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25400</xdr:rowOff>
                  </from>
                  <to>
                    <xdr:col>5</xdr:col>
                    <xdr:colOff>762000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I503"/>
  <sheetViews>
    <sheetView showGridLines="0" showRowColHeaders="0" zoomScale="80" zoomScaleNormal="80" workbookViewId="0">
      <selection sqref="A1:F1"/>
    </sheetView>
  </sheetViews>
  <sheetFormatPr baseColWidth="10" defaultRowHeight="14.5" x14ac:dyDescent="0.35"/>
  <cols>
    <col min="1" max="1" width="65.7265625" style="3" customWidth="1"/>
    <col min="2" max="2" width="7.54296875" style="3" customWidth="1"/>
    <col min="3" max="7" width="16" style="3" customWidth="1"/>
    <col min="8" max="8" width="30" style="80" customWidth="1"/>
    <col min="9" max="16384" width="10.90625" style="3"/>
  </cols>
  <sheetData>
    <row r="1" spans="1:9" ht="48.75" customHeight="1" x14ac:dyDescent="0.35">
      <c r="A1" s="113" t="s">
        <v>111</v>
      </c>
      <c r="B1" s="113"/>
      <c r="C1" s="113"/>
      <c r="D1" s="113"/>
      <c r="E1" s="113"/>
      <c r="F1" s="113"/>
      <c r="H1" s="3"/>
    </row>
    <row r="2" spans="1:9" x14ac:dyDescent="0.35">
      <c r="A2" s="40">
        <v>3</v>
      </c>
      <c r="B2" s="40"/>
      <c r="F2" s="80"/>
      <c r="H2" s="3"/>
    </row>
    <row r="3" spans="1:9" ht="6" customHeight="1" x14ac:dyDescent="0.35">
      <c r="B3" s="15"/>
      <c r="F3" s="80"/>
      <c r="H3" s="3"/>
    </row>
    <row r="4" spans="1:9" ht="19" thickBot="1" x14ac:dyDescent="0.4">
      <c r="A4" s="38" t="s">
        <v>45</v>
      </c>
      <c r="B4" s="41"/>
      <c r="F4" s="80"/>
      <c r="H4" s="3"/>
    </row>
    <row r="5" spans="1:9" ht="19" thickTop="1" x14ac:dyDescent="0.45">
      <c r="A5" s="2" t="s">
        <v>38</v>
      </c>
      <c r="B5" s="14"/>
      <c r="D5" s="81"/>
      <c r="E5" s="81"/>
      <c r="H5" s="3"/>
    </row>
    <row r="6" spans="1:9" s="5" customFormat="1" ht="39" customHeight="1" x14ac:dyDescent="0.55000000000000004">
      <c r="A6" s="82"/>
      <c r="B6" s="82"/>
      <c r="C6" s="83"/>
    </row>
    <row r="7" spans="1:9" s="15" customFormat="1" ht="23.25" customHeight="1" x14ac:dyDescent="0.55000000000000004">
      <c r="A7" s="84">
        <v>3</v>
      </c>
      <c r="B7" s="14" t="str">
        <f>VLOOKUP(A7,Desplegables!K2:L4,2,0)</f>
        <v>CONSUMO PER CAPITA (kg ó litros por individuo)</v>
      </c>
      <c r="C7" s="85">
        <v>2</v>
      </c>
      <c r="D7" s="15" t="str">
        <f>VLOOKUP(C7,Desplegables!N2:O4,2,0)</f>
        <v>.Total Bebidas Frias</v>
      </c>
    </row>
    <row r="8" spans="1:9" s="15" customFormat="1" ht="23.25" customHeight="1" x14ac:dyDescent="0.35">
      <c r="C8" s="86">
        <v>5</v>
      </c>
      <c r="D8" s="86">
        <v>6</v>
      </c>
      <c r="E8" s="86">
        <v>7</v>
      </c>
      <c r="F8" s="86">
        <v>8</v>
      </c>
      <c r="G8" s="86"/>
      <c r="H8" s="87"/>
    </row>
    <row r="9" spans="1:9" ht="35.15" customHeight="1" x14ac:dyDescent="0.35">
      <c r="A9" s="88"/>
      <c r="B9" s="15" t="s">
        <v>48</v>
      </c>
      <c r="C9" s="11" t="str">
        <f>MOTIVOS_DATOS!E2</f>
        <v>AÑO 2019</v>
      </c>
      <c r="D9" s="11" t="str">
        <f>MOTIVOS_DATOS!F2</f>
        <v>AÑO 2020</v>
      </c>
      <c r="E9" s="11" t="str">
        <f>MOTIVOS_DATOS!G2</f>
        <v>AÑO 2021</v>
      </c>
      <c r="F9" s="11" t="str">
        <f>MOTIVOS_DATOS!H2</f>
        <v>AÑO 2022</v>
      </c>
    </row>
    <row r="10" spans="1:9" x14ac:dyDescent="0.35">
      <c r="A10" s="89" t="s">
        <v>36</v>
      </c>
      <c r="B10" s="60" t="s">
        <v>0</v>
      </c>
      <c r="C10" s="73">
        <f>VLOOKUP($B$7&amp;$D$7&amp;$A10,MOTIVOS_DATOS!$A:$M,C$8,0)</f>
        <v>83.286181814395974</v>
      </c>
      <c r="D10" s="73">
        <f>VLOOKUP($B$7&amp;$D$7&amp;$A10,MOTIVOS_DATOS!$A$3:$M$398,D$8,0)</f>
        <v>51.360701730513433</v>
      </c>
      <c r="E10" s="73">
        <f>VLOOKUP($B$7&amp;$D$7&amp;$A10,MOTIVOS_DATOS!$A$3:$M$398,E$8,0)</f>
        <v>54.59573967764301</v>
      </c>
      <c r="F10" s="73">
        <f>VLOOKUP($B$7&amp;$D$7&amp;$A10,MOTIVOS_DATOS!$A$3:$M$398,F$8,0)</f>
        <v>58.941403849563955</v>
      </c>
      <c r="I10" s="90"/>
    </row>
    <row r="11" spans="1:9" ht="15" customHeight="1" x14ac:dyDescent="0.35">
      <c r="A11" s="91" t="s">
        <v>23</v>
      </c>
      <c r="B11" s="62" t="s">
        <v>23</v>
      </c>
      <c r="C11" s="56">
        <f>VLOOKUP($B$7&amp;$D$7&amp;$A11,MOTIVOS_DATOS!$A$3:$M$398,C$8,0)</f>
        <v>12.182289214397777</v>
      </c>
      <c r="D11" s="56">
        <f>VLOOKUP($B$7&amp;$D$7&amp;$A11,MOTIVOS_DATOS!$A$3:$M$398,D$8,0)</f>
        <v>9.3671752002370283</v>
      </c>
      <c r="E11" s="56">
        <f>VLOOKUP($B$7&amp;$D$7&amp;$A11,MOTIVOS_DATOS!$A$3:$M$398,E$8,0)</f>
        <v>6.6334539548834588</v>
      </c>
      <c r="F11" s="56">
        <f>VLOOKUP($B$7&amp;$D$7&amp;$A11,MOTIVOS_DATOS!$A$3:$M$398,F$8,0)</f>
        <v>6.9189651288330474</v>
      </c>
      <c r="I11" s="90"/>
    </row>
    <row r="12" spans="1:9" ht="15" customHeight="1" x14ac:dyDescent="0.35">
      <c r="A12" s="92" t="s">
        <v>24</v>
      </c>
      <c r="B12" s="15" t="s">
        <v>24</v>
      </c>
      <c r="C12" s="56">
        <f>VLOOKUP($B$7&amp;$D$7&amp;$A12,MOTIVOS_DATOS!$A$3:$M$398,C$8,0)</f>
        <v>15.252187447923761</v>
      </c>
      <c r="D12" s="56">
        <f>VLOOKUP($B$7&amp;$D$7&amp;$A12,MOTIVOS_DATOS!$A$3:$M$398,D$8,0)</f>
        <v>7.6645307573156449</v>
      </c>
      <c r="E12" s="56">
        <f>VLOOKUP($B$7&amp;$D$7&amp;$A12,MOTIVOS_DATOS!$A$3:$M$398,E$8,0)</f>
        <v>9.8767988449505548</v>
      </c>
      <c r="F12" s="56">
        <f>VLOOKUP($B$7&amp;$D$7&amp;$A12,MOTIVOS_DATOS!$A$3:$M$398,F$8,0)</f>
        <v>10.77205682181601</v>
      </c>
      <c r="I12" s="90"/>
    </row>
    <row r="13" spans="1:9" ht="15" customHeight="1" x14ac:dyDescent="0.35">
      <c r="A13" s="92" t="s">
        <v>25</v>
      </c>
      <c r="B13" s="15" t="s">
        <v>25</v>
      </c>
      <c r="C13" s="56">
        <f>VLOOKUP($B$7&amp;$D$7&amp;$A13,MOTIVOS_DATOS!$A$3:$M$398,C$8,0)</f>
        <v>4.4133980436175131</v>
      </c>
      <c r="D13" s="56">
        <f>VLOOKUP($B$7&amp;$D$7&amp;$A13,MOTIVOS_DATOS!$A$3:$M$398,D$8,0)</f>
        <v>2.7332932076663279</v>
      </c>
      <c r="E13" s="56">
        <f>VLOOKUP($B$7&amp;$D$7&amp;$A13,MOTIVOS_DATOS!$A$3:$M$398,E$8,0)</f>
        <v>3.0916901726028603</v>
      </c>
      <c r="F13" s="56">
        <f>VLOOKUP($B$7&amp;$D$7&amp;$A13,MOTIVOS_DATOS!$A$3:$M$398,F$8,0)</f>
        <v>3.5015088870850986</v>
      </c>
      <c r="I13" s="90"/>
    </row>
    <row r="14" spans="1:9" ht="15" customHeight="1" x14ac:dyDescent="0.35">
      <c r="A14" s="92" t="s">
        <v>26</v>
      </c>
      <c r="B14" s="15" t="s">
        <v>26</v>
      </c>
      <c r="C14" s="56">
        <f>VLOOKUP($B$7&amp;$D$7&amp;$A14,MOTIVOS_DATOS!$A$3:$M$398,C$8,0)</f>
        <v>36.395949171111354</v>
      </c>
      <c r="D14" s="56">
        <f>VLOOKUP($B$7&amp;$D$7&amp;$A14,MOTIVOS_DATOS!$A$3:$M$398,D$8,0)</f>
        <v>21.370371057527585</v>
      </c>
      <c r="E14" s="56">
        <f>VLOOKUP($B$7&amp;$D$7&amp;$A14,MOTIVOS_DATOS!$A$3:$M$398,E$8,0)</f>
        <v>25.172427776241783</v>
      </c>
      <c r="F14" s="56">
        <f>VLOOKUP($B$7&amp;$D$7&amp;$A14,MOTIVOS_DATOS!$A$3:$M$398,F$8,0)</f>
        <v>27.943827767241093</v>
      </c>
      <c r="I14" s="90"/>
    </row>
    <row r="15" spans="1:9" ht="15" customHeight="1" x14ac:dyDescent="0.35">
      <c r="A15" s="92" t="s">
        <v>27</v>
      </c>
      <c r="B15" s="15" t="s">
        <v>27</v>
      </c>
      <c r="C15" s="56">
        <f>VLOOKUP($B$7&amp;$D$7&amp;$A15,MOTIVOS_DATOS!$A$3:$M$398,C$8,0)</f>
        <v>0.75396511442952252</v>
      </c>
      <c r="D15" s="56">
        <f>VLOOKUP($B$7&amp;$D$7&amp;$A15,MOTIVOS_DATOS!$A$3:$M$398,D$8,0)</f>
        <v>0.55847463265459585</v>
      </c>
      <c r="E15" s="56">
        <f>VLOOKUP($B$7&amp;$D$7&amp;$A15,MOTIVOS_DATOS!$A$3:$M$398,E$8,0)</f>
        <v>0.39757183038362487</v>
      </c>
      <c r="F15" s="56">
        <f>VLOOKUP($B$7&amp;$D$7&amp;$A15,MOTIVOS_DATOS!$A$3:$M$398,F$8,0)</f>
        <v>0.33125332744008068</v>
      </c>
      <c r="I15" s="90"/>
    </row>
    <row r="16" spans="1:9" ht="15" customHeight="1" x14ac:dyDescent="0.35">
      <c r="A16" s="92" t="s">
        <v>202</v>
      </c>
      <c r="B16" s="15" t="s">
        <v>28</v>
      </c>
      <c r="C16" s="56">
        <f>VLOOKUP($B$7&amp;$D$7&amp;$A16,MOTIVOS_DATOS!$A$3:$M$398,C$8,0)</f>
        <v>2.1162942958722875</v>
      </c>
      <c r="D16" s="56">
        <f>VLOOKUP($B$7&amp;$D$7&amp;$A16,MOTIVOS_DATOS!$A$3:$M$398,D$8,0)</f>
        <v>1.8581078397499569</v>
      </c>
      <c r="E16" s="56">
        <f>VLOOKUP($B$7&amp;$D$7&amp;$A16,MOTIVOS_DATOS!$A$3:$M$398,E$8,0)</f>
        <v>1.9119458120399655</v>
      </c>
      <c r="F16" s="56">
        <f>VLOOKUP($B$7&amp;$D$7&amp;$A16,MOTIVOS_DATOS!$A$3:$M$398,F$8,0)</f>
        <v>1.4794300021587228</v>
      </c>
      <c r="I16" s="90"/>
    </row>
    <row r="17" spans="1:9" ht="15" customHeight="1" x14ac:dyDescent="0.35">
      <c r="A17" s="92" t="s">
        <v>203</v>
      </c>
      <c r="B17" s="15" t="s">
        <v>29</v>
      </c>
      <c r="C17" s="56">
        <f>VLOOKUP($B$7&amp;$D$7&amp;$A17,MOTIVOS_DATOS!$A$3:$M$398,C$8,0)</f>
        <v>1.6378187200936438</v>
      </c>
      <c r="D17" s="56">
        <f>VLOOKUP($B$7&amp;$D$7&amp;$A17,MOTIVOS_DATOS!$A$3:$M$398,D$8,0)</f>
        <v>1.5439255554963867</v>
      </c>
      <c r="E17" s="56">
        <f>VLOOKUP($B$7&amp;$D$7&amp;$A17,MOTIVOS_DATOS!$A$3:$M$398,E$8,0)</f>
        <v>1.3295975179469681</v>
      </c>
      <c r="F17" s="56">
        <f>VLOOKUP($B$7&amp;$D$7&amp;$A17,MOTIVOS_DATOS!$A$3:$M$398,F$8,0)</f>
        <v>1.0651183787675795</v>
      </c>
      <c r="I17" s="90"/>
    </row>
    <row r="18" spans="1:9" ht="15" customHeight="1" x14ac:dyDescent="0.35">
      <c r="A18" s="92" t="s">
        <v>29</v>
      </c>
      <c r="B18" s="15" t="s">
        <v>30</v>
      </c>
      <c r="C18" s="56">
        <f>VLOOKUP($B$7&amp;$D$7&amp;$A18,MOTIVOS_DATOS!$A$3:$M$398,C$8,0)</f>
        <v>0.87505428256759832</v>
      </c>
      <c r="D18" s="56">
        <f>VLOOKUP($B$7&amp;$D$7&amp;$A18,MOTIVOS_DATOS!$A$3:$M$398,D$8,0)</f>
        <v>0.24314813168003016</v>
      </c>
      <c r="E18" s="56">
        <f>VLOOKUP($B$7&amp;$D$7&amp;$A18,MOTIVOS_DATOS!$A$3:$M$398,E$8,0)</f>
        <v>0.4190293779223595</v>
      </c>
      <c r="F18" s="56">
        <f>VLOOKUP($B$7&amp;$D$7&amp;$A18,MOTIVOS_DATOS!$A$3:$M$398,F$8,0)</f>
        <v>0.45929252439126894</v>
      </c>
      <c r="I18" s="90"/>
    </row>
    <row r="19" spans="1:9" ht="15" customHeight="1" x14ac:dyDescent="0.35">
      <c r="A19" s="92" t="s">
        <v>30</v>
      </c>
      <c r="B19" s="15" t="s">
        <v>31</v>
      </c>
      <c r="C19" s="56">
        <f>VLOOKUP($B$7&amp;$D$7&amp;$A19,MOTIVOS_DATOS!$A$3:$M$398,C$8,0)</f>
        <v>1.77535312764673</v>
      </c>
      <c r="D19" s="56">
        <f>VLOOKUP($B$7&amp;$D$7&amp;$A19,MOTIVOS_DATOS!$A$3:$M$398,D$8,0)</f>
        <v>1.1942717669534788</v>
      </c>
      <c r="E19" s="56">
        <f>VLOOKUP($B$7&amp;$D$7&amp;$A19,MOTIVOS_DATOS!$A$3:$M$398,E$8,0)</f>
        <v>1.0729098230342318</v>
      </c>
      <c r="F19" s="56">
        <f>VLOOKUP($B$7&amp;$D$7&amp;$A19,MOTIVOS_DATOS!$A$3:$M$398,F$8,0)</f>
        <v>1.0556944933502976</v>
      </c>
      <c r="I19" s="90"/>
    </row>
    <row r="20" spans="1:9" s="5" customFormat="1" ht="15" customHeight="1" x14ac:dyDescent="0.35">
      <c r="A20" s="92" t="s">
        <v>31</v>
      </c>
      <c r="B20" s="15" t="s">
        <v>32</v>
      </c>
      <c r="C20" s="56">
        <f>VLOOKUP($B$7&amp;$D$7&amp;$A20,MOTIVOS_DATOS!$A$3:$M$398,C$8,0)</f>
        <v>1.3606746071738067</v>
      </c>
      <c r="D20" s="56">
        <f>VLOOKUP($B$7&amp;$D$7&amp;$A20,MOTIVOS_DATOS!$A$3:$M$398,D$8,0)</f>
        <v>1.14319837761007</v>
      </c>
      <c r="E20" s="56">
        <f>VLOOKUP($B$7&amp;$D$7&amp;$A20,MOTIVOS_DATOS!$A$3:$M$398,E$8,0)</f>
        <v>0.96962310203562652</v>
      </c>
      <c r="F20" s="56">
        <f>VLOOKUP($B$7&amp;$D$7&amp;$A20,MOTIVOS_DATOS!$A$3:$M$398,F$8,0)</f>
        <v>0.93376388198659599</v>
      </c>
      <c r="G20" s="3"/>
      <c r="H20" s="93"/>
      <c r="I20" s="90"/>
    </row>
    <row r="21" spans="1:9" ht="15" customHeight="1" x14ac:dyDescent="0.35">
      <c r="A21" s="92" t="s">
        <v>32</v>
      </c>
      <c r="B21" s="15" t="s">
        <v>33</v>
      </c>
      <c r="C21" s="56">
        <f>VLOOKUP($B$7&amp;$D$7&amp;$A21,MOTIVOS_DATOS!$A$3:$M$398,C$8,0)</f>
        <v>1.281498032750632</v>
      </c>
      <c r="D21" s="56">
        <f>VLOOKUP($B$7&amp;$D$7&amp;$A21,MOTIVOS_DATOS!$A$3:$M$398,D$8,0)</f>
        <v>0.96718669450001193</v>
      </c>
      <c r="E21" s="56">
        <f>VLOOKUP($B$7&amp;$D$7&amp;$A21,MOTIVOS_DATOS!$A$3:$M$398,E$8,0)</f>
        <v>0.96802729215262329</v>
      </c>
      <c r="F21" s="56">
        <f>VLOOKUP($B$7&amp;$D$7&amp;$A21,MOTIVOS_DATOS!$A$3:$M$398,F$8,0)</f>
        <v>0.88392632386809111</v>
      </c>
      <c r="I21" s="90"/>
    </row>
    <row r="22" spans="1:9" ht="15" customHeight="1" x14ac:dyDescent="0.35">
      <c r="A22" s="94" t="s">
        <v>33</v>
      </c>
      <c r="B22" s="65" t="s">
        <v>46</v>
      </c>
      <c r="C22" s="78">
        <f>VLOOKUP($B$7&amp;$D$7&amp;$A22,MOTIVOS_DATOS!$A$3:$M$398,C$8,0)</f>
        <v>5.2416811891271529</v>
      </c>
      <c r="D22" s="78">
        <f>VLOOKUP($B$7&amp;$D$7&amp;$A22,MOTIVOS_DATOS!$A$3:$M$398,D$8,0)</f>
        <v>2.7170076589037904</v>
      </c>
      <c r="E22" s="78">
        <f>VLOOKUP($B$7&amp;$D$7&amp;$A22,MOTIVOS_DATOS!$A$3:$M$398,E$8,0)</f>
        <v>2.7526653148674223</v>
      </c>
      <c r="F22" s="78">
        <f>VLOOKUP($B$7&amp;$D$7&amp;$A22,MOTIVOS_DATOS!$A$3:$M$398,F$8,0)</f>
        <v>3.5965700325717429</v>
      </c>
      <c r="I22" s="90"/>
    </row>
    <row r="23" spans="1:9" ht="15" customHeight="1" x14ac:dyDescent="0.35">
      <c r="A23" s="92" t="s">
        <v>46</v>
      </c>
      <c r="B23" s="15" t="s">
        <v>47</v>
      </c>
      <c r="C23" s="56">
        <f>VLOOKUP($B$7&amp;$D$7&amp;$A23,MOTIVOS_DATOS!$A$3:$M$398,C$8,0)</f>
        <v>5.8314531810680128</v>
      </c>
      <c r="D23" s="56">
        <f>VLOOKUP($B$7&amp;$D$7&amp;$A23,MOTIVOS_DATOS!$A$3:$M$398,D$8,0)</f>
        <v>3.8865819293685404</v>
      </c>
      <c r="E23" s="56">
        <f>VLOOKUP($B$7&amp;$D$7&amp;$A23,MOTIVOS_DATOS!$A$3:$M$398,E$8,0)</f>
        <v>4.0493405827963285</v>
      </c>
      <c r="F23" s="56">
        <f>VLOOKUP($B$7&amp;$D$7&amp;$A23,MOTIVOS_DATOS!$A$3:$M$398,F$8,0)</f>
        <v>3.5267358384929905</v>
      </c>
      <c r="H23" s="95"/>
      <c r="I23" s="90"/>
    </row>
    <row r="24" spans="1:9" s="5" customFormat="1" ht="15" customHeight="1" x14ac:dyDescent="0.35">
      <c r="A24" s="92" t="s">
        <v>47</v>
      </c>
      <c r="B24" s="15" t="s">
        <v>48</v>
      </c>
      <c r="C24" s="56">
        <f>VLOOKUP($B$7&amp;$D$7&amp;$A24,MOTIVOS_DATOS!$A$3:$M$398,C$8,0)</f>
        <v>3.6482824688392013</v>
      </c>
      <c r="D24" s="56">
        <f>VLOOKUP($B$7&amp;$D$7&amp;$A24,MOTIVOS_DATOS!$A$3:$M$398,D$8,0)</f>
        <v>3.6934540337469599</v>
      </c>
      <c r="E24" s="56">
        <f>VLOOKUP($B$7&amp;$D$7&amp;$A24,MOTIVOS_DATOS!$A$3:$M$398,E$8,0)</f>
        <v>3.1913004976227972</v>
      </c>
      <c r="F24" s="56">
        <f>VLOOKUP($B$7&amp;$D$7&amp;$A24,MOTIVOS_DATOS!$A$3:$M$398,F$8,0)</f>
        <v>2.9673896406121685</v>
      </c>
      <c r="G24" s="3"/>
      <c r="H24" s="95"/>
      <c r="I24" s="90"/>
    </row>
    <row r="25" spans="1:9" ht="15" customHeight="1" x14ac:dyDescent="0.35">
      <c r="A25" s="92" t="s">
        <v>48</v>
      </c>
      <c r="B25" s="15" t="s">
        <v>49</v>
      </c>
      <c r="C25" s="56">
        <f>VLOOKUP($B$7&amp;$D$7&amp;$A25,MOTIVOS_DATOS!$A$3:$M$398,C$8,0)</f>
        <v>60.155186621534753</v>
      </c>
      <c r="D25" s="56">
        <f>VLOOKUP($B$7&amp;$D$7&amp;$A25,MOTIVOS_DATOS!$A$3:$M$398,D$8,0)</f>
        <v>33.492306547828385</v>
      </c>
      <c r="E25" s="56">
        <f>VLOOKUP($B$7&amp;$D$7&amp;$A25,MOTIVOS_DATOS!$A$3:$M$398,E$8,0)</f>
        <v>39.133068327612051</v>
      </c>
      <c r="F25" s="56">
        <f>VLOOKUP($B$7&amp;$D$7&amp;$A25,MOTIVOS_DATOS!$A$3:$M$398,F$8,0)</f>
        <v>44.165430987490794</v>
      </c>
      <c r="I25" s="90"/>
    </row>
    <row r="26" spans="1:9" ht="15" customHeight="1" x14ac:dyDescent="0.35">
      <c r="A26" s="92" t="s">
        <v>49</v>
      </c>
      <c r="B26" s="15" t="s">
        <v>50</v>
      </c>
      <c r="C26" s="56">
        <f>VLOOKUP($B$7&amp;$D$7&amp;$A26,MOTIVOS_DATOS!$A$3:$M$398,C$8,0)</f>
        <v>6.416641535844704</v>
      </c>
      <c r="D26" s="56">
        <f>VLOOKUP($B$7&amp;$D$7&amp;$A26,MOTIVOS_DATOS!$A$3:$M$398,D$8,0)</f>
        <v>4.5198826981598801</v>
      </c>
      <c r="E26" s="56">
        <f>VLOOKUP($B$7&amp;$D$7&amp;$A26,MOTIVOS_DATOS!$A$3:$M$398,E$8,0)</f>
        <v>4.4029850743388588</v>
      </c>
      <c r="F26" s="56">
        <f>VLOOKUP($B$7&amp;$D$7&amp;$A26,MOTIVOS_DATOS!$A$3:$M$398,F$8,0)</f>
        <v>4.4520890315672874</v>
      </c>
      <c r="I26" s="90"/>
    </row>
    <row r="27" spans="1:9" ht="15" customHeight="1" x14ac:dyDescent="0.35">
      <c r="A27" s="92" t="s">
        <v>50</v>
      </c>
      <c r="B27" s="15" t="s">
        <v>51</v>
      </c>
      <c r="C27" s="56">
        <f>VLOOKUP($B$7&amp;$D$7&amp;$A27,MOTIVOS_DATOS!$A$3:$M$398,C$8,0)</f>
        <v>0.20108348226928391</v>
      </c>
      <c r="D27" s="56">
        <f>VLOOKUP($B$7&amp;$D$7&amp;$A27,MOTIVOS_DATOS!$A$3:$M$398,D$8,0)</f>
        <v>8.8494615604704216E-2</v>
      </c>
      <c r="E27" s="56">
        <f>VLOOKUP($B$7&amp;$D$7&amp;$A27,MOTIVOS_DATOS!$A$3:$M$398,E$8,0)</f>
        <v>7.4153730487163658E-2</v>
      </c>
      <c r="F27" s="56">
        <f>VLOOKUP($B$7&amp;$D$7&amp;$A27,MOTIVOS_DATOS!$A$3:$M$398,F$8,0)</f>
        <v>0.22689919826411958</v>
      </c>
      <c r="H27" s="93"/>
      <c r="I27" s="90"/>
    </row>
    <row r="28" spans="1:9" ht="15" customHeight="1" x14ac:dyDescent="0.35">
      <c r="A28" s="92" t="s">
        <v>51</v>
      </c>
      <c r="B28" s="15" t="s">
        <v>52</v>
      </c>
      <c r="C28" s="56">
        <f>VLOOKUP($B$7&amp;$D$7&amp;$A28,MOTIVOS_DATOS!$A$3:$M$398,C$8,0)</f>
        <v>3.3632480630750612</v>
      </c>
      <c r="D28" s="56">
        <f>VLOOKUP($B$7&amp;$D$7&amp;$A28,MOTIVOS_DATOS!$A$3:$M$398,D$8,0)</f>
        <v>3.1344906160735295</v>
      </c>
      <c r="E28" s="56">
        <f>VLOOKUP($B$7&amp;$D$7&amp;$A28,MOTIVOS_DATOS!$A$3:$M$398,E$8,0)</f>
        <v>2.2769013989369724</v>
      </c>
      <c r="F28" s="56">
        <f>VLOOKUP($B$7&amp;$D$7&amp;$A28,MOTIVOS_DATOS!$A$3:$M$398,F$8,0)</f>
        <v>1.6225444815548802</v>
      </c>
      <c r="H28" s="93"/>
      <c r="I28" s="90"/>
    </row>
    <row r="29" spans="1:9" ht="15" customHeight="1" x14ac:dyDescent="0.35">
      <c r="A29" s="92" t="s">
        <v>204</v>
      </c>
      <c r="B29" s="15" t="s">
        <v>53</v>
      </c>
      <c r="C29" s="56">
        <f>VLOOKUP($B$7&amp;$D$7&amp;$A29,MOTIVOS_DATOS!$A$3:$M$398,C$8,0)</f>
        <v>0.35131174915343366</v>
      </c>
      <c r="D29" s="56">
        <f>VLOOKUP($B$7&amp;$D$7&amp;$A29,MOTIVOS_DATOS!$A$3:$M$398,D$8,0)</f>
        <v>0.23872461424571734</v>
      </c>
      <c r="E29" s="56">
        <f>VLOOKUP($B$7&amp;$D$7&amp;$A29,MOTIVOS_DATOS!$A$3:$M$398,E$8,0)</f>
        <v>0.28251046728316537</v>
      </c>
      <c r="F29" s="56">
        <f>VLOOKUP($B$7&amp;$D$7&amp;$A29,MOTIVOS_DATOS!$A$3:$M$398,F$8,0)</f>
        <v>0.1987042087445717</v>
      </c>
      <c r="H29" s="93"/>
      <c r="I29" s="90"/>
    </row>
    <row r="30" spans="1:9" ht="15" customHeight="1" x14ac:dyDescent="0.35">
      <c r="A30" s="94" t="s">
        <v>52</v>
      </c>
      <c r="B30" s="65" t="s">
        <v>54</v>
      </c>
      <c r="C30" s="78">
        <f>VLOOKUP($B$7&amp;$D$7&amp;$A30,MOTIVOS_DATOS!$A$3:$M$398,C$8,0)</f>
        <v>3.3189669201372021</v>
      </c>
      <c r="D30" s="78">
        <f>VLOOKUP($B$7&amp;$D$7&amp;$A30,MOTIVOS_DATOS!$A$3:$M$398,D$8,0)</f>
        <v>2.3067634943444646</v>
      </c>
      <c r="E30" s="78">
        <f>VLOOKUP($B$7&amp;$D$7&amp;$A30,MOTIVOS_DATOS!$A$3:$M$398,E$8,0)</f>
        <v>1.1854755470523588</v>
      </c>
      <c r="F30" s="78">
        <f>VLOOKUP($B$7&amp;$D$7&amp;$A30,MOTIVOS_DATOS!$A$3:$M$398,F$8,0)</f>
        <v>1.7816061182344791</v>
      </c>
      <c r="I30" s="90"/>
    </row>
    <row r="31" spans="1:9" ht="15" customHeight="1" x14ac:dyDescent="0.35">
      <c r="A31" s="92" t="s">
        <v>53</v>
      </c>
      <c r="B31" s="15" t="s">
        <v>55</v>
      </c>
      <c r="C31" s="56">
        <f>VLOOKUP($B$7&amp;$D$7&amp;$A31,MOTIVOS_DATOS!$A$3:$M$398,C$8,0)</f>
        <v>4.2574936681508841</v>
      </c>
      <c r="D31" s="56">
        <f>VLOOKUP($B$7&amp;$D$7&amp;$A31,MOTIVOS_DATOS!$A$3:$M$398,D$8,0)</f>
        <v>3.1618282905589234</v>
      </c>
      <c r="E31" s="56">
        <f>VLOOKUP($B$7&amp;$D$7&amp;$A31,MOTIVOS_DATOS!$A$3:$M$398,E$8,0)</f>
        <v>3.0709755336242948</v>
      </c>
      <c r="F31" s="56">
        <f>VLOOKUP($B$7&amp;$D$7&amp;$A31,MOTIVOS_DATOS!$A$3:$M$398,F$8,0)</f>
        <v>3.3868828434382889</v>
      </c>
      <c r="H31" s="93"/>
      <c r="I31" s="90"/>
    </row>
    <row r="32" spans="1:9" ht="15" customHeight="1" x14ac:dyDescent="0.35">
      <c r="A32" s="92" t="s">
        <v>172</v>
      </c>
      <c r="B32" s="15" t="s">
        <v>56</v>
      </c>
      <c r="C32" s="56">
        <f>VLOOKUP($B$7&amp;$D$7&amp;$A32,MOTIVOS_DATOS!$A$3:$M$398,C$8,0)</f>
        <v>14.299552652767858</v>
      </c>
      <c r="D32" s="56">
        <f>VLOOKUP($B$7&amp;$D$7&amp;$A32,MOTIVOS_DATOS!$A$3:$M$398,D$8,0)</f>
        <v>9.5061560387482569</v>
      </c>
      <c r="E32" s="56">
        <f>VLOOKUP($B$7&amp;$D$7&amp;$A32,MOTIVOS_DATOS!$A$3:$M$398,E$8,0)</f>
        <v>10.454354122399538</v>
      </c>
      <c r="F32" s="56">
        <f>VLOOKUP($B$7&amp;$D$7&amp;$A32,MOTIVOS_DATOS!$A$3:$M$398,F$8,0)</f>
        <v>10.153923712878798</v>
      </c>
      <c r="I32" s="90"/>
    </row>
    <row r="33" spans="1:9" ht="15" customHeight="1" x14ac:dyDescent="0.35">
      <c r="A33" s="92" t="s">
        <v>55</v>
      </c>
      <c r="B33" s="15" t="s">
        <v>57</v>
      </c>
      <c r="C33" s="56">
        <f>VLOOKUP($B$7&amp;$D$7&amp;$A33,MOTIVOS_DATOS!$A$3:$M$398,C$8,0)</f>
        <v>24.248370820524087</v>
      </c>
      <c r="D33" s="56">
        <f>VLOOKUP($B$7&amp;$D$7&amp;$A33,MOTIVOS_DATOS!$A$3:$M$398,D$8,0)</f>
        <v>13.765889103818484</v>
      </c>
      <c r="E33" s="56">
        <f>VLOOKUP($B$7&amp;$D$7&amp;$A33,MOTIVOS_DATOS!$A$3:$M$398,E$8,0)</f>
        <v>16.767288285451386</v>
      </c>
      <c r="F33" s="56">
        <f>VLOOKUP($B$7&amp;$D$7&amp;$A33,MOTIVOS_DATOS!$A$3:$M$398,F$8,0)</f>
        <v>17.692746476194468</v>
      </c>
      <c r="I33" s="90"/>
    </row>
    <row r="34" spans="1:9" ht="15" customHeight="1" x14ac:dyDescent="0.35">
      <c r="A34" s="92" t="s">
        <v>173</v>
      </c>
      <c r="B34" s="15" t="s">
        <v>58</v>
      </c>
      <c r="C34" s="56">
        <f>VLOOKUP($B$7&amp;$D$7&amp;$A34,MOTIVOS_DATOS!$A$3:$M$398,C$8,0)</f>
        <v>9.9577365286365076</v>
      </c>
      <c r="D34" s="56">
        <f>VLOOKUP($B$7&amp;$D$7&amp;$A34,MOTIVOS_DATOS!$A$3:$M$398,D$8,0)</f>
        <v>6.4271742455837764</v>
      </c>
      <c r="E34" s="56">
        <f>VLOOKUP($B$7&amp;$D$7&amp;$A34,MOTIVOS_DATOS!$A$3:$M$398,E$8,0)</f>
        <v>6.9352243833445719</v>
      </c>
      <c r="F34" s="56">
        <f>VLOOKUP($B$7&amp;$D$7&amp;$A34,MOTIVOS_DATOS!$A$3:$M$398,F$8,0)</f>
        <v>7.1976376824752419</v>
      </c>
      <c r="I34" s="90"/>
    </row>
    <row r="35" spans="1:9" s="5" customFormat="1" ht="15" customHeight="1" x14ac:dyDescent="0.35">
      <c r="A35" s="92" t="s">
        <v>57</v>
      </c>
      <c r="B35" s="15" t="s">
        <v>59</v>
      </c>
      <c r="C35" s="56">
        <f>VLOOKUP($B$7&amp;$D$7&amp;$A35,MOTIVOS_DATOS!$A$3:$M$398,C$8,0)</f>
        <v>6.8245542991656158</v>
      </c>
      <c r="D35" s="56">
        <f>VLOOKUP($B$7&amp;$D$7&amp;$A35,MOTIVOS_DATOS!$A$3:$M$398,D$8,0)</f>
        <v>4.5492006590015039</v>
      </c>
      <c r="E35" s="56">
        <f>VLOOKUP($B$7&amp;$D$7&amp;$A35,MOTIVOS_DATOS!$A$3:$M$398,E$8,0)</f>
        <v>4.6522143504868438</v>
      </c>
      <c r="F35" s="56">
        <f>VLOOKUP($B$7&amp;$D$7&amp;$A35,MOTIVOS_DATOS!$A$3:$M$398,F$8,0)</f>
        <v>5.1006301890361074</v>
      </c>
      <c r="G35" s="3"/>
      <c r="H35" s="80"/>
      <c r="I35" s="90"/>
    </row>
    <row r="36" spans="1:9" s="5" customFormat="1" ht="15" customHeight="1" x14ac:dyDescent="0.35">
      <c r="A36" s="92" t="s">
        <v>58</v>
      </c>
      <c r="B36" s="15" t="s">
        <v>60</v>
      </c>
      <c r="C36" s="56">
        <f>VLOOKUP($B$7&amp;$D$7&amp;$A36,MOTIVOS_DATOS!$A$3:$M$398,C$8,0)</f>
        <v>13.706551582017022</v>
      </c>
      <c r="D36" s="56">
        <f>VLOOKUP($B$7&amp;$D$7&amp;$A36,MOTIVOS_DATOS!$A$3:$M$398,D$8,0)</f>
        <v>7.3189933731738863</v>
      </c>
      <c r="E36" s="56">
        <f>VLOOKUP($B$7&amp;$D$7&amp;$A36,MOTIVOS_DATOS!$A$3:$M$398,E$8,0)</f>
        <v>7.7401102230045469</v>
      </c>
      <c r="F36" s="56">
        <f>VLOOKUP($B$7&amp;$D$7&amp;$A36,MOTIVOS_DATOS!$A$3:$M$398,F$8,0)</f>
        <v>9.3575100200699719</v>
      </c>
      <c r="G36" s="3"/>
      <c r="H36" s="80"/>
      <c r="I36" s="90"/>
    </row>
    <row r="37" spans="1:9" s="5" customFormat="1" ht="15" customHeight="1" x14ac:dyDescent="0.35">
      <c r="A37" s="92" t="s">
        <v>59</v>
      </c>
      <c r="B37" s="15" t="s">
        <v>61</v>
      </c>
      <c r="C37" s="56">
        <f>VLOOKUP($B$7&amp;$D$7&amp;$A37,MOTIVOS_DATOS!$A$3:$M$398,C$8,0)</f>
        <v>2.7236045237916953</v>
      </c>
      <c r="D37" s="56">
        <f>VLOOKUP($B$7&amp;$D$7&amp;$A37,MOTIVOS_DATOS!$A$3:$M$398,D$8,0)</f>
        <v>1.3316472649233495</v>
      </c>
      <c r="E37" s="56">
        <f>VLOOKUP($B$7&amp;$D$7&amp;$A37,MOTIVOS_DATOS!$A$3:$M$398,E$8,0)</f>
        <v>1.1386850823712824</v>
      </c>
      <c r="F37" s="56">
        <f>VLOOKUP($B$7&amp;$D$7&amp;$A37,MOTIVOS_DATOS!$A$3:$M$398,F$8,0)</f>
        <v>1.5791123913693152</v>
      </c>
      <c r="G37" s="3"/>
      <c r="H37" s="80"/>
      <c r="I37" s="90"/>
    </row>
    <row r="38" spans="1:9" ht="15" customHeight="1" x14ac:dyDescent="0.35">
      <c r="A38" s="94" t="s">
        <v>60</v>
      </c>
      <c r="B38" s="65" t="s">
        <v>62</v>
      </c>
      <c r="C38" s="78">
        <f>VLOOKUP($B$7&amp;$D$7&amp;$A38,MOTIVOS_DATOS!$A$3:$M$398,C$8,0)</f>
        <v>7.2683142839698132</v>
      </c>
      <c r="D38" s="78">
        <f>VLOOKUP($B$7&amp;$D$7&amp;$A38,MOTIVOS_DATOS!$A$3:$M$398,D$8,0)</f>
        <v>5.2998016534385695</v>
      </c>
      <c r="E38" s="78">
        <f>VLOOKUP($B$7&amp;$D$7&amp;$A38,MOTIVOS_DATOS!$A$3:$M$398,E$8,0)</f>
        <v>3.8368866112280315</v>
      </c>
      <c r="F38" s="78">
        <f>VLOOKUP($B$7&amp;$D$7&amp;$A38,MOTIVOS_DATOS!$A$3:$M$398,F$8,0)</f>
        <v>4.4729540792909619</v>
      </c>
      <c r="I38" s="90"/>
    </row>
    <row r="39" spans="1:9" x14ac:dyDescent="0.35">
      <c r="A39" s="92" t="s">
        <v>61</v>
      </c>
      <c r="B39" s="15" t="s">
        <v>63</v>
      </c>
      <c r="C39" s="56">
        <f>VLOOKUP($B$7&amp;$D$7&amp;$A39,MOTIVOS_DATOS!$A$3:$M$398,C$8,0)</f>
        <v>27.12537931216071</v>
      </c>
      <c r="D39" s="56">
        <f>VLOOKUP($B$7&amp;$D$7&amp;$A39,MOTIVOS_DATOS!$A$3:$M$398,D$8,0)</f>
        <v>15.215014538936577</v>
      </c>
      <c r="E39" s="56">
        <f>VLOOKUP($B$7&amp;$D$7&amp;$A39,MOTIVOS_DATOS!$A$3:$M$398,E$8,0)</f>
        <v>16.868569354542004</v>
      </c>
      <c r="F39" s="56">
        <f>VLOOKUP($B$7&amp;$D$7&amp;$A39,MOTIVOS_DATOS!$A$3:$M$398,F$8,0)</f>
        <v>18.369648880738222</v>
      </c>
      <c r="I39" s="90"/>
    </row>
    <row r="40" spans="1:9" ht="15" customHeight="1" x14ac:dyDescent="0.35">
      <c r="A40" s="92" t="s">
        <v>62</v>
      </c>
      <c r="B40" s="15" t="s">
        <v>64</v>
      </c>
      <c r="C40" s="56">
        <f>VLOOKUP($B$7&amp;$D$7&amp;$A40,MOTIVOS_DATOS!$A$3:$M$398,C$8,0)</f>
        <v>0.5694353326980941</v>
      </c>
      <c r="D40" s="56">
        <f>VLOOKUP($B$7&amp;$D$7&amp;$A40,MOTIVOS_DATOS!$A$3:$M$398,D$8,0)</f>
        <v>0.32102829649375447</v>
      </c>
      <c r="E40" s="56">
        <f>VLOOKUP($B$7&amp;$D$7&amp;$A40,MOTIVOS_DATOS!$A$3:$M$398,E$8,0)</f>
        <v>0.30714812003221248</v>
      </c>
      <c r="F40" s="56">
        <f>VLOOKUP($B$7&amp;$D$7&amp;$A40,MOTIVOS_DATOS!$A$3:$M$398,F$8,0)</f>
        <v>0.22722809770795935</v>
      </c>
      <c r="I40" s="90"/>
    </row>
    <row r="41" spans="1:9" x14ac:dyDescent="0.35">
      <c r="A41" s="92" t="s">
        <v>63</v>
      </c>
      <c r="B41" s="15" t="s">
        <v>65</v>
      </c>
      <c r="C41" s="56">
        <f>VLOOKUP($B$7&amp;$D$7&amp;$A41,MOTIVOS_DATOS!$A$3:$M$398,C$8,0)</f>
        <v>4.8178362456300841</v>
      </c>
      <c r="D41" s="56">
        <f>VLOOKUP($B$7&amp;$D$7&amp;$A41,MOTIVOS_DATOS!$A$3:$M$398,D$8,0)</f>
        <v>2.7420478804295358</v>
      </c>
      <c r="E41" s="56">
        <f>VLOOKUP($B$7&amp;$D$7&amp;$A41,MOTIVOS_DATOS!$A$3:$M$398,E$8,0)</f>
        <v>2.8299703716304729</v>
      </c>
      <c r="F41" s="56">
        <f>VLOOKUP($B$7&amp;$D$7&amp;$A41,MOTIVOS_DATOS!$A$3:$M$398,F$8,0)</f>
        <v>3.1616817660329084</v>
      </c>
      <c r="I41" s="90"/>
    </row>
    <row r="42" spans="1:9" x14ac:dyDescent="0.35">
      <c r="A42" s="92" t="s">
        <v>64</v>
      </c>
      <c r="B42" s="15" t="s">
        <v>66</v>
      </c>
      <c r="C42" s="56">
        <f>VLOOKUP($B$7&amp;$D$7&amp;$A42,MOTIVOS_DATOS!$A$3:$M$398,C$8,0)</f>
        <v>0.26785998488557922</v>
      </c>
      <c r="D42" s="56">
        <f>VLOOKUP($B$7&amp;$D$7&amp;$A42,MOTIVOS_DATOS!$A$3:$M$398,D$8,0)</f>
        <v>0.15071271425748672</v>
      </c>
      <c r="E42" s="56">
        <f>VLOOKUP($B$7&amp;$D$7&amp;$A42,MOTIVOS_DATOS!$A$3:$M$398,E$8,0)</f>
        <v>0.16200128858668528</v>
      </c>
      <c r="F42" s="56">
        <f>VLOOKUP($B$7&amp;$D$7&amp;$A42,MOTIVOS_DATOS!$A$3:$M$398,F$8,0)</f>
        <v>0.1702561881367709</v>
      </c>
      <c r="I42" s="90"/>
    </row>
    <row r="43" spans="1:9" x14ac:dyDescent="0.35">
      <c r="A43" s="92" t="s">
        <v>65</v>
      </c>
      <c r="B43" s="15" t="s">
        <v>67</v>
      </c>
      <c r="C43" s="56">
        <f>VLOOKUP($B$7&amp;$D$7&amp;$A43,MOTIVOS_DATOS!$A$3:$M$398,C$8,0)</f>
        <v>25.613024865787938</v>
      </c>
      <c r="D43" s="56">
        <f>VLOOKUP($B$7&amp;$D$7&amp;$A43,MOTIVOS_DATOS!$A$3:$M$398,D$8,0)</f>
        <v>15.082783578207426</v>
      </c>
      <c r="E43" s="56">
        <f>VLOOKUP($B$7&amp;$D$7&amp;$A43,MOTIVOS_DATOS!$A$3:$M$398,E$8,0)</f>
        <v>16.335322400699635</v>
      </c>
      <c r="F43" s="56">
        <f>VLOOKUP($B$7&amp;$D$7&amp;$A43,MOTIVOS_DATOS!$A$3:$M$398,F$8,0)</f>
        <v>18.216073214322819</v>
      </c>
      <c r="I43" s="90"/>
    </row>
    <row r="44" spans="1:9" x14ac:dyDescent="0.35">
      <c r="A44" s="92" t="s">
        <v>66</v>
      </c>
      <c r="B44" s="15" t="s">
        <v>68</v>
      </c>
      <c r="C44" s="56">
        <f>VLOOKUP($B$7&amp;$D$7&amp;$A44,MOTIVOS_DATOS!$A$3:$M$398,C$8,0)</f>
        <v>11.701368812718924</v>
      </c>
      <c r="D44" s="56">
        <f>VLOOKUP($B$7&amp;$D$7&amp;$A44,MOTIVOS_DATOS!$A$3:$M$398,D$8,0)</f>
        <v>7.2890716372007924</v>
      </c>
      <c r="E44" s="56">
        <f>VLOOKUP($B$7&amp;$D$7&amp;$A44,MOTIVOS_DATOS!$A$3:$M$398,E$8,0)</f>
        <v>8.4724894494754697</v>
      </c>
      <c r="F44" s="56">
        <f>VLOOKUP($B$7&amp;$D$7&amp;$A44,MOTIVOS_DATOS!$A$3:$M$398,F$8,0)</f>
        <v>8.9935170281160328</v>
      </c>
      <c r="I44" s="90"/>
    </row>
    <row r="45" spans="1:9" x14ac:dyDescent="0.35">
      <c r="A45" s="92" t="s">
        <v>67</v>
      </c>
      <c r="B45" s="15" t="s">
        <v>69</v>
      </c>
      <c r="C45" s="56">
        <f>VLOOKUP($B$7&amp;$D$7&amp;$A45,MOTIVOS_DATOS!$A$3:$M$398,C$8,0)</f>
        <v>12.394392996948916</v>
      </c>
      <c r="D45" s="56">
        <f>VLOOKUP($B$7&amp;$D$7&amp;$A45,MOTIVOS_DATOS!$A$3:$M$398,D$8,0)</f>
        <v>10.213987982910433</v>
      </c>
      <c r="E45" s="56">
        <f>VLOOKUP($B$7&amp;$D$7&amp;$A45,MOTIVOS_DATOS!$A$3:$M$398,E$8,0)</f>
        <v>9.3265744643091733</v>
      </c>
      <c r="F45" s="56">
        <f>VLOOKUP($B$7&amp;$D$7&amp;$A45,MOTIVOS_DATOS!$A$3:$M$398,F$8,0)</f>
        <v>9.3456655092566088</v>
      </c>
      <c r="I45" s="90"/>
    </row>
    <row r="46" spans="1:9" x14ac:dyDescent="0.35">
      <c r="A46" s="94" t="s">
        <v>68</v>
      </c>
      <c r="B46" s="65" t="s">
        <v>70</v>
      </c>
      <c r="C46" s="78">
        <f>VLOOKUP($B$7&amp;$D$7&amp;$A46,MOTIVOS_DATOS!$A$3:$M$398,C$8,0)</f>
        <v>0.79688385170786602</v>
      </c>
      <c r="D46" s="78">
        <f>VLOOKUP($B$7&amp;$D$7&amp;$A46,MOTIVOS_DATOS!$A$3:$M$398,D$8,0)</f>
        <v>0.34605013277342528</v>
      </c>
      <c r="E46" s="78">
        <f>VLOOKUP($B$7&amp;$D$7&amp;$A46,MOTIVOS_DATOS!$A$3:$M$398,E$8,0)</f>
        <v>0.29365829324269849</v>
      </c>
      <c r="F46" s="78">
        <f>VLOOKUP($B$7&amp;$D$7&amp;$A46,MOTIVOS_DATOS!$A$3:$M$398,F$8,0)</f>
        <v>0.45732503984010237</v>
      </c>
      <c r="I46" s="90"/>
    </row>
    <row r="47" spans="1:9" ht="15" customHeight="1" x14ac:dyDescent="0.35">
      <c r="A47" s="92" t="s">
        <v>69</v>
      </c>
      <c r="B47" s="15" t="s">
        <v>71</v>
      </c>
      <c r="C47" s="56">
        <f>VLOOKUP($B$7&amp;$D$7&amp;$A47,MOTIVOS_DATOS!$A$3:$M$398,C$8,0)</f>
        <v>8.0382770782688571</v>
      </c>
      <c r="D47" s="56">
        <f>VLOOKUP($B$7&amp;$D$7&amp;$A47,MOTIVOS_DATOS!$A$3:$M$398,D$8,0)</f>
        <v>5.9267085007554856</v>
      </c>
      <c r="E47" s="56">
        <f>VLOOKUP($B$7&amp;$D$7&amp;$A47,MOTIVOS_DATOS!$A$3:$M$398,E$8,0)</f>
        <v>5.6032012880639233</v>
      </c>
      <c r="F47" s="56">
        <f>VLOOKUP($B$7&amp;$D$7&amp;$A47,MOTIVOS_DATOS!$A$3:$M$398,F$8,0)</f>
        <v>5.7539586101832576</v>
      </c>
      <c r="I47" s="90"/>
    </row>
    <row r="48" spans="1:9" x14ac:dyDescent="0.35">
      <c r="A48" s="92" t="s">
        <v>70</v>
      </c>
      <c r="B48" s="15" t="s">
        <v>72</v>
      </c>
      <c r="C48" s="56">
        <f>VLOOKUP($B$7&amp;$D$7&amp;$A48,MOTIVOS_DATOS!$A$3:$M$398,C$8,0)</f>
        <v>0.3801170896399495</v>
      </c>
      <c r="D48" s="56">
        <f>VLOOKUP($B$7&amp;$D$7&amp;$A48,MOTIVOS_DATOS!$A$3:$M$398,D$8,0)</f>
        <v>0.18146474735454676</v>
      </c>
      <c r="E48" s="56">
        <f>VLOOKUP($B$7&amp;$D$7&amp;$A48,MOTIVOS_DATOS!$A$3:$M$398,E$8,0)</f>
        <v>0.20876415870604106</v>
      </c>
      <c r="F48" s="56">
        <f>VLOOKUP($B$7&amp;$D$7&amp;$A48,MOTIVOS_DATOS!$A$3:$M$398,F$8,0)</f>
        <v>0.18483791744019215</v>
      </c>
      <c r="I48" s="90"/>
    </row>
    <row r="49" spans="1:9" x14ac:dyDescent="0.35">
      <c r="A49" s="92" t="s">
        <v>71</v>
      </c>
      <c r="B49" s="15" t="s">
        <v>73</v>
      </c>
      <c r="C49" s="56">
        <f>VLOOKUP($B$7&amp;$D$7&amp;$A49,MOTIVOS_DATOS!$A$3:$M$398,C$8,0)</f>
        <v>13.138197603473763</v>
      </c>
      <c r="D49" s="56">
        <f>VLOOKUP($B$7&amp;$D$7&amp;$A49,MOTIVOS_DATOS!$A$3:$M$398,D$8,0)</f>
        <v>7.8260112990658266</v>
      </c>
      <c r="E49" s="56">
        <f>VLOOKUP($B$7&amp;$D$7&amp;$A49,MOTIVOS_DATOS!$A$3:$M$398,E$8,0)</f>
        <v>9.5632218585433897</v>
      </c>
      <c r="F49" s="56">
        <f>VLOOKUP($B$7&amp;$D$7&amp;$A49,MOTIVOS_DATOS!$A$3:$M$398,F$8,0)</f>
        <v>10.262693880546719</v>
      </c>
      <c r="I49" s="90"/>
    </row>
    <row r="50" spans="1:9" x14ac:dyDescent="0.35">
      <c r="A50" s="92" t="s">
        <v>72</v>
      </c>
      <c r="B50" s="15" t="s">
        <v>74</v>
      </c>
      <c r="C50" s="56">
        <f>VLOOKUP($B$7&amp;$D$7&amp;$A50,MOTIVOS_DATOS!$A$3:$M$398,C$8,0)</f>
        <v>21.234978444946556</v>
      </c>
      <c r="D50" s="56">
        <f>VLOOKUP($B$7&amp;$D$7&amp;$A50,MOTIVOS_DATOS!$A$3:$M$398,D$8,0)</f>
        <v>13.67833342378241</v>
      </c>
      <c r="E50" s="56">
        <f>VLOOKUP($B$7&amp;$D$7&amp;$A50,MOTIVOS_DATOS!$A$3:$M$398,E$8,0)</f>
        <v>15.101200437166844</v>
      </c>
      <c r="F50" s="56">
        <f>VLOOKUP($B$7&amp;$D$7&amp;$A50,MOTIVOS_DATOS!$A$3:$M$398,F$8,0)</f>
        <v>14.295642727826863</v>
      </c>
      <c r="I50" s="90"/>
    </row>
    <row r="51" spans="1:9" x14ac:dyDescent="0.35">
      <c r="A51" s="92" t="s">
        <v>73</v>
      </c>
      <c r="B51" s="15" t="s">
        <v>75</v>
      </c>
      <c r="C51" s="56">
        <f>VLOOKUP($B$7&amp;$D$7&amp;$A51,MOTIVOS_DATOS!$A$3:$M$398,C$8,0)</f>
        <v>2.4459252523441091</v>
      </c>
      <c r="D51" s="56">
        <f>VLOOKUP($B$7&amp;$D$7&amp;$A51,MOTIVOS_DATOS!$A$3:$M$398,D$8,0)</f>
        <v>2.2001786331006028</v>
      </c>
      <c r="E51" s="56">
        <f>VLOOKUP($B$7&amp;$D$7&amp;$A51,MOTIVOS_DATOS!$A$3:$M$398,E$8,0)</f>
        <v>1.4356545202826134</v>
      </c>
      <c r="F51" s="56">
        <f>VLOOKUP($B$7&amp;$D$7&amp;$A51,MOTIVOS_DATOS!$A$3:$M$398,F$8,0)</f>
        <v>1.36375201429993</v>
      </c>
      <c r="I51" s="90"/>
    </row>
    <row r="52" spans="1:9" x14ac:dyDescent="0.35">
      <c r="A52" s="92" t="s">
        <v>74</v>
      </c>
      <c r="B52" s="15" t="s">
        <v>76</v>
      </c>
      <c r="C52" s="56">
        <f>VLOOKUP($B$7&amp;$D$7&amp;$A52,MOTIVOS_DATOS!$A$3:$M$398,C$8,0)</f>
        <v>3.0607842502395375</v>
      </c>
      <c r="D52" s="56">
        <f>VLOOKUP($B$7&amp;$D$7&amp;$A52,MOTIVOS_DATOS!$A$3:$M$398,D$8,0)</f>
        <v>1.8477043137817377</v>
      </c>
      <c r="E52" s="56">
        <f>VLOOKUP($B$7&amp;$D$7&amp;$A52,MOTIVOS_DATOS!$A$3:$M$398,E$8,0)</f>
        <v>1.931799896137496</v>
      </c>
      <c r="F52" s="56">
        <f>VLOOKUP($B$7&amp;$D$7&amp;$A52,MOTIVOS_DATOS!$A$3:$M$398,F$8,0)</f>
        <v>1.9181346310698397</v>
      </c>
      <c r="I52" s="90"/>
    </row>
    <row r="53" spans="1:9" x14ac:dyDescent="0.35">
      <c r="A53" s="92" t="s">
        <v>75</v>
      </c>
      <c r="B53" s="15" t="s">
        <v>77</v>
      </c>
      <c r="C53" s="56">
        <f>VLOOKUP($B$7&amp;$D$7&amp;$A53,MOTIVOS_DATOS!$A$3:$M$398,C$8,0)</f>
        <v>26.929084353089859</v>
      </c>
      <c r="D53" s="56">
        <f>VLOOKUP($B$7&amp;$D$7&amp;$A53,MOTIVOS_DATOS!$A$3:$M$398,D$8,0)</f>
        <v>15.006912807130005</v>
      </c>
      <c r="E53" s="56">
        <f>VLOOKUP($B$7&amp;$D$7&amp;$A53,MOTIVOS_DATOS!$A$3:$M$398,E$8,0)</f>
        <v>16.807340811424211</v>
      </c>
      <c r="F53" s="56">
        <f>VLOOKUP($B$7&amp;$D$7&amp;$A53,MOTIVOS_DATOS!$A$3:$M$398,F$8,0)</f>
        <v>20.525906424161974</v>
      </c>
      <c r="I53" s="90"/>
    </row>
    <row r="54" spans="1:9" x14ac:dyDescent="0.35">
      <c r="A54" s="92" t="s">
        <v>76</v>
      </c>
      <c r="B54" s="15"/>
      <c r="C54" s="56">
        <f>VLOOKUP($B$7&amp;$D$7&amp;$A54,MOTIVOS_DATOS!$A$3:$M$398,C$8,0)</f>
        <v>1.7097980760014817</v>
      </c>
      <c r="D54" s="56">
        <f>VLOOKUP($B$7&amp;$D$7&amp;$A54,MOTIVOS_DATOS!$A$3:$M$398,D$8,0)</f>
        <v>0.84828123649514642</v>
      </c>
      <c r="E54" s="56">
        <f>VLOOKUP($B$7&amp;$D$7&amp;$A54,MOTIVOS_DATOS!$A$3:$M$398,E$8,0)</f>
        <v>0.93028139148626177</v>
      </c>
      <c r="F54" s="56">
        <f>VLOOKUP($B$7&amp;$D$7&amp;$A54,MOTIVOS_DATOS!$A$3:$M$398,F$8,0)</f>
        <v>1.3793372439740048</v>
      </c>
      <c r="I54" s="90"/>
    </row>
    <row r="55" spans="1:9" x14ac:dyDescent="0.35">
      <c r="A55" s="94" t="s">
        <v>77</v>
      </c>
      <c r="B55" s="65"/>
      <c r="C55" s="78">
        <f>VLOOKUP($B$7&amp;$D$7&amp;$A55,MOTIVOS_DATOS!$A$3:$M$398,C$8,0)</f>
        <v>6.3490134984872215</v>
      </c>
      <c r="D55" s="78">
        <f>VLOOKUP($B$7&amp;$D$7&amp;$A55,MOTIVOS_DATOS!$A$3:$M$398,D$8,0)</f>
        <v>3.8451024038140837</v>
      </c>
      <c r="E55" s="78">
        <f>VLOOKUP($B$7&amp;$D$7&amp;$A55,MOTIVOS_DATOS!$A$3:$M$398,E$8,0)</f>
        <v>3.0142705710060183</v>
      </c>
      <c r="F55" s="78">
        <f>VLOOKUP($B$7&amp;$D$7&amp;$A55,MOTIVOS_DATOS!$A$3:$M$398,F$8,0)</f>
        <v>3.2571370433573641</v>
      </c>
      <c r="I55" s="90"/>
    </row>
    <row r="56" spans="1:9" x14ac:dyDescent="0.35">
      <c r="B56" s="15"/>
    </row>
    <row r="57" spans="1:9" x14ac:dyDescent="0.35">
      <c r="B57" s="15"/>
    </row>
    <row r="58" spans="1:9" x14ac:dyDescent="0.35">
      <c r="B58" s="15"/>
    </row>
    <row r="59" spans="1:9" x14ac:dyDescent="0.35">
      <c r="B59" s="15"/>
    </row>
    <row r="60" spans="1:9" x14ac:dyDescent="0.35">
      <c r="B60" s="15"/>
    </row>
    <row r="61" spans="1:9" x14ac:dyDescent="0.35">
      <c r="B61" s="15"/>
    </row>
    <row r="62" spans="1:9" x14ac:dyDescent="0.35">
      <c r="B62" s="15"/>
    </row>
    <row r="63" spans="1:9" x14ac:dyDescent="0.35">
      <c r="B63" s="15"/>
    </row>
    <row r="64" spans="1:9"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row r="501" spans="2:2" x14ac:dyDescent="0.35">
      <c r="B501" s="15"/>
    </row>
    <row r="502" spans="2:2" x14ac:dyDescent="0.35">
      <c r="B502" s="15"/>
    </row>
    <row r="503" spans="2:2" x14ac:dyDescent="0.35">
      <c r="B503" s="15"/>
    </row>
  </sheetData>
  <sheetProtection sheet="1" objects="1" scenarios="1"/>
  <mergeCells count="1">
    <mergeCell ref="A1:F1"/>
  </mergeCells>
  <pageMargins left="0.70866141732283472" right="0.70866141732283472" top="0.74803149606299213" bottom="0.74803149606299213" header="0.31496062992125984" footer="0.31496062992125984"/>
  <pageSetup paperSize="9" scale="73" orientation="landscape" r:id="rId1"/>
  <ignoredErrors>
    <ignoredError sqref="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101600</xdr:colOff>
                    <xdr:row>5</xdr:row>
                    <xdr:rowOff>292100</xdr:rowOff>
                  </from>
                  <to>
                    <xdr:col>0</xdr:col>
                    <xdr:colOff>3822700</xdr:colOff>
                    <xdr:row>6</xdr:row>
                    <xdr:rowOff>215900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25400</xdr:colOff>
                    <xdr:row>5</xdr:row>
                    <xdr:rowOff>285750</xdr:rowOff>
                  </from>
                  <to>
                    <xdr:col>5</xdr:col>
                    <xdr:colOff>539750</xdr:colOff>
                    <xdr:row>6</xdr:row>
                    <xdr:rowOff>254000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pageSetUpPr fitToPage="1"/>
  </sheetPr>
  <dimension ref="A1:G26"/>
  <sheetViews>
    <sheetView showGridLines="0" showRowColHeaders="0" zoomScale="70" zoomScaleNormal="70" zoomScaleSheetLayoutView="100" workbookViewId="0">
      <selection sqref="A1:B1"/>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1" t="s">
        <v>111</v>
      </c>
      <c r="B1" s="101"/>
      <c r="C1" s="16"/>
      <c r="D1" s="16"/>
      <c r="E1" s="16"/>
      <c r="F1" s="16"/>
      <c r="G1" s="16"/>
    </row>
    <row r="2" spans="1:7" x14ac:dyDescent="0.35">
      <c r="A2" s="12"/>
      <c r="B2" s="12"/>
    </row>
    <row r="3" spans="1:7" ht="18.75" customHeight="1" thickBot="1" x14ac:dyDescent="0.4">
      <c r="A3" s="102" t="s">
        <v>206</v>
      </c>
      <c r="B3" s="102"/>
      <c r="C3" s="17"/>
      <c r="D3" s="17"/>
      <c r="E3" s="17"/>
      <c r="F3" s="17"/>
      <c r="G3" s="18"/>
    </row>
    <row r="4" spans="1:7" ht="3" customHeight="1" x14ac:dyDescent="0.35">
      <c r="A4" s="12"/>
      <c r="B4" s="12"/>
    </row>
    <row r="5" spans="1:7" s="19" customFormat="1" ht="18.75" customHeight="1" thickBot="1" x14ac:dyDescent="0.4">
      <c r="B5" s="28"/>
    </row>
    <row r="6" spans="1:7" ht="5.25" customHeight="1" thickTop="1" x14ac:dyDescent="0.35">
      <c r="A6" s="12"/>
      <c r="B6" s="12"/>
    </row>
    <row r="7" spans="1:7" s="20" customFormat="1" ht="30" customHeight="1" x14ac:dyDescent="0.35">
      <c r="A7" s="29"/>
      <c r="B7" s="96" t="s">
        <v>247</v>
      </c>
      <c r="E7" s="30"/>
    </row>
    <row r="8" spans="1:7" s="20" customFormat="1" ht="12" customHeight="1" x14ac:dyDescent="0.35">
      <c r="A8" s="101"/>
      <c r="B8" s="101"/>
      <c r="C8" s="16"/>
      <c r="D8" s="16"/>
      <c r="E8" s="16"/>
    </row>
    <row r="9" spans="1:7" s="20" customFormat="1" ht="224.5" customHeight="1" x14ac:dyDescent="0.35">
      <c r="B9" s="97" t="s">
        <v>248</v>
      </c>
    </row>
    <row r="10" spans="1:7" s="20" customFormat="1" ht="12" customHeight="1" x14ac:dyDescent="0.35">
      <c r="B10" s="25"/>
    </row>
    <row r="11" spans="1:7" s="20" customFormat="1" ht="208.5" customHeight="1" x14ac:dyDescent="0.35">
      <c r="B11" s="98" t="s">
        <v>250</v>
      </c>
    </row>
    <row r="12" spans="1:7" s="20" customFormat="1" ht="12" customHeight="1" x14ac:dyDescent="0.35">
      <c r="B12" s="99"/>
    </row>
    <row r="13" spans="1:7" s="20" customFormat="1" ht="75" customHeight="1" x14ac:dyDescent="0.35">
      <c r="B13" s="98" t="s">
        <v>249</v>
      </c>
    </row>
    <row r="14" spans="1:7" ht="12" customHeight="1" x14ac:dyDescent="0.35">
      <c r="B14" s="25"/>
    </row>
    <row r="15" spans="1:7" x14ac:dyDescent="0.35">
      <c r="B15" s="25"/>
    </row>
    <row r="16" spans="1:7" x14ac:dyDescent="0.35">
      <c r="B16" s="25"/>
    </row>
    <row r="17" spans="2:2" x14ac:dyDescent="0.35">
      <c r="B17" s="25"/>
    </row>
    <row r="18" spans="2:2" x14ac:dyDescent="0.35">
      <c r="B18" s="25"/>
    </row>
    <row r="19" spans="2:2" x14ac:dyDescent="0.35">
      <c r="B19" s="25"/>
    </row>
    <row r="20" spans="2:2" x14ac:dyDescent="0.35">
      <c r="B20" s="25"/>
    </row>
    <row r="21" spans="2:2" x14ac:dyDescent="0.35">
      <c r="B21" s="25"/>
    </row>
    <row r="22" spans="2:2" x14ac:dyDescent="0.35">
      <c r="B22" s="25"/>
    </row>
    <row r="23" spans="2:2" x14ac:dyDescent="0.35">
      <c r="B23" s="25"/>
    </row>
    <row r="24" spans="2:2" x14ac:dyDescent="0.35">
      <c r="B24" s="25"/>
    </row>
    <row r="25" spans="2:2" s="19" customFormat="1" ht="18.75" customHeight="1" x14ac:dyDescent="0.35">
      <c r="B25" s="25"/>
    </row>
    <row r="26" spans="2:2" x14ac:dyDescent="0.35">
      <c r="B26" s="25"/>
    </row>
  </sheetData>
  <sheetProtection sheet="1" objects="1" scenarios="1"/>
  <mergeCells count="3">
    <mergeCell ref="A1:B1"/>
    <mergeCell ref="A3:B3"/>
    <mergeCell ref="A8:B8"/>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G41"/>
  <sheetViews>
    <sheetView showGridLines="0" showRowColHeaders="0" zoomScale="70" zoomScaleNormal="70" zoomScaleSheetLayoutView="100" workbookViewId="0">
      <selection sqref="A1:B1"/>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3" t="s">
        <v>111</v>
      </c>
      <c r="B1" s="103"/>
      <c r="C1" s="16"/>
      <c r="D1" s="16"/>
      <c r="E1" s="31"/>
      <c r="F1" s="16"/>
      <c r="G1" s="16"/>
    </row>
    <row r="2" spans="1:7" x14ac:dyDescent="0.35">
      <c r="A2" s="12"/>
      <c r="B2" s="12"/>
      <c r="E2" s="12"/>
    </row>
    <row r="3" spans="1:7" ht="18.75" customHeight="1" thickBot="1" x14ac:dyDescent="0.4">
      <c r="A3" s="104" t="s">
        <v>84</v>
      </c>
      <c r="B3" s="105"/>
      <c r="C3" s="17"/>
      <c r="D3" s="17"/>
      <c r="E3" s="32"/>
      <c r="F3" s="17"/>
      <c r="G3" s="18"/>
    </row>
    <row r="4" spans="1:7" ht="3" customHeight="1" x14ac:dyDescent="0.35">
      <c r="A4" s="12"/>
      <c r="B4" s="12"/>
      <c r="E4" s="12"/>
    </row>
    <row r="5" spans="1:7" s="19" customFormat="1" ht="18.75" customHeight="1" thickBot="1" x14ac:dyDescent="0.4">
      <c r="B5" s="28" t="s">
        <v>85</v>
      </c>
    </row>
    <row r="6" spans="1:7" ht="5.25" customHeight="1" thickTop="1" x14ac:dyDescent="0.35">
      <c r="A6" s="12"/>
      <c r="B6" s="12"/>
      <c r="E6" s="12"/>
    </row>
    <row r="7" spans="1:7" s="20" customFormat="1" x14ac:dyDescent="0.35">
      <c r="A7" s="29"/>
      <c r="B7" s="33" t="s">
        <v>86</v>
      </c>
      <c r="E7" s="29"/>
    </row>
    <row r="8" spans="1:7" s="20" customFormat="1" x14ac:dyDescent="0.35">
      <c r="A8" s="29"/>
      <c r="B8" s="33" t="s">
        <v>87</v>
      </c>
      <c r="E8" s="29"/>
    </row>
    <row r="9" spans="1:7" s="20" customFormat="1" x14ac:dyDescent="0.35">
      <c r="A9" s="29"/>
      <c r="B9" s="33" t="s">
        <v>88</v>
      </c>
      <c r="E9" s="29"/>
    </row>
    <row r="10" spans="1:7" s="20" customFormat="1" x14ac:dyDescent="0.35">
      <c r="A10" s="29"/>
      <c r="B10" s="33" t="s">
        <v>89</v>
      </c>
      <c r="E10" s="29"/>
    </row>
    <row r="11" spans="1:7" s="20" customFormat="1" x14ac:dyDescent="0.35">
      <c r="A11" s="29"/>
      <c r="B11" s="33" t="s">
        <v>90</v>
      </c>
      <c r="E11" s="29"/>
    </row>
    <row r="12" spans="1:7" s="20" customFormat="1" x14ac:dyDescent="0.35">
      <c r="A12" s="29"/>
      <c r="B12" s="33"/>
      <c r="E12" s="29"/>
    </row>
    <row r="13" spans="1:7" s="19" customFormat="1" ht="18.75" customHeight="1" thickBot="1" x14ac:dyDescent="0.4">
      <c r="B13" s="34" t="s">
        <v>91</v>
      </c>
    </row>
    <row r="14" spans="1:7" ht="5.25" customHeight="1" thickTop="1" x14ac:dyDescent="0.35">
      <c r="A14" s="12"/>
      <c r="B14" s="12"/>
      <c r="E14" s="12"/>
    </row>
    <row r="15" spans="1:7" s="21" customFormat="1" ht="32.25" customHeight="1" x14ac:dyDescent="0.35">
      <c r="A15" s="35"/>
      <c r="B15" s="36" t="s">
        <v>92</v>
      </c>
      <c r="E15" s="35"/>
    </row>
    <row r="16" spans="1:7" s="21" customFormat="1" ht="32.25" customHeight="1" x14ac:dyDescent="0.35">
      <c r="A16" s="35"/>
      <c r="B16" s="36" t="s">
        <v>112</v>
      </c>
      <c r="E16" s="35"/>
    </row>
    <row r="17" spans="1:5" s="21" customFormat="1" ht="32.25" customHeight="1" x14ac:dyDescent="0.35">
      <c r="A17" s="35"/>
      <c r="B17" s="36" t="s">
        <v>93</v>
      </c>
      <c r="E17" s="35"/>
    </row>
    <row r="18" spans="1:5" s="21" customFormat="1" ht="32.25" customHeight="1" x14ac:dyDescent="0.35">
      <c r="A18" s="35"/>
      <c r="B18" s="36" t="s">
        <v>94</v>
      </c>
      <c r="E18" s="35"/>
    </row>
    <row r="19" spans="1:5" s="21" customFormat="1" ht="32.25" customHeight="1" x14ac:dyDescent="0.35">
      <c r="A19" s="35"/>
      <c r="B19" s="36" t="s">
        <v>95</v>
      </c>
      <c r="E19" s="35"/>
    </row>
    <row r="20" spans="1:5" s="21" customFormat="1" ht="32.25" customHeight="1" x14ac:dyDescent="0.35">
      <c r="A20" s="35"/>
      <c r="B20" s="36" t="s">
        <v>96</v>
      </c>
      <c r="E20" s="35"/>
    </row>
    <row r="21" spans="1:5" s="21" customFormat="1" ht="32.25" customHeight="1" x14ac:dyDescent="0.35">
      <c r="A21" s="35"/>
      <c r="B21" s="36" t="s">
        <v>113</v>
      </c>
      <c r="E21" s="35"/>
    </row>
    <row r="22" spans="1:5" s="21" customFormat="1" ht="32.25" customHeight="1" x14ac:dyDescent="0.35">
      <c r="A22" s="35"/>
      <c r="B22" s="36" t="s">
        <v>97</v>
      </c>
      <c r="E22" s="35"/>
    </row>
    <row r="23" spans="1:5" s="21" customFormat="1" ht="32.25" customHeight="1" x14ac:dyDescent="0.35">
      <c r="A23" s="35"/>
      <c r="B23" s="36" t="s">
        <v>114</v>
      </c>
      <c r="E23" s="35"/>
    </row>
    <row r="24" spans="1:5" s="21" customFormat="1" ht="32.25" customHeight="1" x14ac:dyDescent="0.35">
      <c r="A24" s="35"/>
      <c r="B24" s="36" t="s">
        <v>98</v>
      </c>
      <c r="E24" s="35"/>
    </row>
    <row r="25" spans="1:5" s="21" customFormat="1" ht="32.25" customHeight="1" x14ac:dyDescent="0.35">
      <c r="A25" s="35"/>
      <c r="B25" s="36" t="s">
        <v>115</v>
      </c>
      <c r="E25" s="35"/>
    </row>
    <row r="26" spans="1:5" s="19" customFormat="1" ht="18.75" customHeight="1" thickBot="1" x14ac:dyDescent="0.4">
      <c r="B26" s="34" t="s">
        <v>99</v>
      </c>
    </row>
    <row r="27" spans="1:5" ht="5.25" customHeight="1" thickTop="1" x14ac:dyDescent="0.35">
      <c r="A27" s="12"/>
      <c r="B27" s="12"/>
      <c r="E27" s="12"/>
    </row>
    <row r="28" spans="1:5" s="20" customFormat="1" ht="25.5" customHeight="1" x14ac:dyDescent="0.35">
      <c r="A28" s="29"/>
      <c r="B28" s="33" t="s">
        <v>100</v>
      </c>
      <c r="E28" s="29"/>
    </row>
    <row r="29" spans="1:5" s="20" customFormat="1" ht="25.5" customHeight="1" x14ac:dyDescent="0.35">
      <c r="A29" s="29"/>
      <c r="B29" s="33" t="s">
        <v>101</v>
      </c>
      <c r="E29" s="29"/>
    </row>
    <row r="30" spans="1:5" s="20" customFormat="1" ht="25.5" customHeight="1" x14ac:dyDescent="0.35">
      <c r="A30" s="29"/>
      <c r="B30" s="33" t="s">
        <v>102</v>
      </c>
      <c r="E30" s="29"/>
    </row>
    <row r="31" spans="1:5" s="20" customFormat="1" ht="25.5" customHeight="1" x14ac:dyDescent="0.35">
      <c r="A31" s="29"/>
      <c r="B31" s="33" t="s">
        <v>103</v>
      </c>
      <c r="E31" s="29"/>
    </row>
    <row r="32" spans="1:5" s="20" customFormat="1" ht="25.5" customHeight="1" x14ac:dyDescent="0.35">
      <c r="A32" s="29"/>
      <c r="B32" s="33" t="s">
        <v>104</v>
      </c>
      <c r="E32" s="29"/>
    </row>
    <row r="33" spans="1:5" s="20" customFormat="1" ht="34.5" customHeight="1" x14ac:dyDescent="0.35">
      <c r="A33" s="29"/>
      <c r="B33" s="33" t="s">
        <v>105</v>
      </c>
      <c r="E33" s="29"/>
    </row>
    <row r="34" spans="1:5" s="20" customFormat="1" ht="25.5" customHeight="1" x14ac:dyDescent="0.35">
      <c r="A34" s="29"/>
      <c r="B34" s="33" t="s">
        <v>106</v>
      </c>
      <c r="E34" s="29"/>
    </row>
    <row r="35" spans="1:5" s="20" customFormat="1" ht="25.5" customHeight="1" x14ac:dyDescent="0.35">
      <c r="A35" s="29"/>
      <c r="B35" s="33" t="s">
        <v>107</v>
      </c>
      <c r="E35" s="29"/>
    </row>
    <row r="36" spans="1:5" ht="21" customHeight="1" x14ac:dyDescent="0.35">
      <c r="A36" s="12"/>
      <c r="B36" s="37" t="s">
        <v>108</v>
      </c>
      <c r="E36" s="12"/>
    </row>
    <row r="37" spans="1:5" x14ac:dyDescent="0.35">
      <c r="A37" s="12"/>
      <c r="B37" s="12"/>
      <c r="E37" s="12"/>
    </row>
    <row r="38" spans="1:5" x14ac:dyDescent="0.35">
      <c r="A38" s="12"/>
      <c r="B38" s="12"/>
      <c r="E38" s="12"/>
    </row>
    <row r="39" spans="1:5" ht="26" x14ac:dyDescent="0.35">
      <c r="A39" s="103"/>
      <c r="B39" s="103"/>
      <c r="C39" s="16"/>
      <c r="D39" s="16"/>
    </row>
    <row r="40" spans="1:5" x14ac:dyDescent="0.35">
      <c r="A40" s="12"/>
      <c r="B40" s="12"/>
    </row>
    <row r="41" spans="1:5" ht="18.5" x14ac:dyDescent="0.35">
      <c r="C41" s="17"/>
      <c r="D41" s="17"/>
    </row>
  </sheetData>
  <sheetProtection sheet="1" objects="1" scenarios="1"/>
  <mergeCells count="3">
    <mergeCell ref="A1:B1"/>
    <mergeCell ref="A3:B3"/>
    <mergeCell ref="A39:B39"/>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0"/>
  <sheetViews>
    <sheetView showGridLines="0" showRowColHeaders="0" zoomScale="70" zoomScaleNormal="70" zoomScaleSheetLayoutView="85" workbookViewId="0">
      <selection activeCell="B5" sqref="B5:I40"/>
    </sheetView>
  </sheetViews>
  <sheetFormatPr baseColWidth="10" defaultRowHeight="14.5" x14ac:dyDescent="0.35"/>
  <cols>
    <col min="1" max="1" width="6.1796875" customWidth="1"/>
    <col min="9" max="9" width="43" customWidth="1"/>
  </cols>
  <sheetData>
    <row r="1" spans="1:12" ht="48.75" customHeight="1" x14ac:dyDescent="0.35">
      <c r="A1" s="106" t="s">
        <v>111</v>
      </c>
      <c r="B1" s="106"/>
      <c r="C1" s="106"/>
      <c r="D1" s="106"/>
      <c r="E1" s="106"/>
      <c r="F1" s="106"/>
      <c r="G1" s="106"/>
      <c r="H1" s="106"/>
      <c r="I1" s="106"/>
      <c r="J1" s="106"/>
      <c r="K1" s="16"/>
      <c r="L1" s="16"/>
    </row>
    <row r="3" spans="1:12" ht="18.75" customHeight="1" thickBot="1" x14ac:dyDescent="0.4">
      <c r="A3" s="107" t="s">
        <v>109</v>
      </c>
      <c r="B3" s="108"/>
      <c r="C3" s="108"/>
      <c r="D3" s="108"/>
      <c r="E3" s="108"/>
      <c r="F3" s="108"/>
      <c r="G3" s="108"/>
      <c r="H3" s="108"/>
      <c r="I3" s="108"/>
      <c r="J3" s="108"/>
      <c r="K3" s="18"/>
      <c r="L3" s="18"/>
    </row>
    <row r="5" spans="1:12" ht="15" customHeight="1" x14ac:dyDescent="0.35">
      <c r="B5" s="109" t="s">
        <v>246</v>
      </c>
      <c r="C5" s="109"/>
      <c r="D5" s="109"/>
      <c r="E5" s="109"/>
      <c r="F5" s="109"/>
      <c r="G5" s="109"/>
      <c r="H5" s="109"/>
      <c r="I5" s="109"/>
    </row>
    <row r="6" spans="1:12" ht="14.5" customHeight="1" x14ac:dyDescent="0.35">
      <c r="B6" s="109"/>
      <c r="C6" s="109"/>
      <c r="D6" s="109"/>
      <c r="E6" s="109"/>
      <c r="F6" s="109"/>
      <c r="G6" s="109"/>
      <c r="H6" s="109"/>
      <c r="I6" s="109"/>
    </row>
    <row r="7" spans="1:12" ht="14.5" customHeight="1" x14ac:dyDescent="0.35">
      <c r="B7" s="109"/>
      <c r="C7" s="109"/>
      <c r="D7" s="109"/>
      <c r="E7" s="109"/>
      <c r="F7" s="109"/>
      <c r="G7" s="109"/>
      <c r="H7" s="109"/>
      <c r="I7" s="109"/>
    </row>
    <row r="8" spans="1:12" ht="14.5" customHeight="1" x14ac:dyDescent="0.35">
      <c r="B8" s="109"/>
      <c r="C8" s="109"/>
      <c r="D8" s="109"/>
      <c r="E8" s="109"/>
      <c r="F8" s="109"/>
      <c r="G8" s="109"/>
      <c r="H8" s="109"/>
      <c r="I8" s="109"/>
    </row>
    <row r="9" spans="1:12" ht="14.5" customHeight="1" x14ac:dyDescent="0.35">
      <c r="B9" s="109"/>
      <c r="C9" s="109"/>
      <c r="D9" s="109"/>
      <c r="E9" s="109"/>
      <c r="F9" s="109"/>
      <c r="G9" s="109"/>
      <c r="H9" s="109"/>
      <c r="I9" s="109"/>
    </row>
    <row r="10" spans="1:12" ht="14.5" customHeight="1" x14ac:dyDescent="0.35">
      <c r="B10" s="109"/>
      <c r="C10" s="109"/>
      <c r="D10" s="109"/>
      <c r="E10" s="109"/>
      <c r="F10" s="109"/>
      <c r="G10" s="109"/>
      <c r="H10" s="109"/>
      <c r="I10" s="109"/>
    </row>
    <row r="11" spans="1:12" ht="14.5" customHeight="1" x14ac:dyDescent="0.35">
      <c r="B11" s="109"/>
      <c r="C11" s="109"/>
      <c r="D11" s="109"/>
      <c r="E11" s="109"/>
      <c r="F11" s="109"/>
      <c r="G11" s="109"/>
      <c r="H11" s="109"/>
      <c r="I11" s="109"/>
    </row>
    <row r="12" spans="1:12" ht="14.5" customHeight="1" x14ac:dyDescent="0.35">
      <c r="B12" s="109"/>
      <c r="C12" s="109"/>
      <c r="D12" s="109"/>
      <c r="E12" s="109"/>
      <c r="F12" s="109"/>
      <c r="G12" s="109"/>
      <c r="H12" s="109"/>
      <c r="I12" s="109"/>
    </row>
    <row r="13" spans="1:12" ht="14.5" customHeight="1" x14ac:dyDescent="0.35">
      <c r="B13" s="109"/>
      <c r="C13" s="109"/>
      <c r="D13" s="109"/>
      <c r="E13" s="109"/>
      <c r="F13" s="109"/>
      <c r="G13" s="109"/>
      <c r="H13" s="109"/>
      <c r="I13" s="109"/>
    </row>
    <row r="14" spans="1:12" ht="14.5" customHeight="1" x14ac:dyDescent="0.35">
      <c r="B14" s="109"/>
      <c r="C14" s="109"/>
      <c r="D14" s="109"/>
      <c r="E14" s="109"/>
      <c r="F14" s="109"/>
      <c r="G14" s="109"/>
      <c r="H14" s="109"/>
      <c r="I14" s="109"/>
    </row>
    <row r="15" spans="1:12" ht="14.5" customHeight="1" x14ac:dyDescent="0.35">
      <c r="B15" s="109"/>
      <c r="C15" s="109"/>
      <c r="D15" s="109"/>
      <c r="E15" s="109"/>
      <c r="F15" s="109"/>
      <c r="G15" s="109"/>
      <c r="H15" s="109"/>
      <c r="I15" s="109"/>
    </row>
    <row r="16" spans="1:12" ht="14.5" customHeight="1" x14ac:dyDescent="0.35">
      <c r="B16" s="109"/>
      <c r="C16" s="109"/>
      <c r="D16" s="109"/>
      <c r="E16" s="109"/>
      <c r="F16" s="109"/>
      <c r="G16" s="109"/>
      <c r="H16" s="109"/>
      <c r="I16" s="109"/>
    </row>
    <row r="17" spans="2:9" ht="14.5" customHeight="1" x14ac:dyDescent="0.35">
      <c r="B17" s="109"/>
      <c r="C17" s="109"/>
      <c r="D17" s="109"/>
      <c r="E17" s="109"/>
      <c r="F17" s="109"/>
      <c r="G17" s="109"/>
      <c r="H17" s="109"/>
      <c r="I17" s="109"/>
    </row>
    <row r="18" spans="2:9" ht="14.5" customHeight="1" x14ac:dyDescent="0.35">
      <c r="B18" s="109"/>
      <c r="C18" s="109"/>
      <c r="D18" s="109"/>
      <c r="E18" s="109"/>
      <c r="F18" s="109"/>
      <c r="G18" s="109"/>
      <c r="H18" s="109"/>
      <c r="I18" s="109"/>
    </row>
    <row r="19" spans="2:9" ht="14.5" customHeight="1" x14ac:dyDescent="0.35">
      <c r="B19" s="109"/>
      <c r="C19" s="109"/>
      <c r="D19" s="109"/>
      <c r="E19" s="109"/>
      <c r="F19" s="109"/>
      <c r="G19" s="109"/>
      <c r="H19" s="109"/>
      <c r="I19" s="109"/>
    </row>
    <row r="20" spans="2:9" ht="14.5" customHeight="1" x14ac:dyDescent="0.35">
      <c r="B20" s="109"/>
      <c r="C20" s="109"/>
      <c r="D20" s="109"/>
      <c r="E20" s="109"/>
      <c r="F20" s="109"/>
      <c r="G20" s="109"/>
      <c r="H20" s="109"/>
      <c r="I20" s="109"/>
    </row>
    <row r="21" spans="2:9" ht="14.5" customHeight="1" x14ac:dyDescent="0.35">
      <c r="B21" s="109"/>
      <c r="C21" s="109"/>
      <c r="D21" s="109"/>
      <c r="E21" s="109"/>
      <c r="F21" s="109"/>
      <c r="G21" s="109"/>
      <c r="H21" s="109"/>
      <c r="I21" s="109"/>
    </row>
    <row r="22" spans="2:9" ht="14.5" customHeight="1" x14ac:dyDescent="0.35">
      <c r="B22" s="109"/>
      <c r="C22" s="109"/>
      <c r="D22" s="109"/>
      <c r="E22" s="109"/>
      <c r="F22" s="109"/>
      <c r="G22" s="109"/>
      <c r="H22" s="109"/>
      <c r="I22" s="109"/>
    </row>
    <row r="23" spans="2:9" ht="14.5" customHeight="1" x14ac:dyDescent="0.35">
      <c r="B23" s="109"/>
      <c r="C23" s="109"/>
      <c r="D23" s="109"/>
      <c r="E23" s="109"/>
      <c r="F23" s="109"/>
      <c r="G23" s="109"/>
      <c r="H23" s="109"/>
      <c r="I23" s="109"/>
    </row>
    <row r="24" spans="2:9" ht="14.5" customHeight="1" x14ac:dyDescent="0.35">
      <c r="B24" s="109"/>
      <c r="C24" s="109"/>
      <c r="D24" s="109"/>
      <c r="E24" s="109"/>
      <c r="F24" s="109"/>
      <c r="G24" s="109"/>
      <c r="H24" s="109"/>
      <c r="I24" s="109"/>
    </row>
    <row r="25" spans="2:9" ht="14.5" customHeight="1" x14ac:dyDescent="0.35">
      <c r="B25" s="109"/>
      <c r="C25" s="109"/>
      <c r="D25" s="109"/>
      <c r="E25" s="109"/>
      <c r="F25" s="109"/>
      <c r="G25" s="109"/>
      <c r="H25" s="109"/>
      <c r="I25" s="109"/>
    </row>
    <row r="26" spans="2:9" ht="14.5" customHeight="1" x14ac:dyDescent="0.35">
      <c r="B26" s="109"/>
      <c r="C26" s="109"/>
      <c r="D26" s="109"/>
      <c r="E26" s="109"/>
      <c r="F26" s="109"/>
      <c r="G26" s="109"/>
      <c r="H26" s="109"/>
      <c r="I26" s="109"/>
    </row>
    <row r="27" spans="2:9" ht="14.5" customHeight="1" x14ac:dyDescent="0.35">
      <c r="B27" s="109"/>
      <c r="C27" s="109"/>
      <c r="D27" s="109"/>
      <c r="E27" s="109"/>
      <c r="F27" s="109"/>
      <c r="G27" s="109"/>
      <c r="H27" s="109"/>
      <c r="I27" s="109"/>
    </row>
    <row r="28" spans="2:9" ht="14.5" customHeight="1" x14ac:dyDescent="0.35">
      <c r="B28" s="109"/>
      <c r="C28" s="109"/>
      <c r="D28" s="109"/>
      <c r="E28" s="109"/>
      <c r="F28" s="109"/>
      <c r="G28" s="109"/>
      <c r="H28" s="109"/>
      <c r="I28" s="109"/>
    </row>
    <row r="29" spans="2:9" ht="14.5" customHeight="1" x14ac:dyDescent="0.35">
      <c r="B29" s="109"/>
      <c r="C29" s="109"/>
      <c r="D29" s="109"/>
      <c r="E29" s="109"/>
      <c r="F29" s="109"/>
      <c r="G29" s="109"/>
      <c r="H29" s="109"/>
      <c r="I29" s="109"/>
    </row>
    <row r="30" spans="2:9" ht="14.5" customHeight="1" x14ac:dyDescent="0.35">
      <c r="B30" s="109"/>
      <c r="C30" s="109"/>
      <c r="D30" s="109"/>
      <c r="E30" s="109"/>
      <c r="F30" s="109"/>
      <c r="G30" s="109"/>
      <c r="H30" s="109"/>
      <c r="I30" s="109"/>
    </row>
    <row r="31" spans="2:9" ht="42.5" customHeight="1" x14ac:dyDescent="0.35">
      <c r="B31" s="109"/>
      <c r="C31" s="109"/>
      <c r="D31" s="109"/>
      <c r="E31" s="109"/>
      <c r="F31" s="109"/>
      <c r="G31" s="109"/>
      <c r="H31" s="109"/>
      <c r="I31" s="109"/>
    </row>
    <row r="32" spans="2:9" ht="14.5" customHeight="1" x14ac:dyDescent="0.35">
      <c r="B32" s="109"/>
      <c r="C32" s="109"/>
      <c r="D32" s="109"/>
      <c r="E32" s="109"/>
      <c r="F32" s="109"/>
      <c r="G32" s="109"/>
      <c r="H32" s="109"/>
      <c r="I32" s="109"/>
    </row>
    <row r="33" spans="2:9" ht="14.5" customHeight="1" x14ac:dyDescent="0.35">
      <c r="B33" s="109"/>
      <c r="C33" s="109"/>
      <c r="D33" s="109"/>
      <c r="E33" s="109"/>
      <c r="F33" s="109"/>
      <c r="G33" s="109"/>
      <c r="H33" s="109"/>
      <c r="I33" s="109"/>
    </row>
    <row r="34" spans="2:9" ht="14.5" customHeight="1" x14ac:dyDescent="0.35">
      <c r="B34" s="109"/>
      <c r="C34" s="109"/>
      <c r="D34" s="109"/>
      <c r="E34" s="109"/>
      <c r="F34" s="109"/>
      <c r="G34" s="109"/>
      <c r="H34" s="109"/>
      <c r="I34" s="109"/>
    </row>
    <row r="35" spans="2:9" ht="14.5" customHeight="1" x14ac:dyDescent="0.35">
      <c r="B35" s="109"/>
      <c r="C35" s="109"/>
      <c r="D35" s="109"/>
      <c r="E35" s="109"/>
      <c r="F35" s="109"/>
      <c r="G35" s="109"/>
      <c r="H35" s="109"/>
      <c r="I35" s="109"/>
    </row>
    <row r="36" spans="2:9" ht="14.5" customHeight="1" x14ac:dyDescent="0.35">
      <c r="B36" s="109"/>
      <c r="C36" s="109"/>
      <c r="D36" s="109"/>
      <c r="E36" s="109"/>
      <c r="F36" s="109"/>
      <c r="G36" s="109"/>
      <c r="H36" s="109"/>
      <c r="I36" s="109"/>
    </row>
    <row r="37" spans="2:9" ht="14.5" customHeight="1" x14ac:dyDescent="0.35">
      <c r="B37" s="109"/>
      <c r="C37" s="109"/>
      <c r="D37" s="109"/>
      <c r="E37" s="109"/>
      <c r="F37" s="109"/>
      <c r="G37" s="109"/>
      <c r="H37" s="109"/>
      <c r="I37" s="109"/>
    </row>
    <row r="38" spans="2:9" ht="14.5" customHeight="1" x14ac:dyDescent="0.35">
      <c r="B38" s="109"/>
      <c r="C38" s="109"/>
      <c r="D38" s="109"/>
      <c r="E38" s="109"/>
      <c r="F38" s="109"/>
      <c r="G38" s="109"/>
      <c r="H38" s="109"/>
      <c r="I38" s="109"/>
    </row>
    <row r="39" spans="2:9" ht="14.5" customHeight="1" x14ac:dyDescent="0.35">
      <c r="B39" s="109"/>
      <c r="C39" s="109"/>
      <c r="D39" s="109"/>
      <c r="E39" s="109"/>
      <c r="F39" s="109"/>
      <c r="G39" s="109"/>
      <c r="H39" s="109"/>
      <c r="I39" s="109"/>
    </row>
    <row r="40" spans="2:9" ht="125" customHeight="1" x14ac:dyDescent="0.35">
      <c r="B40" s="109"/>
      <c r="C40" s="109"/>
      <c r="D40" s="109"/>
      <c r="E40" s="109"/>
      <c r="F40" s="109"/>
      <c r="G40" s="109"/>
      <c r="H40" s="109"/>
      <c r="I40" s="109"/>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zoomScale="60" zoomScaleNormal="60" workbookViewId="0">
      <selection activeCell="F48" sqref="F48:G60"/>
    </sheetView>
  </sheetViews>
  <sheetFormatPr baseColWidth="10" defaultColWidth="11.453125" defaultRowHeight="14.5" x14ac:dyDescent="0.35"/>
  <cols>
    <col min="1" max="1" width="53.453125" style="12" customWidth="1"/>
    <col min="2" max="2" width="35.54296875" style="12" bestFit="1" customWidth="1"/>
    <col min="3" max="3" width="31.26953125" style="12" customWidth="1"/>
    <col min="4" max="8" width="18.453125" style="12" bestFit="1" customWidth="1"/>
    <col min="9" max="12" width="16.26953125" style="12" customWidth="1"/>
    <col min="13" max="14" width="12" style="12" bestFit="1" customWidth="1"/>
    <col min="15" max="16384" width="11.453125" style="12"/>
  </cols>
  <sheetData>
    <row r="2" spans="1:14" x14ac:dyDescent="0.35">
      <c r="D2" s="12" t="s">
        <v>208</v>
      </c>
      <c r="E2" s="12" t="s">
        <v>209</v>
      </c>
      <c r="F2" s="12" t="s">
        <v>210</v>
      </c>
      <c r="G2" s="12" t="s">
        <v>211</v>
      </c>
      <c r="H2" s="12">
        <v>0</v>
      </c>
      <c r="I2" s="12">
        <v>0</v>
      </c>
      <c r="J2" s="12">
        <v>0</v>
      </c>
      <c r="K2" s="12">
        <v>0</v>
      </c>
      <c r="L2" s="12">
        <v>0</v>
      </c>
    </row>
    <row r="3" spans="1:14" x14ac:dyDescent="0.35">
      <c r="A3" s="12" t="str">
        <f>B3&amp;C3</f>
        <v>VOLUMEN (miles Consumiciones)TOTAL BEBIDAS</v>
      </c>
      <c r="B3" s="12" t="s">
        <v>182</v>
      </c>
      <c r="C3" s="12" t="s">
        <v>121</v>
      </c>
      <c r="D3" s="13">
        <v>9863262</v>
      </c>
      <c r="E3" s="13">
        <v>5992083</v>
      </c>
      <c r="F3" s="13">
        <v>6793485</v>
      </c>
      <c r="G3" s="13">
        <v>7340566</v>
      </c>
      <c r="H3" s="13">
        <v>0</v>
      </c>
      <c r="I3" s="13">
        <v>0</v>
      </c>
      <c r="J3" s="13">
        <v>0</v>
      </c>
      <c r="K3" s="13">
        <v>0</v>
      </c>
      <c r="L3" s="13">
        <v>0</v>
      </c>
      <c r="M3" s="13"/>
      <c r="N3" s="13"/>
    </row>
    <row r="4" spans="1:14" x14ac:dyDescent="0.35">
      <c r="A4" s="12" t="str">
        <f t="shared" ref="A4:A67" si="0">B4&amp;C4</f>
        <v>VOLUMEN (miles Consumiciones).Total Bebidas Caliente</v>
      </c>
      <c r="B4" s="12" t="s">
        <v>182</v>
      </c>
      <c r="C4" s="12" t="s">
        <v>122</v>
      </c>
      <c r="D4" s="13">
        <v>3727420</v>
      </c>
      <c r="E4" s="13">
        <v>2276435</v>
      </c>
      <c r="F4" s="13">
        <v>2656480</v>
      </c>
      <c r="G4" s="13">
        <v>2811698</v>
      </c>
      <c r="H4" s="13">
        <v>0</v>
      </c>
      <c r="I4" s="13">
        <v>0</v>
      </c>
      <c r="J4" s="13">
        <v>0</v>
      </c>
      <c r="K4" s="13">
        <v>0</v>
      </c>
      <c r="L4" s="13">
        <v>0</v>
      </c>
      <c r="M4" s="13"/>
      <c r="N4" s="13"/>
    </row>
    <row r="5" spans="1:14" x14ac:dyDescent="0.35">
      <c r="A5" s="12" t="str">
        <f t="shared" si="0"/>
        <v>VOLUMEN (miles Consumiciones)Cafe</v>
      </c>
      <c r="B5" s="12" t="s">
        <v>182</v>
      </c>
      <c r="C5" s="12" t="s">
        <v>123</v>
      </c>
      <c r="D5" s="13">
        <v>1538389</v>
      </c>
      <c r="E5" s="13">
        <v>938605.6</v>
      </c>
      <c r="F5" s="13">
        <v>1094027</v>
      </c>
      <c r="G5" s="13">
        <v>1179418</v>
      </c>
      <c r="H5" s="13">
        <v>0</v>
      </c>
      <c r="I5" s="13">
        <v>0</v>
      </c>
      <c r="J5" s="13">
        <v>0</v>
      </c>
      <c r="K5" s="13">
        <v>0</v>
      </c>
      <c r="L5" s="13">
        <v>0</v>
      </c>
      <c r="M5" s="13"/>
      <c r="N5" s="13"/>
    </row>
    <row r="6" spans="1:14" x14ac:dyDescent="0.35">
      <c r="A6" s="12" t="str">
        <f t="shared" si="0"/>
        <v>VOLUMEN (miles Consumiciones)Leche+bebidas vegetales</v>
      </c>
      <c r="B6" s="12" t="s">
        <v>182</v>
      </c>
      <c r="C6" s="12" t="s">
        <v>174</v>
      </c>
      <c r="D6" s="13">
        <v>1927838</v>
      </c>
      <c r="E6" s="13">
        <v>1199384</v>
      </c>
      <c r="F6" s="13">
        <v>1409757</v>
      </c>
      <c r="G6" s="13">
        <v>1445853</v>
      </c>
      <c r="H6" s="13">
        <v>0</v>
      </c>
      <c r="I6" s="13">
        <v>0</v>
      </c>
      <c r="J6" s="13">
        <v>0</v>
      </c>
      <c r="K6" s="13">
        <v>0</v>
      </c>
      <c r="L6" s="13">
        <v>0</v>
      </c>
      <c r="M6" s="13"/>
      <c r="N6" s="13"/>
    </row>
    <row r="7" spans="1:14" x14ac:dyDescent="0.35">
      <c r="A7" s="12" t="str">
        <f t="shared" si="0"/>
        <v>VOLUMEN (miles Consumiciones)Leche</v>
      </c>
      <c r="B7" s="12" t="s">
        <v>182</v>
      </c>
      <c r="C7" s="12" t="s">
        <v>124</v>
      </c>
      <c r="D7" s="13">
        <v>1899489</v>
      </c>
      <c r="E7" s="13">
        <v>1165652</v>
      </c>
      <c r="F7" s="13">
        <v>1373671</v>
      </c>
      <c r="G7" s="13">
        <v>1398293</v>
      </c>
      <c r="H7" s="13">
        <v>0</v>
      </c>
      <c r="I7" s="13">
        <v>0</v>
      </c>
      <c r="J7" s="13">
        <v>0</v>
      </c>
      <c r="K7" s="13">
        <v>0</v>
      </c>
      <c r="L7" s="13">
        <v>0</v>
      </c>
      <c r="M7" s="13"/>
      <c r="N7" s="13"/>
    </row>
    <row r="8" spans="1:14" x14ac:dyDescent="0.35">
      <c r="A8" s="12" t="str">
        <f t="shared" si="0"/>
        <v>VOLUMEN (miles Consumiciones)Leche Sola</v>
      </c>
      <c r="B8" s="12" t="s">
        <v>182</v>
      </c>
      <c r="C8" s="12" t="s">
        <v>125</v>
      </c>
      <c r="D8" s="13">
        <v>19130.63</v>
      </c>
      <c r="E8" s="13">
        <v>14484.5</v>
      </c>
      <c r="F8" s="13">
        <v>19179.23</v>
      </c>
      <c r="G8" s="13">
        <v>18438.490000000002</v>
      </c>
      <c r="H8" s="13">
        <v>0</v>
      </c>
      <c r="I8" s="13">
        <v>0</v>
      </c>
      <c r="J8" s="13">
        <v>0</v>
      </c>
      <c r="K8" s="13">
        <v>0</v>
      </c>
      <c r="L8" s="13">
        <v>0</v>
      </c>
      <c r="M8" s="13"/>
      <c r="N8" s="13"/>
    </row>
    <row r="9" spans="1:14" x14ac:dyDescent="0.35">
      <c r="A9" s="12" t="str">
        <f t="shared" si="0"/>
        <v>VOLUMEN (miles Consumiciones)Leche Con Cacao</v>
      </c>
      <c r="B9" s="12" t="s">
        <v>182</v>
      </c>
      <c r="C9" s="12" t="s">
        <v>126</v>
      </c>
      <c r="D9" s="13">
        <v>57683.839999999997</v>
      </c>
      <c r="E9" s="13">
        <v>38108.47</v>
      </c>
      <c r="F9" s="13">
        <v>47699.76</v>
      </c>
      <c r="G9" s="13">
        <v>46232.75</v>
      </c>
      <c r="H9" s="13">
        <v>0</v>
      </c>
      <c r="I9" s="13">
        <v>0</v>
      </c>
      <c r="J9" s="13">
        <v>0</v>
      </c>
      <c r="K9" s="13">
        <v>0</v>
      </c>
      <c r="L9" s="13">
        <v>0</v>
      </c>
      <c r="M9" s="13"/>
      <c r="N9" s="13"/>
    </row>
    <row r="10" spans="1:14" x14ac:dyDescent="0.35">
      <c r="A10" s="12" t="str">
        <f t="shared" si="0"/>
        <v>VOLUMEN (miles Consumiciones)Leche Con Cafe</v>
      </c>
      <c r="B10" s="12" t="s">
        <v>182</v>
      </c>
      <c r="C10" s="12" t="s">
        <v>127</v>
      </c>
      <c r="D10" s="13">
        <v>1822675</v>
      </c>
      <c r="E10" s="13">
        <v>1113059</v>
      </c>
      <c r="F10" s="13">
        <v>1306792</v>
      </c>
      <c r="G10" s="13">
        <v>1333622</v>
      </c>
      <c r="H10" s="13">
        <v>0</v>
      </c>
      <c r="I10" s="13">
        <v>0</v>
      </c>
      <c r="J10" s="13">
        <v>0</v>
      </c>
      <c r="K10" s="13">
        <v>0</v>
      </c>
      <c r="L10" s="13">
        <v>0</v>
      </c>
      <c r="M10" s="13"/>
      <c r="N10" s="13"/>
    </row>
    <row r="11" spans="1:14" x14ac:dyDescent="0.35">
      <c r="A11" s="12" t="str">
        <f t="shared" si="0"/>
        <v>VOLUMEN (miles Consumiciones)Bebidas Vegetales</v>
      </c>
      <c r="B11" s="12" t="s">
        <v>182</v>
      </c>
      <c r="C11" s="12" t="s">
        <v>175</v>
      </c>
      <c r="D11" s="13">
        <v>28348.52</v>
      </c>
      <c r="E11" s="13">
        <v>33731.82</v>
      </c>
      <c r="F11" s="13">
        <v>36085.58</v>
      </c>
      <c r="G11" s="13">
        <v>47560.01</v>
      </c>
      <c r="H11" s="13">
        <v>0</v>
      </c>
      <c r="I11" s="13">
        <v>0</v>
      </c>
      <c r="J11" s="13">
        <v>0</v>
      </c>
      <c r="K11" s="13">
        <v>0</v>
      </c>
      <c r="L11" s="13">
        <v>0</v>
      </c>
      <c r="M11" s="13"/>
      <c r="N11" s="13"/>
    </row>
    <row r="12" spans="1:14" x14ac:dyDescent="0.35">
      <c r="A12" s="12" t="str">
        <f t="shared" si="0"/>
        <v>VOLUMEN (miles Consumiciones)Infusiones</v>
      </c>
      <c r="B12" s="12" t="s">
        <v>182</v>
      </c>
      <c r="C12" s="12" t="s">
        <v>128</v>
      </c>
      <c r="D12" s="13">
        <v>171588.3</v>
      </c>
      <c r="E12" s="13">
        <v>86035.1</v>
      </c>
      <c r="F12" s="13">
        <v>92541.3</v>
      </c>
      <c r="G12" s="13">
        <v>107750.39999999999</v>
      </c>
      <c r="H12" s="13">
        <v>0</v>
      </c>
      <c r="I12" s="13">
        <v>0</v>
      </c>
      <c r="J12" s="13">
        <v>0</v>
      </c>
      <c r="K12" s="13">
        <v>0</v>
      </c>
      <c r="L12" s="13">
        <v>0</v>
      </c>
      <c r="M12" s="13"/>
      <c r="N12" s="13"/>
    </row>
    <row r="13" spans="1:14" x14ac:dyDescent="0.35">
      <c r="A13" s="12" t="str">
        <f t="shared" si="0"/>
        <v>VOLUMEN (miles Consumiciones)Resto Bebidas Caliente</v>
      </c>
      <c r="B13" s="12" t="s">
        <v>182</v>
      </c>
      <c r="C13" s="12" t="s">
        <v>129</v>
      </c>
      <c r="D13" s="13">
        <v>89605.55</v>
      </c>
      <c r="E13" s="13">
        <v>52409.7</v>
      </c>
      <c r="F13" s="13">
        <v>60155.01</v>
      </c>
      <c r="G13" s="13">
        <v>78675.88</v>
      </c>
      <c r="H13" s="13">
        <v>0</v>
      </c>
      <c r="I13" s="13">
        <v>0</v>
      </c>
      <c r="J13" s="13">
        <v>0</v>
      </c>
      <c r="K13" s="13">
        <v>0</v>
      </c>
      <c r="L13" s="13">
        <v>0</v>
      </c>
      <c r="M13" s="13"/>
      <c r="N13" s="13"/>
    </row>
    <row r="14" spans="1:14" x14ac:dyDescent="0.35">
      <c r="A14" s="12" t="str">
        <f t="shared" si="0"/>
        <v>VOLUMEN (miles Consumiciones).Total Bebidas Frias</v>
      </c>
      <c r="B14" s="12" t="s">
        <v>182</v>
      </c>
      <c r="C14" s="12" t="s">
        <v>130</v>
      </c>
      <c r="D14" s="13">
        <v>6135842</v>
      </c>
      <c r="E14" s="13">
        <v>3715649</v>
      </c>
      <c r="F14" s="13">
        <v>4137004</v>
      </c>
      <c r="G14" s="13">
        <v>4528868</v>
      </c>
      <c r="H14" s="13">
        <v>0</v>
      </c>
      <c r="I14" s="13">
        <v>0</v>
      </c>
      <c r="J14" s="13">
        <v>0</v>
      </c>
      <c r="K14" s="13">
        <v>0</v>
      </c>
      <c r="L14" s="13">
        <v>0</v>
      </c>
      <c r="M14" s="13"/>
      <c r="N14" s="13"/>
    </row>
    <row r="15" spans="1:14" x14ac:dyDescent="0.35">
      <c r="A15" s="12" t="str">
        <f t="shared" si="0"/>
        <v>VOLUMEN (miles Consumiciones)Total bebidas de vino</v>
      </c>
      <c r="B15" s="12" t="s">
        <v>182</v>
      </c>
      <c r="C15" s="12" t="s">
        <v>131</v>
      </c>
      <c r="D15" s="13">
        <v>429062.8</v>
      </c>
      <c r="E15" s="13">
        <v>241453.2</v>
      </c>
      <c r="F15" s="13">
        <v>296875.59999999998</v>
      </c>
      <c r="G15" s="13">
        <v>329847.90000000002</v>
      </c>
      <c r="H15" s="13">
        <v>0</v>
      </c>
      <c r="I15" s="13">
        <v>0</v>
      </c>
      <c r="J15" s="13">
        <v>0</v>
      </c>
      <c r="K15" s="13">
        <v>0</v>
      </c>
      <c r="L15" s="13">
        <v>0</v>
      </c>
      <c r="M15" s="13"/>
      <c r="N15" s="13"/>
    </row>
    <row r="16" spans="1:14" x14ac:dyDescent="0.35">
      <c r="A16" s="12" t="str">
        <f t="shared" si="0"/>
        <v>VOLUMEN (miles Consumiciones)Vino</v>
      </c>
      <c r="B16" s="12" t="s">
        <v>182</v>
      </c>
      <c r="C16" s="12" t="s">
        <v>132</v>
      </c>
      <c r="D16" s="13">
        <v>339285</v>
      </c>
      <c r="E16" s="13">
        <v>183561.5</v>
      </c>
      <c r="F16" s="13">
        <v>223847.6</v>
      </c>
      <c r="G16" s="13">
        <v>245069.9</v>
      </c>
      <c r="H16" s="13">
        <v>0</v>
      </c>
      <c r="I16" s="13">
        <v>0</v>
      </c>
      <c r="J16" s="13">
        <v>0</v>
      </c>
      <c r="K16" s="13">
        <v>0</v>
      </c>
      <c r="L16" s="13">
        <v>0</v>
      </c>
      <c r="M16" s="13"/>
      <c r="N16" s="13"/>
    </row>
    <row r="17" spans="1:14" x14ac:dyDescent="0.35">
      <c r="A17" s="12" t="str">
        <f t="shared" si="0"/>
        <v>VOLUMEN (miles Consumiciones)Tinto</v>
      </c>
      <c r="B17" s="12" t="s">
        <v>182</v>
      </c>
      <c r="C17" s="12" t="s">
        <v>133</v>
      </c>
      <c r="D17" s="13">
        <v>203980</v>
      </c>
      <c r="E17" s="13">
        <v>106742.9</v>
      </c>
      <c r="F17" s="13">
        <v>123024.3</v>
      </c>
      <c r="G17" s="13">
        <v>132641.5</v>
      </c>
      <c r="H17" s="13">
        <v>0</v>
      </c>
      <c r="I17" s="13">
        <v>0</v>
      </c>
      <c r="J17" s="13">
        <v>0</v>
      </c>
      <c r="K17" s="13">
        <v>0</v>
      </c>
      <c r="L17" s="13">
        <v>0</v>
      </c>
      <c r="M17" s="13"/>
      <c r="N17" s="13"/>
    </row>
    <row r="18" spans="1:14" x14ac:dyDescent="0.35">
      <c r="A18" s="12" t="str">
        <f t="shared" si="0"/>
        <v>VOLUMEN (miles Consumiciones)Blanco</v>
      </c>
      <c r="B18" s="12" t="s">
        <v>182</v>
      </c>
      <c r="C18" s="12" t="s">
        <v>134</v>
      </c>
      <c r="D18" s="13">
        <v>112524.9</v>
      </c>
      <c r="E18" s="13">
        <v>65913.600000000006</v>
      </c>
      <c r="F18" s="13">
        <v>87417.67</v>
      </c>
      <c r="G18" s="13">
        <v>97096.6</v>
      </c>
      <c r="H18" s="13">
        <v>0</v>
      </c>
      <c r="I18" s="13">
        <v>0</v>
      </c>
      <c r="J18" s="13">
        <v>0</v>
      </c>
      <c r="K18" s="13">
        <v>0</v>
      </c>
      <c r="L18" s="13">
        <v>0</v>
      </c>
      <c r="M18" s="13"/>
      <c r="N18" s="13"/>
    </row>
    <row r="19" spans="1:14" x14ac:dyDescent="0.35">
      <c r="A19" s="12" t="str">
        <f t="shared" si="0"/>
        <v>VOLUMEN (miles Consumiciones)Rosado</v>
      </c>
      <c r="B19" s="12" t="s">
        <v>182</v>
      </c>
      <c r="C19" s="12" t="s">
        <v>135</v>
      </c>
      <c r="D19" s="13">
        <v>18895.59</v>
      </c>
      <c r="E19" s="13">
        <v>7706.4709999999995</v>
      </c>
      <c r="F19" s="13">
        <v>10617.41</v>
      </c>
      <c r="G19" s="13">
        <v>10912.63</v>
      </c>
      <c r="H19" s="13">
        <v>0</v>
      </c>
      <c r="I19" s="13">
        <v>0</v>
      </c>
      <c r="J19" s="13">
        <v>0</v>
      </c>
      <c r="K19" s="13">
        <v>0</v>
      </c>
      <c r="L19" s="13">
        <v>0</v>
      </c>
      <c r="M19" s="13"/>
      <c r="N19" s="13"/>
    </row>
    <row r="20" spans="1:14" x14ac:dyDescent="0.35">
      <c r="A20" s="12" t="str">
        <f t="shared" si="0"/>
        <v>VOLUMEN (miles Consumiciones)Resto vino</v>
      </c>
      <c r="B20" s="12" t="s">
        <v>182</v>
      </c>
      <c r="C20" s="12" t="s">
        <v>136</v>
      </c>
      <c r="D20" s="13">
        <v>3884.5079999999998</v>
      </c>
      <c r="E20" s="13">
        <v>3198.5529999999999</v>
      </c>
      <c r="F20" s="13">
        <v>2788.2420000000002</v>
      </c>
      <c r="G20" s="13">
        <v>4419.1450000000004</v>
      </c>
      <c r="H20" s="13">
        <v>0</v>
      </c>
      <c r="I20" s="13">
        <v>0</v>
      </c>
      <c r="J20" s="13">
        <v>0</v>
      </c>
      <c r="K20" s="13">
        <v>0</v>
      </c>
      <c r="L20" s="13">
        <v>0</v>
      </c>
      <c r="M20" s="13"/>
      <c r="N20" s="13"/>
    </row>
    <row r="21" spans="1:14" x14ac:dyDescent="0.35">
      <c r="A21" s="12" t="str">
        <f t="shared" si="0"/>
        <v>VOLUMEN (miles Consumiciones)Cava</v>
      </c>
      <c r="B21" s="12" t="s">
        <v>182</v>
      </c>
      <c r="C21" s="12" t="s">
        <v>137</v>
      </c>
      <c r="D21" s="13">
        <v>12236.69</v>
      </c>
      <c r="E21" s="13">
        <v>7544.6180000000004</v>
      </c>
      <c r="F21" s="13">
        <v>6149.5519999999997</v>
      </c>
      <c r="G21" s="13">
        <v>6697.3649999999998</v>
      </c>
      <c r="H21" s="13">
        <v>0</v>
      </c>
      <c r="I21" s="13">
        <v>0</v>
      </c>
      <c r="J21" s="13">
        <v>0</v>
      </c>
      <c r="K21" s="13">
        <v>0</v>
      </c>
      <c r="L21" s="13">
        <v>0</v>
      </c>
      <c r="M21" s="13"/>
      <c r="N21" s="13"/>
    </row>
    <row r="22" spans="1:14" x14ac:dyDescent="0.35">
      <c r="A22" s="12" t="str">
        <f t="shared" si="0"/>
        <v>VOLUMEN (miles Consumiciones)Otr.Bebidas Deri.Vino</v>
      </c>
      <c r="B22" s="12" t="s">
        <v>182</v>
      </c>
      <c r="C22" s="12" t="s">
        <v>138</v>
      </c>
      <c r="D22" s="13">
        <v>77541.09</v>
      </c>
      <c r="E22" s="13">
        <v>50347.13</v>
      </c>
      <c r="F22" s="13">
        <v>66878.45</v>
      </c>
      <c r="G22" s="13">
        <v>78080.639999999999</v>
      </c>
      <c r="H22" s="13">
        <v>0</v>
      </c>
      <c r="I22" s="13">
        <v>0</v>
      </c>
      <c r="J22" s="13">
        <v>0</v>
      </c>
      <c r="K22" s="13">
        <v>0</v>
      </c>
      <c r="L22" s="13">
        <v>0</v>
      </c>
      <c r="M22" s="13"/>
      <c r="N22" s="13"/>
    </row>
    <row r="23" spans="1:14" x14ac:dyDescent="0.35">
      <c r="A23" s="12" t="str">
        <f t="shared" si="0"/>
        <v>VOLUMEN (miles Consumiciones)Tinto de Verano</v>
      </c>
      <c r="B23" s="12" t="s">
        <v>182</v>
      </c>
      <c r="C23" s="12" t="s">
        <v>139</v>
      </c>
      <c r="D23" s="13">
        <v>62747.86</v>
      </c>
      <c r="E23" s="13">
        <v>38146.14</v>
      </c>
      <c r="F23" s="13">
        <v>50090.879999999997</v>
      </c>
      <c r="G23" s="13">
        <v>57447.98</v>
      </c>
      <c r="H23" s="13">
        <v>0</v>
      </c>
      <c r="I23" s="13">
        <v>0</v>
      </c>
      <c r="J23" s="13">
        <v>0</v>
      </c>
      <c r="K23" s="13">
        <v>0</v>
      </c>
      <c r="L23" s="13">
        <v>0</v>
      </c>
      <c r="M23" s="13"/>
      <c r="N23" s="13"/>
    </row>
    <row r="24" spans="1:14" x14ac:dyDescent="0.35">
      <c r="A24" s="12" t="str">
        <f t="shared" si="0"/>
        <v>VOLUMEN (miles Consumiciones)Sangria de Vino</v>
      </c>
      <c r="B24" s="12" t="s">
        <v>182</v>
      </c>
      <c r="C24" s="12" t="s">
        <v>140</v>
      </c>
      <c r="D24" s="13">
        <v>6545.1589999999997</v>
      </c>
      <c r="E24" s="13">
        <v>2775.6689999999999</v>
      </c>
      <c r="F24" s="13">
        <v>4080.3919999999998</v>
      </c>
      <c r="G24" s="13">
        <v>6122.1419999999998</v>
      </c>
      <c r="H24" s="13">
        <v>0</v>
      </c>
      <c r="I24" s="13">
        <v>0</v>
      </c>
      <c r="J24" s="13">
        <v>0</v>
      </c>
      <c r="K24" s="13">
        <v>0</v>
      </c>
      <c r="L24" s="13">
        <v>0</v>
      </c>
      <c r="M24" s="13"/>
      <c r="N24" s="13"/>
    </row>
    <row r="25" spans="1:14" x14ac:dyDescent="0.35">
      <c r="A25" s="12" t="str">
        <f t="shared" si="0"/>
        <v>VOLUMEN (miles Consumiciones)Sangria de Cava</v>
      </c>
      <c r="B25" s="12" t="s">
        <v>182</v>
      </c>
      <c r="C25" s="12" t="s">
        <v>141</v>
      </c>
      <c r="D25" s="13">
        <v>3272.462</v>
      </c>
      <c r="E25" s="13">
        <v>1103.82</v>
      </c>
      <c r="F25" s="13">
        <v>2174.623</v>
      </c>
      <c r="G25" s="13">
        <v>2851.2559999999999</v>
      </c>
      <c r="H25" s="13">
        <v>0</v>
      </c>
      <c r="I25" s="13">
        <v>0</v>
      </c>
      <c r="J25" s="13">
        <v>0</v>
      </c>
      <c r="K25" s="13">
        <v>0</v>
      </c>
      <c r="L25" s="13">
        <v>0</v>
      </c>
      <c r="M25" s="13"/>
      <c r="N25" s="13"/>
    </row>
    <row r="26" spans="1:14" x14ac:dyDescent="0.35">
      <c r="A26" s="12" t="str">
        <f t="shared" si="0"/>
        <v>VOLUMEN (miles Consumiciones)Calimocho</v>
      </c>
      <c r="B26" s="12" t="s">
        <v>182</v>
      </c>
      <c r="C26" s="12" t="s">
        <v>142</v>
      </c>
      <c r="D26" s="13">
        <v>4399.2349999999997</v>
      </c>
      <c r="E26" s="13">
        <v>2930.4270000000001</v>
      </c>
      <c r="F26" s="13">
        <v>3714.2930000000001</v>
      </c>
      <c r="G26" s="13">
        <v>4474.0829999999996</v>
      </c>
      <c r="H26" s="13">
        <v>0</v>
      </c>
      <c r="I26" s="13">
        <v>0</v>
      </c>
      <c r="J26" s="13">
        <v>0</v>
      </c>
      <c r="K26" s="13">
        <v>0</v>
      </c>
      <c r="L26" s="13">
        <v>0</v>
      </c>
      <c r="M26" s="13"/>
      <c r="N26" s="13"/>
    </row>
    <row r="27" spans="1:14" x14ac:dyDescent="0.35">
      <c r="A27" s="12" t="str">
        <f t="shared" si="0"/>
        <v>VOLUMEN (miles Consumiciones)Rebujito</v>
      </c>
      <c r="B27" s="12" t="s">
        <v>182</v>
      </c>
      <c r="C27" s="12" t="s">
        <v>176</v>
      </c>
      <c r="D27" s="13">
        <v>576.36790000000008</v>
      </c>
      <c r="E27" s="13">
        <v>361.69380000000001</v>
      </c>
      <c r="F27" s="13">
        <v>418.00059999999996</v>
      </c>
      <c r="G27" s="13">
        <v>941.98590000000002</v>
      </c>
      <c r="H27" s="13">
        <v>0</v>
      </c>
      <c r="I27" s="13">
        <v>0</v>
      </c>
      <c r="J27" s="13">
        <v>0</v>
      </c>
      <c r="K27" s="13">
        <v>0</v>
      </c>
      <c r="L27" s="13">
        <v>0</v>
      </c>
      <c r="M27" s="13"/>
      <c r="N27" s="13"/>
    </row>
    <row r="28" spans="1:14" x14ac:dyDescent="0.35">
      <c r="A28" s="12" t="str">
        <f t="shared" si="0"/>
        <v>VOLUMEN (miles Consumiciones)Espum/Lambrusc/Mosca</v>
      </c>
      <c r="B28" s="12" t="s">
        <v>182</v>
      </c>
      <c r="C28" s="12" t="s">
        <v>177</v>
      </c>
      <c r="D28" s="13" t="s">
        <v>212</v>
      </c>
      <c r="E28" s="13">
        <v>5029.3829999999998</v>
      </c>
      <c r="F28" s="13">
        <v>6400.2520000000004</v>
      </c>
      <c r="G28" s="13">
        <v>6243.1940000000004</v>
      </c>
      <c r="H28" s="13">
        <v>0</v>
      </c>
      <c r="I28" s="13">
        <v>0</v>
      </c>
      <c r="J28" s="13">
        <v>0</v>
      </c>
      <c r="K28" s="13">
        <v>0</v>
      </c>
      <c r="L28" s="13">
        <v>0</v>
      </c>
      <c r="M28" s="13"/>
      <c r="N28" s="13"/>
    </row>
    <row r="29" spans="1:14" x14ac:dyDescent="0.35">
      <c r="A29" s="12" t="str">
        <f t="shared" si="0"/>
        <v>VOLUMEN (miles Consumiciones)Sidra</v>
      </c>
      <c r="B29" s="12" t="s">
        <v>182</v>
      </c>
      <c r="C29" s="12" t="s">
        <v>143</v>
      </c>
      <c r="D29" s="13">
        <v>45622.92</v>
      </c>
      <c r="E29" s="13">
        <v>27889.72</v>
      </c>
      <c r="F29" s="13">
        <v>25385.93</v>
      </c>
      <c r="G29" s="13">
        <v>27260.25</v>
      </c>
      <c r="H29" s="13">
        <v>0</v>
      </c>
      <c r="I29" s="13">
        <v>0</v>
      </c>
      <c r="J29" s="13">
        <v>0</v>
      </c>
      <c r="K29" s="13">
        <v>0</v>
      </c>
      <c r="L29" s="13">
        <v>0</v>
      </c>
      <c r="M29" s="13"/>
      <c r="N29" s="13"/>
    </row>
    <row r="30" spans="1:14" x14ac:dyDescent="0.35">
      <c r="A30" s="12" t="str">
        <f t="shared" si="0"/>
        <v>VOLUMEN (miles Consumiciones)Cerveza</v>
      </c>
      <c r="B30" s="12" t="s">
        <v>182</v>
      </c>
      <c r="C30" s="12" t="s">
        <v>144</v>
      </c>
      <c r="D30" s="13">
        <v>2642304</v>
      </c>
      <c r="E30" s="13">
        <v>1643043</v>
      </c>
      <c r="F30" s="13">
        <v>1874530</v>
      </c>
      <c r="G30" s="13">
        <v>1984060</v>
      </c>
      <c r="H30" s="13">
        <v>0</v>
      </c>
      <c r="I30" s="13">
        <v>0</v>
      </c>
      <c r="J30" s="13">
        <v>0</v>
      </c>
      <c r="K30" s="13">
        <v>0</v>
      </c>
      <c r="L30" s="13">
        <v>0</v>
      </c>
      <c r="M30" s="13"/>
      <c r="N30" s="13"/>
    </row>
    <row r="31" spans="1:14" x14ac:dyDescent="0.35">
      <c r="A31" s="12" t="str">
        <f t="shared" si="0"/>
        <v>VOLUMEN (miles Consumiciones)Con alcohol</v>
      </c>
      <c r="B31" s="12" t="s">
        <v>182</v>
      </c>
      <c r="C31" s="12" t="s">
        <v>145</v>
      </c>
      <c r="D31" s="13">
        <v>2328815</v>
      </c>
      <c r="E31" s="13">
        <v>1478179</v>
      </c>
      <c r="F31" s="13">
        <v>1687499</v>
      </c>
      <c r="G31" s="13">
        <v>1773808</v>
      </c>
      <c r="H31" s="13">
        <v>0</v>
      </c>
      <c r="I31" s="13">
        <v>0</v>
      </c>
      <c r="J31" s="13">
        <v>0</v>
      </c>
      <c r="K31" s="13">
        <v>0</v>
      </c>
      <c r="L31" s="13">
        <v>0</v>
      </c>
      <c r="M31" s="13"/>
      <c r="N31" s="13"/>
    </row>
    <row r="32" spans="1:14" x14ac:dyDescent="0.35">
      <c r="A32" s="12" t="str">
        <f t="shared" si="0"/>
        <v>VOLUMEN (miles Consumiciones)Sin alcohol</v>
      </c>
      <c r="B32" s="12" t="s">
        <v>182</v>
      </c>
      <c r="C32" s="12" t="s">
        <v>146</v>
      </c>
      <c r="D32" s="13">
        <v>309157.2</v>
      </c>
      <c r="E32" s="13">
        <v>163570.79999999999</v>
      </c>
      <c r="F32" s="13">
        <v>185267.4</v>
      </c>
      <c r="G32" s="13">
        <v>207771.4</v>
      </c>
      <c r="H32" s="13">
        <v>0</v>
      </c>
      <c r="I32" s="13">
        <v>0</v>
      </c>
      <c r="J32" s="13">
        <v>0</v>
      </c>
      <c r="K32" s="13">
        <v>0</v>
      </c>
      <c r="L32" s="13">
        <v>0</v>
      </c>
      <c r="M32" s="13"/>
      <c r="N32" s="13"/>
    </row>
    <row r="33" spans="1:14" x14ac:dyDescent="0.35">
      <c r="A33" s="12" t="str">
        <f t="shared" si="0"/>
        <v>VOLUMEN (miles Consumiciones)Cerveza Envasada</v>
      </c>
      <c r="B33" s="12" t="s">
        <v>182</v>
      </c>
      <c r="C33" s="12" t="s">
        <v>178</v>
      </c>
      <c r="D33" s="13">
        <v>1271919</v>
      </c>
      <c r="E33" s="13">
        <v>875465.5</v>
      </c>
      <c r="F33" s="13">
        <v>1007334</v>
      </c>
      <c r="G33" s="13">
        <v>1000562</v>
      </c>
      <c r="H33" s="13">
        <v>0</v>
      </c>
      <c r="I33" s="13">
        <v>0</v>
      </c>
      <c r="J33" s="13">
        <v>0</v>
      </c>
      <c r="K33" s="13">
        <v>0</v>
      </c>
      <c r="L33" s="13">
        <v>0</v>
      </c>
      <c r="M33" s="13"/>
      <c r="N33" s="13"/>
    </row>
    <row r="34" spans="1:14" x14ac:dyDescent="0.35">
      <c r="A34" s="12" t="str">
        <f t="shared" si="0"/>
        <v>VOLUMEN (miles Consumiciones)Cerveza Surtidor</v>
      </c>
      <c r="B34" s="12" t="s">
        <v>182</v>
      </c>
      <c r="C34" s="12" t="s">
        <v>179</v>
      </c>
      <c r="D34" s="13">
        <v>1370385</v>
      </c>
      <c r="E34" s="13">
        <v>767577.3</v>
      </c>
      <c r="F34" s="13">
        <v>867195.3</v>
      </c>
      <c r="G34" s="13">
        <v>983497.6</v>
      </c>
      <c r="H34" s="13">
        <v>0</v>
      </c>
      <c r="I34" s="13">
        <v>0</v>
      </c>
      <c r="J34" s="13">
        <v>0</v>
      </c>
      <c r="K34" s="13">
        <v>0</v>
      </c>
      <c r="L34" s="13">
        <v>0</v>
      </c>
      <c r="M34" s="13"/>
      <c r="N34" s="13"/>
    </row>
    <row r="35" spans="1:14" x14ac:dyDescent="0.35">
      <c r="A35" s="12" t="str">
        <f t="shared" si="0"/>
        <v>VOLUMEN (miles Consumiciones)Otras Cervezas</v>
      </c>
      <c r="B35" s="12" t="s">
        <v>182</v>
      </c>
      <c r="C35" s="12" t="s">
        <v>147</v>
      </c>
      <c r="D35" s="13">
        <v>4331.5770000000002</v>
      </c>
      <c r="E35" s="13">
        <v>1292.7919999999999</v>
      </c>
      <c r="F35" s="13">
        <v>1762.893</v>
      </c>
      <c r="G35" s="13">
        <v>2481.0479999999998</v>
      </c>
      <c r="H35" s="13">
        <v>0</v>
      </c>
      <c r="I35" s="13">
        <v>0</v>
      </c>
      <c r="J35" s="13">
        <v>0</v>
      </c>
      <c r="K35" s="13">
        <v>0</v>
      </c>
      <c r="L35" s="13">
        <v>0</v>
      </c>
      <c r="M35" s="13"/>
      <c r="N35" s="13"/>
    </row>
    <row r="36" spans="1:14" x14ac:dyDescent="0.35">
      <c r="A36" s="12" t="str">
        <f t="shared" si="0"/>
        <v>VOLUMEN (miles Consumiciones)Espirituosas</v>
      </c>
      <c r="B36" s="12" t="s">
        <v>182</v>
      </c>
      <c r="C36" s="12" t="s">
        <v>148</v>
      </c>
      <c r="D36" s="13">
        <v>363365.2</v>
      </c>
      <c r="E36" s="13">
        <v>200519</v>
      </c>
      <c r="F36" s="13">
        <v>267465.7</v>
      </c>
      <c r="G36" s="13">
        <v>282803.7</v>
      </c>
      <c r="H36" s="13">
        <v>0</v>
      </c>
      <c r="I36" s="13">
        <v>0</v>
      </c>
      <c r="J36" s="13">
        <v>0</v>
      </c>
      <c r="K36" s="13">
        <v>0</v>
      </c>
      <c r="L36" s="13">
        <v>0</v>
      </c>
      <c r="M36" s="13"/>
      <c r="N36" s="13"/>
    </row>
    <row r="37" spans="1:14" x14ac:dyDescent="0.35">
      <c r="A37" s="12" t="str">
        <f t="shared" si="0"/>
        <v>VOLUMEN (miles Consumiciones)Whisky</v>
      </c>
      <c r="B37" s="12" t="s">
        <v>182</v>
      </c>
      <c r="C37" s="12" t="s">
        <v>149</v>
      </c>
      <c r="D37" s="13">
        <v>53514.58</v>
      </c>
      <c r="E37" s="13">
        <v>32507.279999999999</v>
      </c>
      <c r="F37" s="13">
        <v>41566.92</v>
      </c>
      <c r="G37" s="13">
        <v>44524.13</v>
      </c>
      <c r="H37" s="13">
        <v>0</v>
      </c>
      <c r="I37" s="13">
        <v>0</v>
      </c>
      <c r="J37" s="13">
        <v>0</v>
      </c>
      <c r="K37" s="13">
        <v>0</v>
      </c>
      <c r="L37" s="13">
        <v>0</v>
      </c>
      <c r="M37" s="13"/>
      <c r="N37" s="13"/>
    </row>
    <row r="38" spans="1:14" x14ac:dyDescent="0.35">
      <c r="A38" s="12" t="str">
        <f t="shared" si="0"/>
        <v>VOLUMEN (miles Consumiciones)Brandy</v>
      </c>
      <c r="B38" s="12" t="s">
        <v>182</v>
      </c>
      <c r="C38" s="12" t="s">
        <v>150</v>
      </c>
      <c r="D38" s="13">
        <v>4713.5680000000002</v>
      </c>
      <c r="E38" s="13">
        <v>5883.415</v>
      </c>
      <c r="F38" s="13">
        <v>6530.9939999999997</v>
      </c>
      <c r="G38" s="13">
        <v>3468.6309999999999</v>
      </c>
      <c r="H38" s="13">
        <v>0</v>
      </c>
      <c r="I38" s="13">
        <v>0</v>
      </c>
      <c r="J38" s="13">
        <v>0</v>
      </c>
      <c r="K38" s="13">
        <v>0</v>
      </c>
      <c r="L38" s="13">
        <v>0</v>
      </c>
      <c r="M38" s="13"/>
      <c r="N38" s="13"/>
    </row>
    <row r="39" spans="1:14" x14ac:dyDescent="0.35">
      <c r="A39" s="12" t="str">
        <f t="shared" si="0"/>
        <v>VOLUMEN (miles Consumiciones)Ginebra</v>
      </c>
      <c r="B39" s="12" t="s">
        <v>182</v>
      </c>
      <c r="C39" s="12" t="s">
        <v>151</v>
      </c>
      <c r="D39" s="13">
        <v>95356.84</v>
      </c>
      <c r="E39" s="13">
        <v>45316.6</v>
      </c>
      <c r="F39" s="13">
        <v>59966.06</v>
      </c>
      <c r="G39" s="13">
        <v>67408.899999999994</v>
      </c>
      <c r="H39" s="13">
        <v>0</v>
      </c>
      <c r="I39" s="13">
        <v>0</v>
      </c>
      <c r="J39" s="13">
        <v>0</v>
      </c>
      <c r="K39" s="13">
        <v>0</v>
      </c>
      <c r="L39" s="13">
        <v>0</v>
      </c>
      <c r="M39" s="13"/>
      <c r="N39" s="13"/>
    </row>
    <row r="40" spans="1:14" x14ac:dyDescent="0.35">
      <c r="A40" s="12" t="str">
        <f t="shared" si="0"/>
        <v>VOLUMEN (miles Consumiciones)Ron</v>
      </c>
      <c r="B40" s="12" t="s">
        <v>182</v>
      </c>
      <c r="C40" s="12" t="s">
        <v>152</v>
      </c>
      <c r="D40" s="13">
        <v>45642.1</v>
      </c>
      <c r="E40" s="13">
        <v>23592.22</v>
      </c>
      <c r="F40" s="13">
        <v>32163.040000000001</v>
      </c>
      <c r="G40" s="13">
        <v>32030.39</v>
      </c>
      <c r="H40" s="13">
        <v>0</v>
      </c>
      <c r="I40" s="13">
        <v>0</v>
      </c>
      <c r="J40" s="13">
        <v>0</v>
      </c>
      <c r="K40" s="13">
        <v>0</v>
      </c>
      <c r="L40" s="13">
        <v>0</v>
      </c>
      <c r="M40" s="13"/>
      <c r="N40" s="13"/>
    </row>
    <row r="41" spans="1:14" x14ac:dyDescent="0.35">
      <c r="A41" s="12" t="str">
        <f t="shared" si="0"/>
        <v>VOLUMEN (miles Consumiciones)Anis</v>
      </c>
      <c r="B41" s="12" t="s">
        <v>182</v>
      </c>
      <c r="C41" s="12" t="s">
        <v>153</v>
      </c>
      <c r="D41" s="13">
        <v>3675.3470000000002</v>
      </c>
      <c r="E41" s="13">
        <v>3224.6410000000001</v>
      </c>
      <c r="F41" s="13">
        <v>2124.2190000000001</v>
      </c>
      <c r="G41" s="13">
        <v>3154.0120000000002</v>
      </c>
      <c r="H41" s="13">
        <v>0</v>
      </c>
      <c r="I41" s="13">
        <v>0</v>
      </c>
      <c r="J41" s="13">
        <v>0</v>
      </c>
      <c r="K41" s="13">
        <v>0</v>
      </c>
      <c r="L41" s="13">
        <v>0</v>
      </c>
      <c r="M41" s="13"/>
      <c r="N41" s="13"/>
    </row>
    <row r="42" spans="1:14" x14ac:dyDescent="0.35">
      <c r="A42" s="12" t="str">
        <f t="shared" si="0"/>
        <v>VOLUMEN (miles Consumiciones)Otras Espirituosas</v>
      </c>
      <c r="B42" s="12" t="s">
        <v>182</v>
      </c>
      <c r="C42" s="12" t="s">
        <v>154</v>
      </c>
      <c r="D42" s="13">
        <v>160462.70000000001</v>
      </c>
      <c r="E42" s="13">
        <v>89994.83</v>
      </c>
      <c r="F42" s="13">
        <v>125114.5</v>
      </c>
      <c r="G42" s="13">
        <v>132217.60000000001</v>
      </c>
      <c r="H42" s="13">
        <v>0</v>
      </c>
      <c r="I42" s="13">
        <v>0</v>
      </c>
      <c r="J42" s="13">
        <v>0</v>
      </c>
      <c r="K42" s="13">
        <v>0</v>
      </c>
      <c r="L42" s="13">
        <v>0</v>
      </c>
      <c r="M42" s="13"/>
      <c r="N42" s="13"/>
    </row>
    <row r="43" spans="1:14" x14ac:dyDescent="0.35">
      <c r="A43" s="12" t="str">
        <f t="shared" si="0"/>
        <v>VOLUMEN (miles Consumiciones)T.Zumo+Horchata+Mosto</v>
      </c>
      <c r="B43" s="12" t="s">
        <v>182</v>
      </c>
      <c r="C43" s="12" t="s">
        <v>155</v>
      </c>
      <c r="D43" s="13">
        <v>193455.4</v>
      </c>
      <c r="E43" s="13">
        <v>115183.8</v>
      </c>
      <c r="F43" s="13">
        <v>122180</v>
      </c>
      <c r="G43" s="13">
        <v>133284.6</v>
      </c>
      <c r="H43" s="13">
        <v>0</v>
      </c>
      <c r="I43" s="13">
        <v>0</v>
      </c>
      <c r="J43" s="13">
        <v>0</v>
      </c>
      <c r="K43" s="13">
        <v>0</v>
      </c>
      <c r="L43" s="13">
        <v>0</v>
      </c>
      <c r="M43" s="13"/>
      <c r="N43" s="13"/>
    </row>
    <row r="44" spans="1:14" x14ac:dyDescent="0.35">
      <c r="A44" s="12" t="str">
        <f t="shared" si="0"/>
        <v>VOLUMEN (miles Consumiciones)Agua Envasada</v>
      </c>
      <c r="B44" s="12" t="s">
        <v>182</v>
      </c>
      <c r="C44" s="12" t="s">
        <v>156</v>
      </c>
      <c r="D44" s="13">
        <v>968013.5</v>
      </c>
      <c r="E44" s="13">
        <v>541857</v>
      </c>
      <c r="F44" s="13">
        <v>565595.80000000005</v>
      </c>
      <c r="G44" s="13">
        <v>673089.9</v>
      </c>
      <c r="H44" s="13">
        <v>0</v>
      </c>
      <c r="I44" s="13">
        <v>0</v>
      </c>
      <c r="J44" s="13">
        <v>0</v>
      </c>
      <c r="K44" s="13">
        <v>0</v>
      </c>
      <c r="L44" s="13">
        <v>0</v>
      </c>
      <c r="M44" s="13"/>
      <c r="N44" s="13"/>
    </row>
    <row r="45" spans="1:14" x14ac:dyDescent="0.35">
      <c r="A45" s="12" t="str">
        <f t="shared" si="0"/>
        <v>VOLUMEN (miles Consumiciones)Bebidas Refrescantes</v>
      </c>
      <c r="B45" s="12" t="s">
        <v>182</v>
      </c>
      <c r="C45" s="12" t="s">
        <v>157</v>
      </c>
      <c r="D45" s="13">
        <v>1494019</v>
      </c>
      <c r="E45" s="13">
        <v>945703.6</v>
      </c>
      <c r="F45" s="13">
        <v>984971.6</v>
      </c>
      <c r="G45" s="13">
        <v>1098522</v>
      </c>
      <c r="H45" s="13">
        <v>0</v>
      </c>
      <c r="I45" s="13">
        <v>0</v>
      </c>
      <c r="J45" s="13">
        <v>0</v>
      </c>
      <c r="K45" s="13">
        <v>0</v>
      </c>
      <c r="L45" s="13">
        <v>0</v>
      </c>
      <c r="M45" s="13"/>
      <c r="N45" s="13"/>
    </row>
    <row r="46" spans="1:14" x14ac:dyDescent="0.35">
      <c r="A46" s="12" t="str">
        <f t="shared" si="0"/>
        <v>VOLUMEN (miles Consumiciones)Colas</v>
      </c>
      <c r="B46" s="12" t="s">
        <v>182</v>
      </c>
      <c r="C46" s="12" t="s">
        <v>158</v>
      </c>
      <c r="D46" s="13">
        <v>905525.3</v>
      </c>
      <c r="E46" s="13">
        <v>564217.5</v>
      </c>
      <c r="F46" s="13">
        <v>606381.4</v>
      </c>
      <c r="G46" s="13">
        <v>670791</v>
      </c>
      <c r="H46" s="13">
        <v>0</v>
      </c>
      <c r="I46" s="13">
        <v>0</v>
      </c>
      <c r="J46" s="13">
        <v>0</v>
      </c>
      <c r="K46" s="13">
        <v>0</v>
      </c>
      <c r="L46" s="13">
        <v>0</v>
      </c>
      <c r="M46" s="13"/>
      <c r="N46" s="13"/>
    </row>
    <row r="47" spans="1:14" x14ac:dyDescent="0.35">
      <c r="A47" s="12" t="str">
        <f t="shared" si="0"/>
        <v>VOLUMEN (miles Consumiciones)Cola Regular</v>
      </c>
      <c r="B47" s="12" t="s">
        <v>182</v>
      </c>
      <c r="C47" s="12" t="s">
        <v>159</v>
      </c>
      <c r="D47" s="13">
        <v>436958.7</v>
      </c>
      <c r="E47" s="13">
        <v>279544.8</v>
      </c>
      <c r="F47" s="13">
        <v>299349.09999999998</v>
      </c>
      <c r="G47" s="13">
        <v>330733.40000000002</v>
      </c>
      <c r="H47" s="13">
        <v>0</v>
      </c>
      <c r="I47" s="13">
        <v>0</v>
      </c>
      <c r="J47" s="13">
        <v>0</v>
      </c>
      <c r="K47" s="13">
        <v>0</v>
      </c>
      <c r="L47" s="13">
        <v>0</v>
      </c>
      <c r="M47" s="13"/>
      <c r="N47" s="13"/>
    </row>
    <row r="48" spans="1:14" x14ac:dyDescent="0.35">
      <c r="A48" s="12" t="str">
        <f t="shared" si="0"/>
        <v>VOLUMEN (miles Consumiciones)Light/Zero</v>
      </c>
      <c r="B48" s="12" t="s">
        <v>182</v>
      </c>
      <c r="C48" s="12" t="s">
        <v>160</v>
      </c>
      <c r="D48" s="13">
        <v>458170.4</v>
      </c>
      <c r="E48" s="13">
        <v>283643.5</v>
      </c>
      <c r="F48" s="13">
        <v>307032.3</v>
      </c>
      <c r="G48" s="13">
        <v>340057.59999999998</v>
      </c>
      <c r="H48" s="13">
        <v>0</v>
      </c>
      <c r="I48" s="13">
        <v>0</v>
      </c>
      <c r="J48" s="13">
        <v>0</v>
      </c>
      <c r="K48" s="13">
        <v>0</v>
      </c>
      <c r="L48" s="13">
        <v>0</v>
      </c>
      <c r="M48" s="13"/>
      <c r="N48" s="13"/>
    </row>
    <row r="49" spans="1:14" x14ac:dyDescent="0.35">
      <c r="A49" s="12" t="str">
        <f t="shared" si="0"/>
        <v>VOLUMEN (miles Consumiciones)Otra Variedad Cola</v>
      </c>
      <c r="B49" s="12" t="s">
        <v>182</v>
      </c>
      <c r="C49" s="12" t="s">
        <v>161</v>
      </c>
      <c r="D49" s="13">
        <v>10396.27</v>
      </c>
      <c r="E49" s="13">
        <v>1029.2270000000001</v>
      </c>
      <c r="F49" s="13" t="s">
        <v>212</v>
      </c>
      <c r="G49" s="13" t="s">
        <v>212</v>
      </c>
      <c r="H49" s="13">
        <v>0</v>
      </c>
      <c r="I49" s="13">
        <v>0</v>
      </c>
      <c r="J49" s="13">
        <v>0</v>
      </c>
      <c r="K49" s="13">
        <v>0</v>
      </c>
      <c r="L49" s="13">
        <v>0</v>
      </c>
      <c r="M49" s="13"/>
      <c r="N49" s="13"/>
    </row>
    <row r="50" spans="1:14" x14ac:dyDescent="0.35">
      <c r="A50" s="12" t="str">
        <f t="shared" si="0"/>
        <v>VOLUMEN (miles Consumiciones)Con Cafeina</v>
      </c>
      <c r="B50" s="12" t="s">
        <v>182</v>
      </c>
      <c r="C50" s="12" t="s">
        <v>162</v>
      </c>
      <c r="D50" s="13">
        <v>762583.2</v>
      </c>
      <c r="E50" s="13">
        <v>474180.9</v>
      </c>
      <c r="F50" s="13">
        <v>502771.3</v>
      </c>
      <c r="G50" s="13">
        <v>537576.19999999995</v>
      </c>
      <c r="H50" s="13">
        <v>0</v>
      </c>
      <c r="I50" s="13">
        <v>0</v>
      </c>
      <c r="J50" s="13">
        <v>0</v>
      </c>
      <c r="K50" s="13">
        <v>0</v>
      </c>
      <c r="L50" s="13">
        <v>0</v>
      </c>
      <c r="M50" s="13"/>
      <c r="N50" s="13"/>
    </row>
    <row r="51" spans="1:14" x14ac:dyDescent="0.35">
      <c r="A51" s="12" t="str">
        <f t="shared" si="0"/>
        <v>VOLUMEN (miles Consumiciones)Sin Cafeina</v>
      </c>
      <c r="B51" s="12" t="s">
        <v>182</v>
      </c>
      <c r="C51" s="12" t="s">
        <v>163</v>
      </c>
      <c r="D51" s="13">
        <v>121595</v>
      </c>
      <c r="E51" s="13">
        <v>79027.78</v>
      </c>
      <c r="F51" s="13">
        <v>88475.77</v>
      </c>
      <c r="G51" s="13">
        <v>111354.8</v>
      </c>
      <c r="H51" s="13">
        <v>0</v>
      </c>
      <c r="I51" s="13">
        <v>0</v>
      </c>
      <c r="J51" s="13">
        <v>0</v>
      </c>
      <c r="K51" s="13">
        <v>0</v>
      </c>
      <c r="L51" s="13">
        <v>0</v>
      </c>
      <c r="M51" s="13"/>
      <c r="N51" s="13"/>
    </row>
    <row r="52" spans="1:14" x14ac:dyDescent="0.35">
      <c r="A52" s="12" t="str">
        <f t="shared" si="0"/>
        <v>VOLUMEN (miles Consumiciones)Frutas con gas</v>
      </c>
      <c r="B52" s="12" t="s">
        <v>182</v>
      </c>
      <c r="C52" s="12" t="s">
        <v>164</v>
      </c>
      <c r="D52" s="13">
        <v>179513.5</v>
      </c>
      <c r="E52" s="13">
        <v>115730.3</v>
      </c>
      <c r="F52" s="13">
        <v>99696.1</v>
      </c>
      <c r="G52" s="13">
        <v>129377.1</v>
      </c>
      <c r="H52" s="13">
        <v>0</v>
      </c>
      <c r="I52" s="13">
        <v>0</v>
      </c>
      <c r="J52" s="13">
        <v>0</v>
      </c>
      <c r="K52" s="13">
        <v>0</v>
      </c>
      <c r="L52" s="13">
        <v>0</v>
      </c>
      <c r="M52" s="13"/>
      <c r="N52" s="13"/>
    </row>
    <row r="53" spans="1:14" x14ac:dyDescent="0.35">
      <c r="A53" s="12" t="str">
        <f t="shared" si="0"/>
        <v>VOLUMEN (miles Consumiciones)Frutas sin gas</v>
      </c>
      <c r="B53" s="12" t="s">
        <v>182</v>
      </c>
      <c r="C53" s="12" t="s">
        <v>165</v>
      </c>
      <c r="D53" s="13">
        <v>35214.519999999997</v>
      </c>
      <c r="E53" s="13">
        <v>22060</v>
      </c>
      <c r="F53" s="13">
        <v>34124.11</v>
      </c>
      <c r="G53" s="13">
        <v>29160.03</v>
      </c>
      <c r="H53" s="13">
        <v>0</v>
      </c>
      <c r="I53" s="13">
        <v>0</v>
      </c>
      <c r="J53" s="13">
        <v>0</v>
      </c>
      <c r="K53" s="13">
        <v>0</v>
      </c>
      <c r="L53" s="13">
        <v>0</v>
      </c>
      <c r="M53" s="13"/>
      <c r="N53" s="13"/>
    </row>
    <row r="54" spans="1:14" x14ac:dyDescent="0.35">
      <c r="A54" s="12" t="str">
        <f t="shared" si="0"/>
        <v>VOLUMEN (miles Consumiciones)Mixers</v>
      </c>
      <c r="B54" s="12" t="s">
        <v>182</v>
      </c>
      <c r="C54" s="12" t="s">
        <v>166</v>
      </c>
      <c r="D54" s="13">
        <v>48440.11</v>
      </c>
      <c r="E54" s="13">
        <v>19848.18</v>
      </c>
      <c r="F54" s="13">
        <v>14343.09</v>
      </c>
      <c r="G54" s="13">
        <v>14894.61</v>
      </c>
      <c r="H54" s="13">
        <v>0</v>
      </c>
      <c r="I54" s="13">
        <v>0</v>
      </c>
      <c r="J54" s="13">
        <v>0</v>
      </c>
      <c r="K54" s="13">
        <v>0</v>
      </c>
      <c r="L54" s="13">
        <v>0</v>
      </c>
      <c r="M54" s="13"/>
      <c r="N54" s="13"/>
    </row>
    <row r="55" spans="1:14" x14ac:dyDescent="0.35">
      <c r="A55" s="12" t="str">
        <f t="shared" si="0"/>
        <v>VOLUMEN (miles Consumiciones)Isotonicas</v>
      </c>
      <c r="B55" s="12" t="s">
        <v>182</v>
      </c>
      <c r="C55" s="12" t="s">
        <v>180</v>
      </c>
      <c r="D55" s="13">
        <v>155172.9</v>
      </c>
      <c r="E55" s="13">
        <v>106166.1</v>
      </c>
      <c r="F55" s="13">
        <v>101623.2</v>
      </c>
      <c r="G55" s="13">
        <v>114453.7</v>
      </c>
      <c r="H55" s="13">
        <v>0</v>
      </c>
      <c r="I55" s="13">
        <v>0</v>
      </c>
      <c r="J55" s="13">
        <v>0</v>
      </c>
      <c r="K55" s="13">
        <v>0</v>
      </c>
      <c r="L55" s="13">
        <v>0</v>
      </c>
      <c r="M55" s="13"/>
      <c r="N55" s="13"/>
    </row>
    <row r="56" spans="1:14" x14ac:dyDescent="0.35">
      <c r="A56" s="12" t="str">
        <f t="shared" si="0"/>
        <v>VOLUMEN (miles Consumiciones)Energeticas</v>
      </c>
      <c r="B56" s="12" t="s">
        <v>182</v>
      </c>
      <c r="C56" s="12" t="s">
        <v>181</v>
      </c>
      <c r="D56" s="13">
        <v>39615.870000000003</v>
      </c>
      <c r="E56" s="13">
        <v>34589.15</v>
      </c>
      <c r="F56" s="13">
        <v>36795.9</v>
      </c>
      <c r="G56" s="13">
        <v>35551.72</v>
      </c>
      <c r="H56" s="13">
        <v>0</v>
      </c>
      <c r="I56" s="13">
        <v>0</v>
      </c>
      <c r="J56" s="13">
        <v>0</v>
      </c>
      <c r="K56" s="13">
        <v>0</v>
      </c>
      <c r="L56" s="13">
        <v>0</v>
      </c>
      <c r="M56" s="13"/>
      <c r="N56" s="13"/>
    </row>
    <row r="57" spans="1:14" x14ac:dyDescent="0.35">
      <c r="A57" s="12" t="str">
        <f t="shared" si="0"/>
        <v>VOLUMEN (miles Consumiciones)Gaseosas</v>
      </c>
      <c r="B57" s="12" t="s">
        <v>182</v>
      </c>
      <c r="C57" s="12" t="s">
        <v>167</v>
      </c>
      <c r="D57" s="13">
        <v>25243.51</v>
      </c>
      <c r="E57" s="13">
        <v>14308.83</v>
      </c>
      <c r="F57" s="13">
        <v>19343.62</v>
      </c>
      <c r="G57" s="13">
        <v>20147.61</v>
      </c>
      <c r="H57" s="13">
        <v>0</v>
      </c>
      <c r="I57" s="13">
        <v>0</v>
      </c>
      <c r="J57" s="13">
        <v>0</v>
      </c>
      <c r="K57" s="13">
        <v>0</v>
      </c>
      <c r="L57" s="13">
        <v>0</v>
      </c>
      <c r="M57" s="13"/>
      <c r="N57" s="13"/>
    </row>
    <row r="58" spans="1:14" x14ac:dyDescent="0.35">
      <c r="A58" s="12" t="str">
        <f t="shared" si="0"/>
        <v>VOLUMEN (miles Consumiciones)Bebidas Zumo+Leche</v>
      </c>
      <c r="B58" s="12" t="s">
        <v>182</v>
      </c>
      <c r="C58" s="12" t="s">
        <v>168</v>
      </c>
      <c r="D58" s="13">
        <v>14793.03</v>
      </c>
      <c r="E58" s="13">
        <v>12522.81</v>
      </c>
      <c r="F58" s="13">
        <v>8401.2569999999996</v>
      </c>
      <c r="G58" s="13">
        <v>8756.1180000000004</v>
      </c>
      <c r="H58" s="13">
        <v>0</v>
      </c>
      <c r="I58" s="13">
        <v>0</v>
      </c>
      <c r="J58" s="13">
        <v>0</v>
      </c>
      <c r="K58" s="13">
        <v>0</v>
      </c>
      <c r="L58" s="13">
        <v>0</v>
      </c>
      <c r="M58" s="13"/>
      <c r="N58" s="13"/>
    </row>
    <row r="59" spans="1:14" x14ac:dyDescent="0.35">
      <c r="A59" s="12" t="str">
        <f t="shared" si="0"/>
        <v>VOLUMEN (miles Consumiciones)Resto</v>
      </c>
      <c r="B59" s="12" t="s">
        <v>182</v>
      </c>
      <c r="C59" s="12" t="s">
        <v>78</v>
      </c>
      <c r="D59" s="13">
        <v>90499.81</v>
      </c>
      <c r="E59" s="13">
        <v>56260.66</v>
      </c>
      <c r="F59" s="13">
        <v>64262.86</v>
      </c>
      <c r="G59" s="13">
        <v>75389.77</v>
      </c>
      <c r="H59" s="13">
        <v>0</v>
      </c>
      <c r="I59" s="13">
        <v>0</v>
      </c>
      <c r="J59" s="13">
        <v>0</v>
      </c>
      <c r="K59" s="13">
        <v>0</v>
      </c>
      <c r="L59" s="13">
        <v>0</v>
      </c>
      <c r="M59" s="13"/>
      <c r="N59" s="13"/>
    </row>
    <row r="60" spans="1:14" x14ac:dyDescent="0.35">
      <c r="A60" s="12" t="str">
        <f t="shared" si="0"/>
        <v>VOLUMEN (Miles kg ó litros)TOTAL BEBIDAS</v>
      </c>
      <c r="B60" s="12" t="s">
        <v>183</v>
      </c>
      <c r="C60" s="12" t="s">
        <v>121</v>
      </c>
      <c r="D60" s="13">
        <v>3196737.77051245</v>
      </c>
      <c r="E60" s="13">
        <v>1980021.4730612501</v>
      </c>
      <c r="F60" s="13">
        <v>2145235.9275647099</v>
      </c>
      <c r="G60" s="13">
        <v>2312140.2740596598</v>
      </c>
      <c r="H60" s="13">
        <v>0</v>
      </c>
      <c r="I60" s="13">
        <v>0</v>
      </c>
      <c r="J60" s="13">
        <v>0</v>
      </c>
      <c r="K60" s="13">
        <v>0</v>
      </c>
      <c r="L60" s="13">
        <v>0</v>
      </c>
      <c r="M60" s="13"/>
      <c r="N60" s="13"/>
    </row>
    <row r="61" spans="1:14" x14ac:dyDescent="0.35">
      <c r="A61" s="12" t="str">
        <f t="shared" si="0"/>
        <v>VOLUMEN (Miles kg ó litros).Total Bebidas Caliente</v>
      </c>
      <c r="B61" s="12" t="s">
        <v>183</v>
      </c>
      <c r="C61" s="12" t="s">
        <v>122</v>
      </c>
      <c r="D61" s="13">
        <v>371902.08167500002</v>
      </c>
      <c r="E61" s="13">
        <v>229989.69625000001</v>
      </c>
      <c r="F61" s="13">
        <v>268908.27016000001</v>
      </c>
      <c r="G61" s="13">
        <v>283360.27280000004</v>
      </c>
      <c r="H61" s="13">
        <v>0</v>
      </c>
      <c r="I61" s="13">
        <v>0</v>
      </c>
      <c r="J61" s="13">
        <v>0</v>
      </c>
      <c r="K61" s="13">
        <v>0</v>
      </c>
      <c r="L61" s="13">
        <v>0</v>
      </c>
      <c r="M61" s="13"/>
      <c r="N61" s="13"/>
    </row>
    <row r="62" spans="1:14" x14ac:dyDescent="0.35">
      <c r="A62" s="12" t="str">
        <f t="shared" si="0"/>
        <v>VOLUMEN (Miles kg ó litros)Cafe</v>
      </c>
      <c r="B62" s="12" t="s">
        <v>183</v>
      </c>
      <c r="C62" s="12" t="s">
        <v>123</v>
      </c>
      <c r="D62" s="13">
        <v>89730.229500000001</v>
      </c>
      <c r="E62" s="13">
        <v>55917.09375</v>
      </c>
      <c r="F62" s="13">
        <v>65498.982499999998</v>
      </c>
      <c r="G62" s="13">
        <v>70398.157749999998</v>
      </c>
      <c r="H62" s="13">
        <v>0</v>
      </c>
      <c r="I62" s="13">
        <v>0</v>
      </c>
      <c r="J62" s="13">
        <v>0</v>
      </c>
      <c r="K62" s="13">
        <v>0</v>
      </c>
      <c r="L62" s="13">
        <v>0</v>
      </c>
      <c r="M62" s="13"/>
      <c r="N62" s="13"/>
    </row>
    <row r="63" spans="1:14" x14ac:dyDescent="0.35">
      <c r="A63" s="12" t="str">
        <f t="shared" si="0"/>
        <v>VOLUMEN (Miles kg ó litros)Leche+bebidas vegetales</v>
      </c>
      <c r="B63" s="12" t="s">
        <v>183</v>
      </c>
      <c r="C63" s="12" t="s">
        <v>174</v>
      </c>
      <c r="D63" s="13">
        <v>248866.97260000001</v>
      </c>
      <c r="E63" s="13">
        <v>156397.3314</v>
      </c>
      <c r="F63" s="13">
        <v>183941.91319999998</v>
      </c>
      <c r="G63" s="13">
        <v>189149.00040000002</v>
      </c>
      <c r="H63" s="13">
        <v>0</v>
      </c>
      <c r="I63" s="13">
        <v>0</v>
      </c>
      <c r="J63" s="13">
        <v>0</v>
      </c>
      <c r="K63" s="13">
        <v>0</v>
      </c>
      <c r="L63" s="13">
        <v>0</v>
      </c>
      <c r="M63" s="13"/>
      <c r="N63" s="13"/>
    </row>
    <row r="64" spans="1:14" x14ac:dyDescent="0.35">
      <c r="A64" s="12" t="str">
        <f t="shared" si="0"/>
        <v>VOLUMEN (Miles kg ó litros)Leche</v>
      </c>
      <c r="B64" s="12" t="s">
        <v>183</v>
      </c>
      <c r="C64" s="12" t="s">
        <v>124</v>
      </c>
      <c r="D64" s="13">
        <v>243197.269</v>
      </c>
      <c r="E64" s="13">
        <v>149650.96900000001</v>
      </c>
      <c r="F64" s="13">
        <v>176724.79800000001</v>
      </c>
      <c r="G64" s="13">
        <v>179636.99799999999</v>
      </c>
      <c r="H64" s="13">
        <v>0</v>
      </c>
      <c r="I64" s="13">
        <v>0</v>
      </c>
      <c r="J64" s="13">
        <v>0</v>
      </c>
      <c r="K64" s="13">
        <v>0</v>
      </c>
      <c r="L64" s="13">
        <v>0</v>
      </c>
      <c r="M64" s="13"/>
      <c r="N64" s="13"/>
    </row>
    <row r="65" spans="1:14" x14ac:dyDescent="0.35">
      <c r="A65" s="12" t="str">
        <f t="shared" si="0"/>
        <v>VOLUMEN (Miles kg ó litros)Leche Sola</v>
      </c>
      <c r="B65" s="12" t="s">
        <v>183</v>
      </c>
      <c r="C65" s="12" t="s">
        <v>125</v>
      </c>
      <c r="D65" s="13">
        <v>3826.1260000000002</v>
      </c>
      <c r="E65" s="13">
        <v>2896.9</v>
      </c>
      <c r="F65" s="13">
        <v>3835.846</v>
      </c>
      <c r="G65" s="13">
        <v>3687.6979999999999</v>
      </c>
      <c r="H65" s="13">
        <v>0</v>
      </c>
      <c r="I65" s="13">
        <v>0</v>
      </c>
      <c r="J65" s="13">
        <v>0</v>
      </c>
      <c r="K65" s="13">
        <v>0</v>
      </c>
      <c r="L65" s="13">
        <v>0</v>
      </c>
      <c r="M65" s="13"/>
      <c r="N65" s="13"/>
    </row>
    <row r="66" spans="1:14" x14ac:dyDescent="0.35">
      <c r="A66" s="12" t="str">
        <f t="shared" si="0"/>
        <v>VOLUMEN (Miles kg ó litros)Leche Con Cacao</v>
      </c>
      <c r="B66" s="12" t="s">
        <v>183</v>
      </c>
      <c r="C66" s="12" t="s">
        <v>126</v>
      </c>
      <c r="D66" s="13">
        <v>11536.768</v>
      </c>
      <c r="E66" s="13">
        <v>7621.6940000000004</v>
      </c>
      <c r="F66" s="13">
        <v>9539.9519999999993</v>
      </c>
      <c r="G66" s="13">
        <v>9246.5499999999993</v>
      </c>
      <c r="H66" s="13">
        <v>0</v>
      </c>
      <c r="I66" s="13">
        <v>0</v>
      </c>
      <c r="J66" s="13">
        <v>0</v>
      </c>
      <c r="K66" s="13">
        <v>0</v>
      </c>
      <c r="L66" s="13">
        <v>0</v>
      </c>
      <c r="M66" s="13"/>
      <c r="N66" s="13"/>
    </row>
    <row r="67" spans="1:14" x14ac:dyDescent="0.35">
      <c r="A67" s="12" t="str">
        <f t="shared" si="0"/>
        <v>VOLUMEN (Miles kg ó litros)Leche Con Cafe</v>
      </c>
      <c r="B67" s="12" t="s">
        <v>183</v>
      </c>
      <c r="C67" s="12" t="s">
        <v>127</v>
      </c>
      <c r="D67" s="13">
        <v>227834.375</v>
      </c>
      <c r="E67" s="13">
        <v>139132.375</v>
      </c>
      <c r="F67" s="13">
        <v>163349</v>
      </c>
      <c r="G67" s="13">
        <v>166702.75</v>
      </c>
      <c r="H67" s="13">
        <v>0</v>
      </c>
      <c r="I67" s="13">
        <v>0</v>
      </c>
      <c r="J67" s="13">
        <v>0</v>
      </c>
      <c r="K67" s="13">
        <v>0</v>
      </c>
      <c r="L67" s="13">
        <v>0</v>
      </c>
      <c r="M67" s="13"/>
      <c r="N67" s="13"/>
    </row>
    <row r="68" spans="1:14" x14ac:dyDescent="0.35">
      <c r="A68" s="12" t="str">
        <f t="shared" ref="A68:A131" si="1">B68&amp;C68</f>
        <v>VOLUMEN (Miles kg ó litros)Bebidas Vegetales</v>
      </c>
      <c r="B68" s="12" t="s">
        <v>183</v>
      </c>
      <c r="C68" s="12" t="s">
        <v>175</v>
      </c>
      <c r="D68" s="13">
        <v>5669.7035999999998</v>
      </c>
      <c r="E68" s="13">
        <v>6746.3624</v>
      </c>
      <c r="F68" s="13">
        <v>7217.1152000000002</v>
      </c>
      <c r="G68" s="13">
        <v>9512.0024000000012</v>
      </c>
      <c r="H68" s="13">
        <v>0</v>
      </c>
      <c r="I68" s="13">
        <v>0</v>
      </c>
      <c r="J68" s="13">
        <v>0</v>
      </c>
      <c r="K68" s="13">
        <v>0</v>
      </c>
      <c r="L68" s="13">
        <v>0</v>
      </c>
      <c r="M68" s="13"/>
      <c r="N68" s="13"/>
    </row>
    <row r="69" spans="1:14" x14ac:dyDescent="0.35">
      <c r="A69" s="12" t="str">
        <f t="shared" si="1"/>
        <v>VOLUMEN (Miles kg ó litros)Infusiones</v>
      </c>
      <c r="B69" s="12" t="s">
        <v>183</v>
      </c>
      <c r="C69" s="12" t="s">
        <v>128</v>
      </c>
      <c r="D69" s="13">
        <v>21448.535374999999</v>
      </c>
      <c r="E69" s="13">
        <v>10754.3855</v>
      </c>
      <c r="F69" s="13">
        <v>11567.66275</v>
      </c>
      <c r="G69" s="13">
        <v>13468.79675</v>
      </c>
      <c r="H69" s="13">
        <v>0</v>
      </c>
      <c r="I69" s="13">
        <v>0</v>
      </c>
      <c r="J69" s="13">
        <v>0</v>
      </c>
      <c r="K69" s="13">
        <v>0</v>
      </c>
      <c r="L69" s="13">
        <v>0</v>
      </c>
      <c r="M69" s="13"/>
      <c r="N69" s="13"/>
    </row>
    <row r="70" spans="1:14" x14ac:dyDescent="0.35">
      <c r="A70" s="12" t="str">
        <f t="shared" si="1"/>
        <v>VOLUMEN (Miles kg ó litros)Resto Bebidas Caliente</v>
      </c>
      <c r="B70" s="12" t="s">
        <v>183</v>
      </c>
      <c r="C70" s="12" t="s">
        <v>129</v>
      </c>
      <c r="D70" s="13">
        <v>11856.3442</v>
      </c>
      <c r="E70" s="13">
        <v>6920.8855999999996</v>
      </c>
      <c r="F70" s="13">
        <v>7899.7117099999996</v>
      </c>
      <c r="G70" s="13">
        <v>10344.3179</v>
      </c>
      <c r="H70" s="13">
        <v>0</v>
      </c>
      <c r="I70" s="13">
        <v>0</v>
      </c>
      <c r="J70" s="13">
        <v>0</v>
      </c>
      <c r="K70" s="13">
        <v>0</v>
      </c>
      <c r="L70" s="13">
        <v>0</v>
      </c>
      <c r="M70" s="13"/>
      <c r="N70" s="13"/>
    </row>
    <row r="71" spans="1:14" x14ac:dyDescent="0.35">
      <c r="A71" s="12" t="str">
        <f t="shared" si="1"/>
        <v>VOLUMEN (Miles kg ó litros).Total Bebidas Frias</v>
      </c>
      <c r="B71" s="12" t="s">
        <v>183</v>
      </c>
      <c r="C71" s="12" t="s">
        <v>130</v>
      </c>
      <c r="D71" s="13">
        <v>2824835.68883745</v>
      </c>
      <c r="E71" s="13">
        <v>1750031.77681125</v>
      </c>
      <c r="F71" s="13">
        <v>1876327.6574047101</v>
      </c>
      <c r="G71" s="13">
        <v>2028780.0012596601</v>
      </c>
      <c r="H71" s="13">
        <v>0</v>
      </c>
      <c r="I71" s="13">
        <v>0</v>
      </c>
      <c r="J71" s="13">
        <v>0</v>
      </c>
      <c r="K71" s="13">
        <v>0</v>
      </c>
      <c r="L71" s="13">
        <v>0</v>
      </c>
      <c r="M71" s="13"/>
      <c r="N71" s="13"/>
    </row>
    <row r="72" spans="1:14" x14ac:dyDescent="0.35">
      <c r="A72" s="12" t="str">
        <f t="shared" si="1"/>
        <v>VOLUMEN (Miles kg ó litros)Total bebidas de vino</v>
      </c>
      <c r="B72" s="12" t="s">
        <v>183</v>
      </c>
      <c r="C72" s="12" t="s">
        <v>131</v>
      </c>
      <c r="D72" s="13">
        <v>186143.961175</v>
      </c>
      <c r="E72" s="13">
        <v>107669.8134</v>
      </c>
      <c r="F72" s="13">
        <v>129092.45009</v>
      </c>
      <c r="G72" s="13">
        <v>143501.33177250001</v>
      </c>
      <c r="H72" s="13">
        <v>0</v>
      </c>
      <c r="I72" s="13">
        <v>0</v>
      </c>
      <c r="J72" s="13">
        <v>0</v>
      </c>
      <c r="K72" s="13">
        <v>0</v>
      </c>
      <c r="L72" s="13">
        <v>0</v>
      </c>
      <c r="M72" s="13"/>
      <c r="N72" s="13"/>
    </row>
    <row r="73" spans="1:14" x14ac:dyDescent="0.35">
      <c r="A73" s="12" t="str">
        <f t="shared" si="1"/>
        <v>VOLUMEN (Miles kg ó litros)Vino</v>
      </c>
      <c r="B73" s="12" t="s">
        <v>183</v>
      </c>
      <c r="C73" s="12" t="s">
        <v>132</v>
      </c>
      <c r="D73" s="13">
        <v>133871.55340999999</v>
      </c>
      <c r="E73" s="13">
        <v>73981.034275000013</v>
      </c>
      <c r="F73" s="13">
        <v>87439.572715000002</v>
      </c>
      <c r="G73" s="13">
        <v>94582.436050000004</v>
      </c>
      <c r="H73" s="13">
        <v>0</v>
      </c>
      <c r="I73" s="13">
        <v>0</v>
      </c>
      <c r="J73" s="13">
        <v>0</v>
      </c>
      <c r="K73" s="13">
        <v>0</v>
      </c>
      <c r="L73" s="13">
        <v>0</v>
      </c>
      <c r="M73" s="13"/>
      <c r="N73" s="13"/>
    </row>
    <row r="74" spans="1:14" x14ac:dyDescent="0.35">
      <c r="A74" s="12" t="str">
        <f t="shared" si="1"/>
        <v>VOLUMEN (Miles kg ó litros)Tinto</v>
      </c>
      <c r="B74" s="12" t="s">
        <v>183</v>
      </c>
      <c r="C74" s="12" t="s">
        <v>133</v>
      </c>
      <c r="D74" s="13">
        <v>84370.007700000002</v>
      </c>
      <c r="E74" s="13">
        <v>45050.273299999993</v>
      </c>
      <c r="F74" s="13">
        <v>51726.962599999999</v>
      </c>
      <c r="G74" s="13">
        <v>55567.525299999994</v>
      </c>
      <c r="H74" s="13">
        <v>0</v>
      </c>
      <c r="I74" s="13">
        <v>0</v>
      </c>
      <c r="J74" s="13">
        <v>0</v>
      </c>
      <c r="K74" s="13">
        <v>0</v>
      </c>
      <c r="L74" s="13">
        <v>0</v>
      </c>
      <c r="M74" s="13"/>
      <c r="N74" s="13"/>
    </row>
    <row r="75" spans="1:14" x14ac:dyDescent="0.35">
      <c r="A75" s="12" t="str">
        <f t="shared" si="1"/>
        <v>VOLUMEN (Miles kg ó litros)Blanco</v>
      </c>
      <c r="B75" s="12" t="s">
        <v>183</v>
      </c>
      <c r="C75" s="12" t="s">
        <v>134</v>
      </c>
      <c r="D75" s="13">
        <v>39895.744700000003</v>
      </c>
      <c r="E75" s="13">
        <v>24514.4483</v>
      </c>
      <c r="F75" s="13">
        <v>30409.427899999999</v>
      </c>
      <c r="G75" s="13">
        <v>33517.974999999999</v>
      </c>
      <c r="H75" s="13">
        <v>0</v>
      </c>
      <c r="I75" s="13">
        <v>0</v>
      </c>
      <c r="J75" s="13">
        <v>0</v>
      </c>
      <c r="K75" s="13">
        <v>0</v>
      </c>
      <c r="L75" s="13">
        <v>0</v>
      </c>
      <c r="M75" s="13"/>
      <c r="N75" s="13"/>
    </row>
    <row r="76" spans="1:14" x14ac:dyDescent="0.35">
      <c r="A76" s="12" t="str">
        <f t="shared" si="1"/>
        <v>VOLUMEN (Miles kg ó litros)Rosado</v>
      </c>
      <c r="B76" s="12" t="s">
        <v>183</v>
      </c>
      <c r="C76" s="12" t="s">
        <v>135</v>
      </c>
      <c r="D76" s="13">
        <v>8204.0023600000004</v>
      </c>
      <c r="E76" s="13">
        <v>3433.6545000000001</v>
      </c>
      <c r="F76" s="13">
        <v>4342.5496399999993</v>
      </c>
      <c r="G76" s="13">
        <v>4143.6553999999996</v>
      </c>
      <c r="H76" s="13">
        <v>0</v>
      </c>
      <c r="I76" s="13">
        <v>0</v>
      </c>
      <c r="J76" s="13">
        <v>0</v>
      </c>
      <c r="K76" s="13">
        <v>0</v>
      </c>
      <c r="L76" s="13">
        <v>0</v>
      </c>
      <c r="M76" s="13"/>
      <c r="N76" s="13"/>
    </row>
    <row r="77" spans="1:14" x14ac:dyDescent="0.35">
      <c r="A77" s="12" t="str">
        <f t="shared" si="1"/>
        <v>VOLUMEN (Miles kg ó litros)Resto vino</v>
      </c>
      <c r="B77" s="12" t="s">
        <v>183</v>
      </c>
      <c r="C77" s="12" t="s">
        <v>136</v>
      </c>
      <c r="D77" s="13">
        <v>1401.79865</v>
      </c>
      <c r="E77" s="13">
        <v>982.65817500000003</v>
      </c>
      <c r="F77" s="13">
        <v>960.63257499999997</v>
      </c>
      <c r="G77" s="13">
        <v>1353.28035</v>
      </c>
      <c r="H77" s="13">
        <v>0</v>
      </c>
      <c r="I77" s="13">
        <v>0</v>
      </c>
      <c r="J77" s="13">
        <v>0</v>
      </c>
      <c r="K77" s="13">
        <v>0</v>
      </c>
      <c r="L77" s="13">
        <v>0</v>
      </c>
      <c r="M77" s="13"/>
      <c r="N77" s="13"/>
    </row>
    <row r="78" spans="1:14" x14ac:dyDescent="0.35">
      <c r="A78" s="12" t="str">
        <f t="shared" si="1"/>
        <v>VOLUMEN (Miles kg ó litros)Cava</v>
      </c>
      <c r="B78" s="12" t="s">
        <v>183</v>
      </c>
      <c r="C78" s="12" t="s">
        <v>137</v>
      </c>
      <c r="D78" s="13">
        <v>7415.8922499999999</v>
      </c>
      <c r="E78" s="13">
        <v>4903.5330000000004</v>
      </c>
      <c r="F78" s="13">
        <v>3983.6390000000001</v>
      </c>
      <c r="G78" s="13">
        <v>4251.5320000000002</v>
      </c>
      <c r="H78" s="13">
        <v>0</v>
      </c>
      <c r="I78" s="13">
        <v>0</v>
      </c>
      <c r="J78" s="13">
        <v>0</v>
      </c>
      <c r="K78" s="13">
        <v>0</v>
      </c>
      <c r="L78" s="13">
        <v>0</v>
      </c>
      <c r="M78" s="13"/>
      <c r="N78" s="13"/>
    </row>
    <row r="79" spans="1:14" x14ac:dyDescent="0.35">
      <c r="A79" s="12" t="str">
        <f t="shared" si="1"/>
        <v>VOLUMEN (Miles kg ó litros)Otr.Bebidas Deri.Vino</v>
      </c>
      <c r="B79" s="12" t="s">
        <v>183</v>
      </c>
      <c r="C79" s="12" t="s">
        <v>138</v>
      </c>
      <c r="D79" s="13">
        <v>44856.515514999999</v>
      </c>
      <c r="E79" s="13">
        <v>28785.246125000001</v>
      </c>
      <c r="F79" s="13">
        <v>37669.238375000001</v>
      </c>
      <c r="G79" s="13">
        <v>44667.363722499998</v>
      </c>
      <c r="H79" s="13">
        <v>0</v>
      </c>
      <c r="I79" s="13">
        <v>0</v>
      </c>
      <c r="J79" s="13">
        <v>0</v>
      </c>
      <c r="K79" s="13">
        <v>0</v>
      </c>
      <c r="L79" s="13">
        <v>0</v>
      </c>
      <c r="M79" s="13"/>
      <c r="N79" s="13"/>
    </row>
    <row r="80" spans="1:14" x14ac:dyDescent="0.35">
      <c r="A80" s="12" t="str">
        <f t="shared" si="1"/>
        <v>VOLUMEN (Miles kg ó litros)Tinto de Verano</v>
      </c>
      <c r="B80" s="12" t="s">
        <v>183</v>
      </c>
      <c r="C80" s="12" t="s">
        <v>139</v>
      </c>
      <c r="D80" s="13">
        <v>34922.855000000003</v>
      </c>
      <c r="E80" s="13">
        <v>21813.26325</v>
      </c>
      <c r="F80" s="13">
        <v>27662.231749999999</v>
      </c>
      <c r="G80" s="13">
        <v>31428.633999999998</v>
      </c>
      <c r="H80" s="13">
        <v>0</v>
      </c>
      <c r="I80" s="13">
        <v>0</v>
      </c>
      <c r="J80" s="13">
        <v>0</v>
      </c>
      <c r="K80" s="13">
        <v>0</v>
      </c>
      <c r="L80" s="13">
        <v>0</v>
      </c>
      <c r="M80" s="13"/>
      <c r="N80" s="13"/>
    </row>
    <row r="81" spans="1:14" x14ac:dyDescent="0.35">
      <c r="A81" s="12" t="str">
        <f t="shared" si="1"/>
        <v>VOLUMEN (Miles kg ó litros)Sangria de Vino</v>
      </c>
      <c r="B81" s="12" t="s">
        <v>183</v>
      </c>
      <c r="C81" s="12" t="s">
        <v>140</v>
      </c>
      <c r="D81" s="13">
        <v>5142.9520000000002</v>
      </c>
      <c r="E81" s="13">
        <v>2199.539925</v>
      </c>
      <c r="F81" s="13">
        <v>3160.433775</v>
      </c>
      <c r="G81" s="13">
        <v>4905.2880999999998</v>
      </c>
      <c r="H81" s="13">
        <v>0</v>
      </c>
      <c r="I81" s="13">
        <v>0</v>
      </c>
      <c r="J81" s="13">
        <v>0</v>
      </c>
      <c r="K81" s="13">
        <v>0</v>
      </c>
      <c r="L81" s="13">
        <v>0</v>
      </c>
      <c r="M81" s="13"/>
      <c r="N81" s="13"/>
    </row>
    <row r="82" spans="1:14" x14ac:dyDescent="0.35">
      <c r="A82" s="12" t="str">
        <f t="shared" si="1"/>
        <v>VOLUMEN (Miles kg ó litros)Sangria de Cava</v>
      </c>
      <c r="B82" s="12" t="s">
        <v>183</v>
      </c>
      <c r="C82" s="12" t="s">
        <v>141</v>
      </c>
      <c r="D82" s="13">
        <v>2386.2806499999997</v>
      </c>
      <c r="E82" s="13">
        <v>941.36149999999998</v>
      </c>
      <c r="F82" s="13">
        <v>1865.0777250000001</v>
      </c>
      <c r="G82" s="13">
        <v>2463.8969750000001</v>
      </c>
      <c r="H82" s="13">
        <v>0</v>
      </c>
      <c r="I82" s="13">
        <v>0</v>
      </c>
      <c r="J82" s="13">
        <v>0</v>
      </c>
      <c r="K82" s="13">
        <v>0</v>
      </c>
      <c r="L82" s="13">
        <v>0</v>
      </c>
      <c r="M82" s="13"/>
      <c r="N82" s="13"/>
    </row>
    <row r="83" spans="1:14" x14ac:dyDescent="0.35">
      <c r="A83" s="12" t="str">
        <f t="shared" si="1"/>
        <v>VOLUMEN (Miles kg ó litros)Calimocho</v>
      </c>
      <c r="B83" s="12" t="s">
        <v>183</v>
      </c>
      <c r="C83" s="12" t="s">
        <v>142</v>
      </c>
      <c r="D83" s="13">
        <v>1982.5170000000001</v>
      </c>
      <c r="E83" s="13">
        <v>1102.5958000000001</v>
      </c>
      <c r="F83" s="13">
        <v>1652.3726000000001</v>
      </c>
      <c r="G83" s="13">
        <v>2078.8072499999998</v>
      </c>
      <c r="H83" s="13">
        <v>0</v>
      </c>
      <c r="I83" s="13">
        <v>0</v>
      </c>
      <c r="J83" s="13">
        <v>0</v>
      </c>
      <c r="K83" s="13">
        <v>0</v>
      </c>
      <c r="L83" s="13">
        <v>0</v>
      </c>
      <c r="M83" s="13"/>
      <c r="N83" s="13"/>
    </row>
    <row r="84" spans="1:14" x14ac:dyDescent="0.35">
      <c r="A84" s="12" t="str">
        <f t="shared" si="1"/>
        <v>VOLUMEN (Miles kg ó litros)Rebujito</v>
      </c>
      <c r="B84" s="12" t="s">
        <v>183</v>
      </c>
      <c r="C84" s="12" t="s">
        <v>176</v>
      </c>
      <c r="D84" s="13">
        <v>421.910865</v>
      </c>
      <c r="E84" s="13">
        <v>129.07089999999999</v>
      </c>
      <c r="F84" s="13">
        <v>216.32752499999998</v>
      </c>
      <c r="G84" s="13">
        <v>695.10389750000002</v>
      </c>
      <c r="H84" s="13">
        <v>0</v>
      </c>
      <c r="I84" s="13">
        <v>0</v>
      </c>
      <c r="J84" s="13">
        <v>0</v>
      </c>
      <c r="K84" s="13">
        <v>0</v>
      </c>
      <c r="L84" s="13">
        <v>0</v>
      </c>
      <c r="M84" s="13"/>
      <c r="N84" s="13"/>
    </row>
    <row r="85" spans="1:14" x14ac:dyDescent="0.35">
      <c r="A85" s="12" t="str">
        <f t="shared" si="1"/>
        <v>VOLUMEN (Miles kg ó litros)Espum/Lambrusc/Mosca</v>
      </c>
      <c r="B85" s="12" t="s">
        <v>183</v>
      </c>
      <c r="C85" s="12" t="s">
        <v>177</v>
      </c>
      <c r="D85" s="13" t="s">
        <v>212</v>
      </c>
      <c r="E85" s="13">
        <v>2599.4147499999999</v>
      </c>
      <c r="F85" s="13">
        <v>3112.7950000000001</v>
      </c>
      <c r="G85" s="13">
        <v>3095.6334999999999</v>
      </c>
      <c r="H85" s="13">
        <v>0</v>
      </c>
      <c r="I85" s="13">
        <v>0</v>
      </c>
      <c r="J85" s="13">
        <v>0</v>
      </c>
      <c r="K85" s="13">
        <v>0</v>
      </c>
      <c r="L85" s="13">
        <v>0</v>
      </c>
      <c r="M85" s="13"/>
      <c r="N85" s="13"/>
    </row>
    <row r="86" spans="1:14" x14ac:dyDescent="0.35">
      <c r="A86" s="12" t="str">
        <f t="shared" si="1"/>
        <v>VOLUMEN (Miles kg ó litros)Sidra</v>
      </c>
      <c r="B86" s="12" t="s">
        <v>183</v>
      </c>
      <c r="C86" s="12" t="s">
        <v>143</v>
      </c>
      <c r="D86" s="13">
        <v>30095.423019000002</v>
      </c>
      <c r="E86" s="13">
        <v>19274.203932</v>
      </c>
      <c r="F86" s="13">
        <v>17466.074412000002</v>
      </c>
      <c r="G86" s="13">
        <v>18812.740994</v>
      </c>
      <c r="H86" s="13">
        <v>0</v>
      </c>
      <c r="I86" s="13">
        <v>0</v>
      </c>
      <c r="J86" s="13">
        <v>0</v>
      </c>
      <c r="K86" s="13">
        <v>0</v>
      </c>
      <c r="L86" s="13">
        <v>0</v>
      </c>
      <c r="M86" s="13"/>
      <c r="N86" s="13"/>
    </row>
    <row r="87" spans="1:14" x14ac:dyDescent="0.35">
      <c r="A87" s="12" t="str">
        <f t="shared" si="1"/>
        <v>VOLUMEN (Miles kg ó litros)Cerveza</v>
      </c>
      <c r="B87" s="12" t="s">
        <v>183</v>
      </c>
      <c r="C87" s="12" t="s">
        <v>144</v>
      </c>
      <c r="D87" s="13">
        <v>1030672.64768235</v>
      </c>
      <c r="E87" s="13">
        <v>640297.94282509992</v>
      </c>
      <c r="F87" s="13">
        <v>735213.82647019997</v>
      </c>
      <c r="G87" s="13">
        <v>783491.58241305989</v>
      </c>
      <c r="H87" s="13">
        <v>0</v>
      </c>
      <c r="I87" s="13">
        <v>0</v>
      </c>
      <c r="J87" s="13">
        <v>0</v>
      </c>
      <c r="K87" s="13">
        <v>0</v>
      </c>
      <c r="L87" s="13">
        <v>0</v>
      </c>
      <c r="M87" s="13"/>
      <c r="N87" s="13"/>
    </row>
    <row r="88" spans="1:14" x14ac:dyDescent="0.35">
      <c r="A88" s="12" t="str">
        <f t="shared" si="1"/>
        <v>VOLUMEN (Miles kg ó litros)Con alcohol</v>
      </c>
      <c r="B88" s="12" t="s">
        <v>183</v>
      </c>
      <c r="C88" s="12" t="s">
        <v>145</v>
      </c>
      <c r="D88" s="13">
        <v>922485.70900000003</v>
      </c>
      <c r="E88" s="13">
        <v>583336.75824999996</v>
      </c>
      <c r="F88" s="13">
        <v>671660.81148999999</v>
      </c>
      <c r="G88" s="13">
        <v>710517.87170000002</v>
      </c>
      <c r="H88" s="13">
        <v>0</v>
      </c>
      <c r="I88" s="13">
        <v>0</v>
      </c>
      <c r="J88" s="13">
        <v>0</v>
      </c>
      <c r="K88" s="13">
        <v>0</v>
      </c>
      <c r="L88" s="13">
        <v>0</v>
      </c>
      <c r="M88" s="13"/>
      <c r="N88" s="13"/>
    </row>
    <row r="89" spans="1:14" x14ac:dyDescent="0.35">
      <c r="A89" s="12" t="str">
        <f t="shared" si="1"/>
        <v>VOLUMEN (Miles kg ó litros)Sin alcohol</v>
      </c>
      <c r="B89" s="12" t="s">
        <v>183</v>
      </c>
      <c r="C89" s="12" t="s">
        <v>146</v>
      </c>
      <c r="D89" s="13">
        <v>106292.76029000001</v>
      </c>
      <c r="E89" s="13">
        <v>56452.958310000002</v>
      </c>
      <c r="F89" s="13">
        <v>62760.748762999996</v>
      </c>
      <c r="G89" s="13">
        <v>71742.987720000005</v>
      </c>
      <c r="H89" s="13">
        <v>0</v>
      </c>
      <c r="I89" s="13">
        <v>0</v>
      </c>
      <c r="J89" s="13">
        <v>0</v>
      </c>
      <c r="K89" s="13">
        <v>0</v>
      </c>
      <c r="L89" s="13">
        <v>0</v>
      </c>
      <c r="M89" s="13"/>
      <c r="N89" s="13"/>
    </row>
    <row r="90" spans="1:14" x14ac:dyDescent="0.35">
      <c r="A90" s="12" t="str">
        <f t="shared" si="1"/>
        <v>VOLUMEN (Miles kg ó litros)Cerveza Envasada</v>
      </c>
      <c r="B90" s="12" t="s">
        <v>183</v>
      </c>
      <c r="C90" s="12" t="s">
        <v>178</v>
      </c>
      <c r="D90" s="13">
        <v>407383.321</v>
      </c>
      <c r="E90" s="13">
        <v>285865.67825</v>
      </c>
      <c r="F90" s="13">
        <v>328419.66850000003</v>
      </c>
      <c r="G90" s="13">
        <v>321398.59649999999</v>
      </c>
      <c r="H90" s="13">
        <v>0</v>
      </c>
      <c r="I90" s="13">
        <v>0</v>
      </c>
      <c r="J90" s="13">
        <v>0</v>
      </c>
      <c r="K90" s="13">
        <v>0</v>
      </c>
      <c r="L90" s="13">
        <v>0</v>
      </c>
      <c r="M90" s="13"/>
      <c r="N90" s="13"/>
    </row>
    <row r="91" spans="1:14" x14ac:dyDescent="0.35">
      <c r="A91" s="12" t="str">
        <f t="shared" si="1"/>
        <v>VOLUMEN (Miles kg ó litros)Cerveza Surtidor</v>
      </c>
      <c r="B91" s="12" t="s">
        <v>183</v>
      </c>
      <c r="C91" s="12" t="s">
        <v>179</v>
      </c>
      <c r="D91" s="13">
        <v>623289.31649999996</v>
      </c>
      <c r="E91" s="13">
        <v>354432.21973000001</v>
      </c>
      <c r="F91" s="13">
        <v>406794.15639999998</v>
      </c>
      <c r="G91" s="13">
        <v>462092.93939999997</v>
      </c>
      <c r="H91" s="13">
        <v>0</v>
      </c>
      <c r="I91" s="13">
        <v>0</v>
      </c>
      <c r="J91" s="13">
        <v>0</v>
      </c>
      <c r="K91" s="13">
        <v>0</v>
      </c>
      <c r="L91" s="13">
        <v>0</v>
      </c>
      <c r="M91" s="13"/>
      <c r="N91" s="13"/>
    </row>
    <row r="92" spans="1:14" x14ac:dyDescent="0.35">
      <c r="A92" s="12" t="str">
        <f t="shared" si="1"/>
        <v>VOLUMEN (Miles kg ó litros)Otras Cervezas</v>
      </c>
      <c r="B92" s="12" t="s">
        <v>183</v>
      </c>
      <c r="C92" s="12" t="s">
        <v>147</v>
      </c>
      <c r="D92" s="13">
        <v>1894.1783923500002</v>
      </c>
      <c r="E92" s="13">
        <v>508.22626510000003</v>
      </c>
      <c r="F92" s="13">
        <v>792.26621719999991</v>
      </c>
      <c r="G92" s="13">
        <v>1230.7229930599999</v>
      </c>
      <c r="H92" s="13">
        <v>0</v>
      </c>
      <c r="I92" s="13">
        <v>0</v>
      </c>
      <c r="J92" s="13">
        <v>0</v>
      </c>
      <c r="K92" s="13">
        <v>0</v>
      </c>
      <c r="L92" s="13">
        <v>0</v>
      </c>
      <c r="M92" s="13"/>
      <c r="N92" s="13"/>
    </row>
    <row r="93" spans="1:14" x14ac:dyDescent="0.35">
      <c r="A93" s="12" t="str">
        <f t="shared" si="1"/>
        <v>VOLUMEN (Miles kg ó litros)Espirituosas</v>
      </c>
      <c r="B93" s="12" t="s">
        <v>183</v>
      </c>
      <c r="C93" s="12" t="s">
        <v>148</v>
      </c>
      <c r="D93" s="13">
        <v>54797.715130999997</v>
      </c>
      <c r="E93" s="13">
        <v>31132.223331999998</v>
      </c>
      <c r="F93" s="13">
        <v>47346.599538999995</v>
      </c>
      <c r="G93" s="13">
        <v>48514.804979999994</v>
      </c>
      <c r="H93" s="13">
        <v>0</v>
      </c>
      <c r="I93" s="13">
        <v>0</v>
      </c>
      <c r="J93" s="13">
        <v>0</v>
      </c>
      <c r="K93" s="13">
        <v>0</v>
      </c>
      <c r="L93" s="13">
        <v>0</v>
      </c>
      <c r="M93" s="13"/>
      <c r="N93" s="13"/>
    </row>
    <row r="94" spans="1:14" x14ac:dyDescent="0.35">
      <c r="A94" s="12" t="str">
        <f t="shared" si="1"/>
        <v>VOLUMEN (Miles kg ó litros)Whisky</v>
      </c>
      <c r="B94" s="12" t="s">
        <v>183</v>
      </c>
      <c r="C94" s="12" t="s">
        <v>149</v>
      </c>
      <c r="D94" s="13">
        <v>4607.7195999999994</v>
      </c>
      <c r="E94" s="13">
        <v>2828.9923799999997</v>
      </c>
      <c r="F94" s="13">
        <v>3829.65895</v>
      </c>
      <c r="G94" s="13">
        <v>4236.6497099999997</v>
      </c>
      <c r="H94" s="13">
        <v>0</v>
      </c>
      <c r="I94" s="13">
        <v>0</v>
      </c>
      <c r="J94" s="13">
        <v>0</v>
      </c>
      <c r="K94" s="13">
        <v>0</v>
      </c>
      <c r="L94" s="13">
        <v>0</v>
      </c>
      <c r="M94" s="13"/>
      <c r="N94" s="13"/>
    </row>
    <row r="95" spans="1:14" x14ac:dyDescent="0.35">
      <c r="A95" s="12" t="str">
        <f t="shared" si="1"/>
        <v>VOLUMEN (Miles kg ó litros)Brandy</v>
      </c>
      <c r="B95" s="12" t="s">
        <v>183</v>
      </c>
      <c r="C95" s="12" t="s">
        <v>150</v>
      </c>
      <c r="D95" s="13">
        <v>492.92284000000001</v>
      </c>
      <c r="E95" s="13">
        <v>559.00695900000005</v>
      </c>
      <c r="F95" s="13">
        <v>607.14808499999992</v>
      </c>
      <c r="G95" s="13">
        <v>296.56377000000003</v>
      </c>
      <c r="H95" s="13">
        <v>0</v>
      </c>
      <c r="I95" s="13">
        <v>0</v>
      </c>
      <c r="J95" s="13">
        <v>0</v>
      </c>
      <c r="K95" s="13">
        <v>0</v>
      </c>
      <c r="L95" s="13">
        <v>0</v>
      </c>
      <c r="M95" s="13"/>
      <c r="N95" s="13"/>
    </row>
    <row r="96" spans="1:14" x14ac:dyDescent="0.35">
      <c r="A96" s="12" t="str">
        <f t="shared" si="1"/>
        <v>VOLUMEN (Miles kg ó litros)Ginebra</v>
      </c>
      <c r="B96" s="12" t="s">
        <v>183</v>
      </c>
      <c r="C96" s="12" t="s">
        <v>151</v>
      </c>
      <c r="D96" s="13">
        <v>9578.4602039999991</v>
      </c>
      <c r="E96" s="13">
        <v>4742.8059670000002</v>
      </c>
      <c r="F96" s="13">
        <v>6002.81315</v>
      </c>
      <c r="G96" s="13">
        <v>6357.277932</v>
      </c>
      <c r="H96" s="13">
        <v>0</v>
      </c>
      <c r="I96" s="13">
        <v>0</v>
      </c>
      <c r="J96" s="13">
        <v>0</v>
      </c>
      <c r="K96" s="13">
        <v>0</v>
      </c>
      <c r="L96" s="13">
        <v>0</v>
      </c>
      <c r="M96" s="13"/>
      <c r="N96" s="13"/>
    </row>
    <row r="97" spans="1:14" x14ac:dyDescent="0.35">
      <c r="A97" s="12" t="str">
        <f t="shared" si="1"/>
        <v>VOLUMEN (Miles kg ó litros)Ron</v>
      </c>
      <c r="B97" s="12" t="s">
        <v>183</v>
      </c>
      <c r="C97" s="12" t="s">
        <v>152</v>
      </c>
      <c r="D97" s="13">
        <v>5394.6218420000005</v>
      </c>
      <c r="E97" s="13">
        <v>2674.1386159999997</v>
      </c>
      <c r="F97" s="13">
        <v>4562.3917719999999</v>
      </c>
      <c r="G97" s="13">
        <v>3640.1480799999999</v>
      </c>
      <c r="H97" s="13">
        <v>0</v>
      </c>
      <c r="I97" s="13">
        <v>0</v>
      </c>
      <c r="J97" s="13">
        <v>0</v>
      </c>
      <c r="K97" s="13">
        <v>0</v>
      </c>
      <c r="L97" s="13">
        <v>0</v>
      </c>
      <c r="M97" s="13"/>
      <c r="N97" s="13"/>
    </row>
    <row r="98" spans="1:14" x14ac:dyDescent="0.35">
      <c r="A98" s="12" t="str">
        <f t="shared" si="1"/>
        <v>VOLUMEN (Miles kg ó litros)Anis</v>
      </c>
      <c r="B98" s="12" t="s">
        <v>183</v>
      </c>
      <c r="C98" s="12" t="s">
        <v>153</v>
      </c>
      <c r="D98" s="13">
        <v>472.69029499999999</v>
      </c>
      <c r="E98" s="13">
        <v>355.72810999999996</v>
      </c>
      <c r="F98" s="13">
        <v>263.62773200000004</v>
      </c>
      <c r="G98" s="13">
        <v>312.68419799999998</v>
      </c>
      <c r="H98" s="13">
        <v>0</v>
      </c>
      <c r="I98" s="13">
        <v>0</v>
      </c>
      <c r="J98" s="13">
        <v>0</v>
      </c>
      <c r="K98" s="13">
        <v>0</v>
      </c>
      <c r="L98" s="13">
        <v>0</v>
      </c>
      <c r="M98" s="13"/>
      <c r="N98" s="13"/>
    </row>
    <row r="99" spans="1:14" x14ac:dyDescent="0.35">
      <c r="A99" s="12" t="str">
        <f t="shared" si="1"/>
        <v>VOLUMEN (Miles kg ó litros)Otras Espirituosas</v>
      </c>
      <c r="B99" s="12" t="s">
        <v>183</v>
      </c>
      <c r="C99" s="12" t="s">
        <v>154</v>
      </c>
      <c r="D99" s="13">
        <v>34251.300350000005</v>
      </c>
      <c r="E99" s="13">
        <v>19971.551299999999</v>
      </c>
      <c r="F99" s="13">
        <v>32080.959850000003</v>
      </c>
      <c r="G99" s="13">
        <v>33671.481289999996</v>
      </c>
      <c r="H99" s="13">
        <v>0</v>
      </c>
      <c r="I99" s="13">
        <v>0</v>
      </c>
      <c r="J99" s="13">
        <v>0</v>
      </c>
      <c r="K99" s="13">
        <v>0</v>
      </c>
      <c r="L99" s="13">
        <v>0</v>
      </c>
      <c r="M99" s="13"/>
      <c r="N99" s="13"/>
    </row>
    <row r="100" spans="1:14" x14ac:dyDescent="0.35">
      <c r="A100" s="12" t="str">
        <f t="shared" si="1"/>
        <v>VOLUMEN (Miles kg ó litros)T.Zumo+Horchata+Mosto</v>
      </c>
      <c r="B100" s="12" t="s">
        <v>183</v>
      </c>
      <c r="C100" s="12" t="s">
        <v>155</v>
      </c>
      <c r="D100" s="13">
        <v>67441.598660000003</v>
      </c>
      <c r="E100" s="13">
        <v>41616.975575000004</v>
      </c>
      <c r="F100" s="13">
        <v>39931.648305000002</v>
      </c>
      <c r="G100" s="13">
        <v>43977.745985000001</v>
      </c>
      <c r="H100" s="13">
        <v>0</v>
      </c>
      <c r="I100" s="13">
        <v>0</v>
      </c>
      <c r="J100" s="13">
        <v>0</v>
      </c>
      <c r="K100" s="13">
        <v>0</v>
      </c>
      <c r="L100" s="13">
        <v>0</v>
      </c>
      <c r="M100" s="13"/>
      <c r="N100" s="13"/>
    </row>
    <row r="101" spans="1:14" x14ac:dyDescent="0.35">
      <c r="A101" s="12" t="str">
        <f t="shared" si="1"/>
        <v>VOLUMEN (Miles kg ó litros)Agua Envasada</v>
      </c>
      <c r="B101" s="12" t="s">
        <v>183</v>
      </c>
      <c r="C101" s="12" t="s">
        <v>156</v>
      </c>
      <c r="D101" s="13">
        <v>948849.5845</v>
      </c>
      <c r="E101" s="13">
        <v>566328.56949999998</v>
      </c>
      <c r="F101" s="13">
        <v>557728.7635</v>
      </c>
      <c r="G101" s="13">
        <v>633980.42440000002</v>
      </c>
      <c r="H101" s="13">
        <v>0</v>
      </c>
      <c r="I101" s="13">
        <v>0</v>
      </c>
      <c r="J101" s="13">
        <v>0</v>
      </c>
      <c r="K101" s="13">
        <v>0</v>
      </c>
      <c r="L101" s="13">
        <v>0</v>
      </c>
      <c r="M101" s="13"/>
      <c r="N101" s="13"/>
    </row>
    <row r="102" spans="1:14" x14ac:dyDescent="0.35">
      <c r="A102" s="12" t="str">
        <f t="shared" si="1"/>
        <v>VOLUMEN (Miles kg ó litros)Bebidas Refrescantes</v>
      </c>
      <c r="B102" s="12" t="s">
        <v>183</v>
      </c>
      <c r="C102" s="12" t="s">
        <v>157</v>
      </c>
      <c r="D102" s="13">
        <v>506834.75867009995</v>
      </c>
      <c r="E102" s="13">
        <v>343712.04824715003</v>
      </c>
      <c r="F102" s="13">
        <v>349548.29508850997</v>
      </c>
      <c r="G102" s="13">
        <v>356501.37071509997</v>
      </c>
      <c r="H102" s="13">
        <v>0</v>
      </c>
      <c r="I102" s="13">
        <v>0</v>
      </c>
      <c r="J102" s="13">
        <v>0</v>
      </c>
      <c r="K102" s="13">
        <v>0</v>
      </c>
      <c r="L102" s="13">
        <v>0</v>
      </c>
      <c r="M102" s="13"/>
      <c r="N102" s="13"/>
    </row>
    <row r="103" spans="1:14" x14ac:dyDescent="0.35">
      <c r="A103" s="12" t="str">
        <f t="shared" si="1"/>
        <v>VOLUMEN (Miles kg ó litros)Colas</v>
      </c>
      <c r="B103" s="12" t="s">
        <v>183</v>
      </c>
      <c r="C103" s="12" t="s">
        <v>158</v>
      </c>
      <c r="D103" s="13">
        <v>307860.94204500003</v>
      </c>
      <c r="E103" s="13">
        <v>202186.35814940001</v>
      </c>
      <c r="F103" s="13">
        <v>211686.78062779998</v>
      </c>
      <c r="G103" s="13">
        <v>189979.626644</v>
      </c>
      <c r="H103" s="13">
        <v>0</v>
      </c>
      <c r="I103" s="13">
        <v>0</v>
      </c>
      <c r="J103" s="13">
        <v>0</v>
      </c>
      <c r="K103" s="13">
        <v>0</v>
      </c>
      <c r="L103" s="13">
        <v>0</v>
      </c>
      <c r="M103" s="13"/>
      <c r="N103" s="13"/>
    </row>
    <row r="104" spans="1:14" x14ac:dyDescent="0.35">
      <c r="A104" s="12" t="str">
        <f t="shared" si="1"/>
        <v>VOLUMEN (Miles kg ó litros)Cola Regular</v>
      </c>
      <c r="B104" s="12" t="s">
        <v>183</v>
      </c>
      <c r="C104" s="12" t="s">
        <v>159</v>
      </c>
      <c r="D104" s="13">
        <v>151291.12922499998</v>
      </c>
      <c r="E104" s="13">
        <v>102045.611995</v>
      </c>
      <c r="F104" s="13">
        <v>105347.02368799999</v>
      </c>
      <c r="G104" s="13">
        <v>86758.825213999997</v>
      </c>
      <c r="H104" s="13">
        <v>0</v>
      </c>
      <c r="I104" s="13">
        <v>0</v>
      </c>
      <c r="J104" s="13">
        <v>0</v>
      </c>
      <c r="K104" s="13">
        <v>0</v>
      </c>
      <c r="L104" s="13">
        <v>0</v>
      </c>
      <c r="M104" s="13"/>
      <c r="N104" s="13"/>
    </row>
    <row r="105" spans="1:14" x14ac:dyDescent="0.35">
      <c r="A105" s="12" t="str">
        <f t="shared" si="1"/>
        <v>VOLUMEN (Miles kg ó litros)Light/Zero</v>
      </c>
      <c r="B105" s="12" t="s">
        <v>183</v>
      </c>
      <c r="C105" s="12" t="s">
        <v>160</v>
      </c>
      <c r="D105" s="13">
        <v>153282.130355</v>
      </c>
      <c r="E105" s="13">
        <v>99816.982290999993</v>
      </c>
      <c r="F105" s="13">
        <v>106339.75693979999</v>
      </c>
      <c r="G105" s="13">
        <v>103220.80143000001</v>
      </c>
      <c r="H105" s="13">
        <v>0</v>
      </c>
      <c r="I105" s="13">
        <v>0</v>
      </c>
      <c r="J105" s="13">
        <v>0</v>
      </c>
      <c r="K105" s="13">
        <v>0</v>
      </c>
      <c r="L105" s="13">
        <v>0</v>
      </c>
      <c r="M105" s="13"/>
      <c r="N105" s="13"/>
    </row>
    <row r="106" spans="1:14" x14ac:dyDescent="0.35">
      <c r="A106" s="12" t="str">
        <f t="shared" si="1"/>
        <v>VOLUMEN (Miles kg ó litros)Otra Variedad Cola</v>
      </c>
      <c r="B106" s="12" t="s">
        <v>183</v>
      </c>
      <c r="C106" s="12" t="s">
        <v>161</v>
      </c>
      <c r="D106" s="13">
        <v>3287.6824649999999</v>
      </c>
      <c r="E106" s="13">
        <v>323.76386339999999</v>
      </c>
      <c r="F106" s="13" t="s">
        <v>212</v>
      </c>
      <c r="G106" s="13" t="s">
        <v>212</v>
      </c>
      <c r="H106" s="13">
        <v>0</v>
      </c>
      <c r="I106" s="13">
        <v>0</v>
      </c>
      <c r="J106" s="13">
        <v>0</v>
      </c>
      <c r="K106" s="13">
        <v>0</v>
      </c>
      <c r="L106" s="13">
        <v>0</v>
      </c>
      <c r="M106" s="13"/>
      <c r="N106" s="13"/>
    </row>
    <row r="107" spans="1:14" x14ac:dyDescent="0.35">
      <c r="A107" s="12" t="str">
        <f t="shared" si="1"/>
        <v>VOLUMEN (Miles kg ó litros)Con Cafeina</v>
      </c>
      <c r="B107" s="12" t="s">
        <v>183</v>
      </c>
      <c r="C107" s="12" t="s">
        <v>162</v>
      </c>
      <c r="D107" s="13">
        <v>155295.920315</v>
      </c>
      <c r="E107" s="13">
        <v>105168.28591200001</v>
      </c>
      <c r="F107" s="13">
        <v>112456.18828079999</v>
      </c>
      <c r="G107" s="13">
        <v>190338.833128</v>
      </c>
      <c r="H107" s="13">
        <v>0</v>
      </c>
      <c r="I107" s="13">
        <v>0</v>
      </c>
      <c r="J107" s="13">
        <v>0</v>
      </c>
      <c r="K107" s="13">
        <v>0</v>
      </c>
      <c r="L107" s="13">
        <v>0</v>
      </c>
      <c r="M107" s="13"/>
      <c r="N107" s="13"/>
    </row>
    <row r="108" spans="1:14" x14ac:dyDescent="0.35">
      <c r="A108" s="12" t="str">
        <f t="shared" si="1"/>
        <v>VOLUMEN (Miles kg ó litros)Sin Cafeina</v>
      </c>
      <c r="B108" s="12" t="s">
        <v>183</v>
      </c>
      <c r="C108" s="12" t="s">
        <v>163</v>
      </c>
      <c r="D108" s="13">
        <v>41199.285960000001</v>
      </c>
      <c r="E108" s="13">
        <v>28160.974607099997</v>
      </c>
      <c r="F108" s="13">
        <v>31189.497971000001</v>
      </c>
      <c r="G108" s="13">
        <v>36457.165391999995</v>
      </c>
      <c r="H108" s="13">
        <v>0</v>
      </c>
      <c r="I108" s="13">
        <v>0</v>
      </c>
      <c r="J108" s="13">
        <v>0</v>
      </c>
      <c r="K108" s="13">
        <v>0</v>
      </c>
      <c r="L108" s="13">
        <v>0</v>
      </c>
      <c r="M108" s="13"/>
      <c r="N108" s="13"/>
    </row>
    <row r="109" spans="1:14" x14ac:dyDescent="0.35">
      <c r="A109" s="12" t="str">
        <f t="shared" si="1"/>
        <v>VOLUMEN (Miles kg ó litros)Frutas con gas</v>
      </c>
      <c r="B109" s="12" t="s">
        <v>183</v>
      </c>
      <c r="C109" s="12" t="s">
        <v>164</v>
      </c>
      <c r="D109" s="13">
        <v>64117.083643999998</v>
      </c>
      <c r="E109" s="13">
        <v>44798.444304500001</v>
      </c>
      <c r="F109" s="13">
        <v>39273.892905000001</v>
      </c>
      <c r="G109" s="13">
        <v>55000.740444499999</v>
      </c>
      <c r="H109" s="13">
        <v>0</v>
      </c>
      <c r="I109" s="13">
        <v>0</v>
      </c>
      <c r="J109" s="13">
        <v>0</v>
      </c>
      <c r="K109" s="13">
        <v>0</v>
      </c>
      <c r="L109" s="13">
        <v>0</v>
      </c>
      <c r="M109" s="13"/>
      <c r="N109" s="13"/>
    </row>
    <row r="110" spans="1:14" x14ac:dyDescent="0.35">
      <c r="A110" s="12" t="str">
        <f t="shared" si="1"/>
        <v>VOLUMEN (Miles kg ó litros)Frutas sin gas</v>
      </c>
      <c r="B110" s="12" t="s">
        <v>183</v>
      </c>
      <c r="C110" s="12" t="s">
        <v>165</v>
      </c>
      <c r="D110" s="13">
        <v>13816.399684</v>
      </c>
      <c r="E110" s="13">
        <v>10580.48554</v>
      </c>
      <c r="F110" s="13">
        <v>14293.028829000001</v>
      </c>
      <c r="G110" s="13">
        <v>12416.604327700001</v>
      </c>
      <c r="H110" s="13">
        <v>0</v>
      </c>
      <c r="I110" s="13">
        <v>0</v>
      </c>
      <c r="J110" s="13">
        <v>0</v>
      </c>
      <c r="K110" s="13">
        <v>0</v>
      </c>
      <c r="L110" s="13">
        <v>0</v>
      </c>
      <c r="M110" s="13"/>
      <c r="N110" s="13"/>
    </row>
    <row r="111" spans="1:14" x14ac:dyDescent="0.35">
      <c r="A111" s="12" t="str">
        <f t="shared" si="1"/>
        <v>VOLUMEN (Miles kg ó litros)Mixers</v>
      </c>
      <c r="B111" s="12" t="s">
        <v>183</v>
      </c>
      <c r="C111" s="12" t="s">
        <v>166</v>
      </c>
      <c r="D111" s="13">
        <v>12999.810040999999</v>
      </c>
      <c r="E111" s="13">
        <v>5340.3809708999997</v>
      </c>
      <c r="F111" s="13">
        <v>3918.89368921</v>
      </c>
      <c r="G111" s="13">
        <v>4006.8267115000003</v>
      </c>
      <c r="H111" s="13">
        <v>0</v>
      </c>
      <c r="I111" s="13">
        <v>0</v>
      </c>
      <c r="J111" s="13">
        <v>0</v>
      </c>
      <c r="K111" s="13">
        <v>0</v>
      </c>
      <c r="L111" s="13">
        <v>0</v>
      </c>
      <c r="M111" s="13"/>
      <c r="N111" s="13"/>
    </row>
    <row r="112" spans="1:14" x14ac:dyDescent="0.35">
      <c r="A112" s="12" t="str">
        <f t="shared" si="1"/>
        <v>VOLUMEN (Miles kg ó litros)Isotonicas</v>
      </c>
      <c r="B112" s="12" t="s">
        <v>183</v>
      </c>
      <c r="C112" s="12" t="s">
        <v>180</v>
      </c>
      <c r="D112" s="13">
        <v>53652.2713</v>
      </c>
      <c r="E112" s="13">
        <v>40746.976924000002</v>
      </c>
      <c r="F112" s="13">
        <v>36854.146189000006</v>
      </c>
      <c r="G112" s="13">
        <v>41187.441285499997</v>
      </c>
      <c r="H112" s="13">
        <v>0</v>
      </c>
      <c r="I112" s="13">
        <v>0</v>
      </c>
      <c r="J112" s="13">
        <v>0</v>
      </c>
      <c r="K112" s="13">
        <v>0</v>
      </c>
      <c r="L112" s="13">
        <v>0</v>
      </c>
      <c r="M112" s="13"/>
      <c r="N112" s="13"/>
    </row>
    <row r="113" spans="1:14" x14ac:dyDescent="0.35">
      <c r="A113" s="12" t="str">
        <f t="shared" si="1"/>
        <v>VOLUMEN (Miles kg ó litros)Energeticas</v>
      </c>
      <c r="B113" s="12" t="s">
        <v>183</v>
      </c>
      <c r="C113" s="12" t="s">
        <v>181</v>
      </c>
      <c r="D113" s="13">
        <v>17609.3271953</v>
      </c>
      <c r="E113" s="13">
        <v>15203.165584</v>
      </c>
      <c r="F113" s="13">
        <v>16443.116334400002</v>
      </c>
      <c r="G113" s="13">
        <v>15911.1708502</v>
      </c>
      <c r="H113" s="13">
        <v>0</v>
      </c>
      <c r="I113" s="13">
        <v>0</v>
      </c>
      <c r="J113" s="13">
        <v>0</v>
      </c>
      <c r="K113" s="13">
        <v>0</v>
      </c>
      <c r="L113" s="13">
        <v>0</v>
      </c>
      <c r="M113" s="13"/>
      <c r="N113" s="13"/>
    </row>
    <row r="114" spans="1:14" x14ac:dyDescent="0.35">
      <c r="A114" s="12" t="str">
        <f t="shared" si="1"/>
        <v>VOLUMEN (Miles kg ó litros)Gaseosas</v>
      </c>
      <c r="B114" s="12" t="s">
        <v>183</v>
      </c>
      <c r="C114" s="12" t="s">
        <v>167</v>
      </c>
      <c r="D114" s="13">
        <v>2048.4049537999999</v>
      </c>
      <c r="E114" s="13">
        <v>1037.8365933499999</v>
      </c>
      <c r="F114" s="13">
        <v>2549.6297531</v>
      </c>
      <c r="G114" s="13">
        <v>10380.003855450001</v>
      </c>
      <c r="H114" s="13">
        <v>0</v>
      </c>
      <c r="I114" s="13">
        <v>0</v>
      </c>
      <c r="J114" s="13">
        <v>0</v>
      </c>
      <c r="K114" s="13">
        <v>0</v>
      </c>
      <c r="L114" s="13">
        <v>0</v>
      </c>
      <c r="M114" s="13"/>
      <c r="N114" s="13"/>
    </row>
    <row r="115" spans="1:14" x14ac:dyDescent="0.35">
      <c r="A115" s="12" t="str">
        <f t="shared" si="1"/>
        <v>VOLUMEN (Miles kg ó litros)Bebidas Zumo+Leche</v>
      </c>
      <c r="B115" s="12" t="s">
        <v>183</v>
      </c>
      <c r="C115" s="12" t="s">
        <v>168</v>
      </c>
      <c r="D115" s="13">
        <v>4679.95363</v>
      </c>
      <c r="E115" s="13">
        <v>4107.17533</v>
      </c>
      <c r="F115" s="13">
        <v>2847.59465</v>
      </c>
      <c r="G115" s="13">
        <v>3437.4210099999996</v>
      </c>
      <c r="H115" s="13">
        <v>0</v>
      </c>
      <c r="I115" s="13">
        <v>0</v>
      </c>
      <c r="J115" s="13">
        <v>0</v>
      </c>
      <c r="K115" s="13">
        <v>0</v>
      </c>
      <c r="L115" s="13">
        <v>0</v>
      </c>
      <c r="M115" s="13"/>
      <c r="N115" s="13"/>
    </row>
    <row r="116" spans="1:14" x14ac:dyDescent="0.35">
      <c r="A116" s="12" t="str">
        <f t="shared" si="1"/>
        <v>VOLUMEN (Miles kg ó litros)Resto</v>
      </c>
      <c r="B116" s="12" t="s">
        <v>183</v>
      </c>
      <c r="C116" s="12" t="s">
        <v>78</v>
      </c>
      <c r="D116" s="13">
        <v>30050.566177000001</v>
      </c>
      <c r="E116" s="13">
        <v>19711.224850999999</v>
      </c>
      <c r="F116" s="13">
        <v>21681.212111000001</v>
      </c>
      <c r="G116" s="13">
        <v>24181.53558625</v>
      </c>
      <c r="H116" s="13">
        <v>0</v>
      </c>
      <c r="I116" s="13">
        <v>0</v>
      </c>
      <c r="J116" s="13">
        <v>0</v>
      </c>
      <c r="K116" s="13">
        <v>0</v>
      </c>
      <c r="L116" s="13">
        <v>0</v>
      </c>
      <c r="M116" s="13"/>
      <c r="N116" s="13"/>
    </row>
    <row r="117" spans="1:14" x14ac:dyDescent="0.35">
      <c r="A117" s="12" t="str">
        <f t="shared" si="1"/>
        <v>VALOR (Miles Euros)TOTAL BEBIDAS</v>
      </c>
      <c r="B117" s="12" t="s">
        <v>184</v>
      </c>
      <c r="C117" s="12" t="s">
        <v>121</v>
      </c>
      <c r="D117" s="13">
        <v>14185480</v>
      </c>
      <c r="E117" s="13">
        <v>8714782</v>
      </c>
      <c r="F117" s="13">
        <v>10257370</v>
      </c>
      <c r="G117" s="13">
        <v>11424920</v>
      </c>
      <c r="H117" s="13">
        <v>0</v>
      </c>
      <c r="I117" s="13">
        <v>0</v>
      </c>
      <c r="J117" s="13">
        <v>0</v>
      </c>
      <c r="K117" s="13">
        <v>0</v>
      </c>
      <c r="L117" s="13">
        <v>0</v>
      </c>
      <c r="M117" s="13"/>
      <c r="N117" s="13"/>
    </row>
    <row r="118" spans="1:14" x14ac:dyDescent="0.35">
      <c r="A118" s="12" t="str">
        <f t="shared" si="1"/>
        <v>VALOR (Miles Euros).Total Bebidas Caliente</v>
      </c>
      <c r="B118" s="12" t="s">
        <v>184</v>
      </c>
      <c r="C118" s="12" t="s">
        <v>122</v>
      </c>
      <c r="D118" s="13">
        <v>4094053</v>
      </c>
      <c r="E118" s="13">
        <v>2503151</v>
      </c>
      <c r="F118" s="13">
        <v>2964197</v>
      </c>
      <c r="G118" s="13">
        <v>3203041</v>
      </c>
      <c r="H118" s="13">
        <v>0</v>
      </c>
      <c r="I118" s="13">
        <v>0</v>
      </c>
      <c r="J118" s="13">
        <v>0</v>
      </c>
      <c r="K118" s="13">
        <v>0</v>
      </c>
      <c r="L118" s="13">
        <v>0</v>
      </c>
      <c r="M118" s="13"/>
      <c r="N118" s="13"/>
    </row>
    <row r="119" spans="1:14" x14ac:dyDescent="0.35">
      <c r="A119" s="12" t="str">
        <f t="shared" si="1"/>
        <v>VALOR (Miles Euros)Cafe</v>
      </c>
      <c r="B119" s="12" t="s">
        <v>184</v>
      </c>
      <c r="C119" s="12" t="s">
        <v>123</v>
      </c>
      <c r="D119" s="13">
        <v>1638186</v>
      </c>
      <c r="E119" s="13">
        <v>1008905</v>
      </c>
      <c r="F119" s="13">
        <v>1193951</v>
      </c>
      <c r="G119" s="13">
        <v>1318644</v>
      </c>
      <c r="H119" s="13">
        <v>0</v>
      </c>
      <c r="I119" s="13">
        <v>0</v>
      </c>
      <c r="J119" s="13">
        <v>0</v>
      </c>
      <c r="K119" s="13">
        <v>0</v>
      </c>
      <c r="L119" s="13">
        <v>0</v>
      </c>
      <c r="M119" s="13"/>
      <c r="N119" s="13"/>
    </row>
    <row r="120" spans="1:14" x14ac:dyDescent="0.35">
      <c r="A120" s="12" t="str">
        <f t="shared" si="1"/>
        <v>VALOR (Miles Euros)Leche+bebidas vegetales</v>
      </c>
      <c r="B120" s="12" t="s">
        <v>184</v>
      </c>
      <c r="C120" s="12" t="s">
        <v>174</v>
      </c>
      <c r="D120" s="13">
        <v>2113933</v>
      </c>
      <c r="E120" s="13">
        <v>1311965</v>
      </c>
      <c r="F120" s="13">
        <v>1561903</v>
      </c>
      <c r="G120" s="13">
        <v>1619638</v>
      </c>
      <c r="H120" s="13">
        <v>0</v>
      </c>
      <c r="I120" s="13">
        <v>0</v>
      </c>
      <c r="J120" s="13">
        <v>0</v>
      </c>
      <c r="K120" s="13">
        <v>0</v>
      </c>
      <c r="L120" s="13">
        <v>0</v>
      </c>
      <c r="M120" s="13"/>
      <c r="N120" s="13"/>
    </row>
    <row r="121" spans="1:14" x14ac:dyDescent="0.35">
      <c r="A121" s="12" t="str">
        <f t="shared" si="1"/>
        <v>VALOR (Miles Euros)Leche</v>
      </c>
      <c r="B121" s="12" t="s">
        <v>184</v>
      </c>
      <c r="C121" s="12" t="s">
        <v>124</v>
      </c>
      <c r="D121" s="13">
        <v>2082557</v>
      </c>
      <c r="E121" s="13">
        <v>1270852</v>
      </c>
      <c r="F121" s="13">
        <v>1516769</v>
      </c>
      <c r="G121" s="13">
        <v>1557447</v>
      </c>
      <c r="H121" s="13">
        <v>0</v>
      </c>
      <c r="I121" s="13">
        <v>0</v>
      </c>
      <c r="J121" s="13">
        <v>0</v>
      </c>
      <c r="K121" s="13">
        <v>0</v>
      </c>
      <c r="L121" s="13">
        <v>0</v>
      </c>
      <c r="M121" s="13"/>
      <c r="N121" s="13"/>
    </row>
    <row r="122" spans="1:14" x14ac:dyDescent="0.35">
      <c r="A122" s="12" t="str">
        <f t="shared" si="1"/>
        <v>VALOR (Miles Euros)Leche Sola</v>
      </c>
      <c r="B122" s="12" t="s">
        <v>184</v>
      </c>
      <c r="C122" s="12" t="s">
        <v>125</v>
      </c>
      <c r="D122" s="13">
        <v>17828.45</v>
      </c>
      <c r="E122" s="13">
        <v>11677.06</v>
      </c>
      <c r="F122" s="13">
        <v>11736.74</v>
      </c>
      <c r="G122" s="13">
        <v>12721.13</v>
      </c>
      <c r="H122" s="13">
        <v>0</v>
      </c>
      <c r="I122" s="13">
        <v>0</v>
      </c>
      <c r="J122" s="13">
        <v>0</v>
      </c>
      <c r="K122" s="13">
        <v>0</v>
      </c>
      <c r="L122" s="13">
        <v>0</v>
      </c>
      <c r="M122" s="13"/>
      <c r="N122" s="13"/>
    </row>
    <row r="123" spans="1:14" x14ac:dyDescent="0.35">
      <c r="A123" s="12" t="str">
        <f t="shared" si="1"/>
        <v>VALOR (Miles Euros)Leche Con Cacao</v>
      </c>
      <c r="B123" s="12" t="s">
        <v>184</v>
      </c>
      <c r="C123" s="12" t="s">
        <v>126</v>
      </c>
      <c r="D123" s="13">
        <v>69060.63</v>
      </c>
      <c r="E123" s="13">
        <v>44358.19</v>
      </c>
      <c r="F123" s="13">
        <v>55198.879999999997</v>
      </c>
      <c r="G123" s="13">
        <v>54890.89</v>
      </c>
      <c r="H123" s="13">
        <v>0</v>
      </c>
      <c r="I123" s="13">
        <v>0</v>
      </c>
      <c r="J123" s="13">
        <v>0</v>
      </c>
      <c r="K123" s="13">
        <v>0</v>
      </c>
      <c r="L123" s="13">
        <v>0</v>
      </c>
      <c r="M123" s="13"/>
      <c r="N123" s="13"/>
    </row>
    <row r="124" spans="1:14" x14ac:dyDescent="0.35">
      <c r="A124" s="12" t="str">
        <f t="shared" si="1"/>
        <v>VALOR (Miles Euros)Leche Con Cafe</v>
      </c>
      <c r="B124" s="12" t="s">
        <v>184</v>
      </c>
      <c r="C124" s="12" t="s">
        <v>127</v>
      </c>
      <c r="D124" s="13">
        <v>1995668</v>
      </c>
      <c r="E124" s="13">
        <v>1214817</v>
      </c>
      <c r="F124" s="13">
        <v>1449833</v>
      </c>
      <c r="G124" s="13">
        <v>1489835</v>
      </c>
      <c r="H124" s="13">
        <v>0</v>
      </c>
      <c r="I124" s="13">
        <v>0</v>
      </c>
      <c r="J124" s="13">
        <v>0</v>
      </c>
      <c r="K124" s="13">
        <v>0</v>
      </c>
      <c r="L124" s="13">
        <v>0</v>
      </c>
      <c r="M124" s="13"/>
      <c r="N124" s="13"/>
    </row>
    <row r="125" spans="1:14" x14ac:dyDescent="0.35">
      <c r="A125" s="12" t="str">
        <f t="shared" si="1"/>
        <v>VALOR (Miles Euros)Bebidas Vegetales</v>
      </c>
      <c r="B125" s="12" t="s">
        <v>184</v>
      </c>
      <c r="C125" s="12" t="s">
        <v>175</v>
      </c>
      <c r="D125" s="13">
        <v>31375.26</v>
      </c>
      <c r="E125" s="13">
        <v>41112.86</v>
      </c>
      <c r="F125" s="13">
        <v>45134.1</v>
      </c>
      <c r="G125" s="13">
        <v>62190.87</v>
      </c>
      <c r="H125" s="13">
        <v>0</v>
      </c>
      <c r="I125" s="13">
        <v>0</v>
      </c>
      <c r="J125" s="13">
        <v>0</v>
      </c>
      <c r="K125" s="13">
        <v>0</v>
      </c>
      <c r="L125" s="13">
        <v>0</v>
      </c>
      <c r="M125" s="13"/>
      <c r="N125" s="13"/>
    </row>
    <row r="126" spans="1:14" x14ac:dyDescent="0.35">
      <c r="A126" s="12" t="str">
        <f t="shared" si="1"/>
        <v>VALOR (Miles Euros)Infusiones</v>
      </c>
      <c r="B126" s="12" t="s">
        <v>184</v>
      </c>
      <c r="C126" s="12" t="s">
        <v>128</v>
      </c>
      <c r="D126" s="13">
        <v>187557.1</v>
      </c>
      <c r="E126" s="13">
        <v>94093.08</v>
      </c>
      <c r="F126" s="13">
        <v>104128.4</v>
      </c>
      <c r="G126" s="13">
        <v>126011.6</v>
      </c>
      <c r="H126" s="13">
        <v>0</v>
      </c>
      <c r="I126" s="13">
        <v>0</v>
      </c>
      <c r="J126" s="13">
        <v>0</v>
      </c>
      <c r="K126" s="13">
        <v>0</v>
      </c>
      <c r="L126" s="13">
        <v>0</v>
      </c>
      <c r="M126" s="13"/>
      <c r="N126" s="13"/>
    </row>
    <row r="127" spans="1:14" x14ac:dyDescent="0.35">
      <c r="A127" s="12" t="str">
        <f t="shared" si="1"/>
        <v>VALOR (Miles Euros)Resto Bebidas Caliente</v>
      </c>
      <c r="B127" s="12" t="s">
        <v>184</v>
      </c>
      <c r="C127" s="12" t="s">
        <v>129</v>
      </c>
      <c r="D127" s="13">
        <v>154377.5</v>
      </c>
      <c r="E127" s="13">
        <v>88188.18</v>
      </c>
      <c r="F127" s="13">
        <v>104215.2</v>
      </c>
      <c r="G127" s="13">
        <v>138748.70000000001</v>
      </c>
      <c r="H127" s="13">
        <v>0</v>
      </c>
      <c r="I127" s="13">
        <v>0</v>
      </c>
      <c r="J127" s="13">
        <v>0</v>
      </c>
      <c r="K127" s="13">
        <v>0</v>
      </c>
      <c r="L127" s="13">
        <v>0</v>
      </c>
      <c r="M127" s="13"/>
      <c r="N127" s="13"/>
    </row>
    <row r="128" spans="1:14" x14ac:dyDescent="0.35">
      <c r="A128" s="12" t="str">
        <f t="shared" si="1"/>
        <v>VALOR (Miles Euros).Total Bebidas Frias</v>
      </c>
      <c r="B128" s="12" t="s">
        <v>184</v>
      </c>
      <c r="C128" s="12" t="s">
        <v>130</v>
      </c>
      <c r="D128" s="13">
        <v>10091420</v>
      </c>
      <c r="E128" s="13">
        <v>6211631</v>
      </c>
      <c r="F128" s="13">
        <v>7293171</v>
      </c>
      <c r="G128" s="13">
        <v>8221883</v>
      </c>
      <c r="H128" s="13">
        <v>0</v>
      </c>
      <c r="I128" s="13">
        <v>0</v>
      </c>
      <c r="J128" s="13">
        <v>0</v>
      </c>
      <c r="K128" s="13">
        <v>0</v>
      </c>
      <c r="L128" s="13">
        <v>0</v>
      </c>
      <c r="M128" s="13"/>
      <c r="N128" s="13"/>
    </row>
    <row r="129" spans="1:14" x14ac:dyDescent="0.35">
      <c r="A129" s="12" t="str">
        <f t="shared" si="1"/>
        <v>VALOR (Miles Euros)Total bebidas de vino</v>
      </c>
      <c r="B129" s="12" t="s">
        <v>184</v>
      </c>
      <c r="C129" s="12" t="s">
        <v>131</v>
      </c>
      <c r="D129" s="13">
        <v>1172916</v>
      </c>
      <c r="E129" s="13">
        <v>783423.9</v>
      </c>
      <c r="F129" s="13">
        <v>942545.1</v>
      </c>
      <c r="G129" s="13">
        <v>1042500</v>
      </c>
      <c r="H129" s="13">
        <v>0</v>
      </c>
      <c r="I129" s="13">
        <v>0</v>
      </c>
      <c r="J129" s="13">
        <v>0</v>
      </c>
      <c r="K129" s="13">
        <v>0</v>
      </c>
      <c r="L129" s="13">
        <v>0</v>
      </c>
      <c r="M129" s="13"/>
      <c r="N129" s="13"/>
    </row>
    <row r="130" spans="1:14" x14ac:dyDescent="0.35">
      <c r="A130" s="12" t="str">
        <f t="shared" si="1"/>
        <v>VALOR (Miles Euros)Vino</v>
      </c>
      <c r="B130" s="12" t="s">
        <v>184</v>
      </c>
      <c r="C130" s="12" t="s">
        <v>132</v>
      </c>
      <c r="D130" s="13">
        <v>948915.5</v>
      </c>
      <c r="E130" s="13">
        <v>627974.69999999995</v>
      </c>
      <c r="F130" s="13">
        <v>760390.4</v>
      </c>
      <c r="G130" s="13">
        <v>824835.5</v>
      </c>
      <c r="H130" s="13">
        <v>0</v>
      </c>
      <c r="I130" s="13">
        <v>0</v>
      </c>
      <c r="J130" s="13">
        <v>0</v>
      </c>
      <c r="K130" s="13">
        <v>0</v>
      </c>
      <c r="L130" s="13">
        <v>0</v>
      </c>
      <c r="M130" s="13"/>
      <c r="N130" s="13"/>
    </row>
    <row r="131" spans="1:14" x14ac:dyDescent="0.35">
      <c r="A131" s="12" t="str">
        <f t="shared" si="1"/>
        <v>VALOR (Miles Euros)Tinto</v>
      </c>
      <c r="B131" s="12" t="s">
        <v>184</v>
      </c>
      <c r="C131" s="12" t="s">
        <v>133</v>
      </c>
      <c r="D131" s="13">
        <v>560068.6</v>
      </c>
      <c r="E131" s="13">
        <v>375840.6</v>
      </c>
      <c r="F131" s="13">
        <v>445158</v>
      </c>
      <c r="G131" s="13">
        <v>483648.1</v>
      </c>
      <c r="H131" s="13">
        <v>0</v>
      </c>
      <c r="I131" s="13">
        <v>0</v>
      </c>
      <c r="J131" s="13">
        <v>0</v>
      </c>
      <c r="K131" s="13">
        <v>0</v>
      </c>
      <c r="L131" s="13">
        <v>0</v>
      </c>
      <c r="M131" s="13"/>
      <c r="N131" s="13"/>
    </row>
    <row r="132" spans="1:14" x14ac:dyDescent="0.35">
      <c r="A132" s="12" t="str">
        <f t="shared" ref="A132:A195" si="2">B132&amp;C132</f>
        <v>VALOR (Miles Euros)Blanco</v>
      </c>
      <c r="B132" s="12" t="s">
        <v>184</v>
      </c>
      <c r="C132" s="12" t="s">
        <v>134</v>
      </c>
      <c r="D132" s="13">
        <v>310089.7</v>
      </c>
      <c r="E132" s="13">
        <v>215749.2</v>
      </c>
      <c r="F132" s="13">
        <v>273850.5</v>
      </c>
      <c r="G132" s="13">
        <v>297094.3</v>
      </c>
      <c r="H132" s="13">
        <v>0</v>
      </c>
      <c r="I132" s="13">
        <v>0</v>
      </c>
      <c r="J132" s="13">
        <v>0</v>
      </c>
      <c r="K132" s="13">
        <v>0</v>
      </c>
      <c r="L132" s="13">
        <v>0</v>
      </c>
      <c r="M132" s="13"/>
      <c r="N132" s="13"/>
    </row>
    <row r="133" spans="1:14" x14ac:dyDescent="0.35">
      <c r="A133" s="12" t="str">
        <f t="shared" si="2"/>
        <v>VALOR (Miles Euros)Rosado</v>
      </c>
      <c r="B133" s="12" t="s">
        <v>184</v>
      </c>
      <c r="C133" s="12" t="s">
        <v>135</v>
      </c>
      <c r="D133" s="13">
        <v>69297.570000000007</v>
      </c>
      <c r="E133" s="13">
        <v>29357.4</v>
      </c>
      <c r="F133" s="13">
        <v>34366.050000000003</v>
      </c>
      <c r="G133" s="13">
        <v>34150.11</v>
      </c>
      <c r="H133" s="13">
        <v>0</v>
      </c>
      <c r="I133" s="13">
        <v>0</v>
      </c>
      <c r="J133" s="13">
        <v>0</v>
      </c>
      <c r="K133" s="13">
        <v>0</v>
      </c>
      <c r="L133" s="13">
        <v>0</v>
      </c>
      <c r="M133" s="13"/>
      <c r="N133" s="13"/>
    </row>
    <row r="134" spans="1:14" x14ac:dyDescent="0.35">
      <c r="A134" s="12" t="str">
        <f t="shared" si="2"/>
        <v>VALOR (Miles Euros)Resto vino</v>
      </c>
      <c r="B134" s="12" t="s">
        <v>184</v>
      </c>
      <c r="C134" s="12" t="s">
        <v>136</v>
      </c>
      <c r="D134" s="13">
        <v>9459.61</v>
      </c>
      <c r="E134" s="13">
        <v>7027.4059999999999</v>
      </c>
      <c r="F134" s="13">
        <v>7015.8370000000004</v>
      </c>
      <c r="G134" s="13">
        <v>9942.9279999999999</v>
      </c>
      <c r="H134" s="13">
        <v>0</v>
      </c>
      <c r="I134" s="13">
        <v>0</v>
      </c>
      <c r="J134" s="13">
        <v>0</v>
      </c>
      <c r="K134" s="13">
        <v>0</v>
      </c>
      <c r="L134" s="13">
        <v>0</v>
      </c>
      <c r="M134" s="13"/>
      <c r="N134" s="13"/>
    </row>
    <row r="135" spans="1:14" x14ac:dyDescent="0.35">
      <c r="A135" s="12" t="str">
        <f t="shared" si="2"/>
        <v>VALOR (Miles Euros)Cava</v>
      </c>
      <c r="B135" s="12" t="s">
        <v>184</v>
      </c>
      <c r="C135" s="12" t="s">
        <v>137</v>
      </c>
      <c r="D135" s="13">
        <v>54780.160000000003</v>
      </c>
      <c r="E135" s="13">
        <v>30577.65</v>
      </c>
      <c r="F135" s="13">
        <v>23926.75</v>
      </c>
      <c r="G135" s="13">
        <v>25287.91</v>
      </c>
      <c r="H135" s="13">
        <v>0</v>
      </c>
      <c r="I135" s="13">
        <v>0</v>
      </c>
      <c r="J135" s="13">
        <v>0</v>
      </c>
      <c r="K135" s="13">
        <v>0</v>
      </c>
      <c r="L135" s="13">
        <v>0</v>
      </c>
      <c r="M135" s="13"/>
      <c r="N135" s="13"/>
    </row>
    <row r="136" spans="1:14" x14ac:dyDescent="0.35">
      <c r="A136" s="12" t="str">
        <f t="shared" si="2"/>
        <v>VALOR (Miles Euros)Otr.Bebidas Deri.Vino</v>
      </c>
      <c r="B136" s="12" t="s">
        <v>184</v>
      </c>
      <c r="C136" s="12" t="s">
        <v>138</v>
      </c>
      <c r="D136" s="13">
        <v>169220.5</v>
      </c>
      <c r="E136" s="13">
        <v>124871.6</v>
      </c>
      <c r="F136" s="13">
        <v>158227.9</v>
      </c>
      <c r="G136" s="13">
        <v>192376.6</v>
      </c>
      <c r="H136" s="13">
        <v>0</v>
      </c>
      <c r="I136" s="13">
        <v>0</v>
      </c>
      <c r="J136" s="13">
        <v>0</v>
      </c>
      <c r="K136" s="13">
        <v>0</v>
      </c>
      <c r="L136" s="13">
        <v>0</v>
      </c>
      <c r="M136" s="13"/>
      <c r="N136" s="13"/>
    </row>
    <row r="137" spans="1:14" x14ac:dyDescent="0.35">
      <c r="A137" s="12" t="str">
        <f t="shared" si="2"/>
        <v>VALOR (Miles Euros)Tinto de Verano</v>
      </c>
      <c r="B137" s="12" t="s">
        <v>184</v>
      </c>
      <c r="C137" s="12" t="s">
        <v>139</v>
      </c>
      <c r="D137" s="13">
        <v>130267.8</v>
      </c>
      <c r="E137" s="13">
        <v>87753.5</v>
      </c>
      <c r="F137" s="13">
        <v>110532.4</v>
      </c>
      <c r="G137" s="13">
        <v>132134.20000000001</v>
      </c>
      <c r="H137" s="13">
        <v>0</v>
      </c>
      <c r="I137" s="13">
        <v>0</v>
      </c>
      <c r="J137" s="13">
        <v>0</v>
      </c>
      <c r="K137" s="13">
        <v>0</v>
      </c>
      <c r="L137" s="13">
        <v>0</v>
      </c>
      <c r="M137" s="13"/>
      <c r="N137" s="13"/>
    </row>
    <row r="138" spans="1:14" x14ac:dyDescent="0.35">
      <c r="A138" s="12" t="str">
        <f t="shared" si="2"/>
        <v>VALOR (Miles Euros)Sangria de Vino</v>
      </c>
      <c r="B138" s="12" t="s">
        <v>184</v>
      </c>
      <c r="C138" s="12" t="s">
        <v>140</v>
      </c>
      <c r="D138" s="13">
        <v>13814.6</v>
      </c>
      <c r="E138" s="13">
        <v>6043.2809999999999</v>
      </c>
      <c r="F138" s="13">
        <v>7924.1090000000004</v>
      </c>
      <c r="G138" s="13">
        <v>12356.36</v>
      </c>
      <c r="H138" s="13">
        <v>0</v>
      </c>
      <c r="I138" s="13">
        <v>0</v>
      </c>
      <c r="J138" s="13">
        <v>0</v>
      </c>
      <c r="K138" s="13">
        <v>0</v>
      </c>
      <c r="L138" s="13">
        <v>0</v>
      </c>
      <c r="M138" s="13"/>
      <c r="N138" s="13"/>
    </row>
    <row r="139" spans="1:14" x14ac:dyDescent="0.35">
      <c r="A139" s="12" t="str">
        <f t="shared" si="2"/>
        <v>VALOR (Miles Euros)Sangria de Cava</v>
      </c>
      <c r="B139" s="12" t="s">
        <v>184</v>
      </c>
      <c r="C139" s="12" t="s">
        <v>141</v>
      </c>
      <c r="D139" s="13">
        <v>12716.17</v>
      </c>
      <c r="E139" s="13">
        <v>4578.0810000000001</v>
      </c>
      <c r="F139" s="13">
        <v>8391.51</v>
      </c>
      <c r="G139" s="13">
        <v>11417.02</v>
      </c>
      <c r="H139" s="13">
        <v>0</v>
      </c>
      <c r="I139" s="13">
        <v>0</v>
      </c>
      <c r="J139" s="13">
        <v>0</v>
      </c>
      <c r="K139" s="13">
        <v>0</v>
      </c>
      <c r="L139" s="13">
        <v>0</v>
      </c>
      <c r="M139" s="13"/>
      <c r="N139" s="13"/>
    </row>
    <row r="140" spans="1:14" x14ac:dyDescent="0.35">
      <c r="A140" s="12" t="str">
        <f t="shared" si="2"/>
        <v>VALOR (Miles Euros)Calimocho</v>
      </c>
      <c r="B140" s="12" t="s">
        <v>184</v>
      </c>
      <c r="C140" s="12" t="s">
        <v>142</v>
      </c>
      <c r="D140" s="13">
        <v>10747.08</v>
      </c>
      <c r="E140" s="13">
        <v>7350.4089999999997</v>
      </c>
      <c r="F140" s="13">
        <v>9732.5540000000001</v>
      </c>
      <c r="G140" s="13">
        <v>12426.31</v>
      </c>
      <c r="H140" s="13">
        <v>0</v>
      </c>
      <c r="I140" s="13">
        <v>0</v>
      </c>
      <c r="J140" s="13">
        <v>0</v>
      </c>
      <c r="K140" s="13">
        <v>0</v>
      </c>
      <c r="L140" s="13">
        <v>0</v>
      </c>
      <c r="M140" s="13"/>
      <c r="N140" s="13"/>
    </row>
    <row r="141" spans="1:14" x14ac:dyDescent="0.35">
      <c r="A141" s="12" t="str">
        <f t="shared" si="2"/>
        <v>VALOR (Miles Euros)Rebujito</v>
      </c>
      <c r="B141" s="12" t="s">
        <v>184</v>
      </c>
      <c r="C141" s="12" t="s">
        <v>176</v>
      </c>
      <c r="D141" s="13">
        <v>1674.924</v>
      </c>
      <c r="E141" s="13">
        <v>876.50290000000007</v>
      </c>
      <c r="F141" s="13">
        <v>1283.7449999999999</v>
      </c>
      <c r="G141" s="13">
        <v>1920.923</v>
      </c>
      <c r="H141" s="13">
        <v>0</v>
      </c>
      <c r="I141" s="13">
        <v>0</v>
      </c>
      <c r="J141" s="13">
        <v>0</v>
      </c>
      <c r="K141" s="13">
        <v>0</v>
      </c>
      <c r="L141" s="13">
        <v>0</v>
      </c>
      <c r="M141" s="13"/>
      <c r="N141" s="13"/>
    </row>
    <row r="142" spans="1:14" x14ac:dyDescent="0.35">
      <c r="A142" s="12" t="str">
        <f t="shared" si="2"/>
        <v>VALOR (Miles Euros)Espum/Lambrusc/Mosca</v>
      </c>
      <c r="B142" s="12" t="s">
        <v>184</v>
      </c>
      <c r="C142" s="12" t="s">
        <v>177</v>
      </c>
      <c r="D142" s="13" t="s">
        <v>212</v>
      </c>
      <c r="E142" s="13">
        <v>18269.84</v>
      </c>
      <c r="F142" s="13">
        <v>20363.560000000001</v>
      </c>
      <c r="G142" s="13">
        <v>22121.759999999998</v>
      </c>
      <c r="H142" s="13">
        <v>0</v>
      </c>
      <c r="I142" s="13">
        <v>0</v>
      </c>
      <c r="J142" s="13">
        <v>0</v>
      </c>
      <c r="K142" s="13">
        <v>0</v>
      </c>
      <c r="L142" s="13">
        <v>0</v>
      </c>
      <c r="M142" s="13"/>
      <c r="N142" s="13"/>
    </row>
    <row r="143" spans="1:14" x14ac:dyDescent="0.35">
      <c r="A143" s="12" t="str">
        <f t="shared" si="2"/>
        <v>VALOR (Miles Euros)Sidra</v>
      </c>
      <c r="B143" s="12" t="s">
        <v>184</v>
      </c>
      <c r="C143" s="12" t="s">
        <v>143</v>
      </c>
      <c r="D143" s="13">
        <v>101372.3</v>
      </c>
      <c r="E143" s="13">
        <v>67104.98</v>
      </c>
      <c r="F143" s="13">
        <v>61610.83</v>
      </c>
      <c r="G143" s="13">
        <v>67778.7</v>
      </c>
      <c r="H143" s="13">
        <v>0</v>
      </c>
      <c r="I143" s="13">
        <v>0</v>
      </c>
      <c r="J143" s="13">
        <v>0</v>
      </c>
      <c r="K143" s="13">
        <v>0</v>
      </c>
      <c r="L143" s="13">
        <v>0</v>
      </c>
      <c r="M143" s="13"/>
      <c r="N143" s="13"/>
    </row>
    <row r="144" spans="1:14" x14ac:dyDescent="0.35">
      <c r="A144" s="12" t="str">
        <f t="shared" si="2"/>
        <v>VALOR (Miles Euros)Cerveza</v>
      </c>
      <c r="B144" s="12" t="s">
        <v>184</v>
      </c>
      <c r="C144" s="12" t="s">
        <v>144</v>
      </c>
      <c r="D144" s="13">
        <v>4144122</v>
      </c>
      <c r="E144" s="13">
        <v>2634113</v>
      </c>
      <c r="F144" s="13">
        <v>3128982</v>
      </c>
      <c r="G144" s="13">
        <v>3402523</v>
      </c>
      <c r="H144" s="13">
        <v>0</v>
      </c>
      <c r="I144" s="13">
        <v>0</v>
      </c>
      <c r="J144" s="13">
        <v>0</v>
      </c>
      <c r="K144" s="13">
        <v>0</v>
      </c>
      <c r="L144" s="13">
        <v>0</v>
      </c>
      <c r="M144" s="13"/>
      <c r="N144" s="13"/>
    </row>
    <row r="145" spans="1:14" x14ac:dyDescent="0.35">
      <c r="A145" s="12" t="str">
        <f t="shared" si="2"/>
        <v>VALOR (Miles Euros)Con alcohol</v>
      </c>
      <c r="B145" s="12" t="s">
        <v>184</v>
      </c>
      <c r="C145" s="12" t="s">
        <v>145</v>
      </c>
      <c r="D145" s="13">
        <v>3653465</v>
      </c>
      <c r="E145" s="13">
        <v>2369691</v>
      </c>
      <c r="F145" s="13">
        <v>2816571</v>
      </c>
      <c r="G145" s="13">
        <v>3045532</v>
      </c>
      <c r="H145" s="13">
        <v>0</v>
      </c>
      <c r="I145" s="13">
        <v>0</v>
      </c>
      <c r="J145" s="13">
        <v>0</v>
      </c>
      <c r="K145" s="13">
        <v>0</v>
      </c>
      <c r="L145" s="13">
        <v>0</v>
      </c>
      <c r="M145" s="13"/>
      <c r="N145" s="13"/>
    </row>
    <row r="146" spans="1:14" x14ac:dyDescent="0.35">
      <c r="A146" s="12" t="str">
        <f t="shared" si="2"/>
        <v>VALOR (Miles Euros)Sin alcohol</v>
      </c>
      <c r="B146" s="12" t="s">
        <v>184</v>
      </c>
      <c r="C146" s="12" t="s">
        <v>146</v>
      </c>
      <c r="D146" s="13">
        <v>483750.7</v>
      </c>
      <c r="E146" s="13">
        <v>262424.5</v>
      </c>
      <c r="F146" s="13">
        <v>309585.2</v>
      </c>
      <c r="G146" s="13">
        <v>352636.8</v>
      </c>
      <c r="H146" s="13">
        <v>0</v>
      </c>
      <c r="I146" s="13">
        <v>0</v>
      </c>
      <c r="J146" s="13">
        <v>0</v>
      </c>
      <c r="K146" s="13">
        <v>0</v>
      </c>
      <c r="L146" s="13">
        <v>0</v>
      </c>
      <c r="M146" s="13"/>
      <c r="N146" s="13"/>
    </row>
    <row r="147" spans="1:14" x14ac:dyDescent="0.35">
      <c r="A147" s="12" t="str">
        <f t="shared" si="2"/>
        <v>VALOR (Miles Euros)Cerveza Envasada</v>
      </c>
      <c r="B147" s="12" t="s">
        <v>184</v>
      </c>
      <c r="C147" s="12" t="s">
        <v>178</v>
      </c>
      <c r="D147" s="13">
        <v>2010231</v>
      </c>
      <c r="E147" s="13">
        <v>1403432</v>
      </c>
      <c r="F147" s="13">
        <v>1700449</v>
      </c>
      <c r="G147" s="13">
        <v>1747005</v>
      </c>
      <c r="H147" s="13">
        <v>0</v>
      </c>
      <c r="I147" s="13">
        <v>0</v>
      </c>
      <c r="J147" s="13">
        <v>0</v>
      </c>
      <c r="K147" s="13">
        <v>0</v>
      </c>
      <c r="L147" s="13">
        <v>0</v>
      </c>
      <c r="M147" s="13"/>
      <c r="N147" s="13"/>
    </row>
    <row r="148" spans="1:14" x14ac:dyDescent="0.35">
      <c r="A148" s="12" t="str">
        <f t="shared" si="2"/>
        <v>VALOR (Miles Euros)Cerveza Surtidor</v>
      </c>
      <c r="B148" s="12" t="s">
        <v>184</v>
      </c>
      <c r="C148" s="12" t="s">
        <v>179</v>
      </c>
      <c r="D148" s="13">
        <v>2133891</v>
      </c>
      <c r="E148" s="13">
        <v>1230681</v>
      </c>
      <c r="F148" s="13">
        <v>1428533</v>
      </c>
      <c r="G148" s="13">
        <v>1655518</v>
      </c>
      <c r="H148" s="13">
        <v>0</v>
      </c>
      <c r="I148" s="13">
        <v>0</v>
      </c>
      <c r="J148" s="13">
        <v>0</v>
      </c>
      <c r="K148" s="13">
        <v>0</v>
      </c>
      <c r="L148" s="13">
        <v>0</v>
      </c>
      <c r="M148" s="13"/>
      <c r="N148" s="13"/>
    </row>
    <row r="149" spans="1:14" x14ac:dyDescent="0.35">
      <c r="A149" s="12" t="str">
        <f t="shared" si="2"/>
        <v>VALOR (Miles Euros)Otras Cervezas</v>
      </c>
      <c r="B149" s="12" t="s">
        <v>184</v>
      </c>
      <c r="C149" s="12" t="s">
        <v>147</v>
      </c>
      <c r="D149" s="13">
        <v>6906.1989999999996</v>
      </c>
      <c r="E149" s="13">
        <v>1997.125</v>
      </c>
      <c r="F149" s="13">
        <v>2826.2489999999998</v>
      </c>
      <c r="G149" s="13">
        <v>4353.8339999999998</v>
      </c>
      <c r="H149" s="13">
        <v>0</v>
      </c>
      <c r="I149" s="13">
        <v>0</v>
      </c>
      <c r="J149" s="13">
        <v>0</v>
      </c>
      <c r="K149" s="13">
        <v>0</v>
      </c>
      <c r="L149" s="13">
        <v>0</v>
      </c>
      <c r="M149" s="13"/>
      <c r="N149" s="13"/>
    </row>
    <row r="150" spans="1:14" x14ac:dyDescent="0.35">
      <c r="A150" s="12" t="str">
        <f t="shared" si="2"/>
        <v>VALOR (Miles Euros)Espirituosas</v>
      </c>
      <c r="B150" s="12" t="s">
        <v>184</v>
      </c>
      <c r="C150" s="12" t="s">
        <v>148</v>
      </c>
      <c r="D150" s="13">
        <v>1331469</v>
      </c>
      <c r="E150" s="13">
        <v>721586.6</v>
      </c>
      <c r="F150" s="13">
        <v>982446.7</v>
      </c>
      <c r="G150" s="13">
        <v>1088320</v>
      </c>
      <c r="H150" s="13">
        <v>0</v>
      </c>
      <c r="I150" s="13">
        <v>0</v>
      </c>
      <c r="J150" s="13">
        <v>0</v>
      </c>
      <c r="K150" s="13">
        <v>0</v>
      </c>
      <c r="L150" s="13">
        <v>0</v>
      </c>
      <c r="M150" s="13"/>
      <c r="N150" s="13"/>
    </row>
    <row r="151" spans="1:14" x14ac:dyDescent="0.35">
      <c r="A151" s="12" t="str">
        <f t="shared" si="2"/>
        <v>VALOR (Miles Euros)Whisky</v>
      </c>
      <c r="B151" s="12" t="s">
        <v>184</v>
      </c>
      <c r="C151" s="12" t="s">
        <v>149</v>
      </c>
      <c r="D151" s="13">
        <v>196804.1</v>
      </c>
      <c r="E151" s="13">
        <v>117649.4</v>
      </c>
      <c r="F151" s="13">
        <v>154395.5</v>
      </c>
      <c r="G151" s="13">
        <v>175468.1</v>
      </c>
      <c r="H151" s="13">
        <v>0</v>
      </c>
      <c r="I151" s="13">
        <v>0</v>
      </c>
      <c r="J151" s="13">
        <v>0</v>
      </c>
      <c r="K151" s="13">
        <v>0</v>
      </c>
      <c r="L151" s="13">
        <v>0</v>
      </c>
      <c r="M151" s="13"/>
      <c r="N151" s="13"/>
    </row>
    <row r="152" spans="1:14" x14ac:dyDescent="0.35">
      <c r="A152" s="12" t="str">
        <f t="shared" si="2"/>
        <v>VALOR (Miles Euros)Brandy</v>
      </c>
      <c r="B152" s="12" t="s">
        <v>184</v>
      </c>
      <c r="C152" s="12" t="s">
        <v>150</v>
      </c>
      <c r="D152" s="13">
        <v>11622.9</v>
      </c>
      <c r="E152" s="13">
        <v>11224.44</v>
      </c>
      <c r="F152" s="13">
        <v>12309.87</v>
      </c>
      <c r="G152" s="13">
        <v>7939.72</v>
      </c>
      <c r="H152" s="13">
        <v>0</v>
      </c>
      <c r="I152" s="13">
        <v>0</v>
      </c>
      <c r="J152" s="13">
        <v>0</v>
      </c>
      <c r="K152" s="13">
        <v>0</v>
      </c>
      <c r="L152" s="13">
        <v>0</v>
      </c>
      <c r="M152" s="13"/>
      <c r="N152" s="13"/>
    </row>
    <row r="153" spans="1:14" x14ac:dyDescent="0.35">
      <c r="A153" s="12" t="str">
        <f t="shared" si="2"/>
        <v>VALOR (Miles Euros)Ginebra</v>
      </c>
      <c r="B153" s="12" t="s">
        <v>184</v>
      </c>
      <c r="C153" s="12" t="s">
        <v>151</v>
      </c>
      <c r="D153" s="13">
        <v>458828.3</v>
      </c>
      <c r="E153" s="13">
        <v>221400</v>
      </c>
      <c r="F153" s="13">
        <v>289753.59999999998</v>
      </c>
      <c r="G153" s="13">
        <v>329960.09999999998</v>
      </c>
      <c r="H153" s="13">
        <v>0</v>
      </c>
      <c r="I153" s="13">
        <v>0</v>
      </c>
      <c r="J153" s="13">
        <v>0</v>
      </c>
      <c r="K153" s="13">
        <v>0</v>
      </c>
      <c r="L153" s="13">
        <v>0</v>
      </c>
      <c r="M153" s="13"/>
      <c r="N153" s="13"/>
    </row>
    <row r="154" spans="1:14" x14ac:dyDescent="0.35">
      <c r="A154" s="12" t="str">
        <f t="shared" si="2"/>
        <v>VALOR (Miles Euros)Ron</v>
      </c>
      <c r="B154" s="12" t="s">
        <v>184</v>
      </c>
      <c r="C154" s="12" t="s">
        <v>152</v>
      </c>
      <c r="D154" s="13">
        <v>202262.6</v>
      </c>
      <c r="E154" s="13">
        <v>106854.1</v>
      </c>
      <c r="F154" s="13">
        <v>149210.1</v>
      </c>
      <c r="G154" s="13">
        <v>156738</v>
      </c>
      <c r="H154" s="13">
        <v>0</v>
      </c>
      <c r="I154" s="13">
        <v>0</v>
      </c>
      <c r="J154" s="13">
        <v>0</v>
      </c>
      <c r="K154" s="13">
        <v>0</v>
      </c>
      <c r="L154" s="13">
        <v>0</v>
      </c>
      <c r="M154" s="13"/>
      <c r="N154" s="13"/>
    </row>
    <row r="155" spans="1:14" x14ac:dyDescent="0.35">
      <c r="A155" s="12" t="str">
        <f t="shared" si="2"/>
        <v>VALOR (Miles Euros)Anis</v>
      </c>
      <c r="B155" s="12" t="s">
        <v>184</v>
      </c>
      <c r="C155" s="12" t="s">
        <v>153</v>
      </c>
      <c r="D155" s="13">
        <v>8316.3850000000002</v>
      </c>
      <c r="E155" s="13">
        <v>6601.9309999999996</v>
      </c>
      <c r="F155" s="13">
        <v>4790.777</v>
      </c>
      <c r="G155" s="13">
        <v>7107.8130000000001</v>
      </c>
      <c r="H155" s="13">
        <v>0</v>
      </c>
      <c r="I155" s="13">
        <v>0</v>
      </c>
      <c r="J155" s="13">
        <v>0</v>
      </c>
      <c r="K155" s="13">
        <v>0</v>
      </c>
      <c r="L155" s="13">
        <v>0</v>
      </c>
      <c r="M155" s="13"/>
      <c r="N155" s="13"/>
    </row>
    <row r="156" spans="1:14" x14ac:dyDescent="0.35">
      <c r="A156" s="12" t="str">
        <f t="shared" si="2"/>
        <v>VALOR (Miles Euros)Otras Espirituosas</v>
      </c>
      <c r="B156" s="12" t="s">
        <v>184</v>
      </c>
      <c r="C156" s="12" t="s">
        <v>154</v>
      </c>
      <c r="D156" s="13">
        <v>453634.9</v>
      </c>
      <c r="E156" s="13">
        <v>257856.8</v>
      </c>
      <c r="F156" s="13">
        <v>371986.9</v>
      </c>
      <c r="G156" s="13">
        <v>411106.7</v>
      </c>
      <c r="H156" s="13">
        <v>0</v>
      </c>
      <c r="I156" s="13">
        <v>0</v>
      </c>
      <c r="J156" s="13">
        <v>0</v>
      </c>
      <c r="K156" s="13">
        <v>0</v>
      </c>
      <c r="L156" s="13">
        <v>0</v>
      </c>
      <c r="M156" s="13"/>
      <c r="N156" s="13"/>
    </row>
    <row r="157" spans="1:14" x14ac:dyDescent="0.35">
      <c r="A157" s="12" t="str">
        <f t="shared" si="2"/>
        <v>VALOR (Miles Euros)T.Zumo+Horchata+Mosto</v>
      </c>
      <c r="B157" s="12" t="s">
        <v>184</v>
      </c>
      <c r="C157" s="12" t="s">
        <v>155</v>
      </c>
      <c r="D157" s="13">
        <v>302387.20000000001</v>
      </c>
      <c r="E157" s="13">
        <v>188977</v>
      </c>
      <c r="F157" s="13">
        <v>199163.3</v>
      </c>
      <c r="G157" s="13">
        <v>231384</v>
      </c>
      <c r="H157" s="13">
        <v>0</v>
      </c>
      <c r="I157" s="13">
        <v>0</v>
      </c>
      <c r="J157" s="13">
        <v>0</v>
      </c>
      <c r="K157" s="13">
        <v>0</v>
      </c>
      <c r="L157" s="13">
        <v>0</v>
      </c>
      <c r="M157" s="13"/>
      <c r="N157" s="13"/>
    </row>
    <row r="158" spans="1:14" x14ac:dyDescent="0.35">
      <c r="A158" s="12" t="str">
        <f t="shared" si="2"/>
        <v>VALOR (Miles Euros)Agua Envasada</v>
      </c>
      <c r="B158" s="12" t="s">
        <v>184</v>
      </c>
      <c r="C158" s="12" t="s">
        <v>156</v>
      </c>
      <c r="D158" s="13">
        <v>887553</v>
      </c>
      <c r="E158" s="13">
        <v>494074.3</v>
      </c>
      <c r="F158" s="13">
        <v>531782.40000000002</v>
      </c>
      <c r="G158" s="13">
        <v>646513.19999999995</v>
      </c>
      <c r="H158" s="13">
        <v>0</v>
      </c>
      <c r="I158" s="13">
        <v>0</v>
      </c>
      <c r="J158" s="13">
        <v>0</v>
      </c>
      <c r="K158" s="13">
        <v>0</v>
      </c>
      <c r="L158" s="13">
        <v>0</v>
      </c>
      <c r="M158" s="13"/>
      <c r="N158" s="13"/>
    </row>
    <row r="159" spans="1:14" x14ac:dyDescent="0.35">
      <c r="A159" s="12" t="str">
        <f t="shared" si="2"/>
        <v>VALOR (Miles Euros)Bebidas Refrescantes</v>
      </c>
      <c r="B159" s="12" t="s">
        <v>184</v>
      </c>
      <c r="C159" s="12" t="s">
        <v>157</v>
      </c>
      <c r="D159" s="13">
        <v>2151604</v>
      </c>
      <c r="E159" s="13">
        <v>1322351</v>
      </c>
      <c r="F159" s="13">
        <v>1446641</v>
      </c>
      <c r="G159" s="13">
        <v>1742864</v>
      </c>
      <c r="H159" s="13">
        <v>0</v>
      </c>
      <c r="I159" s="13">
        <v>0</v>
      </c>
      <c r="J159" s="13">
        <v>0</v>
      </c>
      <c r="K159" s="13">
        <v>0</v>
      </c>
      <c r="L159" s="13">
        <v>0</v>
      </c>
      <c r="M159" s="13"/>
      <c r="N159" s="13"/>
    </row>
    <row r="160" spans="1:14" x14ac:dyDescent="0.35">
      <c r="A160" s="12" t="str">
        <f t="shared" si="2"/>
        <v>VALOR (Miles Euros)Colas</v>
      </c>
      <c r="B160" s="12" t="s">
        <v>184</v>
      </c>
      <c r="C160" s="12" t="s">
        <v>158</v>
      </c>
      <c r="D160" s="13">
        <v>1279159</v>
      </c>
      <c r="E160" s="13">
        <v>779454.5</v>
      </c>
      <c r="F160" s="13">
        <v>873183.8</v>
      </c>
      <c r="G160" s="13">
        <v>1058801</v>
      </c>
      <c r="H160" s="13">
        <v>0</v>
      </c>
      <c r="I160" s="13">
        <v>0</v>
      </c>
      <c r="J160" s="13">
        <v>0</v>
      </c>
      <c r="K160" s="13">
        <v>0</v>
      </c>
      <c r="L160" s="13">
        <v>0</v>
      </c>
      <c r="M160" s="13"/>
      <c r="N160" s="13"/>
    </row>
    <row r="161" spans="1:14" x14ac:dyDescent="0.35">
      <c r="A161" s="12" t="str">
        <f t="shared" si="2"/>
        <v>VALOR (Miles Euros)Cola Regular</v>
      </c>
      <c r="B161" s="12" t="s">
        <v>184</v>
      </c>
      <c r="C161" s="12" t="s">
        <v>159</v>
      </c>
      <c r="D161" s="13">
        <v>636827.30000000005</v>
      </c>
      <c r="E161" s="13">
        <v>390175.4</v>
      </c>
      <c r="F161" s="13">
        <v>432424.8</v>
      </c>
      <c r="G161" s="13">
        <v>517886.7</v>
      </c>
      <c r="H161" s="13">
        <v>0</v>
      </c>
      <c r="I161" s="13">
        <v>0</v>
      </c>
      <c r="J161" s="13">
        <v>0</v>
      </c>
      <c r="K161" s="13">
        <v>0</v>
      </c>
      <c r="L161" s="13">
        <v>0</v>
      </c>
      <c r="M161" s="13"/>
      <c r="N161" s="13"/>
    </row>
    <row r="162" spans="1:14" x14ac:dyDescent="0.35">
      <c r="A162" s="12" t="str">
        <f t="shared" si="2"/>
        <v>VALOR (Miles Euros)Light/Zero</v>
      </c>
      <c r="B162" s="12" t="s">
        <v>184</v>
      </c>
      <c r="C162" s="12" t="s">
        <v>160</v>
      </c>
      <c r="D162" s="13">
        <v>628509.80000000005</v>
      </c>
      <c r="E162" s="13">
        <v>387844.1</v>
      </c>
      <c r="F162" s="13">
        <v>440759</v>
      </c>
      <c r="G162" s="13">
        <v>540914.1</v>
      </c>
      <c r="H162" s="13">
        <v>0</v>
      </c>
      <c r="I162" s="13">
        <v>0</v>
      </c>
      <c r="J162" s="13">
        <v>0</v>
      </c>
      <c r="K162" s="13">
        <v>0</v>
      </c>
      <c r="L162" s="13">
        <v>0</v>
      </c>
      <c r="M162" s="13"/>
      <c r="N162" s="13"/>
    </row>
    <row r="163" spans="1:14" x14ac:dyDescent="0.35">
      <c r="A163" s="12" t="str">
        <f t="shared" si="2"/>
        <v>VALOR (Miles Euros)Otra Variedad Cola</v>
      </c>
      <c r="B163" s="12" t="s">
        <v>184</v>
      </c>
      <c r="C163" s="12" t="s">
        <v>161</v>
      </c>
      <c r="D163" s="13">
        <v>13822.29</v>
      </c>
      <c r="E163" s="13">
        <v>1434.973</v>
      </c>
      <c r="F163" s="13" t="s">
        <v>212</v>
      </c>
      <c r="G163" s="13" t="s">
        <v>212</v>
      </c>
      <c r="H163" s="13">
        <v>0</v>
      </c>
      <c r="I163" s="13">
        <v>0</v>
      </c>
      <c r="J163" s="13">
        <v>0</v>
      </c>
      <c r="K163" s="13">
        <v>0</v>
      </c>
      <c r="L163" s="13">
        <v>0</v>
      </c>
      <c r="M163" s="13"/>
      <c r="N163" s="13"/>
    </row>
    <row r="164" spans="1:14" x14ac:dyDescent="0.35">
      <c r="A164" s="12" t="str">
        <f t="shared" si="2"/>
        <v>VALOR (Miles Euros)Con Cafeina</v>
      </c>
      <c r="B164" s="12" t="s">
        <v>184</v>
      </c>
      <c r="C164" s="12" t="s">
        <v>162</v>
      </c>
      <c r="D164" s="13">
        <v>1082596</v>
      </c>
      <c r="E164" s="13">
        <v>656488.80000000005</v>
      </c>
      <c r="F164" s="13">
        <v>725798.7</v>
      </c>
      <c r="G164" s="13">
        <v>844671</v>
      </c>
      <c r="H164" s="13">
        <v>0</v>
      </c>
      <c r="I164" s="13">
        <v>0</v>
      </c>
      <c r="J164" s="13">
        <v>0</v>
      </c>
      <c r="K164" s="13">
        <v>0</v>
      </c>
      <c r="L164" s="13">
        <v>0</v>
      </c>
      <c r="M164" s="13"/>
      <c r="N164" s="13"/>
    </row>
    <row r="165" spans="1:14" x14ac:dyDescent="0.35">
      <c r="A165" s="12" t="str">
        <f t="shared" si="2"/>
        <v>VALOR (Miles Euros)Sin Cafeina</v>
      </c>
      <c r="B165" s="12" t="s">
        <v>184</v>
      </c>
      <c r="C165" s="12" t="s">
        <v>163</v>
      </c>
      <c r="D165" s="13">
        <v>166774.9</v>
      </c>
      <c r="E165" s="13">
        <v>106601.9</v>
      </c>
      <c r="F165" s="13">
        <v>124186.7</v>
      </c>
      <c r="G165" s="13">
        <v>179952.5</v>
      </c>
      <c r="H165" s="13">
        <v>0</v>
      </c>
      <c r="I165" s="13">
        <v>0</v>
      </c>
      <c r="J165" s="13">
        <v>0</v>
      </c>
      <c r="K165" s="13">
        <v>0</v>
      </c>
      <c r="L165" s="13">
        <v>0</v>
      </c>
      <c r="M165" s="13"/>
      <c r="N165" s="13"/>
    </row>
    <row r="166" spans="1:14" x14ac:dyDescent="0.35">
      <c r="A166" s="12" t="str">
        <f t="shared" si="2"/>
        <v>VALOR (Miles Euros)Frutas con gas</v>
      </c>
      <c r="B166" s="12" t="s">
        <v>184</v>
      </c>
      <c r="C166" s="12" t="s">
        <v>164</v>
      </c>
      <c r="D166" s="13">
        <v>247495.4</v>
      </c>
      <c r="E166" s="13">
        <v>143926.6</v>
      </c>
      <c r="F166" s="13">
        <v>139998.20000000001</v>
      </c>
      <c r="G166" s="13">
        <v>178391.3</v>
      </c>
      <c r="H166" s="13">
        <v>0</v>
      </c>
      <c r="I166" s="13">
        <v>0</v>
      </c>
      <c r="J166" s="13">
        <v>0</v>
      </c>
      <c r="K166" s="13">
        <v>0</v>
      </c>
      <c r="L166" s="13">
        <v>0</v>
      </c>
      <c r="M166" s="13"/>
      <c r="N166" s="13"/>
    </row>
    <row r="167" spans="1:14" x14ac:dyDescent="0.35">
      <c r="A167" s="12" t="str">
        <f t="shared" si="2"/>
        <v>VALOR (Miles Euros)Frutas sin gas</v>
      </c>
      <c r="B167" s="12" t="s">
        <v>184</v>
      </c>
      <c r="C167" s="12" t="s">
        <v>165</v>
      </c>
      <c r="D167" s="13">
        <v>56636.67</v>
      </c>
      <c r="E167" s="13">
        <v>32165.06</v>
      </c>
      <c r="F167" s="13">
        <v>54142.04</v>
      </c>
      <c r="G167" s="13">
        <v>50887.96</v>
      </c>
      <c r="H167" s="13">
        <v>0</v>
      </c>
      <c r="I167" s="13">
        <v>0</v>
      </c>
      <c r="J167" s="13">
        <v>0</v>
      </c>
      <c r="K167" s="13">
        <v>0</v>
      </c>
      <c r="L167" s="13">
        <v>0</v>
      </c>
      <c r="M167" s="13"/>
      <c r="N167" s="13"/>
    </row>
    <row r="168" spans="1:14" x14ac:dyDescent="0.35">
      <c r="A168" s="12" t="str">
        <f t="shared" si="2"/>
        <v>VALOR (Miles Euros)Mixers</v>
      </c>
      <c r="B168" s="12" t="s">
        <v>184</v>
      </c>
      <c r="C168" s="12" t="s">
        <v>166</v>
      </c>
      <c r="D168" s="13">
        <v>81550.39</v>
      </c>
      <c r="E168" s="13">
        <v>34703.46</v>
      </c>
      <c r="F168" s="13">
        <v>25708.85</v>
      </c>
      <c r="G168" s="13">
        <v>26530.19</v>
      </c>
      <c r="H168" s="13">
        <v>0</v>
      </c>
      <c r="I168" s="13">
        <v>0</v>
      </c>
      <c r="J168" s="13">
        <v>0</v>
      </c>
      <c r="K168" s="13">
        <v>0</v>
      </c>
      <c r="L168" s="13">
        <v>0</v>
      </c>
      <c r="M168" s="13"/>
      <c r="N168" s="13"/>
    </row>
    <row r="169" spans="1:14" x14ac:dyDescent="0.35">
      <c r="A169" s="12" t="str">
        <f t="shared" si="2"/>
        <v>VALOR (Miles Euros)Isotonicas</v>
      </c>
      <c r="B169" s="12" t="s">
        <v>184</v>
      </c>
      <c r="C169" s="12" t="s">
        <v>180</v>
      </c>
      <c r="D169" s="13">
        <v>241317</v>
      </c>
      <c r="E169" s="13">
        <v>166475.6</v>
      </c>
      <c r="F169" s="13">
        <v>167691.20000000001</v>
      </c>
      <c r="G169" s="13">
        <v>205816.2</v>
      </c>
      <c r="H169" s="13">
        <v>0</v>
      </c>
      <c r="I169" s="13">
        <v>0</v>
      </c>
      <c r="J169" s="13">
        <v>0</v>
      </c>
      <c r="K169" s="13">
        <v>0</v>
      </c>
      <c r="L169" s="13">
        <v>0</v>
      </c>
      <c r="M169" s="13"/>
      <c r="N169" s="13"/>
    </row>
    <row r="170" spans="1:14" x14ac:dyDescent="0.35">
      <c r="A170" s="12" t="str">
        <f t="shared" si="2"/>
        <v>VALOR (Miles Euros)Energeticas</v>
      </c>
      <c r="B170" s="12" t="s">
        <v>184</v>
      </c>
      <c r="C170" s="12" t="s">
        <v>181</v>
      </c>
      <c r="D170" s="13">
        <v>44032.29</v>
      </c>
      <c r="E170" s="13">
        <v>37515.089999999997</v>
      </c>
      <c r="F170" s="13">
        <v>40879.22</v>
      </c>
      <c r="G170" s="13">
        <v>43529.04</v>
      </c>
      <c r="H170" s="13">
        <v>0</v>
      </c>
      <c r="I170" s="13">
        <v>0</v>
      </c>
      <c r="J170" s="13">
        <v>0</v>
      </c>
      <c r="K170" s="13">
        <v>0</v>
      </c>
      <c r="L170" s="13">
        <v>0</v>
      </c>
      <c r="M170" s="13"/>
      <c r="N170" s="13"/>
    </row>
    <row r="171" spans="1:14" x14ac:dyDescent="0.35">
      <c r="A171" s="12" t="str">
        <f t="shared" si="2"/>
        <v>VALOR (Miles Euros)Gaseosas</v>
      </c>
      <c r="B171" s="12" t="s">
        <v>184</v>
      </c>
      <c r="C171" s="12" t="s">
        <v>167</v>
      </c>
      <c r="D171" s="13">
        <v>33944.160000000003</v>
      </c>
      <c r="E171" s="13">
        <v>18028.05</v>
      </c>
      <c r="F171" s="13">
        <v>24020.78</v>
      </c>
      <c r="G171" s="13">
        <v>24015.99</v>
      </c>
      <c r="H171" s="13">
        <v>0</v>
      </c>
      <c r="I171" s="13">
        <v>0</v>
      </c>
      <c r="J171" s="13">
        <v>0</v>
      </c>
      <c r="K171" s="13">
        <v>0</v>
      </c>
      <c r="L171" s="13">
        <v>0</v>
      </c>
      <c r="M171" s="13"/>
      <c r="N171" s="13"/>
    </row>
    <row r="172" spans="1:14" x14ac:dyDescent="0.35">
      <c r="A172" s="12" t="str">
        <f t="shared" si="2"/>
        <v>VALOR (Miles Euros)Bebidas Zumo+Leche</v>
      </c>
      <c r="B172" s="12" t="s">
        <v>184</v>
      </c>
      <c r="C172" s="12" t="s">
        <v>168</v>
      </c>
      <c r="D172" s="13">
        <v>18639.47</v>
      </c>
      <c r="E172" s="13">
        <v>15546.52</v>
      </c>
      <c r="F172" s="13">
        <v>10765.03</v>
      </c>
      <c r="G172" s="13">
        <v>12529.1</v>
      </c>
      <c r="H172" s="13">
        <v>0</v>
      </c>
      <c r="I172" s="13">
        <v>0</v>
      </c>
      <c r="J172" s="13">
        <v>0</v>
      </c>
      <c r="K172" s="13">
        <v>0</v>
      </c>
      <c r="L172" s="13">
        <v>0</v>
      </c>
      <c r="M172" s="13"/>
      <c r="N172" s="13"/>
    </row>
    <row r="173" spans="1:14" x14ac:dyDescent="0.35">
      <c r="A173" s="12" t="str">
        <f t="shared" si="2"/>
        <v>VALOR (Miles Euros)Resto</v>
      </c>
      <c r="B173" s="12" t="s">
        <v>184</v>
      </c>
      <c r="C173" s="12" t="s">
        <v>78</v>
      </c>
      <c r="D173" s="13">
        <v>148829.20000000001</v>
      </c>
      <c r="E173" s="13">
        <v>94535.76</v>
      </c>
      <c r="F173" s="13">
        <v>110251.5</v>
      </c>
      <c r="G173" s="13">
        <v>142363.4</v>
      </c>
      <c r="H173" s="13">
        <v>0</v>
      </c>
      <c r="I173" s="13">
        <v>0</v>
      </c>
      <c r="J173" s="13">
        <v>0</v>
      </c>
      <c r="K173" s="13">
        <v>0</v>
      </c>
      <c r="L173" s="13">
        <v>0</v>
      </c>
      <c r="M173" s="13"/>
      <c r="N173" s="13"/>
    </row>
    <row r="174" spans="1:14" x14ac:dyDescent="0.35">
      <c r="A174" s="12" t="str">
        <f t="shared" si="2"/>
        <v>PENETRACION (%)TOTAL BEBIDAS</v>
      </c>
      <c r="B174" s="12" t="s">
        <v>185</v>
      </c>
      <c r="C174" s="12" t="s">
        <v>121</v>
      </c>
      <c r="D174" s="13">
        <v>98.99194</v>
      </c>
      <c r="E174" s="13">
        <v>95.542580000000001</v>
      </c>
      <c r="F174" s="13">
        <v>93.991010000000003</v>
      </c>
      <c r="G174" s="13">
        <v>94.465599999999995</v>
      </c>
      <c r="H174" s="13">
        <v>0</v>
      </c>
      <c r="I174" s="13">
        <v>0</v>
      </c>
      <c r="J174" s="13">
        <v>0</v>
      </c>
      <c r="K174" s="13">
        <v>0</v>
      </c>
      <c r="L174" s="13">
        <v>0</v>
      </c>
      <c r="M174" s="13"/>
      <c r="N174" s="13"/>
    </row>
    <row r="175" spans="1:14" x14ac:dyDescent="0.35">
      <c r="A175" s="12" t="str">
        <f t="shared" si="2"/>
        <v>PENETRACION (%).Total Bebidas Caliente</v>
      </c>
      <c r="B175" s="12" t="s">
        <v>185</v>
      </c>
      <c r="C175" s="12" t="s">
        <v>122</v>
      </c>
      <c r="D175" s="13">
        <v>89.075710000000001</v>
      </c>
      <c r="E175" s="13">
        <v>81.591080000000005</v>
      </c>
      <c r="F175" s="13">
        <v>79.948350000000005</v>
      </c>
      <c r="G175" s="13">
        <v>81.519779999999997</v>
      </c>
      <c r="H175" s="13">
        <v>0</v>
      </c>
      <c r="I175" s="13">
        <v>0</v>
      </c>
      <c r="J175" s="13">
        <v>0</v>
      </c>
      <c r="K175" s="13">
        <v>0</v>
      </c>
      <c r="L175" s="13">
        <v>0</v>
      </c>
      <c r="M175" s="13"/>
      <c r="N175" s="13"/>
    </row>
    <row r="176" spans="1:14" x14ac:dyDescent="0.35">
      <c r="A176" s="12" t="str">
        <f t="shared" si="2"/>
        <v>PENETRACION (%)Cafe</v>
      </c>
      <c r="B176" s="12" t="s">
        <v>185</v>
      </c>
      <c r="C176" s="12" t="s">
        <v>123</v>
      </c>
      <c r="D176" s="13">
        <v>72.849230000000006</v>
      </c>
      <c r="E176" s="13">
        <v>62.532589999999999</v>
      </c>
      <c r="F176" s="13">
        <v>61.692700000000002</v>
      </c>
      <c r="G176" s="13">
        <v>63.71669</v>
      </c>
      <c r="H176" s="13">
        <v>0</v>
      </c>
      <c r="I176" s="13">
        <v>0</v>
      </c>
      <c r="J176" s="13">
        <v>0</v>
      </c>
      <c r="K176" s="13">
        <v>0</v>
      </c>
      <c r="L176" s="13">
        <v>0</v>
      </c>
      <c r="M176" s="13"/>
      <c r="N176" s="13"/>
    </row>
    <row r="177" spans="1:14" x14ac:dyDescent="0.35">
      <c r="A177" s="12" t="str">
        <f t="shared" si="2"/>
        <v>PENETRACION (%)Leche+bebidas vegetales</v>
      </c>
      <c r="B177" s="12" t="s">
        <v>185</v>
      </c>
      <c r="C177" s="12" t="s">
        <v>174</v>
      </c>
      <c r="D177" s="13">
        <v>77.397369999999995</v>
      </c>
      <c r="E177" s="13">
        <v>68.609530000000007</v>
      </c>
      <c r="F177" s="13">
        <v>67.637749999999997</v>
      </c>
      <c r="G177" s="13">
        <v>69.557580000000002</v>
      </c>
      <c r="H177" s="13">
        <v>0</v>
      </c>
      <c r="I177" s="13">
        <v>0</v>
      </c>
      <c r="J177" s="13">
        <v>0</v>
      </c>
      <c r="K177" s="13">
        <v>0</v>
      </c>
      <c r="L177" s="13">
        <v>0</v>
      </c>
      <c r="M177" s="13"/>
      <c r="N177" s="13"/>
    </row>
    <row r="178" spans="1:14" x14ac:dyDescent="0.35">
      <c r="A178" s="12" t="str">
        <f t="shared" si="2"/>
        <v>PENETRACION (%)Leche</v>
      </c>
      <c r="B178" s="12" t="s">
        <v>185</v>
      </c>
      <c r="C178" s="12" t="s">
        <v>124</v>
      </c>
      <c r="D178" s="13">
        <v>76.935220000000001</v>
      </c>
      <c r="E178" s="13">
        <v>67.465540000000004</v>
      </c>
      <c r="F178" s="13">
        <v>66.538629999999998</v>
      </c>
      <c r="G178" s="13">
        <v>68.511009999999999</v>
      </c>
      <c r="H178" s="13">
        <v>0</v>
      </c>
      <c r="I178" s="13">
        <v>0</v>
      </c>
      <c r="J178" s="13">
        <v>0</v>
      </c>
      <c r="K178" s="13">
        <v>0</v>
      </c>
      <c r="L178" s="13">
        <v>0</v>
      </c>
      <c r="M178" s="13"/>
      <c r="N178" s="13"/>
    </row>
    <row r="179" spans="1:14" x14ac:dyDescent="0.35">
      <c r="A179" s="12" t="str">
        <f t="shared" si="2"/>
        <v>PENETRACION (%)Leche Sola</v>
      </c>
      <c r="B179" s="12" t="s">
        <v>185</v>
      </c>
      <c r="C179" s="12" t="s">
        <v>125</v>
      </c>
      <c r="D179" s="13">
        <v>7.3442920000000003</v>
      </c>
      <c r="E179" s="13">
        <v>5.9843229999999998</v>
      </c>
      <c r="F179" s="13">
        <v>5.7549700000000001</v>
      </c>
      <c r="G179" s="13">
        <v>5.9111560000000001</v>
      </c>
      <c r="H179" s="13">
        <v>0</v>
      </c>
      <c r="I179" s="13">
        <v>0</v>
      </c>
      <c r="J179" s="13">
        <v>0</v>
      </c>
      <c r="K179" s="13">
        <v>0</v>
      </c>
      <c r="L179" s="13">
        <v>0</v>
      </c>
      <c r="M179" s="13"/>
      <c r="N179" s="13"/>
    </row>
    <row r="180" spans="1:14" x14ac:dyDescent="0.35">
      <c r="A180" s="12" t="str">
        <f t="shared" si="2"/>
        <v>PENETRACION (%)Leche Con Cacao</v>
      </c>
      <c r="B180" s="12" t="s">
        <v>185</v>
      </c>
      <c r="C180" s="12" t="s">
        <v>126</v>
      </c>
      <c r="D180" s="13">
        <v>19.655529999999999</v>
      </c>
      <c r="E180" s="13">
        <v>13.05077</v>
      </c>
      <c r="F180" s="13">
        <v>13.842549999999999</v>
      </c>
      <c r="G180" s="13">
        <v>15.70701</v>
      </c>
      <c r="H180" s="13">
        <v>0</v>
      </c>
      <c r="I180" s="13">
        <v>0</v>
      </c>
      <c r="J180" s="13">
        <v>0</v>
      </c>
      <c r="K180" s="13">
        <v>0</v>
      </c>
      <c r="L180" s="13">
        <v>0</v>
      </c>
      <c r="M180" s="13"/>
      <c r="N180" s="13"/>
    </row>
    <row r="181" spans="1:14" x14ac:dyDescent="0.35">
      <c r="A181" s="12" t="str">
        <f t="shared" si="2"/>
        <v>PENETRACION (%)Leche Con Cafe</v>
      </c>
      <c r="B181" s="12" t="s">
        <v>185</v>
      </c>
      <c r="C181" s="12" t="s">
        <v>127</v>
      </c>
      <c r="D181" s="13">
        <v>73.826549999999997</v>
      </c>
      <c r="E181" s="13">
        <v>64.926929999999999</v>
      </c>
      <c r="F181" s="13">
        <v>64.323080000000004</v>
      </c>
      <c r="G181" s="13">
        <v>65.772019999999998</v>
      </c>
      <c r="H181" s="13">
        <v>0</v>
      </c>
      <c r="I181" s="13">
        <v>0</v>
      </c>
      <c r="J181" s="13">
        <v>0</v>
      </c>
      <c r="K181" s="13">
        <v>0</v>
      </c>
      <c r="L181" s="13">
        <v>0</v>
      </c>
      <c r="M181" s="13"/>
      <c r="N181" s="13"/>
    </row>
    <row r="182" spans="1:14" x14ac:dyDescent="0.35">
      <c r="A182" s="12" t="str">
        <f t="shared" si="2"/>
        <v>PENETRACION (%)Bebidas Vegetales</v>
      </c>
      <c r="B182" s="12" t="s">
        <v>185</v>
      </c>
      <c r="C182" s="12" t="s">
        <v>175</v>
      </c>
      <c r="D182" s="13">
        <v>9.6005690000000001</v>
      </c>
      <c r="E182" s="13">
        <v>8.9844539999999995</v>
      </c>
      <c r="F182" s="13">
        <v>9.6311140000000002</v>
      </c>
      <c r="G182" s="13">
        <v>10.40573</v>
      </c>
      <c r="H182" s="13">
        <v>0</v>
      </c>
      <c r="I182" s="13">
        <v>0</v>
      </c>
      <c r="J182" s="13">
        <v>0</v>
      </c>
      <c r="K182" s="13">
        <v>0</v>
      </c>
      <c r="L182" s="13">
        <v>0</v>
      </c>
      <c r="M182" s="13"/>
      <c r="N182" s="13"/>
    </row>
    <row r="183" spans="1:14" x14ac:dyDescent="0.35">
      <c r="A183" s="12" t="str">
        <f t="shared" si="2"/>
        <v>PENETRACION (%)Infusiones</v>
      </c>
      <c r="B183" s="12" t="s">
        <v>185</v>
      </c>
      <c r="C183" s="12" t="s">
        <v>128</v>
      </c>
      <c r="D183" s="13">
        <v>43.976709999999997</v>
      </c>
      <c r="E183" s="13">
        <v>31.066210000000002</v>
      </c>
      <c r="F183" s="13">
        <v>31.117989999999999</v>
      </c>
      <c r="G183" s="13">
        <v>33.070529999999998</v>
      </c>
      <c r="H183" s="13">
        <v>0</v>
      </c>
      <c r="I183" s="13">
        <v>0</v>
      </c>
      <c r="J183" s="13">
        <v>0</v>
      </c>
      <c r="K183" s="13">
        <v>0</v>
      </c>
      <c r="L183" s="13">
        <v>0</v>
      </c>
      <c r="M183" s="13"/>
      <c r="N183" s="13"/>
    </row>
    <row r="184" spans="1:14" x14ac:dyDescent="0.35">
      <c r="A184" s="12" t="str">
        <f t="shared" si="2"/>
        <v>PENETRACION (%)Resto Bebidas Caliente</v>
      </c>
      <c r="B184" s="12" t="s">
        <v>185</v>
      </c>
      <c r="C184" s="12" t="s">
        <v>129</v>
      </c>
      <c r="D184" s="13">
        <v>33.517009999999999</v>
      </c>
      <c r="E184" s="13">
        <v>25.002230000000001</v>
      </c>
      <c r="F184" s="13">
        <v>24.65437</v>
      </c>
      <c r="G184" s="13">
        <v>29.240490000000001</v>
      </c>
      <c r="H184" s="13">
        <v>0</v>
      </c>
      <c r="I184" s="13">
        <v>0</v>
      </c>
      <c r="J184" s="13">
        <v>0</v>
      </c>
      <c r="K184" s="13">
        <v>0</v>
      </c>
      <c r="L184" s="13">
        <v>0</v>
      </c>
      <c r="M184" s="13"/>
      <c r="N184" s="13"/>
    </row>
    <row r="185" spans="1:14" x14ac:dyDescent="0.35">
      <c r="A185" s="12" t="str">
        <f t="shared" si="2"/>
        <v>PENETRACION (%).Total Bebidas Frias</v>
      </c>
      <c r="B185" s="12" t="s">
        <v>185</v>
      </c>
      <c r="C185" s="12" t="s">
        <v>130</v>
      </c>
      <c r="D185" s="13">
        <v>97.756540000000001</v>
      </c>
      <c r="E185" s="13">
        <v>92.984250000000003</v>
      </c>
      <c r="F185" s="13">
        <v>91.486509999999996</v>
      </c>
      <c r="G185" s="13">
        <v>92.254519999999999</v>
      </c>
      <c r="H185" s="13">
        <v>0</v>
      </c>
      <c r="I185" s="13">
        <v>0</v>
      </c>
      <c r="J185" s="13">
        <v>0</v>
      </c>
      <c r="K185" s="13">
        <v>0</v>
      </c>
      <c r="L185" s="13">
        <v>0</v>
      </c>
      <c r="M185" s="13"/>
      <c r="N185" s="13"/>
    </row>
    <row r="186" spans="1:14" x14ac:dyDescent="0.35">
      <c r="A186" s="12" t="str">
        <f t="shared" si="2"/>
        <v>PENETRACION (%)Total bebidas de vino</v>
      </c>
      <c r="B186" s="12" t="s">
        <v>185</v>
      </c>
      <c r="C186" s="12" t="s">
        <v>131</v>
      </c>
      <c r="D186" s="13">
        <v>56.302230000000002</v>
      </c>
      <c r="E186" s="13">
        <v>44.526600000000002</v>
      </c>
      <c r="F186" s="13">
        <v>46.391089999999998</v>
      </c>
      <c r="G186" s="13">
        <v>47.83428</v>
      </c>
      <c r="H186" s="13">
        <v>0</v>
      </c>
      <c r="I186" s="13">
        <v>0</v>
      </c>
      <c r="J186" s="13">
        <v>0</v>
      </c>
      <c r="K186" s="13">
        <v>0</v>
      </c>
      <c r="L186" s="13">
        <v>0</v>
      </c>
      <c r="M186" s="13"/>
      <c r="N186" s="13"/>
    </row>
    <row r="187" spans="1:14" x14ac:dyDescent="0.35">
      <c r="A187" s="12" t="str">
        <f t="shared" si="2"/>
        <v>PENETRACION (%)Vino</v>
      </c>
      <c r="B187" s="12" t="s">
        <v>185</v>
      </c>
      <c r="C187" s="12" t="s">
        <v>132</v>
      </c>
      <c r="D187" s="13">
        <v>48.016849999999998</v>
      </c>
      <c r="E187" s="13">
        <v>36.478879999999997</v>
      </c>
      <c r="F187" s="13">
        <v>37.600029999999997</v>
      </c>
      <c r="G187" s="13">
        <v>39.024859999999997</v>
      </c>
      <c r="H187" s="13">
        <v>0</v>
      </c>
      <c r="I187" s="13">
        <v>0</v>
      </c>
      <c r="J187" s="13">
        <v>0</v>
      </c>
      <c r="K187" s="13">
        <v>0</v>
      </c>
      <c r="L187" s="13">
        <v>0</v>
      </c>
      <c r="M187" s="13"/>
      <c r="N187" s="13"/>
    </row>
    <row r="188" spans="1:14" x14ac:dyDescent="0.35">
      <c r="A188" s="12" t="str">
        <f t="shared" si="2"/>
        <v>PENETRACION (%)Tinto</v>
      </c>
      <c r="B188" s="12" t="s">
        <v>185</v>
      </c>
      <c r="C188" s="12" t="s">
        <v>133</v>
      </c>
      <c r="D188" s="13">
        <v>38.7239</v>
      </c>
      <c r="E188" s="13">
        <v>27.659929999999999</v>
      </c>
      <c r="F188" s="13">
        <v>28.45478</v>
      </c>
      <c r="G188" s="13">
        <v>29.66629</v>
      </c>
      <c r="H188" s="13">
        <v>0</v>
      </c>
      <c r="I188" s="13">
        <v>0</v>
      </c>
      <c r="J188" s="13">
        <v>0</v>
      </c>
      <c r="K188" s="13">
        <v>0</v>
      </c>
      <c r="L188" s="13">
        <v>0</v>
      </c>
      <c r="M188" s="13"/>
      <c r="N188" s="13"/>
    </row>
    <row r="189" spans="1:14" x14ac:dyDescent="0.35">
      <c r="A189" s="12" t="str">
        <f t="shared" si="2"/>
        <v>PENETRACION (%)Blanco</v>
      </c>
      <c r="B189" s="12" t="s">
        <v>185</v>
      </c>
      <c r="C189" s="12" t="s">
        <v>134</v>
      </c>
      <c r="D189" s="13">
        <v>29.55715</v>
      </c>
      <c r="E189" s="13">
        <v>21.47505</v>
      </c>
      <c r="F189" s="13">
        <v>23.639579999999999</v>
      </c>
      <c r="G189" s="13">
        <v>24.62388</v>
      </c>
      <c r="H189" s="13">
        <v>0</v>
      </c>
      <c r="I189" s="13">
        <v>0</v>
      </c>
      <c r="J189" s="13">
        <v>0</v>
      </c>
      <c r="K189" s="13">
        <v>0</v>
      </c>
      <c r="L189" s="13">
        <v>0</v>
      </c>
      <c r="M189" s="13"/>
      <c r="N189" s="13"/>
    </row>
    <row r="190" spans="1:14" x14ac:dyDescent="0.35">
      <c r="A190" s="12" t="str">
        <f t="shared" si="2"/>
        <v>PENETRACION (%)Rosado</v>
      </c>
      <c r="B190" s="12" t="s">
        <v>185</v>
      </c>
      <c r="C190" s="12" t="s">
        <v>135</v>
      </c>
      <c r="D190" s="13">
        <v>8.4418089999999992</v>
      </c>
      <c r="E190" s="13">
        <v>4.9074169999999997</v>
      </c>
      <c r="F190" s="13">
        <v>5.503463</v>
      </c>
      <c r="G190" s="13">
        <v>5.001163</v>
      </c>
      <c r="H190" s="13">
        <v>0</v>
      </c>
      <c r="I190" s="13">
        <v>0</v>
      </c>
      <c r="J190" s="13">
        <v>0</v>
      </c>
      <c r="K190" s="13">
        <v>0</v>
      </c>
      <c r="L190" s="13">
        <v>0</v>
      </c>
      <c r="M190" s="13"/>
      <c r="N190" s="13"/>
    </row>
    <row r="191" spans="1:14" x14ac:dyDescent="0.35">
      <c r="A191" s="12" t="str">
        <f t="shared" si="2"/>
        <v>PENETRACION (%)Resto vino</v>
      </c>
      <c r="B191" s="12" t="s">
        <v>185</v>
      </c>
      <c r="C191" s="12" t="s">
        <v>136</v>
      </c>
      <c r="D191" s="13">
        <v>3.4973070000000002</v>
      </c>
      <c r="E191" s="13">
        <v>2.5539589999999999</v>
      </c>
      <c r="F191" s="13">
        <v>2.2678950000000002</v>
      </c>
      <c r="G191" s="13">
        <v>3.1698219999999999</v>
      </c>
      <c r="H191" s="13">
        <v>0</v>
      </c>
      <c r="I191" s="13">
        <v>0</v>
      </c>
      <c r="J191" s="13">
        <v>0</v>
      </c>
      <c r="K191" s="13">
        <v>0</v>
      </c>
      <c r="L191" s="13">
        <v>0</v>
      </c>
      <c r="M191" s="13"/>
      <c r="N191" s="13"/>
    </row>
    <row r="192" spans="1:14" x14ac:dyDescent="0.35">
      <c r="A192" s="12" t="str">
        <f t="shared" si="2"/>
        <v>PENETRACION (%)Cava</v>
      </c>
      <c r="B192" s="12" t="s">
        <v>185</v>
      </c>
      <c r="C192" s="12" t="s">
        <v>137</v>
      </c>
      <c r="D192" s="13">
        <v>8.5858670000000004</v>
      </c>
      <c r="E192" s="13">
        <v>6.2793130000000001</v>
      </c>
      <c r="F192" s="13">
        <v>5.2555750000000003</v>
      </c>
      <c r="G192" s="13">
        <v>5.0822969999999996</v>
      </c>
      <c r="H192" s="13">
        <v>0</v>
      </c>
      <c r="I192" s="13">
        <v>0</v>
      </c>
      <c r="J192" s="13">
        <v>0</v>
      </c>
      <c r="K192" s="13">
        <v>0</v>
      </c>
      <c r="L192" s="13">
        <v>0</v>
      </c>
      <c r="M192" s="13"/>
      <c r="N192" s="13"/>
    </row>
    <row r="193" spans="1:14" x14ac:dyDescent="0.35">
      <c r="A193" s="12" t="str">
        <f t="shared" si="2"/>
        <v>PENETRACION (%)Otr.Bebidas Deri.Vino</v>
      </c>
      <c r="B193" s="12" t="s">
        <v>185</v>
      </c>
      <c r="C193" s="12" t="s">
        <v>138</v>
      </c>
      <c r="D193" s="13">
        <v>27.037220000000001</v>
      </c>
      <c r="E193" s="13">
        <v>20.29203</v>
      </c>
      <c r="F193" s="13">
        <v>24.935089999999999</v>
      </c>
      <c r="G193" s="13">
        <v>27.374479999999998</v>
      </c>
      <c r="H193" s="13">
        <v>0</v>
      </c>
      <c r="I193" s="13">
        <v>0</v>
      </c>
      <c r="J193" s="13">
        <v>0</v>
      </c>
      <c r="K193" s="13">
        <v>0</v>
      </c>
      <c r="L193" s="13">
        <v>0</v>
      </c>
      <c r="M193" s="13"/>
      <c r="N193" s="13"/>
    </row>
    <row r="194" spans="1:14" x14ac:dyDescent="0.35">
      <c r="A194" s="12" t="str">
        <f t="shared" si="2"/>
        <v>PENETRACION (%)Tinto de Verano</v>
      </c>
      <c r="B194" s="12" t="s">
        <v>185</v>
      </c>
      <c r="C194" s="12" t="s">
        <v>139</v>
      </c>
      <c r="D194" s="13">
        <v>21.523599999999998</v>
      </c>
      <c r="E194" s="13">
        <v>14.32109</v>
      </c>
      <c r="F194" s="13">
        <v>17.621030000000001</v>
      </c>
      <c r="G194" s="13">
        <v>20.41029</v>
      </c>
      <c r="H194" s="13">
        <v>0</v>
      </c>
      <c r="I194" s="13">
        <v>0</v>
      </c>
      <c r="J194" s="13">
        <v>0</v>
      </c>
      <c r="K194" s="13">
        <v>0</v>
      </c>
      <c r="L194" s="13">
        <v>0</v>
      </c>
      <c r="M194" s="13"/>
      <c r="N194" s="13"/>
    </row>
    <row r="195" spans="1:14" x14ac:dyDescent="0.35">
      <c r="A195" s="12" t="str">
        <f t="shared" si="2"/>
        <v>PENETRACION (%)Sangria de Vino</v>
      </c>
      <c r="B195" s="12" t="s">
        <v>185</v>
      </c>
      <c r="C195" s="12" t="s">
        <v>140</v>
      </c>
      <c r="D195" s="13">
        <v>6.458691</v>
      </c>
      <c r="E195" s="13">
        <v>3.3025720000000001</v>
      </c>
      <c r="F195" s="13">
        <v>4.2390270000000001</v>
      </c>
      <c r="G195" s="13">
        <v>5.5797169999999996</v>
      </c>
      <c r="H195" s="13">
        <v>0</v>
      </c>
      <c r="I195" s="13">
        <v>0</v>
      </c>
      <c r="J195" s="13">
        <v>0</v>
      </c>
      <c r="K195" s="13">
        <v>0</v>
      </c>
      <c r="L195" s="13">
        <v>0</v>
      </c>
      <c r="M195" s="13"/>
      <c r="N195" s="13"/>
    </row>
    <row r="196" spans="1:14" x14ac:dyDescent="0.35">
      <c r="A196" s="12" t="str">
        <f t="shared" ref="A196:A259" si="3">B196&amp;C196</f>
        <v>PENETRACION (%)Sangria de Cava</v>
      </c>
      <c r="B196" s="12" t="s">
        <v>185</v>
      </c>
      <c r="C196" s="12" t="s">
        <v>141</v>
      </c>
      <c r="D196" s="13">
        <v>2.1407400000000001</v>
      </c>
      <c r="E196" s="13">
        <v>1.1538409999999999</v>
      </c>
      <c r="F196" s="13">
        <v>2.158226</v>
      </c>
      <c r="G196" s="13">
        <v>2.5725660000000001</v>
      </c>
      <c r="H196" s="13">
        <v>0</v>
      </c>
      <c r="I196" s="13">
        <v>0</v>
      </c>
      <c r="J196" s="13">
        <v>0</v>
      </c>
      <c r="K196" s="13">
        <v>0</v>
      </c>
      <c r="L196" s="13">
        <v>0</v>
      </c>
      <c r="M196" s="13"/>
      <c r="N196" s="13"/>
    </row>
    <row r="197" spans="1:14" x14ac:dyDescent="0.35">
      <c r="A197" s="12" t="str">
        <f t="shared" si="3"/>
        <v>PENETRACION (%)Calimocho</v>
      </c>
      <c r="B197" s="12" t="s">
        <v>185</v>
      </c>
      <c r="C197" s="12" t="s">
        <v>142</v>
      </c>
      <c r="D197" s="13">
        <v>1.947214</v>
      </c>
      <c r="E197" s="13">
        <v>1.257422</v>
      </c>
      <c r="F197" s="13">
        <v>1.7872520000000001</v>
      </c>
      <c r="G197" s="13">
        <v>1.92954</v>
      </c>
      <c r="H197" s="13">
        <v>0</v>
      </c>
      <c r="I197" s="13">
        <v>0</v>
      </c>
      <c r="J197" s="13">
        <v>0</v>
      </c>
      <c r="K197" s="13">
        <v>0</v>
      </c>
      <c r="L197" s="13">
        <v>0</v>
      </c>
      <c r="M197" s="13"/>
      <c r="N197" s="13"/>
    </row>
    <row r="198" spans="1:14" x14ac:dyDescent="0.35">
      <c r="A198" s="12" t="str">
        <f t="shared" si="3"/>
        <v>PENETRACION (%)Rebujito</v>
      </c>
      <c r="B198" s="12" t="s">
        <v>185</v>
      </c>
      <c r="C198" s="12" t="s">
        <v>176</v>
      </c>
      <c r="D198" s="13">
        <v>0.73406459999999996</v>
      </c>
      <c r="E198" s="13">
        <v>0.37424649999999998</v>
      </c>
      <c r="F198" s="13">
        <v>0.29319689999999998</v>
      </c>
      <c r="G198" s="13">
        <v>0.90489359999999996</v>
      </c>
      <c r="H198" s="13">
        <v>0</v>
      </c>
      <c r="I198" s="13">
        <v>0</v>
      </c>
      <c r="J198" s="13">
        <v>0</v>
      </c>
      <c r="K198" s="13">
        <v>0</v>
      </c>
      <c r="L198" s="13">
        <v>0</v>
      </c>
      <c r="M198" s="13"/>
      <c r="N198" s="13"/>
    </row>
    <row r="199" spans="1:14" x14ac:dyDescent="0.35">
      <c r="A199" s="12" t="str">
        <f t="shared" si="3"/>
        <v>PENETRACION (%)Espum/Lambrusc/Mosca</v>
      </c>
      <c r="B199" s="12" t="s">
        <v>185</v>
      </c>
      <c r="C199" s="12" t="s">
        <v>177</v>
      </c>
      <c r="D199" s="13">
        <v>0</v>
      </c>
      <c r="E199" s="13">
        <v>4.577483</v>
      </c>
      <c r="F199" s="13">
        <v>5.7454080000000003</v>
      </c>
      <c r="G199" s="13">
        <v>5.4334199999999999</v>
      </c>
      <c r="H199" s="13">
        <v>0</v>
      </c>
      <c r="I199" s="13">
        <v>0</v>
      </c>
      <c r="J199" s="13">
        <v>0</v>
      </c>
      <c r="K199" s="13">
        <v>0</v>
      </c>
      <c r="L199" s="13">
        <v>0</v>
      </c>
      <c r="M199" s="13"/>
      <c r="N199" s="13"/>
    </row>
    <row r="200" spans="1:14" x14ac:dyDescent="0.35">
      <c r="A200" s="12" t="str">
        <f t="shared" si="3"/>
        <v>PENETRACION (%)Sidra</v>
      </c>
      <c r="B200" s="12" t="s">
        <v>185</v>
      </c>
      <c r="C200" s="12" t="s">
        <v>143</v>
      </c>
      <c r="D200" s="13">
        <v>11.95501</v>
      </c>
      <c r="E200" s="13">
        <v>8.0549870000000006</v>
      </c>
      <c r="F200" s="13">
        <v>7.6104010000000004</v>
      </c>
      <c r="G200" s="13">
        <v>7.7086259999999998</v>
      </c>
      <c r="H200" s="13">
        <v>0</v>
      </c>
      <c r="I200" s="13">
        <v>0</v>
      </c>
      <c r="J200" s="13">
        <v>0</v>
      </c>
      <c r="K200" s="13">
        <v>0</v>
      </c>
      <c r="L200" s="13">
        <v>0</v>
      </c>
      <c r="M200" s="13"/>
      <c r="N200" s="13"/>
    </row>
    <row r="201" spans="1:14" x14ac:dyDescent="0.35">
      <c r="A201" s="12" t="str">
        <f t="shared" si="3"/>
        <v>PENETRACION (%)Cerveza</v>
      </c>
      <c r="B201" s="12" t="s">
        <v>185</v>
      </c>
      <c r="C201" s="12" t="s">
        <v>144</v>
      </c>
      <c r="D201" s="13">
        <v>83.400409999999994</v>
      </c>
      <c r="E201" s="13">
        <v>73.343149999999994</v>
      </c>
      <c r="F201" s="13">
        <v>73.454729999999998</v>
      </c>
      <c r="G201" s="13">
        <v>73.00976</v>
      </c>
      <c r="H201" s="13">
        <v>0</v>
      </c>
      <c r="I201" s="13">
        <v>0</v>
      </c>
      <c r="J201" s="13">
        <v>0</v>
      </c>
      <c r="K201" s="13">
        <v>0</v>
      </c>
      <c r="L201" s="13">
        <v>0</v>
      </c>
      <c r="M201" s="13"/>
      <c r="N201" s="13"/>
    </row>
    <row r="202" spans="1:14" x14ac:dyDescent="0.35">
      <c r="A202" s="12" t="str">
        <f t="shared" si="3"/>
        <v>PENETRACION (%)Con alcohol</v>
      </c>
      <c r="B202" s="12" t="s">
        <v>185</v>
      </c>
      <c r="C202" s="12" t="s">
        <v>145</v>
      </c>
      <c r="D202" s="13">
        <v>81.150649999999999</v>
      </c>
      <c r="E202" s="13">
        <v>70.412800000000004</v>
      </c>
      <c r="F202" s="13">
        <v>71.105829999999997</v>
      </c>
      <c r="G202" s="13">
        <v>71.289150000000006</v>
      </c>
      <c r="H202" s="13">
        <v>0</v>
      </c>
      <c r="I202" s="13">
        <v>0</v>
      </c>
      <c r="J202" s="13">
        <v>0</v>
      </c>
      <c r="K202" s="13">
        <v>0</v>
      </c>
      <c r="L202" s="13">
        <v>0</v>
      </c>
      <c r="M202" s="13"/>
      <c r="N202" s="13"/>
    </row>
    <row r="203" spans="1:14" x14ac:dyDescent="0.35">
      <c r="A203" s="12" t="str">
        <f t="shared" si="3"/>
        <v>PENETRACION (%)Sin alcohol</v>
      </c>
      <c r="B203" s="12" t="s">
        <v>185</v>
      </c>
      <c r="C203" s="12" t="s">
        <v>146</v>
      </c>
      <c r="D203" s="13">
        <v>44.156649999999999</v>
      </c>
      <c r="E203" s="13">
        <v>31.997890000000002</v>
      </c>
      <c r="F203" s="13">
        <v>31.19642</v>
      </c>
      <c r="G203" s="13">
        <v>33.70899</v>
      </c>
      <c r="H203" s="13">
        <v>0</v>
      </c>
      <c r="I203" s="13">
        <v>0</v>
      </c>
      <c r="J203" s="13">
        <v>0</v>
      </c>
      <c r="K203" s="13">
        <v>0</v>
      </c>
      <c r="L203" s="13">
        <v>0</v>
      </c>
      <c r="M203" s="13"/>
      <c r="N203" s="13"/>
    </row>
    <row r="204" spans="1:14" x14ac:dyDescent="0.35">
      <c r="A204" s="12" t="str">
        <f t="shared" si="3"/>
        <v>PENETRACION (%)Cerveza Envasada</v>
      </c>
      <c r="B204" s="12" t="s">
        <v>185</v>
      </c>
      <c r="C204" s="12" t="s">
        <v>178</v>
      </c>
      <c r="D204" s="13">
        <v>72.170159999999996</v>
      </c>
      <c r="E204" s="13">
        <v>61.372720000000001</v>
      </c>
      <c r="F204" s="13">
        <v>61.545699999999997</v>
      </c>
      <c r="G204" s="13">
        <v>62.276339999999998</v>
      </c>
      <c r="H204" s="13">
        <v>0</v>
      </c>
      <c r="I204" s="13">
        <v>0</v>
      </c>
      <c r="J204" s="13">
        <v>0</v>
      </c>
      <c r="K204" s="13">
        <v>0</v>
      </c>
      <c r="L204" s="13">
        <v>0</v>
      </c>
      <c r="M204" s="13"/>
      <c r="N204" s="13"/>
    </row>
    <row r="205" spans="1:14" x14ac:dyDescent="0.35">
      <c r="A205" s="12" t="str">
        <f t="shared" si="3"/>
        <v>PENETRACION (%)Cerveza Surtidor</v>
      </c>
      <c r="B205" s="12" t="s">
        <v>185</v>
      </c>
      <c r="C205" s="12" t="s">
        <v>179</v>
      </c>
      <c r="D205" s="13">
        <v>74.805530000000005</v>
      </c>
      <c r="E205" s="13">
        <v>61.025709999999997</v>
      </c>
      <c r="F205" s="13">
        <v>62.663420000000002</v>
      </c>
      <c r="G205" s="13">
        <v>64.100459999999998</v>
      </c>
      <c r="H205" s="13">
        <v>0</v>
      </c>
      <c r="I205" s="13">
        <v>0</v>
      </c>
      <c r="J205" s="13">
        <v>0</v>
      </c>
      <c r="K205" s="13">
        <v>0</v>
      </c>
      <c r="L205" s="13">
        <v>0</v>
      </c>
      <c r="M205" s="13"/>
      <c r="N205" s="13"/>
    </row>
    <row r="206" spans="1:14" x14ac:dyDescent="0.35">
      <c r="A206" s="12" t="str">
        <f t="shared" si="3"/>
        <v>PENETRACION (%)Otras Cervezas</v>
      </c>
      <c r="B206" s="12" t="s">
        <v>185</v>
      </c>
      <c r="C206" s="12" t="s">
        <v>147</v>
      </c>
      <c r="D206" s="13">
        <v>1.7096880000000001</v>
      </c>
      <c r="E206" s="13">
        <v>1.0932839999999999</v>
      </c>
      <c r="F206" s="13">
        <v>1.2425580000000001</v>
      </c>
      <c r="G206" s="13">
        <v>1.618973</v>
      </c>
      <c r="H206" s="13">
        <v>0</v>
      </c>
      <c r="I206" s="13">
        <v>0</v>
      </c>
      <c r="J206" s="13">
        <v>0</v>
      </c>
      <c r="K206" s="13">
        <v>0</v>
      </c>
      <c r="L206" s="13">
        <v>0</v>
      </c>
      <c r="M206" s="13"/>
      <c r="N206" s="13"/>
    </row>
    <row r="207" spans="1:14" x14ac:dyDescent="0.35">
      <c r="A207" s="12" t="str">
        <f t="shared" si="3"/>
        <v>PENETRACION (%)Espirituosas</v>
      </c>
      <c r="B207" s="12" t="s">
        <v>185</v>
      </c>
      <c r="C207" s="12" t="s">
        <v>148</v>
      </c>
      <c r="D207" s="13">
        <v>52.336599999999997</v>
      </c>
      <c r="E207" s="13">
        <v>38.003410000000002</v>
      </c>
      <c r="F207" s="13">
        <v>42.287140000000001</v>
      </c>
      <c r="G207" s="13">
        <v>44.394570000000002</v>
      </c>
      <c r="H207" s="13">
        <v>0</v>
      </c>
      <c r="I207" s="13">
        <v>0</v>
      </c>
      <c r="J207" s="13">
        <v>0</v>
      </c>
      <c r="K207" s="13">
        <v>0</v>
      </c>
      <c r="L207" s="13">
        <v>0</v>
      </c>
      <c r="M207" s="13"/>
      <c r="N207" s="13"/>
    </row>
    <row r="208" spans="1:14" x14ac:dyDescent="0.35">
      <c r="A208" s="12" t="str">
        <f t="shared" si="3"/>
        <v>PENETRACION (%)Whisky</v>
      </c>
      <c r="B208" s="12" t="s">
        <v>185</v>
      </c>
      <c r="C208" s="12" t="s">
        <v>149</v>
      </c>
      <c r="D208" s="13">
        <v>10.484640000000001</v>
      </c>
      <c r="E208" s="13">
        <v>6.7504799999999996</v>
      </c>
      <c r="F208" s="13">
        <v>7.1140800000000004</v>
      </c>
      <c r="G208" s="13">
        <v>8.0936430000000001</v>
      </c>
      <c r="H208" s="13">
        <v>0</v>
      </c>
      <c r="I208" s="13">
        <v>0</v>
      </c>
      <c r="J208" s="13">
        <v>0</v>
      </c>
      <c r="K208" s="13">
        <v>0</v>
      </c>
      <c r="L208" s="13">
        <v>0</v>
      </c>
      <c r="M208" s="13"/>
      <c r="N208" s="13"/>
    </row>
    <row r="209" spans="1:14" x14ac:dyDescent="0.35">
      <c r="A209" s="12" t="str">
        <f t="shared" si="3"/>
        <v>PENETRACION (%)Brandy</v>
      </c>
      <c r="B209" s="12" t="s">
        <v>185</v>
      </c>
      <c r="C209" s="12" t="s">
        <v>150</v>
      </c>
      <c r="D209" s="13">
        <v>2.592371</v>
      </c>
      <c r="E209" s="13">
        <v>1.763965</v>
      </c>
      <c r="F209" s="13">
        <v>1.8606100000000001</v>
      </c>
      <c r="G209" s="13">
        <v>1.670255</v>
      </c>
      <c r="H209" s="13">
        <v>0</v>
      </c>
      <c r="I209" s="13">
        <v>0</v>
      </c>
      <c r="J209" s="13">
        <v>0</v>
      </c>
      <c r="K209" s="13">
        <v>0</v>
      </c>
      <c r="L209" s="13">
        <v>0</v>
      </c>
      <c r="M209" s="13"/>
      <c r="N209" s="13"/>
    </row>
    <row r="210" spans="1:14" x14ac:dyDescent="0.35">
      <c r="A210" s="12" t="str">
        <f t="shared" si="3"/>
        <v>PENETRACION (%)Ginebra</v>
      </c>
      <c r="B210" s="12" t="s">
        <v>185</v>
      </c>
      <c r="C210" s="12" t="s">
        <v>151</v>
      </c>
      <c r="D210" s="13">
        <v>23.512709999999998</v>
      </c>
      <c r="E210" s="13">
        <v>15.163489999999999</v>
      </c>
      <c r="F210" s="13">
        <v>17.62743</v>
      </c>
      <c r="G210" s="13">
        <v>19.10782</v>
      </c>
      <c r="H210" s="13">
        <v>0</v>
      </c>
      <c r="I210" s="13">
        <v>0</v>
      </c>
      <c r="J210" s="13">
        <v>0</v>
      </c>
      <c r="K210" s="13">
        <v>0</v>
      </c>
      <c r="L210" s="13">
        <v>0</v>
      </c>
      <c r="M210" s="13"/>
      <c r="N210" s="13"/>
    </row>
    <row r="211" spans="1:14" x14ac:dyDescent="0.35">
      <c r="A211" s="12" t="str">
        <f t="shared" si="3"/>
        <v>PENETRACION (%)Ron</v>
      </c>
      <c r="B211" s="12" t="s">
        <v>185</v>
      </c>
      <c r="C211" s="12" t="s">
        <v>152</v>
      </c>
      <c r="D211" s="13">
        <v>13.03584</v>
      </c>
      <c r="E211" s="13">
        <v>8.1609770000000008</v>
      </c>
      <c r="F211" s="13">
        <v>9.2989689999999996</v>
      </c>
      <c r="G211" s="13">
        <v>10.322329999999999</v>
      </c>
      <c r="H211" s="13">
        <v>0</v>
      </c>
      <c r="I211" s="13">
        <v>0</v>
      </c>
      <c r="J211" s="13">
        <v>0</v>
      </c>
      <c r="K211" s="13">
        <v>0</v>
      </c>
      <c r="L211" s="13">
        <v>0</v>
      </c>
      <c r="M211" s="13"/>
      <c r="N211" s="13"/>
    </row>
    <row r="212" spans="1:14" x14ac:dyDescent="0.35">
      <c r="A212" s="12" t="str">
        <f t="shared" si="3"/>
        <v>PENETRACION (%)Anis</v>
      </c>
      <c r="B212" s="12" t="s">
        <v>185</v>
      </c>
      <c r="C212" s="12" t="s">
        <v>153</v>
      </c>
      <c r="D212" s="13">
        <v>2.5031099999999999</v>
      </c>
      <c r="E212" s="13">
        <v>1.7228190000000001</v>
      </c>
      <c r="F212" s="13">
        <v>1.3644879999999999</v>
      </c>
      <c r="G212" s="13">
        <v>2.0897559999999999</v>
      </c>
      <c r="H212" s="13">
        <v>0</v>
      </c>
      <c r="I212" s="13">
        <v>0</v>
      </c>
      <c r="J212" s="13">
        <v>0</v>
      </c>
      <c r="K212" s="13">
        <v>0</v>
      </c>
      <c r="L212" s="13">
        <v>0</v>
      </c>
      <c r="M212" s="13"/>
      <c r="N212" s="13"/>
    </row>
    <row r="213" spans="1:14" x14ac:dyDescent="0.35">
      <c r="A213" s="12" t="str">
        <f t="shared" si="3"/>
        <v>PENETRACION (%)Otras Espirituosas</v>
      </c>
      <c r="B213" s="12" t="s">
        <v>185</v>
      </c>
      <c r="C213" s="12" t="s">
        <v>154</v>
      </c>
      <c r="D213" s="13">
        <v>40.20946</v>
      </c>
      <c r="E213" s="13">
        <v>28.148679999999999</v>
      </c>
      <c r="F213" s="13">
        <v>33.194049999999997</v>
      </c>
      <c r="G213" s="13">
        <v>34.242220000000003</v>
      </c>
      <c r="H213" s="13">
        <v>0</v>
      </c>
      <c r="I213" s="13">
        <v>0</v>
      </c>
      <c r="J213" s="13">
        <v>0</v>
      </c>
      <c r="K213" s="13">
        <v>0</v>
      </c>
      <c r="L213" s="13">
        <v>0</v>
      </c>
      <c r="M213" s="13"/>
      <c r="N213" s="13"/>
    </row>
    <row r="214" spans="1:14" x14ac:dyDescent="0.35">
      <c r="A214" s="12" t="str">
        <f t="shared" si="3"/>
        <v>PENETRACION (%)T.Zumo+Horchata+Mosto</v>
      </c>
      <c r="B214" s="12" t="s">
        <v>185</v>
      </c>
      <c r="C214" s="12" t="s">
        <v>155</v>
      </c>
      <c r="D214" s="13">
        <v>54.30057</v>
      </c>
      <c r="E214" s="13">
        <v>40.296289999999999</v>
      </c>
      <c r="F214" s="13">
        <v>40.699330000000003</v>
      </c>
      <c r="G214" s="13">
        <v>42.699240000000003</v>
      </c>
      <c r="H214" s="13">
        <v>0</v>
      </c>
      <c r="I214" s="13">
        <v>0</v>
      </c>
      <c r="J214" s="13">
        <v>0</v>
      </c>
      <c r="K214" s="13">
        <v>0</v>
      </c>
      <c r="L214" s="13">
        <v>0</v>
      </c>
      <c r="M214" s="13"/>
      <c r="N214" s="13"/>
    </row>
    <row r="215" spans="1:14" x14ac:dyDescent="0.35">
      <c r="A215" s="12" t="str">
        <f t="shared" si="3"/>
        <v>PENETRACION (%)Agua Envasada</v>
      </c>
      <c r="B215" s="12" t="s">
        <v>185</v>
      </c>
      <c r="C215" s="12" t="s">
        <v>156</v>
      </c>
      <c r="D215" s="13">
        <v>81.571979999999996</v>
      </c>
      <c r="E215" s="13">
        <v>70.585489999999993</v>
      </c>
      <c r="F215" s="13">
        <v>69.422579999999996</v>
      </c>
      <c r="G215" s="13">
        <v>72.911720000000003</v>
      </c>
      <c r="H215" s="13">
        <v>0</v>
      </c>
      <c r="I215" s="13">
        <v>0</v>
      </c>
      <c r="J215" s="13">
        <v>0</v>
      </c>
      <c r="K215" s="13">
        <v>0</v>
      </c>
      <c r="L215" s="13">
        <v>0</v>
      </c>
      <c r="M215" s="13"/>
      <c r="N215" s="13"/>
    </row>
    <row r="216" spans="1:14" x14ac:dyDescent="0.35">
      <c r="A216" s="12" t="str">
        <f t="shared" si="3"/>
        <v>PENETRACION (%)Bebidas Refrescantes</v>
      </c>
      <c r="B216" s="12" t="s">
        <v>185</v>
      </c>
      <c r="C216" s="12" t="s">
        <v>157</v>
      </c>
      <c r="D216" s="13">
        <v>89.155190000000005</v>
      </c>
      <c r="E216" s="13">
        <v>79.273160000000004</v>
      </c>
      <c r="F216" s="13">
        <v>78.719769999999997</v>
      </c>
      <c r="G216" s="13">
        <v>80.298869999999994</v>
      </c>
      <c r="H216" s="13">
        <v>0</v>
      </c>
      <c r="I216" s="13">
        <v>0</v>
      </c>
      <c r="J216" s="13">
        <v>0</v>
      </c>
      <c r="K216" s="13">
        <v>0</v>
      </c>
      <c r="L216" s="13">
        <v>0</v>
      </c>
      <c r="M216" s="13"/>
      <c r="N216" s="13"/>
    </row>
    <row r="217" spans="1:14" x14ac:dyDescent="0.35">
      <c r="A217" s="12" t="str">
        <f t="shared" si="3"/>
        <v>PENETRACION (%)Colas</v>
      </c>
      <c r="B217" s="12" t="s">
        <v>185</v>
      </c>
      <c r="C217" s="12" t="s">
        <v>158</v>
      </c>
      <c r="D217" s="13">
        <v>78.499960000000002</v>
      </c>
      <c r="E217" s="13">
        <v>66.922359999999998</v>
      </c>
      <c r="F217" s="13">
        <v>66.944770000000005</v>
      </c>
      <c r="G217" s="13">
        <v>69.652869999999993</v>
      </c>
      <c r="H217" s="13">
        <v>0</v>
      </c>
      <c r="I217" s="13">
        <v>0</v>
      </c>
      <c r="J217" s="13">
        <v>0</v>
      </c>
      <c r="K217" s="13">
        <v>0</v>
      </c>
      <c r="L217" s="13">
        <v>0</v>
      </c>
      <c r="M217" s="13"/>
      <c r="N217" s="13"/>
    </row>
    <row r="218" spans="1:14" x14ac:dyDescent="0.35">
      <c r="A218" s="12" t="str">
        <f t="shared" si="3"/>
        <v>PENETRACION (%)Cola Regular</v>
      </c>
      <c r="B218" s="12" t="s">
        <v>185</v>
      </c>
      <c r="C218" s="12" t="s">
        <v>159</v>
      </c>
      <c r="D218" s="13">
        <v>63.381590000000003</v>
      </c>
      <c r="E218" s="13">
        <v>49.466799999999999</v>
      </c>
      <c r="F218" s="13">
        <v>49.496429999999997</v>
      </c>
      <c r="G218" s="13">
        <v>52.289430000000003</v>
      </c>
      <c r="H218" s="13">
        <v>0</v>
      </c>
      <c r="I218" s="13">
        <v>0</v>
      </c>
      <c r="J218" s="13">
        <v>0</v>
      </c>
      <c r="K218" s="13">
        <v>0</v>
      </c>
      <c r="L218" s="13">
        <v>0</v>
      </c>
      <c r="M218" s="13"/>
      <c r="N218" s="13"/>
    </row>
    <row r="219" spans="1:14" x14ac:dyDescent="0.35">
      <c r="A219" s="12" t="str">
        <f t="shared" si="3"/>
        <v>PENETRACION (%)Light/Zero</v>
      </c>
      <c r="B219" s="12" t="s">
        <v>185</v>
      </c>
      <c r="C219" s="12" t="s">
        <v>160</v>
      </c>
      <c r="D219" s="13">
        <v>54.38467</v>
      </c>
      <c r="E219" s="13">
        <v>44.263089999999998</v>
      </c>
      <c r="F219" s="13">
        <v>46.557459999999999</v>
      </c>
      <c r="G219" s="13">
        <v>49.017769999999999</v>
      </c>
      <c r="H219" s="13">
        <v>0</v>
      </c>
      <c r="I219" s="13">
        <v>0</v>
      </c>
      <c r="J219" s="13">
        <v>0</v>
      </c>
      <c r="K219" s="13">
        <v>0</v>
      </c>
      <c r="L219" s="13">
        <v>0</v>
      </c>
      <c r="M219" s="13"/>
      <c r="N219" s="13"/>
    </row>
    <row r="220" spans="1:14" x14ac:dyDescent="0.35">
      <c r="A220" s="12" t="str">
        <f t="shared" si="3"/>
        <v>PENETRACION (%)Otra Variedad Cola</v>
      </c>
      <c r="B220" s="12" t="s">
        <v>185</v>
      </c>
      <c r="C220" s="12" t="s">
        <v>161</v>
      </c>
      <c r="D220" s="13">
        <v>5.05342</v>
      </c>
      <c r="E220" s="13">
        <v>0.84319160000000004</v>
      </c>
      <c r="F220" s="13">
        <v>0</v>
      </c>
      <c r="G220" s="13">
        <v>0</v>
      </c>
      <c r="H220" s="13">
        <v>0</v>
      </c>
      <c r="I220" s="13">
        <v>0</v>
      </c>
      <c r="J220" s="13">
        <v>0</v>
      </c>
      <c r="K220" s="13">
        <v>0</v>
      </c>
      <c r="L220" s="13">
        <v>0</v>
      </c>
      <c r="M220" s="13"/>
      <c r="N220" s="13"/>
    </row>
    <row r="221" spans="1:14" x14ac:dyDescent="0.35">
      <c r="A221" s="12" t="str">
        <f t="shared" si="3"/>
        <v>PENETRACION (%)Con Cafeina</v>
      </c>
      <c r="B221" s="12" t="s">
        <v>185</v>
      </c>
      <c r="C221" s="12" t="s">
        <v>162</v>
      </c>
      <c r="D221" s="13">
        <v>74.308850000000007</v>
      </c>
      <c r="E221" s="13">
        <v>62.105719999999998</v>
      </c>
      <c r="F221" s="13">
        <v>61.966000000000001</v>
      </c>
      <c r="G221" s="13">
        <v>64.805400000000006</v>
      </c>
      <c r="H221" s="13">
        <v>0</v>
      </c>
      <c r="I221" s="13">
        <v>0</v>
      </c>
      <c r="J221" s="13">
        <v>0</v>
      </c>
      <c r="K221" s="13">
        <v>0</v>
      </c>
      <c r="L221" s="13">
        <v>0</v>
      </c>
      <c r="M221" s="13"/>
      <c r="N221" s="13"/>
    </row>
    <row r="222" spans="1:14" x14ac:dyDescent="0.35">
      <c r="A222" s="12" t="str">
        <f t="shared" si="3"/>
        <v>PENETRACION (%)Sin Cafeina</v>
      </c>
      <c r="B222" s="12" t="s">
        <v>185</v>
      </c>
      <c r="C222" s="12" t="s">
        <v>163</v>
      </c>
      <c r="D222" s="13">
        <v>28.916709999999998</v>
      </c>
      <c r="E222" s="13">
        <v>21.672440000000002</v>
      </c>
      <c r="F222" s="13">
        <v>24.671579999999999</v>
      </c>
      <c r="G222" s="13">
        <v>25.869050000000001</v>
      </c>
      <c r="H222" s="13">
        <v>0</v>
      </c>
      <c r="I222" s="13">
        <v>0</v>
      </c>
      <c r="J222" s="13">
        <v>0</v>
      </c>
      <c r="K222" s="13">
        <v>0</v>
      </c>
      <c r="L222" s="13">
        <v>0</v>
      </c>
      <c r="M222" s="13"/>
      <c r="N222" s="13"/>
    </row>
    <row r="223" spans="1:14" x14ac:dyDescent="0.35">
      <c r="A223" s="12" t="str">
        <f t="shared" si="3"/>
        <v>PENETRACION (%)Frutas con gas</v>
      </c>
      <c r="B223" s="12" t="s">
        <v>185</v>
      </c>
      <c r="C223" s="12" t="s">
        <v>164</v>
      </c>
      <c r="D223" s="13">
        <v>48.214320000000001</v>
      </c>
      <c r="E223" s="13">
        <v>35.943330000000003</v>
      </c>
      <c r="F223" s="13">
        <v>34.278959999999998</v>
      </c>
      <c r="G223" s="13">
        <v>37.436030000000002</v>
      </c>
      <c r="H223" s="13">
        <v>0</v>
      </c>
      <c r="I223" s="13">
        <v>0</v>
      </c>
      <c r="J223" s="13">
        <v>0</v>
      </c>
      <c r="K223" s="13">
        <v>0</v>
      </c>
      <c r="L223" s="13">
        <v>0</v>
      </c>
      <c r="M223" s="13"/>
      <c r="N223" s="13"/>
    </row>
    <row r="224" spans="1:14" x14ac:dyDescent="0.35">
      <c r="A224" s="12" t="str">
        <f t="shared" si="3"/>
        <v>PENETRACION (%)Frutas sin gas</v>
      </c>
      <c r="B224" s="12" t="s">
        <v>185</v>
      </c>
      <c r="C224" s="12" t="s">
        <v>165</v>
      </c>
      <c r="D224" s="13">
        <v>15.542210000000001</v>
      </c>
      <c r="E224" s="13">
        <v>11.78509</v>
      </c>
      <c r="F224" s="13">
        <v>16.013590000000001</v>
      </c>
      <c r="G224" s="13">
        <v>17.999089999999999</v>
      </c>
      <c r="H224" s="13">
        <v>0</v>
      </c>
      <c r="I224" s="13">
        <v>0</v>
      </c>
      <c r="J224" s="13">
        <v>0</v>
      </c>
      <c r="K224" s="13">
        <v>0</v>
      </c>
      <c r="L224" s="13">
        <v>0</v>
      </c>
      <c r="M224" s="13"/>
      <c r="N224" s="13"/>
    </row>
    <row r="225" spans="1:14" x14ac:dyDescent="0.35">
      <c r="A225" s="12" t="str">
        <f t="shared" si="3"/>
        <v>PENETRACION (%)Mixers</v>
      </c>
      <c r="B225" s="12" t="s">
        <v>185</v>
      </c>
      <c r="C225" s="12" t="s">
        <v>166</v>
      </c>
      <c r="D225" s="13">
        <v>17.936309999999999</v>
      </c>
      <c r="E225" s="13">
        <v>9.990971</v>
      </c>
      <c r="F225" s="13">
        <v>8.4807100000000002</v>
      </c>
      <c r="G225" s="13">
        <v>9.1621670000000002</v>
      </c>
      <c r="H225" s="13">
        <v>0</v>
      </c>
      <c r="I225" s="13">
        <v>0</v>
      </c>
      <c r="J225" s="13">
        <v>0</v>
      </c>
      <c r="K225" s="13">
        <v>0</v>
      </c>
      <c r="L225" s="13">
        <v>0</v>
      </c>
      <c r="M225" s="13"/>
      <c r="N225" s="13"/>
    </row>
    <row r="226" spans="1:14" x14ac:dyDescent="0.35">
      <c r="A226" s="12" t="str">
        <f t="shared" si="3"/>
        <v>PENETRACION (%)Isotonicas</v>
      </c>
      <c r="B226" s="12" t="s">
        <v>185</v>
      </c>
      <c r="C226" s="12" t="s">
        <v>180</v>
      </c>
      <c r="D226" s="13">
        <v>43.82938</v>
      </c>
      <c r="E226" s="13">
        <v>32.075369999999999</v>
      </c>
      <c r="F226" s="13">
        <v>33.98509</v>
      </c>
      <c r="G226" s="13">
        <v>36.882350000000002</v>
      </c>
      <c r="H226" s="13">
        <v>0</v>
      </c>
      <c r="I226" s="13">
        <v>0</v>
      </c>
      <c r="J226" s="13">
        <v>0</v>
      </c>
      <c r="K226" s="13">
        <v>0</v>
      </c>
      <c r="L226" s="13">
        <v>0</v>
      </c>
      <c r="M226" s="13"/>
      <c r="N226" s="13"/>
    </row>
    <row r="227" spans="1:14" x14ac:dyDescent="0.35">
      <c r="A227" s="12" t="str">
        <f t="shared" si="3"/>
        <v>PENETRACION (%)Energeticas</v>
      </c>
      <c r="B227" s="12" t="s">
        <v>185</v>
      </c>
      <c r="C227" s="12" t="s">
        <v>181</v>
      </c>
      <c r="D227" s="13">
        <v>8.2255979999999997</v>
      </c>
      <c r="E227" s="13">
        <v>6.5671220000000003</v>
      </c>
      <c r="F227" s="13">
        <v>7.1638070000000003</v>
      </c>
      <c r="G227" s="13">
        <v>7.3627219999999998</v>
      </c>
      <c r="H227" s="13">
        <v>0</v>
      </c>
      <c r="I227" s="13">
        <v>0</v>
      </c>
      <c r="J227" s="13">
        <v>0</v>
      </c>
      <c r="K227" s="13">
        <v>0</v>
      </c>
      <c r="L227" s="13">
        <v>0</v>
      </c>
      <c r="M227" s="13"/>
      <c r="N227" s="13"/>
    </row>
    <row r="228" spans="1:14" x14ac:dyDescent="0.35">
      <c r="A228" s="12" t="str">
        <f t="shared" si="3"/>
        <v>PENETRACION (%)Gaseosas</v>
      </c>
      <c r="B228" s="12" t="s">
        <v>185</v>
      </c>
      <c r="C228" s="12" t="s">
        <v>167</v>
      </c>
      <c r="D228" s="13">
        <v>9.8798860000000008</v>
      </c>
      <c r="E228" s="13">
        <v>5.9712699999999996</v>
      </c>
      <c r="F228" s="13">
        <v>6.6810280000000004</v>
      </c>
      <c r="G228" s="13">
        <v>7.2281740000000001</v>
      </c>
      <c r="H228" s="13">
        <v>0</v>
      </c>
      <c r="I228" s="13">
        <v>0</v>
      </c>
      <c r="J228" s="13">
        <v>0</v>
      </c>
      <c r="K228" s="13">
        <v>0</v>
      </c>
      <c r="L228" s="13">
        <v>0</v>
      </c>
      <c r="M228" s="13"/>
      <c r="N228" s="13"/>
    </row>
    <row r="229" spans="1:14" x14ac:dyDescent="0.35">
      <c r="A229" s="12" t="str">
        <f t="shared" si="3"/>
        <v>PENETRACION (%)Bebidas Zumo+Leche</v>
      </c>
      <c r="B229" s="12" t="s">
        <v>185</v>
      </c>
      <c r="C229" s="12" t="s">
        <v>168</v>
      </c>
      <c r="D229" s="13">
        <v>7.3890789999999997</v>
      </c>
      <c r="E229" s="13">
        <v>5.0798170000000002</v>
      </c>
      <c r="F229" s="13">
        <v>4.7078870000000004</v>
      </c>
      <c r="G229" s="13">
        <v>4.6884670000000002</v>
      </c>
      <c r="H229" s="13">
        <v>0</v>
      </c>
      <c r="I229" s="13">
        <v>0</v>
      </c>
      <c r="J229" s="13">
        <v>0</v>
      </c>
      <c r="K229" s="13">
        <v>0</v>
      </c>
      <c r="L229" s="13">
        <v>0</v>
      </c>
      <c r="M229" s="13"/>
      <c r="N229" s="13"/>
    </row>
    <row r="230" spans="1:14" x14ac:dyDescent="0.35">
      <c r="A230" s="12" t="str">
        <f t="shared" si="3"/>
        <v>PENETRACION (%)Resto</v>
      </c>
      <c r="B230" s="12" t="s">
        <v>185</v>
      </c>
      <c r="C230" s="12" t="s">
        <v>78</v>
      </c>
      <c r="D230" s="13">
        <v>30.109169999999999</v>
      </c>
      <c r="E230" s="13">
        <v>22.65917</v>
      </c>
      <c r="F230" s="13">
        <v>23.30227</v>
      </c>
      <c r="G230" s="13">
        <v>27.23292</v>
      </c>
      <c r="H230" s="13">
        <v>0</v>
      </c>
      <c r="I230" s="13">
        <v>0</v>
      </c>
      <c r="J230" s="13">
        <v>0</v>
      </c>
      <c r="K230" s="13">
        <v>0</v>
      </c>
      <c r="L230" s="13">
        <v>0</v>
      </c>
      <c r="M230" s="13"/>
      <c r="N230" s="13"/>
    </row>
    <row r="231" spans="1:14" x14ac:dyDescent="0.35">
      <c r="A231" s="12" t="str">
        <f t="shared" si="3"/>
        <v>FRECUENCIA COMPRA (Actos)TOTAL BEBIDAS</v>
      </c>
      <c r="B231" s="12" t="s">
        <v>186</v>
      </c>
      <c r="C231" s="12" t="s">
        <v>121</v>
      </c>
      <c r="D231" s="13">
        <v>126.93511988422445</v>
      </c>
      <c r="E231" s="13">
        <v>79.673766333339273</v>
      </c>
      <c r="F231" s="13">
        <v>90.867149332977533</v>
      </c>
      <c r="G231" s="13">
        <v>96.878764570434925</v>
      </c>
      <c r="H231" s="13">
        <v>0</v>
      </c>
      <c r="I231" s="13">
        <v>0</v>
      </c>
      <c r="J231" s="13">
        <v>0</v>
      </c>
      <c r="K231" s="13">
        <v>0</v>
      </c>
      <c r="L231" s="13">
        <v>0</v>
      </c>
      <c r="M231" s="13"/>
      <c r="N231" s="13"/>
    </row>
    <row r="232" spans="1:14" x14ac:dyDescent="0.35">
      <c r="A232" s="12" t="str">
        <f t="shared" si="3"/>
        <v>FRECUENCIA COMPRA (Actos).Total Bebidas Caliente</v>
      </c>
      <c r="B232" s="12" t="s">
        <v>186</v>
      </c>
      <c r="C232" s="12" t="s">
        <v>122</v>
      </c>
      <c r="D232" s="13">
        <v>75.392691645703692</v>
      </c>
      <c r="E232" s="13">
        <v>50.366697684925235</v>
      </c>
      <c r="F232" s="13">
        <v>58.268665668475975</v>
      </c>
      <c r="G232" s="13">
        <v>60.067200440209923</v>
      </c>
      <c r="H232" s="13">
        <v>0</v>
      </c>
      <c r="I232" s="13">
        <v>0</v>
      </c>
      <c r="J232" s="13">
        <v>0</v>
      </c>
      <c r="K232" s="13">
        <v>0</v>
      </c>
      <c r="L232" s="13">
        <v>0</v>
      </c>
      <c r="M232" s="13"/>
      <c r="N232" s="13"/>
    </row>
    <row r="233" spans="1:14" x14ac:dyDescent="0.35">
      <c r="A233" s="12" t="str">
        <f t="shared" si="3"/>
        <v>FRECUENCIA COMPRA (Actos)Cafe</v>
      </c>
      <c r="B233" s="12" t="s">
        <v>186</v>
      </c>
      <c r="C233" s="12" t="s">
        <v>123</v>
      </c>
      <c r="D233" s="13">
        <v>40.714403950392636</v>
      </c>
      <c r="E233" s="13">
        <v>28.910290346440789</v>
      </c>
      <c r="F233" s="13">
        <v>33.470187724562479</v>
      </c>
      <c r="G233" s="13">
        <v>34.349726671308396</v>
      </c>
      <c r="H233" s="13">
        <v>0</v>
      </c>
      <c r="I233" s="13">
        <v>0</v>
      </c>
      <c r="J233" s="13">
        <v>0</v>
      </c>
      <c r="K233" s="13">
        <v>0</v>
      </c>
      <c r="L233" s="13">
        <v>0</v>
      </c>
      <c r="M233" s="13"/>
      <c r="N233" s="13"/>
    </row>
    <row r="234" spans="1:14" x14ac:dyDescent="0.35">
      <c r="A234" s="12" t="str">
        <f t="shared" si="3"/>
        <v>FRECUENCIA COMPRA (Actos)Leche+bebidas vegetales</v>
      </c>
      <c r="B234" s="12" t="s">
        <v>186</v>
      </c>
      <c r="C234" s="12" t="s">
        <v>174</v>
      </c>
      <c r="D234" s="13">
        <v>47.125637689021083</v>
      </c>
      <c r="E234" s="13">
        <v>33.045345155486579</v>
      </c>
      <c r="F234" s="13">
        <v>38.211370712021377</v>
      </c>
      <c r="G234" s="13">
        <v>38.177957323389272</v>
      </c>
      <c r="H234" s="13">
        <v>0</v>
      </c>
      <c r="I234" s="13">
        <v>0</v>
      </c>
      <c r="J234" s="13">
        <v>0</v>
      </c>
      <c r="K234" s="13">
        <v>0</v>
      </c>
      <c r="L234" s="13">
        <v>0</v>
      </c>
      <c r="M234" s="13"/>
      <c r="N234" s="13"/>
    </row>
    <row r="235" spans="1:14" x14ac:dyDescent="0.35">
      <c r="A235" s="12" t="str">
        <f t="shared" si="3"/>
        <v>FRECUENCIA COMPRA (Actos)Leche</v>
      </c>
      <c r="B235" s="12" t="s">
        <v>186</v>
      </c>
      <c r="C235" s="12" t="s">
        <v>124</v>
      </c>
      <c r="D235" s="13">
        <v>46.673046095525116</v>
      </c>
      <c r="E235" s="13">
        <v>32.590306675981758</v>
      </c>
      <c r="F235" s="13">
        <v>37.801162946802421</v>
      </c>
      <c r="G235" s="13">
        <v>37.467157782160648</v>
      </c>
      <c r="H235" s="13">
        <v>0</v>
      </c>
      <c r="I235" s="13">
        <v>0</v>
      </c>
      <c r="J235" s="13">
        <v>0</v>
      </c>
      <c r="K235" s="13">
        <v>0</v>
      </c>
      <c r="L235" s="13">
        <v>0</v>
      </c>
      <c r="M235" s="13"/>
      <c r="N235" s="13"/>
    </row>
    <row r="236" spans="1:14" x14ac:dyDescent="0.35">
      <c r="A236" s="12" t="str">
        <f t="shared" si="3"/>
        <v>FRECUENCIA COMPRA (Actos)Leche Sola</v>
      </c>
      <c r="B236" s="12" t="s">
        <v>186</v>
      </c>
      <c r="C236" s="12" t="s">
        <v>125</v>
      </c>
      <c r="D236" s="13">
        <v>3.5398718576624462</v>
      </c>
      <c r="E236" s="13">
        <v>2.6818283915137369</v>
      </c>
      <c r="F236" s="13">
        <v>3.7240658917844587</v>
      </c>
      <c r="G236" s="13">
        <v>3.9695277339397643</v>
      </c>
      <c r="H236" s="13">
        <v>0</v>
      </c>
      <c r="I236" s="13">
        <v>0</v>
      </c>
      <c r="J236" s="13">
        <v>0</v>
      </c>
      <c r="K236" s="13">
        <v>0</v>
      </c>
      <c r="L236" s="13">
        <v>0</v>
      </c>
      <c r="M236" s="13"/>
      <c r="N236" s="13"/>
    </row>
    <row r="237" spans="1:14" x14ac:dyDescent="0.35">
      <c r="A237" s="12" t="str">
        <f t="shared" si="3"/>
        <v>FRECUENCIA COMPRA (Actos)Leche Con Cacao</v>
      </c>
      <c r="B237" s="12" t="s">
        <v>186</v>
      </c>
      <c r="C237" s="12" t="s">
        <v>126</v>
      </c>
      <c r="D237" s="13">
        <v>6.7758290945473041</v>
      </c>
      <c r="E237" s="13">
        <v>6.8261769764994868</v>
      </c>
      <c r="F237" s="13">
        <v>7.8694831295158956</v>
      </c>
      <c r="G237" s="13">
        <v>6.9151858437328961</v>
      </c>
      <c r="H237" s="13">
        <v>0</v>
      </c>
      <c r="I237" s="13">
        <v>0</v>
      </c>
      <c r="J237" s="13">
        <v>0</v>
      </c>
      <c r="K237" s="13">
        <v>0</v>
      </c>
      <c r="L237" s="13">
        <v>0</v>
      </c>
      <c r="M237" s="13"/>
      <c r="N237" s="13"/>
    </row>
    <row r="238" spans="1:14" x14ac:dyDescent="0.35">
      <c r="A238" s="12" t="str">
        <f t="shared" si="3"/>
        <v>FRECUENCIA COMPRA (Actos)Leche Con Cafe</v>
      </c>
      <c r="B238" s="12" t="s">
        <v>186</v>
      </c>
      <c r="C238" s="12" t="s">
        <v>127</v>
      </c>
      <c r="D238" s="13">
        <v>47.205680851089319</v>
      </c>
      <c r="E238" s="13">
        <v>32.686496594688101</v>
      </c>
      <c r="F238" s="13">
        <v>37.708087363172737</v>
      </c>
      <c r="G238" s="13">
        <v>37.685918762909182</v>
      </c>
      <c r="H238" s="13">
        <v>0</v>
      </c>
      <c r="I238" s="13">
        <v>0</v>
      </c>
      <c r="J238" s="13">
        <v>0</v>
      </c>
      <c r="K238" s="13">
        <v>0</v>
      </c>
      <c r="L238" s="13">
        <v>0</v>
      </c>
      <c r="M238" s="13"/>
      <c r="N238" s="13"/>
    </row>
    <row r="239" spans="1:14" x14ac:dyDescent="0.35">
      <c r="A239" s="12" t="str">
        <f t="shared" si="3"/>
        <v>FRECUENCIA COMPRA (Actos)Bebidas Vegetales</v>
      </c>
      <c r="B239" s="12" t="s">
        <v>186</v>
      </c>
      <c r="C239" s="12" t="s">
        <v>175</v>
      </c>
      <c r="D239" s="13">
        <v>6.537079815222806</v>
      </c>
      <c r="E239" s="13">
        <v>8.4036617051676643</v>
      </c>
      <c r="F239" s="13">
        <v>8.3543268572795863</v>
      </c>
      <c r="G239" s="13">
        <v>9.9358346162501299</v>
      </c>
      <c r="H239" s="13">
        <v>0</v>
      </c>
      <c r="I239" s="13">
        <v>0</v>
      </c>
      <c r="J239" s="13">
        <v>0</v>
      </c>
      <c r="K239" s="13">
        <v>0</v>
      </c>
      <c r="L239" s="13">
        <v>0</v>
      </c>
      <c r="M239" s="13"/>
      <c r="N239" s="13"/>
    </row>
    <row r="240" spans="1:14" x14ac:dyDescent="0.35">
      <c r="A240" s="12" t="str">
        <f t="shared" si="3"/>
        <v>FRECUENCIA COMPRA (Actos)Infusiones</v>
      </c>
      <c r="B240" s="12" t="s">
        <v>186</v>
      </c>
      <c r="C240" s="12" t="s">
        <v>128</v>
      </c>
      <c r="D240" s="13">
        <v>8.8272408633062653</v>
      </c>
      <c r="E240" s="13">
        <v>6.2053855768040806</v>
      </c>
      <c r="F240" s="13">
        <v>6.7270361577367117</v>
      </c>
      <c r="G240" s="13">
        <v>7.4632209344309963</v>
      </c>
      <c r="H240" s="13">
        <v>0</v>
      </c>
      <c r="I240" s="13">
        <v>0</v>
      </c>
      <c r="J240" s="13">
        <v>0</v>
      </c>
      <c r="K240" s="13">
        <v>0</v>
      </c>
      <c r="L240" s="13">
        <v>0</v>
      </c>
      <c r="M240" s="13"/>
      <c r="N240" s="13"/>
    </row>
    <row r="241" spans="1:14" x14ac:dyDescent="0.35">
      <c r="A241" s="12" t="str">
        <f t="shared" si="3"/>
        <v>FRECUENCIA COMPRA (Actos)Resto Bebidas Caliente</v>
      </c>
      <c r="B241" s="12" t="s">
        <v>186</v>
      </c>
      <c r="C241" s="12" t="s">
        <v>129</v>
      </c>
      <c r="D241" s="13">
        <v>4.2067691528179001</v>
      </c>
      <c r="E241" s="13">
        <v>3.5889772876269457</v>
      </c>
      <c r="F241" s="13">
        <v>3.9008694426816821</v>
      </c>
      <c r="G241" s="13">
        <v>4.2640645585643231</v>
      </c>
      <c r="H241" s="13">
        <v>0</v>
      </c>
      <c r="I241" s="13">
        <v>0</v>
      </c>
      <c r="J241" s="13">
        <v>0</v>
      </c>
      <c r="K241" s="13">
        <v>0</v>
      </c>
      <c r="L241" s="13">
        <v>0</v>
      </c>
      <c r="M241" s="13"/>
      <c r="N241" s="13"/>
    </row>
    <row r="242" spans="1:14" x14ac:dyDescent="0.35">
      <c r="A242" s="12" t="str">
        <f t="shared" si="3"/>
        <v>FRECUENCIA COMPRA (Actos).Total Bebidas Frias</v>
      </c>
      <c r="B242" s="12" t="s">
        <v>186</v>
      </c>
      <c r="C242" s="12" t="s">
        <v>130</v>
      </c>
      <c r="D242" s="13">
        <v>72.118059011409599</v>
      </c>
      <c r="E242" s="13">
        <v>45.094098196943079</v>
      </c>
      <c r="F242" s="13">
        <v>51.362884468654279</v>
      </c>
      <c r="G242" s="13">
        <v>55.656199937835133</v>
      </c>
      <c r="H242" s="13">
        <v>0</v>
      </c>
      <c r="I242" s="13">
        <v>0</v>
      </c>
      <c r="J242" s="13">
        <v>0</v>
      </c>
      <c r="K242" s="13">
        <v>0</v>
      </c>
      <c r="L242" s="13">
        <v>0</v>
      </c>
      <c r="M242" s="13"/>
      <c r="N242" s="13"/>
    </row>
    <row r="243" spans="1:14" x14ac:dyDescent="0.35">
      <c r="A243" s="12" t="str">
        <f t="shared" si="3"/>
        <v>FRECUENCIA COMPRA (Actos)Total bebidas de vino</v>
      </c>
      <c r="B243" s="12" t="s">
        <v>186</v>
      </c>
      <c r="C243" s="12" t="s">
        <v>131</v>
      </c>
      <c r="D243" s="13">
        <v>12.026078555101421</v>
      </c>
      <c r="E243" s="13">
        <v>8.6267269806765352</v>
      </c>
      <c r="F243" s="13">
        <v>10.247115914731555</v>
      </c>
      <c r="G243" s="13">
        <v>10.79054583442152</v>
      </c>
      <c r="H243" s="13">
        <v>0</v>
      </c>
      <c r="I243" s="13">
        <v>0</v>
      </c>
      <c r="J243" s="13">
        <v>0</v>
      </c>
      <c r="K243" s="13">
        <v>0</v>
      </c>
      <c r="L243" s="13">
        <v>0</v>
      </c>
      <c r="M243" s="13"/>
      <c r="N243" s="13"/>
    </row>
    <row r="244" spans="1:14" x14ac:dyDescent="0.35">
      <c r="A244" s="12" t="str">
        <f t="shared" si="3"/>
        <v>FRECUENCIA COMPRA (Actos)Vino</v>
      </c>
      <c r="B244" s="12" t="s">
        <v>186</v>
      </c>
      <c r="C244" s="12" t="s">
        <v>132</v>
      </c>
      <c r="D244" s="13">
        <v>11.448718468277622</v>
      </c>
      <c r="E244" s="13">
        <v>8.3484317249657671</v>
      </c>
      <c r="F244" s="13">
        <v>9.8564181934260677</v>
      </c>
      <c r="G244" s="13">
        <v>10.195377320775702</v>
      </c>
      <c r="H244" s="13">
        <v>0</v>
      </c>
      <c r="I244" s="13">
        <v>0</v>
      </c>
      <c r="J244" s="13">
        <v>0</v>
      </c>
      <c r="K244" s="13">
        <v>0</v>
      </c>
      <c r="L244" s="13">
        <v>0</v>
      </c>
      <c r="M244" s="13"/>
      <c r="N244" s="13"/>
    </row>
    <row r="245" spans="1:14" x14ac:dyDescent="0.35">
      <c r="A245" s="12" t="str">
        <f t="shared" si="3"/>
        <v>FRECUENCIA COMPRA (Actos)Tinto</v>
      </c>
      <c r="B245" s="12" t="s">
        <v>186</v>
      </c>
      <c r="C245" s="12" t="s">
        <v>133</v>
      </c>
      <c r="D245" s="13">
        <v>8.9315954612698114</v>
      </c>
      <c r="E245" s="13">
        <v>6.697898175745145</v>
      </c>
      <c r="F245" s="13">
        <v>7.6330895584749818</v>
      </c>
      <c r="G245" s="13">
        <v>7.9114111731996761</v>
      </c>
      <c r="H245" s="13">
        <v>0</v>
      </c>
      <c r="I245" s="13">
        <v>0</v>
      </c>
      <c r="J245" s="13">
        <v>0</v>
      </c>
      <c r="K245" s="13">
        <v>0</v>
      </c>
      <c r="L245" s="13">
        <v>0</v>
      </c>
      <c r="M245" s="13"/>
      <c r="N245" s="13"/>
    </row>
    <row r="246" spans="1:14" x14ac:dyDescent="0.35">
      <c r="A246" s="12" t="str">
        <f t="shared" si="3"/>
        <v>FRECUENCIA COMPRA (Actos)Blanco</v>
      </c>
      <c r="B246" s="12" t="s">
        <v>186</v>
      </c>
      <c r="C246" s="12" t="s">
        <v>134</v>
      </c>
      <c r="D246" s="13">
        <v>5.9948558398238001</v>
      </c>
      <c r="E246" s="13">
        <v>5.1006474679843157</v>
      </c>
      <c r="F246" s="13">
        <v>5.9273881017988961</v>
      </c>
      <c r="G246" s="13">
        <v>6.0742773764103557</v>
      </c>
      <c r="H246" s="13">
        <v>0</v>
      </c>
      <c r="I246" s="13">
        <v>0</v>
      </c>
      <c r="J246" s="13">
        <v>0</v>
      </c>
      <c r="K246" s="13">
        <v>0</v>
      </c>
      <c r="L246" s="13">
        <v>0</v>
      </c>
      <c r="M246" s="13"/>
      <c r="N246" s="13"/>
    </row>
    <row r="247" spans="1:14" x14ac:dyDescent="0.35">
      <c r="A247" s="12" t="str">
        <f t="shared" si="3"/>
        <v>FRECUENCIA COMPRA (Actos)Rosado</v>
      </c>
      <c r="B247" s="12" t="s">
        <v>186</v>
      </c>
      <c r="C247" s="12" t="s">
        <v>135</v>
      </c>
      <c r="D247" s="13">
        <v>4.8446420769292828</v>
      </c>
      <c r="E247" s="13">
        <v>3.2164309781224096</v>
      </c>
      <c r="F247" s="13">
        <v>3.6413467821923517</v>
      </c>
      <c r="G247" s="13">
        <v>3.9634753966939988</v>
      </c>
      <c r="H247" s="13">
        <v>0</v>
      </c>
      <c r="I247" s="13">
        <v>0</v>
      </c>
      <c r="J247" s="13">
        <v>0</v>
      </c>
      <c r="K247" s="13">
        <v>0</v>
      </c>
      <c r="L247" s="13">
        <v>0</v>
      </c>
      <c r="M247" s="13"/>
      <c r="N247" s="13"/>
    </row>
    <row r="248" spans="1:14" x14ac:dyDescent="0.35">
      <c r="A248" s="12" t="str">
        <f t="shared" si="3"/>
        <v>FRECUENCIA COMPRA (Actos)Resto vino</v>
      </c>
      <c r="B248" s="12" t="s">
        <v>186</v>
      </c>
      <c r="C248" s="12" t="s">
        <v>136</v>
      </c>
      <c r="D248" s="13">
        <v>1.7033718909887041</v>
      </c>
      <c r="E248" s="13">
        <v>1.863477480057337</v>
      </c>
      <c r="F248" s="13">
        <v>2.0065687086825554</v>
      </c>
      <c r="G248" s="13">
        <v>2.3258183311305864</v>
      </c>
      <c r="H248" s="13">
        <v>0</v>
      </c>
      <c r="I248" s="13">
        <v>0</v>
      </c>
      <c r="J248" s="13">
        <v>0</v>
      </c>
      <c r="K248" s="13">
        <v>0</v>
      </c>
      <c r="L248" s="13">
        <v>0</v>
      </c>
      <c r="M248" s="13"/>
      <c r="N248" s="13"/>
    </row>
    <row r="249" spans="1:14" x14ac:dyDescent="0.35">
      <c r="A249" s="12" t="str">
        <f t="shared" si="3"/>
        <v>FRECUENCIA COMPRA (Actos)Cava</v>
      </c>
      <c r="B249" s="12" t="s">
        <v>186</v>
      </c>
      <c r="C249" s="12" t="s">
        <v>137</v>
      </c>
      <c r="D249" s="13">
        <v>2.2324977816604443</v>
      </c>
      <c r="E249" s="13">
        <v>1.9897988991261339</v>
      </c>
      <c r="F249" s="13">
        <v>1.9826599004106924</v>
      </c>
      <c r="G249" s="13">
        <v>2.0429138744247117</v>
      </c>
      <c r="H249" s="13">
        <v>0</v>
      </c>
      <c r="I249" s="13">
        <v>0</v>
      </c>
      <c r="J249" s="13">
        <v>0</v>
      </c>
      <c r="K249" s="13">
        <v>0</v>
      </c>
      <c r="L249" s="13">
        <v>0</v>
      </c>
      <c r="M249" s="13"/>
      <c r="N249" s="13"/>
    </row>
    <row r="250" spans="1:14" x14ac:dyDescent="0.35">
      <c r="A250" s="12" t="str">
        <f t="shared" si="3"/>
        <v>FRECUENCIA COMPRA (Actos)Otr.Bebidas Deri.Vino</v>
      </c>
      <c r="B250" s="12" t="s">
        <v>186</v>
      </c>
      <c r="C250" s="12" t="s">
        <v>138</v>
      </c>
      <c r="D250" s="13">
        <v>4.4056219039910909</v>
      </c>
      <c r="E250" s="13">
        <v>3.6609167423806559</v>
      </c>
      <c r="F250" s="13">
        <v>4.196308629286194</v>
      </c>
      <c r="G250" s="13">
        <v>4.3595652602587478</v>
      </c>
      <c r="H250" s="13">
        <v>0</v>
      </c>
      <c r="I250" s="13">
        <v>0</v>
      </c>
      <c r="J250" s="13">
        <v>0</v>
      </c>
      <c r="K250" s="13">
        <v>0</v>
      </c>
      <c r="L250" s="13">
        <v>0</v>
      </c>
      <c r="M250" s="13"/>
      <c r="N250" s="13"/>
    </row>
    <row r="251" spans="1:14" x14ac:dyDescent="0.35">
      <c r="A251" s="12" t="str">
        <f t="shared" si="3"/>
        <v>FRECUENCIA COMPRA (Actos)Tinto de Verano</v>
      </c>
      <c r="B251" s="12" t="s">
        <v>186</v>
      </c>
      <c r="C251" s="12" t="s">
        <v>139</v>
      </c>
      <c r="D251" s="13">
        <v>4.3788848208160642</v>
      </c>
      <c r="E251" s="13">
        <v>3.705085928808022</v>
      </c>
      <c r="F251" s="13">
        <v>4.313544594923064</v>
      </c>
      <c r="G251" s="13">
        <v>4.2151794355272054</v>
      </c>
      <c r="H251" s="13">
        <v>0</v>
      </c>
      <c r="I251" s="13">
        <v>0</v>
      </c>
      <c r="J251" s="13">
        <v>0</v>
      </c>
      <c r="K251" s="13">
        <v>0</v>
      </c>
      <c r="L251" s="13">
        <v>0</v>
      </c>
      <c r="M251" s="13"/>
      <c r="N251" s="13"/>
    </row>
    <row r="252" spans="1:14" x14ac:dyDescent="0.35">
      <c r="A252" s="12" t="str">
        <f t="shared" si="3"/>
        <v>FRECUENCIA COMPRA (Actos)Sangria de Vino</v>
      </c>
      <c r="B252" s="12" t="s">
        <v>186</v>
      </c>
      <c r="C252" s="12" t="s">
        <v>140</v>
      </c>
      <c r="D252" s="13">
        <v>1.7887906006003813</v>
      </c>
      <c r="E252" s="13">
        <v>1.5828248009192241</v>
      </c>
      <c r="F252" s="13">
        <v>1.8187155336087213</v>
      </c>
      <c r="G252" s="13">
        <v>1.6967933748317543</v>
      </c>
      <c r="H252" s="13">
        <v>0</v>
      </c>
      <c r="I252" s="13">
        <v>0</v>
      </c>
      <c r="J252" s="13">
        <v>0</v>
      </c>
      <c r="K252" s="13">
        <v>0</v>
      </c>
      <c r="L252" s="13">
        <v>0</v>
      </c>
      <c r="M252" s="13"/>
      <c r="N252" s="13"/>
    </row>
    <row r="253" spans="1:14" x14ac:dyDescent="0.35">
      <c r="A253" s="12" t="str">
        <f t="shared" si="3"/>
        <v>FRECUENCIA COMPRA (Actos)Sangria de Cava</v>
      </c>
      <c r="B253" s="12" t="s">
        <v>186</v>
      </c>
      <c r="C253" s="12" t="s">
        <v>141</v>
      </c>
      <c r="D253" s="13">
        <v>2.4389354058336585</v>
      </c>
      <c r="E253" s="13">
        <v>1.6502137593462483</v>
      </c>
      <c r="F253" s="13">
        <v>1.7836673870976831</v>
      </c>
      <c r="G253" s="13">
        <v>1.8930858635115424</v>
      </c>
      <c r="H253" s="13">
        <v>0</v>
      </c>
      <c r="I253" s="13">
        <v>0</v>
      </c>
      <c r="J253" s="13">
        <v>0</v>
      </c>
      <c r="K253" s="13">
        <v>0</v>
      </c>
      <c r="L253" s="13">
        <v>0</v>
      </c>
      <c r="M253" s="13"/>
      <c r="N253" s="13"/>
    </row>
    <row r="254" spans="1:14" x14ac:dyDescent="0.35">
      <c r="A254" s="12" t="str">
        <f t="shared" si="3"/>
        <v>FRECUENCIA COMPRA (Actos)Calimocho</v>
      </c>
      <c r="B254" s="12" t="s">
        <v>186</v>
      </c>
      <c r="C254" s="12" t="s">
        <v>142</v>
      </c>
      <c r="D254" s="13">
        <v>3.8048588155062495</v>
      </c>
      <c r="E254" s="13">
        <v>3.9959159399709927</v>
      </c>
      <c r="F254" s="13">
        <v>3.2213244142975475</v>
      </c>
      <c r="G254" s="13">
        <v>3.5160231103305684</v>
      </c>
      <c r="H254" s="13">
        <v>0</v>
      </c>
      <c r="I254" s="13">
        <v>0</v>
      </c>
      <c r="J254" s="13">
        <v>0</v>
      </c>
      <c r="K254" s="13">
        <v>0</v>
      </c>
      <c r="L254" s="13">
        <v>0</v>
      </c>
      <c r="M254" s="13"/>
      <c r="N254" s="13"/>
    </row>
    <row r="255" spans="1:14" x14ac:dyDescent="0.35">
      <c r="A255" s="12" t="str">
        <f t="shared" si="3"/>
        <v>FRECUENCIA COMPRA (Actos)Rebujito</v>
      </c>
      <c r="B255" s="12" t="s">
        <v>186</v>
      </c>
      <c r="C255" s="12" t="s">
        <v>176</v>
      </c>
      <c r="D255" s="13">
        <v>1.2413763187606111</v>
      </c>
      <c r="E255" s="13">
        <v>1.011821039159839</v>
      </c>
      <c r="F255" s="13">
        <v>1.5363077817771864</v>
      </c>
      <c r="G255" s="13">
        <v>1.5339975021430841</v>
      </c>
      <c r="H255" s="13">
        <v>0</v>
      </c>
      <c r="I255" s="13">
        <v>0</v>
      </c>
      <c r="J255" s="13">
        <v>0</v>
      </c>
      <c r="K255" s="13">
        <v>0</v>
      </c>
      <c r="L255" s="13">
        <v>0</v>
      </c>
      <c r="M255" s="13"/>
      <c r="N255" s="13"/>
    </row>
    <row r="256" spans="1:14" x14ac:dyDescent="0.35">
      <c r="A256" s="12" t="str">
        <f t="shared" si="3"/>
        <v>FRECUENCIA COMPRA (Actos)Espum/Lambrusc/Mosca</v>
      </c>
      <c r="B256" s="12" t="s">
        <v>186</v>
      </c>
      <c r="C256" s="12" t="s">
        <v>177</v>
      </c>
      <c r="D256" s="13" t="s">
        <v>212</v>
      </c>
      <c r="E256" s="13">
        <v>2.008051532887992</v>
      </c>
      <c r="F256" s="13">
        <v>1.9383665845893925</v>
      </c>
      <c r="G256" s="13">
        <v>2.1305395842902279</v>
      </c>
      <c r="H256" s="13">
        <v>0</v>
      </c>
      <c r="I256" s="13">
        <v>0</v>
      </c>
      <c r="J256" s="13">
        <v>0</v>
      </c>
      <c r="K256" s="13">
        <v>0</v>
      </c>
      <c r="L256" s="13">
        <v>0</v>
      </c>
      <c r="M256" s="13"/>
      <c r="N256" s="13"/>
    </row>
    <row r="257" spans="1:14" x14ac:dyDescent="0.35">
      <c r="A257" s="12" t="str">
        <f t="shared" si="3"/>
        <v>FRECUENCIA COMPRA (Actos)Sidra</v>
      </c>
      <c r="B257" s="12" t="s">
        <v>186</v>
      </c>
      <c r="C257" s="12" t="s">
        <v>143</v>
      </c>
      <c r="D257" s="13">
        <v>4.8236463970673826</v>
      </c>
      <c r="E257" s="13">
        <v>4.214207795217237</v>
      </c>
      <c r="F257" s="13">
        <v>4.4269488594415556</v>
      </c>
      <c r="G257" s="13">
        <v>4.2827638165008439</v>
      </c>
      <c r="H257" s="13">
        <v>0</v>
      </c>
      <c r="I257" s="13">
        <v>0</v>
      </c>
      <c r="J257" s="13">
        <v>0</v>
      </c>
      <c r="K257" s="13">
        <v>0</v>
      </c>
      <c r="L257" s="13">
        <v>0</v>
      </c>
      <c r="M257" s="13"/>
      <c r="N257" s="13"/>
    </row>
    <row r="258" spans="1:14" x14ac:dyDescent="0.35">
      <c r="A258" s="12" t="str">
        <f t="shared" si="3"/>
        <v>FRECUENCIA COMPRA (Actos)Cerveza</v>
      </c>
      <c r="B258" s="12" t="s">
        <v>186</v>
      </c>
      <c r="C258" s="12" t="s">
        <v>144</v>
      </c>
      <c r="D258" s="13">
        <v>32.770453669693957</v>
      </c>
      <c r="E258" s="13">
        <v>22.409865676849744</v>
      </c>
      <c r="F258" s="13">
        <v>25.363551989390235</v>
      </c>
      <c r="G258" s="13">
        <v>27.158089260836675</v>
      </c>
      <c r="H258" s="13">
        <v>0</v>
      </c>
      <c r="I258" s="13">
        <v>0</v>
      </c>
      <c r="J258" s="13">
        <v>0</v>
      </c>
      <c r="K258" s="13">
        <v>0</v>
      </c>
      <c r="L258" s="13">
        <v>0</v>
      </c>
      <c r="M258" s="13"/>
      <c r="N258" s="13"/>
    </row>
    <row r="259" spans="1:14" x14ac:dyDescent="0.35">
      <c r="A259" s="12" t="str">
        <f t="shared" si="3"/>
        <v>FRECUENCIA COMPRA (Actos)Con alcohol</v>
      </c>
      <c r="B259" s="12" t="s">
        <v>186</v>
      </c>
      <c r="C259" s="12" t="s">
        <v>145</v>
      </c>
      <c r="D259" s="13">
        <v>29.799015696823577</v>
      </c>
      <c r="E259" s="13">
        <v>20.92527053798327</v>
      </c>
      <c r="F259" s="13">
        <v>23.523781775564597</v>
      </c>
      <c r="G259" s="13">
        <v>24.963923199715705</v>
      </c>
      <c r="H259" s="13">
        <v>0</v>
      </c>
      <c r="I259" s="13">
        <v>0</v>
      </c>
      <c r="J259" s="13">
        <v>0</v>
      </c>
      <c r="K259" s="13">
        <v>0</v>
      </c>
      <c r="L259" s="13">
        <v>0</v>
      </c>
      <c r="M259" s="13"/>
      <c r="N259" s="13"/>
    </row>
    <row r="260" spans="1:14" x14ac:dyDescent="0.35">
      <c r="A260" s="12" t="str">
        <f t="shared" ref="A260:A323" si="4">B260&amp;C260</f>
        <v>FRECUENCIA COMPRA (Actos)Sin alcohol</v>
      </c>
      <c r="B260" s="12" t="s">
        <v>186</v>
      </c>
      <c r="C260" s="12" t="s">
        <v>146</v>
      </c>
      <c r="D260" s="13">
        <v>10.159454245959227</v>
      </c>
      <c r="E260" s="13">
        <v>7.5185870366769514</v>
      </c>
      <c r="F260" s="13">
        <v>8.8835813712285994</v>
      </c>
      <c r="G260" s="13">
        <v>8.9215469118043771</v>
      </c>
      <c r="H260" s="13">
        <v>0</v>
      </c>
      <c r="I260" s="13">
        <v>0</v>
      </c>
      <c r="J260" s="13">
        <v>0</v>
      </c>
      <c r="K260" s="13">
        <v>0</v>
      </c>
      <c r="L260" s="13">
        <v>0</v>
      </c>
      <c r="M260" s="13"/>
      <c r="N260" s="13"/>
    </row>
    <row r="261" spans="1:14" x14ac:dyDescent="0.35">
      <c r="A261" s="12" t="str">
        <f t="shared" si="4"/>
        <v>FRECUENCIA COMPRA (Actos)Cerveza Envasada</v>
      </c>
      <c r="B261" s="12" t="s">
        <v>186</v>
      </c>
      <c r="C261" s="12" t="s">
        <v>178</v>
      </c>
      <c r="D261" s="13">
        <v>18.62701001016827</v>
      </c>
      <c r="E261" s="13">
        <v>14.319868016784822</v>
      </c>
      <c r="F261" s="13">
        <v>16.468838142533361</v>
      </c>
      <c r="G261" s="13">
        <v>16.271570324272126</v>
      </c>
      <c r="H261" s="13">
        <v>0</v>
      </c>
      <c r="I261" s="13">
        <v>0</v>
      </c>
      <c r="J261" s="13">
        <v>0</v>
      </c>
      <c r="K261" s="13">
        <v>0</v>
      </c>
      <c r="L261" s="13">
        <v>0</v>
      </c>
      <c r="M261" s="13"/>
      <c r="N261" s="13"/>
    </row>
    <row r="262" spans="1:14" x14ac:dyDescent="0.35">
      <c r="A262" s="12" t="str">
        <f t="shared" si="4"/>
        <v>FRECUENCIA COMPRA (Actos)Cerveza Surtidor</v>
      </c>
      <c r="B262" s="12" t="s">
        <v>186</v>
      </c>
      <c r="C262" s="12" t="s">
        <v>179</v>
      </c>
      <c r="D262" s="13">
        <v>20.210815404091761</v>
      </c>
      <c r="E262" s="13">
        <v>13.714336829135629</v>
      </c>
      <c r="F262" s="13">
        <v>15.001762169767296</v>
      </c>
      <c r="G262" s="13">
        <v>16.53448944775911</v>
      </c>
      <c r="H262" s="13">
        <v>0</v>
      </c>
      <c r="I262" s="13">
        <v>0</v>
      </c>
      <c r="J262" s="13">
        <v>0</v>
      </c>
      <c r="K262" s="13">
        <v>0</v>
      </c>
      <c r="L262" s="13">
        <v>0</v>
      </c>
      <c r="M262" s="13"/>
      <c r="N262" s="13"/>
    </row>
    <row r="263" spans="1:14" x14ac:dyDescent="0.35">
      <c r="A263" s="12" t="str">
        <f t="shared" si="4"/>
        <v>FRECUENCIA COMPRA (Actos)Otras Cervezas</v>
      </c>
      <c r="B263" s="12" t="s">
        <v>186</v>
      </c>
      <c r="C263" s="12" t="s">
        <v>147</v>
      </c>
      <c r="D263" s="13">
        <v>2.6567267700515247</v>
      </c>
      <c r="E263" s="13">
        <v>1.443768713830665</v>
      </c>
      <c r="F263" s="13">
        <v>1.7938277155662961</v>
      </c>
      <c r="G263" s="13">
        <v>1.6245158859050166</v>
      </c>
      <c r="H263" s="13">
        <v>0</v>
      </c>
      <c r="I263" s="13">
        <v>0</v>
      </c>
      <c r="J263" s="13">
        <v>0</v>
      </c>
      <c r="K263" s="13">
        <v>0</v>
      </c>
      <c r="L263" s="13">
        <v>0</v>
      </c>
      <c r="M263" s="13"/>
      <c r="N263" s="13"/>
    </row>
    <row r="264" spans="1:14" x14ac:dyDescent="0.35">
      <c r="A264" s="12" t="str">
        <f t="shared" si="4"/>
        <v>FRECUENCIA COMPRA (Actos)Espirituosas</v>
      </c>
      <c r="B264" s="12" t="s">
        <v>186</v>
      </c>
      <c r="C264" s="12" t="s">
        <v>148</v>
      </c>
      <c r="D264" s="13">
        <v>8.810689128347958</v>
      </c>
      <c r="E264" s="13">
        <v>7.2780352829244483</v>
      </c>
      <c r="F264" s="13">
        <v>8.4306101244744749</v>
      </c>
      <c r="G264" s="13">
        <v>8.1477729481687398</v>
      </c>
      <c r="H264" s="13">
        <v>0</v>
      </c>
      <c r="I264" s="13">
        <v>0</v>
      </c>
      <c r="J264" s="13">
        <v>0</v>
      </c>
      <c r="K264" s="13">
        <v>0</v>
      </c>
      <c r="L264" s="13">
        <v>0</v>
      </c>
      <c r="M264" s="13"/>
      <c r="N264" s="13"/>
    </row>
    <row r="265" spans="1:14" x14ac:dyDescent="0.35">
      <c r="A265" s="12" t="str">
        <f t="shared" si="4"/>
        <v>FRECUENCIA COMPRA (Actos)Whisky</v>
      </c>
      <c r="B265" s="12" t="s">
        <v>186</v>
      </c>
      <c r="C265" s="12" t="s">
        <v>149</v>
      </c>
      <c r="D265" s="13">
        <v>7.4520387233422705</v>
      </c>
      <c r="E265" s="13">
        <v>7.4902874463722702</v>
      </c>
      <c r="F265" s="13">
        <v>8.596552148659498</v>
      </c>
      <c r="G265" s="13">
        <v>7.620008938010054</v>
      </c>
      <c r="H265" s="13">
        <v>0</v>
      </c>
      <c r="I265" s="13">
        <v>0</v>
      </c>
      <c r="J265" s="13">
        <v>0</v>
      </c>
      <c r="K265" s="13">
        <v>0</v>
      </c>
      <c r="L265" s="13">
        <v>0</v>
      </c>
      <c r="M265" s="13"/>
      <c r="N265" s="13"/>
    </row>
    <row r="266" spans="1:14" x14ac:dyDescent="0.35">
      <c r="A266" s="12" t="str">
        <f t="shared" si="4"/>
        <v>FRECUENCIA COMPRA (Actos)Brandy</v>
      </c>
      <c r="B266" s="12" t="s">
        <v>186</v>
      </c>
      <c r="C266" s="12" t="s">
        <v>150</v>
      </c>
      <c r="D266" s="13">
        <v>3.5435934045924737</v>
      </c>
      <c r="E266" s="13">
        <v>7.4181184918266148</v>
      </c>
      <c r="F266" s="13">
        <v>7.8349376595223292</v>
      </c>
      <c r="G266" s="13">
        <v>4.4780559061440259</v>
      </c>
      <c r="H266" s="13">
        <v>0</v>
      </c>
      <c r="I266" s="13">
        <v>0</v>
      </c>
      <c r="J266" s="13">
        <v>0</v>
      </c>
      <c r="K266" s="13">
        <v>0</v>
      </c>
      <c r="L266" s="13">
        <v>0</v>
      </c>
      <c r="M266" s="13"/>
      <c r="N266" s="13"/>
    </row>
    <row r="267" spans="1:14" x14ac:dyDescent="0.35">
      <c r="A267" s="12" t="str">
        <f t="shared" si="4"/>
        <v>FRECUENCIA COMPRA (Actos)Ginebra</v>
      </c>
      <c r="B267" s="12" t="s">
        <v>186</v>
      </c>
      <c r="C267" s="12" t="s">
        <v>151</v>
      </c>
      <c r="D267" s="13">
        <v>5.0703592553446413</v>
      </c>
      <c r="E267" s="13">
        <v>3.856033807180697</v>
      </c>
      <c r="F267" s="13">
        <v>4.3094839732881534</v>
      </c>
      <c r="G267" s="13">
        <v>4.4845085104590776</v>
      </c>
      <c r="H267" s="13">
        <v>0</v>
      </c>
      <c r="I267" s="13">
        <v>0</v>
      </c>
      <c r="J267" s="13">
        <v>0</v>
      </c>
      <c r="K267" s="13">
        <v>0</v>
      </c>
      <c r="L267" s="13">
        <v>0</v>
      </c>
      <c r="M267" s="13"/>
      <c r="N267" s="13"/>
    </row>
    <row r="268" spans="1:14" x14ac:dyDescent="0.35">
      <c r="A268" s="12" t="str">
        <f t="shared" si="4"/>
        <v>FRECUENCIA COMPRA (Actos)Ron</v>
      </c>
      <c r="B268" s="12" t="s">
        <v>186</v>
      </c>
      <c r="C268" s="12" t="s">
        <v>152</v>
      </c>
      <c r="D268" s="13">
        <v>4.3255714542582151</v>
      </c>
      <c r="E268" s="13">
        <v>3.9044563997813517</v>
      </c>
      <c r="F268" s="13">
        <v>4.3015603419197097</v>
      </c>
      <c r="G268" s="13">
        <v>4.0241448295738556</v>
      </c>
      <c r="H268" s="13">
        <v>0</v>
      </c>
      <c r="I268" s="13">
        <v>0</v>
      </c>
      <c r="J268" s="13">
        <v>0</v>
      </c>
      <c r="K268" s="13">
        <v>0</v>
      </c>
      <c r="L268" s="13">
        <v>0</v>
      </c>
      <c r="M268" s="13"/>
      <c r="N268" s="13"/>
    </row>
    <row r="269" spans="1:14" x14ac:dyDescent="0.35">
      <c r="A269" s="12" t="str">
        <f t="shared" si="4"/>
        <v>FRECUENCIA COMPRA (Actos)Anis</v>
      </c>
      <c r="B269" s="12" t="s">
        <v>186</v>
      </c>
      <c r="C269" s="12" t="s">
        <v>153</v>
      </c>
      <c r="D269" s="13">
        <v>2.8600954574831858</v>
      </c>
      <c r="E269" s="13">
        <v>3.2963205492669445</v>
      </c>
      <c r="F269" s="13">
        <v>3.1365026046892295</v>
      </c>
      <c r="G269" s="13">
        <v>2.7156745842243035</v>
      </c>
      <c r="H269" s="13">
        <v>0</v>
      </c>
      <c r="I269" s="13">
        <v>0</v>
      </c>
      <c r="J269" s="13">
        <v>0</v>
      </c>
      <c r="K269" s="13">
        <v>0</v>
      </c>
      <c r="L269" s="13">
        <v>0</v>
      </c>
      <c r="M269" s="13"/>
      <c r="N269" s="13"/>
    </row>
    <row r="270" spans="1:14" x14ac:dyDescent="0.35">
      <c r="A270" s="12" t="str">
        <f t="shared" si="4"/>
        <v>FRECUENCIA COMPRA (Actos)Otras Espirituosas</v>
      </c>
      <c r="B270" s="12" t="s">
        <v>186</v>
      </c>
      <c r="C270" s="12" t="s">
        <v>154</v>
      </c>
      <c r="D270" s="13">
        <v>5.7919281005255199</v>
      </c>
      <c r="E270" s="13">
        <v>4.9493316896047022</v>
      </c>
      <c r="F270" s="13">
        <v>5.6636971183430607</v>
      </c>
      <c r="G270" s="13">
        <v>5.5835832710433415</v>
      </c>
      <c r="H270" s="13">
        <v>0</v>
      </c>
      <c r="I270" s="13">
        <v>0</v>
      </c>
      <c r="J270" s="13">
        <v>0</v>
      </c>
      <c r="K270" s="13">
        <v>0</v>
      </c>
      <c r="L270" s="13">
        <v>0</v>
      </c>
      <c r="M270" s="13"/>
      <c r="N270" s="13"/>
    </row>
    <row r="271" spans="1:14" x14ac:dyDescent="0.35">
      <c r="A271" s="12" t="str">
        <f t="shared" si="4"/>
        <v>FRECUENCIA COMPRA (Actos)T.Zumo+Horchata+Mosto</v>
      </c>
      <c r="B271" s="12" t="s">
        <v>186</v>
      </c>
      <c r="C271" s="12" t="s">
        <v>155</v>
      </c>
      <c r="D271" s="13">
        <v>7.0528265907378085</v>
      </c>
      <c r="E271" s="13">
        <v>5.4782269870286884</v>
      </c>
      <c r="F271" s="13">
        <v>5.8652952905505735</v>
      </c>
      <c r="G271" s="13">
        <v>6.0453440111041559</v>
      </c>
      <c r="H271" s="13">
        <v>0</v>
      </c>
      <c r="I271" s="13">
        <v>0</v>
      </c>
      <c r="J271" s="13">
        <v>0</v>
      </c>
      <c r="K271" s="13">
        <v>0</v>
      </c>
      <c r="L271" s="13">
        <v>0</v>
      </c>
      <c r="M271" s="13"/>
      <c r="N271" s="13"/>
    </row>
    <row r="272" spans="1:14" x14ac:dyDescent="0.35">
      <c r="A272" s="12" t="str">
        <f t="shared" si="4"/>
        <v>FRECUENCIA COMPRA (Actos)Agua Envasada</v>
      </c>
      <c r="B272" s="12" t="s">
        <v>186</v>
      </c>
      <c r="C272" s="12" t="s">
        <v>156</v>
      </c>
      <c r="D272" s="13">
        <v>23.515783272099021</v>
      </c>
      <c r="E272" s="13">
        <v>14.768573764098248</v>
      </c>
      <c r="F272" s="13">
        <v>16.65500366320018</v>
      </c>
      <c r="G272" s="13">
        <v>18.439060232495311</v>
      </c>
      <c r="H272" s="13">
        <v>0</v>
      </c>
      <c r="I272" s="13">
        <v>0</v>
      </c>
      <c r="J272" s="13">
        <v>0</v>
      </c>
      <c r="K272" s="13">
        <v>0</v>
      </c>
      <c r="L272" s="13">
        <v>0</v>
      </c>
      <c r="M272" s="13"/>
      <c r="N272" s="13"/>
    </row>
    <row r="273" spans="1:14" x14ac:dyDescent="0.35">
      <c r="A273" s="12" t="str">
        <f t="shared" si="4"/>
        <v>FRECUENCIA COMPRA (Actos)Bebidas Refrescantes</v>
      </c>
      <c r="B273" s="12" t="s">
        <v>186</v>
      </c>
      <c r="C273" s="12" t="s">
        <v>157</v>
      </c>
      <c r="D273" s="13">
        <v>26.901712228198324</v>
      </c>
      <c r="E273" s="13">
        <v>18.567878171295884</v>
      </c>
      <c r="F273" s="13">
        <v>20.519650596914186</v>
      </c>
      <c r="G273" s="13">
        <v>22.281879655994587</v>
      </c>
      <c r="H273" s="13">
        <v>0</v>
      </c>
      <c r="I273" s="13">
        <v>0</v>
      </c>
      <c r="J273" s="13">
        <v>0</v>
      </c>
      <c r="K273" s="13">
        <v>0</v>
      </c>
      <c r="L273" s="13">
        <v>0</v>
      </c>
      <c r="M273" s="13"/>
      <c r="N273" s="13"/>
    </row>
    <row r="274" spans="1:14" x14ac:dyDescent="0.35">
      <c r="A274" s="12" t="str">
        <f t="shared" si="4"/>
        <v>FRECUENCIA COMPRA (Actos)Colas</v>
      </c>
      <c r="B274" s="12" t="s">
        <v>186</v>
      </c>
      <c r="C274" s="12" t="s">
        <v>158</v>
      </c>
      <c r="D274" s="13">
        <v>19.615166341721562</v>
      </c>
      <c r="E274" s="13">
        <v>14.361755406158043</v>
      </c>
      <c r="F274" s="13">
        <v>15.501189837160734</v>
      </c>
      <c r="G274" s="13">
        <v>16.393100732771853</v>
      </c>
      <c r="H274" s="13">
        <v>0</v>
      </c>
      <c r="I274" s="13">
        <v>0</v>
      </c>
      <c r="J274" s="13">
        <v>0</v>
      </c>
      <c r="K274" s="13">
        <v>0</v>
      </c>
      <c r="L274" s="13">
        <v>0</v>
      </c>
      <c r="M274" s="13"/>
      <c r="N274" s="13"/>
    </row>
    <row r="275" spans="1:14" x14ac:dyDescent="0.35">
      <c r="A275" s="12" t="str">
        <f t="shared" si="4"/>
        <v>FRECUENCIA COMPRA (Actos)Cola Regular</v>
      </c>
      <c r="B275" s="12" t="s">
        <v>186</v>
      </c>
      <c r="C275" s="12" t="s">
        <v>159</v>
      </c>
      <c r="D275" s="13">
        <v>12.237572491762908</v>
      </c>
      <c r="E275" s="13">
        <v>9.8380895876594483</v>
      </c>
      <c r="F275" s="13">
        <v>10.691003811705063</v>
      </c>
      <c r="G275" s="13">
        <v>10.950379955295455</v>
      </c>
      <c r="H275" s="13">
        <v>0</v>
      </c>
      <c r="I275" s="13">
        <v>0</v>
      </c>
      <c r="J275" s="13">
        <v>0</v>
      </c>
      <c r="K275" s="13">
        <v>0</v>
      </c>
      <c r="L275" s="13">
        <v>0</v>
      </c>
      <c r="M275" s="13"/>
      <c r="N275" s="13"/>
    </row>
    <row r="276" spans="1:14" x14ac:dyDescent="0.35">
      <c r="A276" s="12" t="str">
        <f t="shared" si="4"/>
        <v>FRECUENCIA COMPRA (Actos)Light/Zero</v>
      </c>
      <c r="B276" s="12" t="s">
        <v>186</v>
      </c>
      <c r="C276" s="12" t="s">
        <v>160</v>
      </c>
      <c r="D276" s="13">
        <v>14.305312274846754</v>
      </c>
      <c r="E276" s="13">
        <v>11.010852059384973</v>
      </c>
      <c r="F276" s="13">
        <v>11.291742678918624</v>
      </c>
      <c r="G276" s="13">
        <v>12.02576923031331</v>
      </c>
      <c r="H276" s="13">
        <v>0</v>
      </c>
      <c r="I276" s="13">
        <v>0</v>
      </c>
      <c r="J276" s="13">
        <v>0</v>
      </c>
      <c r="K276" s="13">
        <v>0</v>
      </c>
      <c r="L276" s="13">
        <v>0</v>
      </c>
      <c r="M276" s="13"/>
      <c r="N276" s="13"/>
    </row>
    <row r="277" spans="1:14" x14ac:dyDescent="0.35">
      <c r="A277" s="12" t="str">
        <f t="shared" si="4"/>
        <v>FRECUENCIA COMPRA (Actos)Otra Variedad Cola</v>
      </c>
      <c r="B277" s="12" t="s">
        <v>186</v>
      </c>
      <c r="C277" s="12" t="s">
        <v>161</v>
      </c>
      <c r="D277" s="13">
        <v>3.2498758736250561</v>
      </c>
      <c r="E277" s="13">
        <v>1.9357787819026411</v>
      </c>
      <c r="F277" s="13" t="s">
        <v>212</v>
      </c>
      <c r="G277" s="13" t="s">
        <v>212</v>
      </c>
      <c r="H277" s="13">
        <v>0</v>
      </c>
      <c r="I277" s="13">
        <v>0</v>
      </c>
      <c r="J277" s="13">
        <v>0</v>
      </c>
      <c r="K277" s="13">
        <v>0</v>
      </c>
      <c r="L277" s="13">
        <v>0</v>
      </c>
      <c r="M277" s="13"/>
      <c r="N277" s="13"/>
    </row>
    <row r="278" spans="1:14" x14ac:dyDescent="0.35">
      <c r="A278" s="12" t="str">
        <f t="shared" si="4"/>
        <v>FRECUENCIA COMPRA (Actos)Con Cafeina</v>
      </c>
      <c r="B278" s="12" t="s">
        <v>186</v>
      </c>
      <c r="C278" s="12" t="s">
        <v>162</v>
      </c>
      <c r="D278" s="13">
        <v>17.746455849385999</v>
      </c>
      <c r="E278" s="13">
        <v>13.207157712280456</v>
      </c>
      <c r="F278" s="13">
        <v>14.149770898739966</v>
      </c>
      <c r="G278" s="13">
        <v>14.522186656624616</v>
      </c>
      <c r="H278" s="13">
        <v>0</v>
      </c>
      <c r="I278" s="13">
        <v>0</v>
      </c>
      <c r="J278" s="13">
        <v>0</v>
      </c>
      <c r="K278" s="13">
        <v>0</v>
      </c>
      <c r="L278" s="13">
        <v>0</v>
      </c>
      <c r="M278" s="13"/>
      <c r="N278" s="13"/>
    </row>
    <row r="279" spans="1:14" x14ac:dyDescent="0.35">
      <c r="A279" s="12" t="str">
        <f t="shared" si="4"/>
        <v>FRECUENCIA COMPRA (Actos)Sin Cafeina</v>
      </c>
      <c r="B279" s="12" t="s">
        <v>186</v>
      </c>
      <c r="C279" s="12" t="s">
        <v>163</v>
      </c>
      <c r="D279" s="13">
        <v>6.8988026196442318</v>
      </c>
      <c r="E279" s="13">
        <v>5.8893397263386733</v>
      </c>
      <c r="F279" s="13">
        <v>5.7259721732780253</v>
      </c>
      <c r="G279" s="13">
        <v>6.6836870951490095</v>
      </c>
      <c r="H279" s="13">
        <v>0</v>
      </c>
      <c r="I279" s="13">
        <v>0</v>
      </c>
      <c r="J279" s="13">
        <v>0</v>
      </c>
      <c r="K279" s="13">
        <v>0</v>
      </c>
      <c r="L279" s="13">
        <v>0</v>
      </c>
      <c r="M279" s="13"/>
      <c r="N279" s="13"/>
    </row>
    <row r="280" spans="1:14" x14ac:dyDescent="0.35">
      <c r="A280" s="12" t="str">
        <f t="shared" si="4"/>
        <v>FRECUENCIA COMPRA (Actos)Frutas con gas</v>
      </c>
      <c r="B280" s="12" t="s">
        <v>186</v>
      </c>
      <c r="C280" s="12" t="s">
        <v>164</v>
      </c>
      <c r="D280" s="13">
        <v>6.604914339666947</v>
      </c>
      <c r="E280" s="13">
        <v>4.9496729838084121</v>
      </c>
      <c r="F280" s="13">
        <v>5.3375333591378569</v>
      </c>
      <c r="G280" s="13">
        <v>6.3812025681400693</v>
      </c>
      <c r="H280" s="13">
        <v>0</v>
      </c>
      <c r="I280" s="13">
        <v>0</v>
      </c>
      <c r="J280" s="13">
        <v>0</v>
      </c>
      <c r="K280" s="13">
        <v>0</v>
      </c>
      <c r="L280" s="13">
        <v>0</v>
      </c>
      <c r="M280" s="13"/>
      <c r="N280" s="13"/>
    </row>
    <row r="281" spans="1:14" x14ac:dyDescent="0.35">
      <c r="A281" s="12" t="str">
        <f t="shared" si="4"/>
        <v>FRECUENCIA COMPRA (Actos)Frutas sin gas</v>
      </c>
      <c r="B281" s="12" t="s">
        <v>186</v>
      </c>
      <c r="C281" s="12" t="s">
        <v>165</v>
      </c>
      <c r="D281" s="13">
        <v>4.4899626993294302</v>
      </c>
      <c r="E281" s="13">
        <v>3.3878502112772861</v>
      </c>
      <c r="F281" s="13">
        <v>3.9769121300351631</v>
      </c>
      <c r="G281" s="13">
        <v>3.1619464245620779</v>
      </c>
      <c r="H281" s="13">
        <v>0</v>
      </c>
      <c r="I281" s="13">
        <v>0</v>
      </c>
      <c r="J281" s="13">
        <v>0</v>
      </c>
      <c r="K281" s="13">
        <v>0</v>
      </c>
      <c r="L281" s="13">
        <v>0</v>
      </c>
      <c r="M281" s="13"/>
      <c r="N281" s="13"/>
    </row>
    <row r="282" spans="1:14" x14ac:dyDescent="0.35">
      <c r="A282" s="12" t="str">
        <f t="shared" si="4"/>
        <v>FRECUENCIA COMPRA (Actos)Mixers</v>
      </c>
      <c r="B282" s="12" t="s">
        <v>186</v>
      </c>
      <c r="C282" s="12" t="s">
        <v>166</v>
      </c>
      <c r="D282" s="13">
        <v>4.9857195669794638</v>
      </c>
      <c r="E282" s="13">
        <v>3.6363996874504299</v>
      </c>
      <c r="F282" s="13">
        <v>3.278524282050983</v>
      </c>
      <c r="G282" s="13">
        <v>3.2816925436098683</v>
      </c>
      <c r="H282" s="13">
        <v>0</v>
      </c>
      <c r="I282" s="13">
        <v>0</v>
      </c>
      <c r="J282" s="13">
        <v>0</v>
      </c>
      <c r="K282" s="13">
        <v>0</v>
      </c>
      <c r="L282" s="13">
        <v>0</v>
      </c>
      <c r="M282" s="13"/>
      <c r="N282" s="13"/>
    </row>
    <row r="283" spans="1:14" x14ac:dyDescent="0.35">
      <c r="A283" s="12" t="str">
        <f t="shared" si="4"/>
        <v>FRECUENCIA COMPRA (Actos)Isotonicas</v>
      </c>
      <c r="B283" s="12" t="s">
        <v>186</v>
      </c>
      <c r="C283" s="12" t="s">
        <v>180</v>
      </c>
      <c r="D283" s="13">
        <v>6.8210801905862555</v>
      </c>
      <c r="E283" s="13">
        <v>5.8663813138429672</v>
      </c>
      <c r="F283" s="13">
        <v>5.8097925663619829</v>
      </c>
      <c r="G283" s="13">
        <v>6.0199889562906996</v>
      </c>
      <c r="H283" s="13">
        <v>0</v>
      </c>
      <c r="I283" s="13">
        <v>0</v>
      </c>
      <c r="J283" s="13">
        <v>0</v>
      </c>
      <c r="K283" s="13">
        <v>0</v>
      </c>
      <c r="L283" s="13">
        <v>0</v>
      </c>
      <c r="M283" s="13"/>
      <c r="N283" s="13"/>
    </row>
    <row r="284" spans="1:14" x14ac:dyDescent="0.35">
      <c r="A284" s="12" t="str">
        <f t="shared" si="4"/>
        <v>FRECUENCIA COMPRA (Actos)Energeticas</v>
      </c>
      <c r="B284" s="12" t="s">
        <v>186</v>
      </c>
      <c r="C284" s="12" t="s">
        <v>181</v>
      </c>
      <c r="D284" s="13">
        <v>8.9183137423859122</v>
      </c>
      <c r="E284" s="13">
        <v>8.9175113065551201</v>
      </c>
      <c r="F284" s="13">
        <v>9.6548056017120807</v>
      </c>
      <c r="G284" s="13">
        <v>9.0473075086711354</v>
      </c>
      <c r="H284" s="13">
        <v>0</v>
      </c>
      <c r="I284" s="13">
        <v>0</v>
      </c>
      <c r="J284" s="13">
        <v>0</v>
      </c>
      <c r="K284" s="13">
        <v>0</v>
      </c>
      <c r="L284" s="13">
        <v>0</v>
      </c>
      <c r="M284" s="13"/>
      <c r="N284" s="13"/>
    </row>
    <row r="285" spans="1:14" x14ac:dyDescent="0.35">
      <c r="A285" s="12" t="str">
        <f t="shared" si="4"/>
        <v>FRECUENCIA COMPRA (Actos)Gaseosas</v>
      </c>
      <c r="B285" s="12" t="s">
        <v>186</v>
      </c>
      <c r="C285" s="12" t="s">
        <v>167</v>
      </c>
      <c r="D285" s="13">
        <v>5.5223795525074282</v>
      </c>
      <c r="E285" s="13">
        <v>5.0432588408704753</v>
      </c>
      <c r="F285" s="13">
        <v>6.909032787149413</v>
      </c>
      <c r="G285" s="13">
        <v>6.6006540303333097</v>
      </c>
      <c r="H285" s="13">
        <v>0</v>
      </c>
      <c r="I285" s="13">
        <v>0</v>
      </c>
      <c r="J285" s="13">
        <v>0</v>
      </c>
      <c r="K285" s="13">
        <v>0</v>
      </c>
      <c r="L285" s="13">
        <v>0</v>
      </c>
      <c r="M285" s="13"/>
      <c r="N285" s="13"/>
    </row>
    <row r="286" spans="1:14" x14ac:dyDescent="0.35">
      <c r="A286" s="12" t="str">
        <f t="shared" si="4"/>
        <v>FRECUENCIA COMPRA (Actos)Bebidas Zumo+Leche</v>
      </c>
      <c r="B286" s="12" t="s">
        <v>186</v>
      </c>
      <c r="C286" s="12" t="s">
        <v>168</v>
      </c>
      <c r="D286" s="13">
        <v>3.1382280531647893</v>
      </c>
      <c r="E286" s="13">
        <v>3.2605835810418489</v>
      </c>
      <c r="F286" s="13">
        <v>2.8879752730392196</v>
      </c>
      <c r="G286" s="13">
        <v>3.111016715991731</v>
      </c>
      <c r="H286" s="13">
        <v>0</v>
      </c>
      <c r="I286" s="13">
        <v>0</v>
      </c>
      <c r="J286" s="13">
        <v>0</v>
      </c>
      <c r="K286" s="13">
        <v>0</v>
      </c>
      <c r="L286" s="13">
        <v>0</v>
      </c>
      <c r="M286" s="13"/>
      <c r="N286" s="13"/>
    </row>
    <row r="287" spans="1:14" x14ac:dyDescent="0.35">
      <c r="A287" s="12" t="str">
        <f t="shared" si="4"/>
        <v>FRECUENCIA COMPRA (Actos)Resto</v>
      </c>
      <c r="B287" s="12" t="s">
        <v>186</v>
      </c>
      <c r="C287" s="12" t="s">
        <v>78</v>
      </c>
      <c r="D287" s="13">
        <v>6.0164509116546876</v>
      </c>
      <c r="E287" s="13">
        <v>4.8787059899926746</v>
      </c>
      <c r="F287" s="13">
        <v>5.625041362581455</v>
      </c>
      <c r="G287" s="13">
        <v>5.6612924889138716</v>
      </c>
      <c r="H287" s="13">
        <v>0</v>
      </c>
      <c r="I287" s="13">
        <v>0</v>
      </c>
      <c r="J287" s="13">
        <v>0</v>
      </c>
      <c r="K287" s="13">
        <v>0</v>
      </c>
      <c r="L287" s="13">
        <v>0</v>
      </c>
      <c r="M287" s="13"/>
      <c r="N287" s="13"/>
    </row>
    <row r="288" spans="1:14" x14ac:dyDescent="0.35">
      <c r="A288" s="12" t="str">
        <f t="shared" si="4"/>
        <v>COMPRA MEDIA (Consumiciones)TOTAL BEBIDAS</v>
      </c>
      <c r="B288" s="12" t="s">
        <v>201</v>
      </c>
      <c r="C288" s="12" t="s">
        <v>121</v>
      </c>
      <c r="D288" s="13">
        <v>293.7653293446881</v>
      </c>
      <c r="E288" s="13">
        <v>184.06267259476238</v>
      </c>
      <c r="F288" s="13">
        <v>210.3082701622877</v>
      </c>
      <c r="G288" s="13">
        <v>225.75708135208836</v>
      </c>
      <c r="H288" s="13">
        <v>0</v>
      </c>
      <c r="I288" s="13">
        <v>0</v>
      </c>
      <c r="J288" s="13">
        <v>0</v>
      </c>
      <c r="K288" s="13">
        <v>0</v>
      </c>
      <c r="L288" s="13">
        <v>0</v>
      </c>
      <c r="M288" s="13"/>
      <c r="N288" s="13"/>
    </row>
    <row r="289" spans="1:14" x14ac:dyDescent="0.35">
      <c r="A289" s="12" t="str">
        <f t="shared" si="4"/>
        <v>COMPRA MEDIA (Consumiciones).Total Bebidas Caliente</v>
      </c>
      <c r="B289" s="12" t="s">
        <v>201</v>
      </c>
      <c r="C289" s="12" t="s">
        <v>122</v>
      </c>
      <c r="D289" s="13">
        <v>123.375479941745</v>
      </c>
      <c r="E289" s="13">
        <v>81.883706349774442</v>
      </c>
      <c r="F289" s="13">
        <v>96.682314045736732</v>
      </c>
      <c r="G289" s="13">
        <v>100.20542179538079</v>
      </c>
      <c r="H289" s="13">
        <v>0</v>
      </c>
      <c r="I289" s="13">
        <v>0</v>
      </c>
      <c r="J289" s="13">
        <v>0</v>
      </c>
      <c r="K289" s="13">
        <v>0</v>
      </c>
      <c r="L289" s="13">
        <v>0</v>
      </c>
      <c r="M289" s="13"/>
      <c r="N289" s="13"/>
    </row>
    <row r="290" spans="1:14" x14ac:dyDescent="0.35">
      <c r="A290" s="12" t="str">
        <f t="shared" si="4"/>
        <v>COMPRA MEDIA (Consumiciones)Cafe</v>
      </c>
      <c r="B290" s="12" t="s">
        <v>201</v>
      </c>
      <c r="C290" s="12" t="s">
        <v>123</v>
      </c>
      <c r="D290" s="13">
        <v>62.261705822668617</v>
      </c>
      <c r="E290" s="13">
        <v>44.051596285908452</v>
      </c>
      <c r="F290" s="13">
        <v>51.599351769663159</v>
      </c>
      <c r="G290" s="13">
        <v>53.77742577218946</v>
      </c>
      <c r="H290" s="13">
        <v>0</v>
      </c>
      <c r="I290" s="13">
        <v>0</v>
      </c>
      <c r="J290" s="13">
        <v>0</v>
      </c>
      <c r="K290" s="13">
        <v>0</v>
      </c>
      <c r="L290" s="13">
        <v>0</v>
      </c>
      <c r="M290" s="13"/>
      <c r="N290" s="13"/>
    </row>
    <row r="291" spans="1:14" x14ac:dyDescent="0.35">
      <c r="A291" s="12" t="str">
        <f t="shared" si="4"/>
        <v>COMPRA MEDIA (Consumiciones)Leche+bebidas vegetales</v>
      </c>
      <c r="B291" s="12" t="s">
        <v>201</v>
      </c>
      <c r="C291" s="12" t="s">
        <v>174</v>
      </c>
      <c r="D291" s="13">
        <v>73.438538054111376</v>
      </c>
      <c r="E291" s="13">
        <v>51.304882712410773</v>
      </c>
      <c r="F291" s="13">
        <v>60.646421610022756</v>
      </c>
      <c r="G291" s="13">
        <v>60.39001884560637</v>
      </c>
      <c r="H291" s="13">
        <v>0</v>
      </c>
      <c r="I291" s="13">
        <v>0</v>
      </c>
      <c r="J291" s="13">
        <v>0</v>
      </c>
      <c r="K291" s="13">
        <v>0</v>
      </c>
      <c r="L291" s="13">
        <v>0</v>
      </c>
      <c r="M291" s="13"/>
      <c r="N291" s="13"/>
    </row>
    <row r="292" spans="1:14" x14ac:dyDescent="0.35">
      <c r="A292" s="12" t="str">
        <f t="shared" si="4"/>
        <v>COMPRA MEDIA (Consumiciones)Leche</v>
      </c>
      <c r="B292" s="12" t="s">
        <v>201</v>
      </c>
      <c r="C292" s="12" t="s">
        <v>124</v>
      </c>
      <c r="D292" s="13">
        <v>72.793281595322199</v>
      </c>
      <c r="E292" s="13">
        <v>50.707462834601692</v>
      </c>
      <c r="F292" s="13">
        <v>60.070177371908144</v>
      </c>
      <c r="G292" s="13">
        <v>59.295707813986191</v>
      </c>
      <c r="H292" s="13">
        <v>0</v>
      </c>
      <c r="I292" s="13">
        <v>0</v>
      </c>
      <c r="J292" s="13">
        <v>0</v>
      </c>
      <c r="K292" s="13">
        <v>0</v>
      </c>
      <c r="L292" s="13">
        <v>0</v>
      </c>
      <c r="M292" s="13"/>
      <c r="N292" s="13"/>
    </row>
    <row r="293" spans="1:14" x14ac:dyDescent="0.35">
      <c r="A293" s="12" t="str">
        <f t="shared" si="4"/>
        <v>COMPRA MEDIA (Consumiciones)Leche Sola</v>
      </c>
      <c r="B293" s="12" t="s">
        <v>201</v>
      </c>
      <c r="C293" s="12" t="s">
        <v>125</v>
      </c>
      <c r="D293" s="13">
        <v>7.6799613003717413</v>
      </c>
      <c r="E293" s="13">
        <v>7.1035182878385141</v>
      </c>
      <c r="F293" s="13">
        <v>9.6970142816767098</v>
      </c>
      <c r="G293" s="13">
        <v>9.062299564983828</v>
      </c>
      <c r="H293" s="13">
        <v>0</v>
      </c>
      <c r="I293" s="13">
        <v>0</v>
      </c>
      <c r="J293" s="13">
        <v>0</v>
      </c>
      <c r="K293" s="13">
        <v>0</v>
      </c>
      <c r="L293" s="13">
        <v>0</v>
      </c>
      <c r="M293" s="13"/>
      <c r="N293" s="13"/>
    </row>
    <row r="294" spans="1:14" x14ac:dyDescent="0.35">
      <c r="A294" s="12" t="str">
        <f t="shared" si="4"/>
        <v>COMPRA MEDIA (Consumiciones)Leche Con Cacao</v>
      </c>
      <c r="B294" s="12" t="s">
        <v>201</v>
      </c>
      <c r="C294" s="12" t="s">
        <v>126</v>
      </c>
      <c r="D294" s="13">
        <v>8.652649547521154</v>
      </c>
      <c r="E294" s="13">
        <v>8.5697885621674192</v>
      </c>
      <c r="F294" s="13">
        <v>10.026514694488249</v>
      </c>
      <c r="G294" s="13">
        <v>8.5514900219129295</v>
      </c>
      <c r="H294" s="13">
        <v>0</v>
      </c>
      <c r="I294" s="13">
        <v>0</v>
      </c>
      <c r="J294" s="13">
        <v>0</v>
      </c>
      <c r="K294" s="13">
        <v>0</v>
      </c>
      <c r="L294" s="13">
        <v>0</v>
      </c>
      <c r="M294" s="13"/>
      <c r="N294" s="13"/>
    </row>
    <row r="295" spans="1:14" x14ac:dyDescent="0.35">
      <c r="A295" s="12" t="str">
        <f t="shared" si="4"/>
        <v>COMPRA MEDIA (Consumiciones)Leche Con Cafe</v>
      </c>
      <c r="B295" s="12" t="s">
        <v>201</v>
      </c>
      <c r="C295" s="12" t="s">
        <v>127</v>
      </c>
      <c r="D295" s="13">
        <v>72.790796772033133</v>
      </c>
      <c r="E295" s="13">
        <v>50.312777005070338</v>
      </c>
      <c r="F295" s="13">
        <v>59.113901260905244</v>
      </c>
      <c r="G295" s="13">
        <v>58.908375487876633</v>
      </c>
      <c r="H295" s="13">
        <v>0</v>
      </c>
      <c r="I295" s="13">
        <v>0</v>
      </c>
      <c r="J295" s="13">
        <v>0</v>
      </c>
      <c r="K295" s="13">
        <v>0</v>
      </c>
      <c r="L295" s="13">
        <v>0</v>
      </c>
      <c r="M295" s="13"/>
      <c r="N295" s="13"/>
    </row>
    <row r="296" spans="1:14" x14ac:dyDescent="0.35">
      <c r="A296" s="12" t="str">
        <f t="shared" si="4"/>
        <v>COMPRA MEDIA (Consumiciones)Bebidas Vegetales</v>
      </c>
      <c r="B296" s="12" t="s">
        <v>201</v>
      </c>
      <c r="C296" s="12" t="s">
        <v>175</v>
      </c>
      <c r="D296" s="13">
        <v>8.7058901569476017</v>
      </c>
      <c r="E296" s="13">
        <v>11.018767806942527</v>
      </c>
      <c r="F296" s="13">
        <v>10.902024145699578</v>
      </c>
      <c r="G296" s="13">
        <v>13.27868024017766</v>
      </c>
      <c r="H296" s="13">
        <v>0</v>
      </c>
      <c r="I296" s="13">
        <v>0</v>
      </c>
      <c r="J296" s="13">
        <v>0</v>
      </c>
      <c r="K296" s="13">
        <v>0</v>
      </c>
      <c r="L296" s="13">
        <v>0</v>
      </c>
      <c r="M296" s="13"/>
      <c r="N296" s="13"/>
    </row>
    <row r="297" spans="1:14" x14ac:dyDescent="0.35">
      <c r="A297" s="12" t="str">
        <f t="shared" si="4"/>
        <v>COMPRA MEDIA (Consumiciones)Infusiones</v>
      </c>
      <c r="B297" s="12" t="s">
        <v>201</v>
      </c>
      <c r="C297" s="12" t="s">
        <v>128</v>
      </c>
      <c r="D297" s="13">
        <v>11.503887184493097</v>
      </c>
      <c r="E297" s="13">
        <v>8.1277827479780953</v>
      </c>
      <c r="F297" s="13">
        <v>8.6531432423865287</v>
      </c>
      <c r="G297" s="13">
        <v>9.4659302449185052</v>
      </c>
      <c r="H297" s="13">
        <v>0</v>
      </c>
      <c r="I297" s="13">
        <v>0</v>
      </c>
      <c r="J297" s="13">
        <v>0</v>
      </c>
      <c r="K297" s="13">
        <v>0</v>
      </c>
      <c r="L297" s="13">
        <v>0</v>
      </c>
      <c r="M297" s="13"/>
      <c r="N297" s="13"/>
    </row>
    <row r="298" spans="1:14" x14ac:dyDescent="0.35">
      <c r="A298" s="12" t="str">
        <f t="shared" si="4"/>
        <v>COMPRA MEDIA (Consumiciones)Resto Bebidas Caliente</v>
      </c>
      <c r="B298" s="12" t="s">
        <v>201</v>
      </c>
      <c r="C298" s="12" t="s">
        <v>129</v>
      </c>
      <c r="D298" s="13">
        <v>7.8822338767280904</v>
      </c>
      <c r="E298" s="13">
        <v>6.1520223788871613</v>
      </c>
      <c r="F298" s="13">
        <v>7.0995036190290497</v>
      </c>
      <c r="G298" s="13">
        <v>7.8170429999622444</v>
      </c>
      <c r="H298" s="13">
        <v>0</v>
      </c>
      <c r="I298" s="13">
        <v>0</v>
      </c>
      <c r="J298" s="13">
        <v>0</v>
      </c>
      <c r="K298" s="13">
        <v>0</v>
      </c>
      <c r="L298" s="13">
        <v>0</v>
      </c>
      <c r="M298" s="13"/>
      <c r="N298" s="13"/>
    </row>
    <row r="299" spans="1:14" x14ac:dyDescent="0.35">
      <c r="A299" s="12" t="str">
        <f t="shared" si="4"/>
        <v>COMPRA MEDIA (Consumiciones).Total Bebidas Frias</v>
      </c>
      <c r="B299" s="12" t="s">
        <v>201</v>
      </c>
      <c r="C299" s="12" t="s">
        <v>130</v>
      </c>
      <c r="D299" s="13">
        <v>185.05810358815668</v>
      </c>
      <c r="E299" s="13">
        <v>117.27631280761901</v>
      </c>
      <c r="F299" s="13">
        <v>131.5766892258292</v>
      </c>
      <c r="G299" s="13">
        <v>142.62233079204782</v>
      </c>
      <c r="H299" s="13">
        <v>0</v>
      </c>
      <c r="I299" s="13">
        <v>0</v>
      </c>
      <c r="J299" s="13">
        <v>0</v>
      </c>
      <c r="K299" s="13">
        <v>0</v>
      </c>
      <c r="L299" s="13">
        <v>0</v>
      </c>
      <c r="M299" s="13"/>
      <c r="N299" s="13"/>
    </row>
    <row r="300" spans="1:14" x14ac:dyDescent="0.35">
      <c r="A300" s="12" t="str">
        <f t="shared" si="4"/>
        <v>COMPRA MEDIA (Consumiciones)Total bebidas de vino</v>
      </c>
      <c r="B300" s="12" t="s">
        <v>201</v>
      </c>
      <c r="C300" s="12" t="s">
        <v>131</v>
      </c>
      <c r="D300" s="13">
        <v>22.468549943313178</v>
      </c>
      <c r="E300" s="13">
        <v>15.914699134112109</v>
      </c>
      <c r="F300" s="13">
        <v>18.620443527876194</v>
      </c>
      <c r="G300" s="13">
        <v>20.033641669754079</v>
      </c>
      <c r="H300" s="13">
        <v>0</v>
      </c>
      <c r="I300" s="13">
        <v>0</v>
      </c>
      <c r="J300" s="13">
        <v>0</v>
      </c>
      <c r="K300" s="13">
        <v>0</v>
      </c>
      <c r="L300" s="13">
        <v>0</v>
      </c>
      <c r="M300" s="13"/>
      <c r="N300" s="13"/>
    </row>
    <row r="301" spans="1:14" x14ac:dyDescent="0.35">
      <c r="A301" s="12" t="str">
        <f t="shared" si="4"/>
        <v>COMPRA MEDIA (Consumiciones)Vino</v>
      </c>
      <c r="B301" s="12" t="s">
        <v>201</v>
      </c>
      <c r="C301" s="12" t="s">
        <v>132</v>
      </c>
      <c r="D301" s="13">
        <v>20.832949567664951</v>
      </c>
      <c r="E301" s="13">
        <v>14.768117667692714</v>
      </c>
      <c r="F301" s="13">
        <v>17.322648919499315</v>
      </c>
      <c r="G301" s="13">
        <v>18.244589416540666</v>
      </c>
      <c r="H301" s="13">
        <v>0</v>
      </c>
      <c r="I301" s="13">
        <v>0</v>
      </c>
      <c r="J301" s="13">
        <v>0</v>
      </c>
      <c r="K301" s="13">
        <v>0</v>
      </c>
      <c r="L301" s="13">
        <v>0</v>
      </c>
      <c r="M301" s="13"/>
      <c r="N301" s="13"/>
    </row>
    <row r="302" spans="1:14" x14ac:dyDescent="0.35">
      <c r="A302" s="12" t="str">
        <f t="shared" si="4"/>
        <v>COMPRA MEDIA (Consumiciones)Tinto</v>
      </c>
      <c r="B302" s="12" t="s">
        <v>201</v>
      </c>
      <c r="C302" s="12" t="s">
        <v>133</v>
      </c>
      <c r="D302" s="13">
        <v>15.530600948525477</v>
      </c>
      <c r="E302" s="13">
        <v>11.325903188122236</v>
      </c>
      <c r="F302" s="13">
        <v>12.580146804834158</v>
      </c>
      <c r="G302" s="13">
        <v>12.989779869594427</v>
      </c>
      <c r="H302" s="13">
        <v>0</v>
      </c>
      <c r="I302" s="13">
        <v>0</v>
      </c>
      <c r="J302" s="13">
        <v>0</v>
      </c>
      <c r="K302" s="13">
        <v>0</v>
      </c>
      <c r="L302" s="13">
        <v>0</v>
      </c>
      <c r="M302" s="13"/>
      <c r="N302" s="13"/>
    </row>
    <row r="303" spans="1:14" x14ac:dyDescent="0.35">
      <c r="A303" s="12" t="str">
        <f t="shared" si="4"/>
        <v>COMPRA MEDIA (Consumiciones)Blanco</v>
      </c>
      <c r="B303" s="12" t="s">
        <v>201</v>
      </c>
      <c r="C303" s="12" t="s">
        <v>134</v>
      </c>
      <c r="D303" s="13">
        <v>11.224473713610827</v>
      </c>
      <c r="E303" s="13">
        <v>9.0079459929949319</v>
      </c>
      <c r="F303" s="13">
        <v>10.759930830337511</v>
      </c>
      <c r="G303" s="13">
        <v>11.45600274859305</v>
      </c>
      <c r="H303" s="13">
        <v>0</v>
      </c>
      <c r="I303" s="13">
        <v>0</v>
      </c>
      <c r="J303" s="13">
        <v>0</v>
      </c>
      <c r="K303" s="13">
        <v>0</v>
      </c>
      <c r="L303" s="13">
        <v>0</v>
      </c>
      <c r="M303" s="13"/>
      <c r="N303" s="13"/>
    </row>
    <row r="304" spans="1:14" x14ac:dyDescent="0.35">
      <c r="A304" s="12" t="str">
        <f t="shared" si="4"/>
        <v>COMPRA MEDIA (Consumiciones)Rosado</v>
      </c>
      <c r="B304" s="12" t="s">
        <v>201</v>
      </c>
      <c r="C304" s="12" t="s">
        <v>135</v>
      </c>
      <c r="D304" s="13">
        <v>6.5994034004289572</v>
      </c>
      <c r="E304" s="13">
        <v>4.6087970853801332</v>
      </c>
      <c r="F304" s="13">
        <v>5.6134834716074549</v>
      </c>
      <c r="G304" s="13">
        <v>6.3393371151058862</v>
      </c>
      <c r="H304" s="13">
        <v>0</v>
      </c>
      <c r="I304" s="13">
        <v>0</v>
      </c>
      <c r="J304" s="13">
        <v>0</v>
      </c>
      <c r="K304" s="13">
        <v>0</v>
      </c>
      <c r="L304" s="13">
        <v>0</v>
      </c>
      <c r="M304" s="13"/>
      <c r="N304" s="13"/>
    </row>
    <row r="305" spans="1:14" x14ac:dyDescent="0.35">
      <c r="A305" s="12" t="str">
        <f t="shared" si="4"/>
        <v>COMPRA MEDIA (Consumiciones)Resto vino</v>
      </c>
      <c r="B305" s="12" t="s">
        <v>201</v>
      </c>
      <c r="C305" s="12" t="s">
        <v>136</v>
      </c>
      <c r="D305" s="13">
        <v>3.2747799886864568</v>
      </c>
      <c r="E305" s="13">
        <v>3.6755690918547241</v>
      </c>
      <c r="F305" s="13">
        <v>3.5773173628786235</v>
      </c>
      <c r="G305" s="13">
        <v>4.0503151974864862</v>
      </c>
      <c r="H305" s="13">
        <v>0</v>
      </c>
      <c r="I305" s="13">
        <v>0</v>
      </c>
      <c r="J305" s="13">
        <v>0</v>
      </c>
      <c r="K305" s="13">
        <v>0</v>
      </c>
      <c r="L305" s="13">
        <v>0</v>
      </c>
      <c r="M305" s="13"/>
      <c r="N305" s="13"/>
    </row>
    <row r="306" spans="1:14" x14ac:dyDescent="0.35">
      <c r="A306" s="12" t="str">
        <f t="shared" si="4"/>
        <v>COMPRA MEDIA (Consumiciones)Cava</v>
      </c>
      <c r="B306" s="12" t="s">
        <v>201</v>
      </c>
      <c r="C306" s="12" t="s">
        <v>137</v>
      </c>
      <c r="D306" s="13">
        <v>4.2020330429574928</v>
      </c>
      <c r="E306" s="13">
        <v>3.5262260273428394</v>
      </c>
      <c r="F306" s="13">
        <v>3.4046565807671052</v>
      </c>
      <c r="G306" s="13">
        <v>3.8285074207944594</v>
      </c>
      <c r="H306" s="13">
        <v>0</v>
      </c>
      <c r="I306" s="13">
        <v>0</v>
      </c>
      <c r="J306" s="13">
        <v>0</v>
      </c>
      <c r="K306" s="13">
        <v>0</v>
      </c>
      <c r="L306" s="13">
        <v>0</v>
      </c>
      <c r="M306" s="13"/>
      <c r="N306" s="13"/>
    </row>
    <row r="307" spans="1:14" x14ac:dyDescent="0.35">
      <c r="A307" s="12" t="str">
        <f t="shared" si="4"/>
        <v>COMPRA MEDIA (Consumiciones)Otr.Bebidas Deri.Vino</v>
      </c>
      <c r="B307" s="12" t="s">
        <v>201</v>
      </c>
      <c r="C307" s="12" t="s">
        <v>138</v>
      </c>
      <c r="D307" s="13">
        <v>8.4557004512624161</v>
      </c>
      <c r="E307" s="13">
        <v>7.2817231491581502</v>
      </c>
      <c r="F307" s="13">
        <v>7.8041434333985871</v>
      </c>
      <c r="G307" s="13">
        <v>8.2867277701699997</v>
      </c>
      <c r="H307" s="13">
        <v>0</v>
      </c>
      <c r="I307" s="13">
        <v>0</v>
      </c>
      <c r="J307" s="13">
        <v>0</v>
      </c>
      <c r="K307" s="13">
        <v>0</v>
      </c>
      <c r="L307" s="13">
        <v>0</v>
      </c>
      <c r="M307" s="13"/>
      <c r="N307" s="13"/>
    </row>
    <row r="308" spans="1:14" x14ac:dyDescent="0.35">
      <c r="A308" s="12" t="str">
        <f t="shared" si="4"/>
        <v>COMPRA MEDIA (Consumiciones)Tinto de Verano</v>
      </c>
      <c r="B308" s="12" t="s">
        <v>201</v>
      </c>
      <c r="C308" s="12" t="s">
        <v>139</v>
      </c>
      <c r="D308" s="13">
        <v>8.5953523516042285</v>
      </c>
      <c r="E308" s="13">
        <v>7.8173461819927086</v>
      </c>
      <c r="F308" s="13">
        <v>8.2713687859316867</v>
      </c>
      <c r="G308" s="13">
        <v>8.1773213057242842</v>
      </c>
      <c r="H308" s="13">
        <v>0</v>
      </c>
      <c r="I308" s="13">
        <v>0</v>
      </c>
      <c r="J308" s="13">
        <v>0</v>
      </c>
      <c r="K308" s="13">
        <v>0</v>
      </c>
      <c r="L308" s="13">
        <v>0</v>
      </c>
      <c r="M308" s="13"/>
      <c r="N308" s="13"/>
    </row>
    <row r="309" spans="1:14" x14ac:dyDescent="0.35">
      <c r="A309" s="12" t="str">
        <f t="shared" si="4"/>
        <v>COMPRA MEDIA (Consumiciones)Sangria de Vino</v>
      </c>
      <c r="B309" s="12" t="s">
        <v>201</v>
      </c>
      <c r="C309" s="12" t="s">
        <v>140</v>
      </c>
      <c r="D309" s="13">
        <v>2.9878275802882119</v>
      </c>
      <c r="E309" s="13">
        <v>2.466610148254194</v>
      </c>
      <c r="F309" s="13">
        <v>2.8008242418251932</v>
      </c>
      <c r="G309" s="13">
        <v>3.1876941821504721</v>
      </c>
      <c r="H309" s="13">
        <v>0</v>
      </c>
      <c r="I309" s="13">
        <v>0</v>
      </c>
      <c r="J309" s="13">
        <v>0</v>
      </c>
      <c r="K309" s="13">
        <v>0</v>
      </c>
      <c r="L309" s="13">
        <v>0</v>
      </c>
      <c r="M309" s="13"/>
      <c r="N309" s="13"/>
    </row>
    <row r="310" spans="1:14" x14ac:dyDescent="0.35">
      <c r="A310" s="12" t="str">
        <f t="shared" si="4"/>
        <v>COMPRA MEDIA (Consumiciones)Sangria de Cava</v>
      </c>
      <c r="B310" s="12" t="s">
        <v>201</v>
      </c>
      <c r="C310" s="12" t="s">
        <v>141</v>
      </c>
      <c r="D310" s="13">
        <v>4.5070298775822755</v>
      </c>
      <c r="E310" s="13">
        <v>2.8076135361249226</v>
      </c>
      <c r="F310" s="13">
        <v>2.9318180868316439</v>
      </c>
      <c r="G310" s="13">
        <v>3.2199957447019956</v>
      </c>
      <c r="H310" s="13">
        <v>0</v>
      </c>
      <c r="I310" s="13">
        <v>0</v>
      </c>
      <c r="J310" s="13">
        <v>0</v>
      </c>
      <c r="K310" s="13">
        <v>0</v>
      </c>
      <c r="L310" s="13">
        <v>0</v>
      </c>
      <c r="M310" s="13"/>
      <c r="N310" s="13"/>
    </row>
    <row r="311" spans="1:14" x14ac:dyDescent="0.35">
      <c r="A311" s="12" t="str">
        <f t="shared" si="4"/>
        <v>COMPRA MEDIA (Consumiciones)Calimocho</v>
      </c>
      <c r="B311" s="12" t="s">
        <v>201</v>
      </c>
      <c r="C311" s="12" t="s">
        <v>142</v>
      </c>
      <c r="D311" s="13">
        <v>6.6610587958829912</v>
      </c>
      <c r="E311" s="13">
        <v>6.8396615491046484</v>
      </c>
      <c r="F311" s="13">
        <v>6.0470049987236196</v>
      </c>
      <c r="G311" s="13">
        <v>6.736522537270015</v>
      </c>
      <c r="H311" s="13">
        <v>0</v>
      </c>
      <c r="I311" s="13">
        <v>0</v>
      </c>
      <c r="J311" s="13">
        <v>0</v>
      </c>
      <c r="K311" s="13">
        <v>0</v>
      </c>
      <c r="L311" s="13">
        <v>0</v>
      </c>
      <c r="M311" s="13"/>
      <c r="N311" s="13"/>
    </row>
    <row r="312" spans="1:14" x14ac:dyDescent="0.35">
      <c r="A312" s="12" t="str">
        <f t="shared" si="4"/>
        <v>COMPRA MEDIA (Consumiciones)Rebujito</v>
      </c>
      <c r="B312" s="12" t="s">
        <v>201</v>
      </c>
      <c r="C312" s="12" t="s">
        <v>176</v>
      </c>
      <c r="D312" s="13">
        <v>2.3149694566868955</v>
      </c>
      <c r="E312" s="13">
        <v>2.8364047855054646</v>
      </c>
      <c r="F312" s="13">
        <v>4.1482758381142641</v>
      </c>
      <c r="G312" s="13">
        <v>3.0243521785614531</v>
      </c>
      <c r="H312" s="13">
        <v>0</v>
      </c>
      <c r="I312" s="13">
        <v>0</v>
      </c>
      <c r="J312" s="13">
        <v>0</v>
      </c>
      <c r="K312" s="13">
        <v>0</v>
      </c>
      <c r="L312" s="13">
        <v>0</v>
      </c>
      <c r="M312" s="13"/>
      <c r="N312" s="13"/>
    </row>
    <row r="313" spans="1:14" x14ac:dyDescent="0.35">
      <c r="A313" s="12" t="str">
        <f t="shared" si="4"/>
        <v>COMPRA MEDIA (Consumiciones)Espum/Lambrusc/Mosca</v>
      </c>
      <c r="B313" s="12" t="s">
        <v>201</v>
      </c>
      <c r="C313" s="12" t="s">
        <v>177</v>
      </c>
      <c r="D313" s="13" t="s">
        <v>212</v>
      </c>
      <c r="E313" s="13">
        <v>3.224577371461105</v>
      </c>
      <c r="F313" s="13">
        <v>3.2413527658285739</v>
      </c>
      <c r="G313" s="13">
        <v>3.3382511700626512</v>
      </c>
      <c r="H313" s="13">
        <v>0</v>
      </c>
      <c r="I313" s="13">
        <v>0</v>
      </c>
      <c r="J313" s="13">
        <v>0</v>
      </c>
      <c r="K313" s="13">
        <v>0</v>
      </c>
      <c r="L313" s="13">
        <v>0</v>
      </c>
      <c r="M313" s="13"/>
      <c r="N313" s="13"/>
    </row>
    <row r="314" spans="1:14" x14ac:dyDescent="0.35">
      <c r="A314" s="12" t="str">
        <f t="shared" si="4"/>
        <v>COMPRA MEDIA (Consumiciones)Sidra</v>
      </c>
      <c r="B314" s="12" t="s">
        <v>201</v>
      </c>
      <c r="C314" s="12" t="s">
        <v>143</v>
      </c>
      <c r="D314" s="13">
        <v>11.251561109675229</v>
      </c>
      <c r="E314" s="13">
        <v>10.161647974244755</v>
      </c>
      <c r="F314" s="13">
        <v>9.7058937104977723</v>
      </c>
      <c r="G314" s="13">
        <v>10.273972602739725</v>
      </c>
      <c r="H314" s="13">
        <v>0</v>
      </c>
      <c r="I314" s="13">
        <v>0</v>
      </c>
      <c r="J314" s="13">
        <v>0</v>
      </c>
      <c r="K314" s="13">
        <v>0</v>
      </c>
      <c r="L314" s="13">
        <v>0</v>
      </c>
      <c r="M314" s="13"/>
      <c r="N314" s="13"/>
    </row>
    <row r="315" spans="1:14" x14ac:dyDescent="0.35">
      <c r="A315" s="12" t="str">
        <f t="shared" si="4"/>
        <v>COMPRA MEDIA (Consumiciones)Cerveza</v>
      </c>
      <c r="B315" s="12" t="s">
        <v>201</v>
      </c>
      <c r="C315" s="12" t="s">
        <v>144</v>
      </c>
      <c r="D315" s="13">
        <v>93.410211721951001</v>
      </c>
      <c r="E315" s="13">
        <v>65.746756364823725</v>
      </c>
      <c r="F315" s="13">
        <v>74.254486194511557</v>
      </c>
      <c r="G315" s="13">
        <v>78.951316286360182</v>
      </c>
      <c r="H315" s="13">
        <v>0</v>
      </c>
      <c r="I315" s="13">
        <v>0</v>
      </c>
      <c r="J315" s="13">
        <v>0</v>
      </c>
      <c r="K315" s="13">
        <v>0</v>
      </c>
      <c r="L315" s="13">
        <v>0</v>
      </c>
      <c r="M315" s="13"/>
      <c r="N315" s="13"/>
    </row>
    <row r="316" spans="1:14" x14ac:dyDescent="0.35">
      <c r="A316" s="12" t="str">
        <f t="shared" si="4"/>
        <v>COMPRA MEDIA (Consumiciones)Con alcohol</v>
      </c>
      <c r="B316" s="12" t="s">
        <v>201</v>
      </c>
      <c r="C316" s="12" t="s">
        <v>145</v>
      </c>
      <c r="D316" s="13">
        <v>84.610217104756416</v>
      </c>
      <c r="E316" s="13">
        <v>61.611303096322487</v>
      </c>
      <c r="F316" s="13">
        <v>69.053921835415451</v>
      </c>
      <c r="G316" s="13">
        <v>72.28841226623436</v>
      </c>
      <c r="H316" s="13">
        <v>0</v>
      </c>
      <c r="I316" s="13">
        <v>0</v>
      </c>
      <c r="J316" s="13">
        <v>0</v>
      </c>
      <c r="K316" s="13">
        <v>0</v>
      </c>
      <c r="L316" s="13">
        <v>0</v>
      </c>
      <c r="M316" s="13"/>
      <c r="N316" s="13"/>
    </row>
    <row r="317" spans="1:14" x14ac:dyDescent="0.35">
      <c r="A317" s="12" t="str">
        <f t="shared" si="4"/>
        <v>COMPRA MEDIA (Consumiciones)Sin alcohol</v>
      </c>
      <c r="B317" s="12" t="s">
        <v>201</v>
      </c>
      <c r="C317" s="12" t="s">
        <v>146</v>
      </c>
      <c r="D317" s="13">
        <v>20.642530969752372</v>
      </c>
      <c r="E317" s="13">
        <v>15.002696564906499</v>
      </c>
      <c r="F317" s="13">
        <v>17.280021041871084</v>
      </c>
      <c r="G317" s="13">
        <v>17.907113239728925</v>
      </c>
      <c r="H317" s="13">
        <v>0</v>
      </c>
      <c r="I317" s="13">
        <v>0</v>
      </c>
      <c r="J317" s="13">
        <v>0</v>
      </c>
      <c r="K317" s="13">
        <v>0</v>
      </c>
      <c r="L317" s="13">
        <v>0</v>
      </c>
      <c r="M317" s="13"/>
      <c r="N317" s="13"/>
    </row>
    <row r="318" spans="1:14" x14ac:dyDescent="0.35">
      <c r="A318" s="12" t="str">
        <f t="shared" si="4"/>
        <v>COMPRA MEDIA (Consumiciones)Cerveza Envasada</v>
      </c>
      <c r="B318" s="12" t="s">
        <v>201</v>
      </c>
      <c r="C318" s="12" t="s">
        <v>178</v>
      </c>
      <c r="D318" s="13">
        <v>51.961487222665475</v>
      </c>
      <c r="E318" s="13">
        <v>41.864765024447976</v>
      </c>
      <c r="F318" s="13">
        <v>47.623986966606182</v>
      </c>
      <c r="G318" s="13">
        <v>46.677365329800281</v>
      </c>
      <c r="H318" s="13">
        <v>0</v>
      </c>
      <c r="I318" s="13">
        <v>0</v>
      </c>
      <c r="J318" s="13">
        <v>0</v>
      </c>
      <c r="K318" s="13">
        <v>0</v>
      </c>
      <c r="L318" s="13">
        <v>0</v>
      </c>
      <c r="M318" s="13"/>
      <c r="N318" s="13"/>
    </row>
    <row r="319" spans="1:14" x14ac:dyDescent="0.35">
      <c r="A319" s="12" t="str">
        <f t="shared" si="4"/>
        <v>COMPRA MEDIA (Consumiciones)Cerveza Surtidor</v>
      </c>
      <c r="B319" s="12" t="s">
        <v>201</v>
      </c>
      <c r="C319" s="12" t="s">
        <v>179</v>
      </c>
      <c r="D319" s="13">
        <v>54.011790969243215</v>
      </c>
      <c r="E319" s="13">
        <v>36.91427277068663</v>
      </c>
      <c r="F319" s="13">
        <v>40.267334387384814</v>
      </c>
      <c r="G319" s="13">
        <v>44.575653249067692</v>
      </c>
      <c r="H319" s="13">
        <v>0</v>
      </c>
      <c r="I319" s="13">
        <v>0</v>
      </c>
      <c r="J319" s="13">
        <v>0</v>
      </c>
      <c r="K319" s="13">
        <v>0</v>
      </c>
      <c r="L319" s="13">
        <v>0</v>
      </c>
      <c r="M319" s="13"/>
      <c r="N319" s="13"/>
    </row>
    <row r="320" spans="1:14" x14ac:dyDescent="0.35">
      <c r="A320" s="12" t="str">
        <f t="shared" si="4"/>
        <v>COMPRA MEDIA (Consumiciones)Otras Cervezas</v>
      </c>
      <c r="B320" s="12" t="s">
        <v>201</v>
      </c>
      <c r="C320" s="12" t="s">
        <v>147</v>
      </c>
      <c r="D320" s="13">
        <v>7.4697997132503255</v>
      </c>
      <c r="E320" s="13">
        <v>3.4704092627858043</v>
      </c>
      <c r="F320" s="13">
        <v>4.128187655431133</v>
      </c>
      <c r="G320" s="13">
        <v>4.4522669155054686</v>
      </c>
      <c r="H320" s="13">
        <v>0</v>
      </c>
      <c r="I320" s="13">
        <v>0</v>
      </c>
      <c r="J320" s="13">
        <v>0</v>
      </c>
      <c r="K320" s="13">
        <v>0</v>
      </c>
      <c r="L320" s="13">
        <v>0</v>
      </c>
      <c r="M320" s="13"/>
      <c r="N320" s="13"/>
    </row>
    <row r="321" spans="1:14" x14ac:dyDescent="0.35">
      <c r="A321" s="12" t="str">
        <f t="shared" si="4"/>
        <v>COMPRA MEDIA (Consumiciones)Espirituosas</v>
      </c>
      <c r="B321" s="12" t="s">
        <v>201</v>
      </c>
      <c r="C321" s="12" t="s">
        <v>148</v>
      </c>
      <c r="D321" s="13">
        <v>20.469987245875192</v>
      </c>
      <c r="E321" s="13">
        <v>15.485240604708919</v>
      </c>
      <c r="F321" s="13">
        <v>18.403898686446801</v>
      </c>
      <c r="G321" s="13">
        <v>18.507199258674646</v>
      </c>
      <c r="H321" s="13">
        <v>0</v>
      </c>
      <c r="I321" s="13">
        <v>0</v>
      </c>
      <c r="J321" s="13">
        <v>0</v>
      </c>
      <c r="K321" s="13">
        <v>0</v>
      </c>
      <c r="L321" s="13">
        <v>0</v>
      </c>
      <c r="M321" s="13"/>
      <c r="N321" s="13"/>
    </row>
    <row r="322" spans="1:14" x14ac:dyDescent="0.35">
      <c r="A322" s="12" t="str">
        <f t="shared" si="4"/>
        <v>COMPRA MEDIA (Consumiciones)Whisky</v>
      </c>
      <c r="B322" s="12" t="s">
        <v>201</v>
      </c>
      <c r="C322" s="12" t="s">
        <v>149</v>
      </c>
      <c r="D322" s="13">
        <v>15.048679760793995</v>
      </c>
      <c r="E322" s="13">
        <v>14.132887210905885</v>
      </c>
      <c r="F322" s="13">
        <v>17.001181622639052</v>
      </c>
      <c r="G322" s="13">
        <v>15.982213718948042</v>
      </c>
      <c r="H322" s="13">
        <v>0</v>
      </c>
      <c r="I322" s="13">
        <v>0</v>
      </c>
      <c r="J322" s="13">
        <v>0</v>
      </c>
      <c r="K322" s="13">
        <v>0</v>
      </c>
      <c r="L322" s="13">
        <v>0</v>
      </c>
      <c r="M322" s="13"/>
      <c r="N322" s="13"/>
    </row>
    <row r="323" spans="1:14" x14ac:dyDescent="0.35">
      <c r="A323" s="12" t="str">
        <f t="shared" si="4"/>
        <v>COMPRA MEDIA (Consumiciones)Brandy</v>
      </c>
      <c r="B323" s="12" t="s">
        <v>201</v>
      </c>
      <c r="C323" s="12" t="s">
        <v>150</v>
      </c>
      <c r="D323" s="13">
        <v>5.3608334187270827</v>
      </c>
      <c r="E323" s="13">
        <v>9.788687085750869</v>
      </c>
      <c r="F323" s="13">
        <v>10.213485660525068</v>
      </c>
      <c r="G323" s="13">
        <v>6.0333838690959078</v>
      </c>
      <c r="H323" s="13">
        <v>0</v>
      </c>
      <c r="I323" s="13">
        <v>0</v>
      </c>
      <c r="J323" s="13">
        <v>0</v>
      </c>
      <c r="K323" s="13">
        <v>0</v>
      </c>
      <c r="L323" s="13">
        <v>0</v>
      </c>
      <c r="M323" s="13"/>
      <c r="N323" s="13"/>
    </row>
    <row r="324" spans="1:14" x14ac:dyDescent="0.35">
      <c r="A324" s="12" t="str">
        <f t="shared" ref="A324:A387" si="5">B324&amp;C324</f>
        <v>COMPRA MEDIA (Consumiciones)Ginebra</v>
      </c>
      <c r="B324" s="12" t="s">
        <v>201</v>
      </c>
      <c r="C324" s="12" t="s">
        <v>151</v>
      </c>
      <c r="D324" s="13">
        <v>11.957184937610792</v>
      </c>
      <c r="E324" s="13">
        <v>8.7708761837555134</v>
      </c>
      <c r="F324" s="13">
        <v>9.8984341058041601</v>
      </c>
      <c r="G324" s="13">
        <v>10.249239542974678</v>
      </c>
      <c r="H324" s="13">
        <v>0</v>
      </c>
      <c r="I324" s="13">
        <v>0</v>
      </c>
      <c r="J324" s="13">
        <v>0</v>
      </c>
      <c r="K324" s="13">
        <v>0</v>
      </c>
      <c r="L324" s="13">
        <v>0</v>
      </c>
      <c r="M324" s="13"/>
      <c r="N324" s="13"/>
    </row>
    <row r="325" spans="1:14" x14ac:dyDescent="0.35">
      <c r="A325" s="12" t="str">
        <f t="shared" si="5"/>
        <v>COMPRA MEDIA (Consumiciones)Ron</v>
      </c>
      <c r="B325" s="12" t="s">
        <v>201</v>
      </c>
      <c r="C325" s="12" t="s">
        <v>152</v>
      </c>
      <c r="D325" s="13">
        <v>10.323008914607266</v>
      </c>
      <c r="E325" s="13">
        <v>8.4842127218849797</v>
      </c>
      <c r="F325" s="13">
        <v>10.064039541428571</v>
      </c>
      <c r="G325" s="13">
        <v>9.01508763357816</v>
      </c>
      <c r="H325" s="13">
        <v>0</v>
      </c>
      <c r="I325" s="13">
        <v>0</v>
      </c>
      <c r="J325" s="13">
        <v>0</v>
      </c>
      <c r="K325" s="13">
        <v>0</v>
      </c>
      <c r="L325" s="13">
        <v>0</v>
      </c>
      <c r="M325" s="13"/>
      <c r="N325" s="13"/>
    </row>
    <row r="326" spans="1:14" x14ac:dyDescent="0.35">
      <c r="A326" s="12" t="str">
        <f t="shared" si="5"/>
        <v>COMPRA MEDIA (Consumiciones)Anis</v>
      </c>
      <c r="B326" s="12" t="s">
        <v>201</v>
      </c>
      <c r="C326" s="12" t="s">
        <v>153</v>
      </c>
      <c r="D326" s="13">
        <v>4.3291055805088732</v>
      </c>
      <c r="E326" s="13">
        <v>5.4932162724965856</v>
      </c>
      <c r="F326" s="13">
        <v>4.5298050273519559</v>
      </c>
      <c r="G326" s="13">
        <v>4.3848346469018988</v>
      </c>
      <c r="H326" s="13">
        <v>0</v>
      </c>
      <c r="I326" s="13">
        <v>0</v>
      </c>
      <c r="J326" s="13">
        <v>0</v>
      </c>
      <c r="K326" s="13">
        <v>0</v>
      </c>
      <c r="L326" s="13">
        <v>0</v>
      </c>
      <c r="M326" s="13"/>
      <c r="N326" s="13"/>
    </row>
    <row r="327" spans="1:14" x14ac:dyDescent="0.35">
      <c r="A327" s="12" t="str">
        <f t="shared" si="5"/>
        <v>COMPRA MEDIA (Consumiciones)Otras Espirituosas</v>
      </c>
      <c r="B327" s="12" t="s">
        <v>201</v>
      </c>
      <c r="C327" s="12" t="s">
        <v>154</v>
      </c>
      <c r="D327" s="13">
        <v>11.765913155442211</v>
      </c>
      <c r="E327" s="13">
        <v>9.3830606424512801</v>
      </c>
      <c r="F327" s="13">
        <v>10.967240590391672</v>
      </c>
      <c r="G327" s="13">
        <v>11.217934087713925</v>
      </c>
      <c r="H327" s="13">
        <v>0</v>
      </c>
      <c r="I327" s="13">
        <v>0</v>
      </c>
      <c r="J327" s="13">
        <v>0</v>
      </c>
      <c r="K327" s="13">
        <v>0</v>
      </c>
      <c r="L327" s="13">
        <v>0</v>
      </c>
      <c r="M327" s="13"/>
      <c r="N327" s="13"/>
    </row>
    <row r="328" spans="1:14" x14ac:dyDescent="0.35">
      <c r="A328" s="12" t="str">
        <f t="shared" si="5"/>
        <v>COMPRA MEDIA (Consumiciones)T.Zumo+Horchata+Mosto</v>
      </c>
      <c r="B328" s="12" t="s">
        <v>201</v>
      </c>
      <c r="C328" s="12" t="s">
        <v>155</v>
      </c>
      <c r="D328" s="13">
        <v>10.504038607304894</v>
      </c>
      <c r="E328" s="13">
        <v>8.3890228181467279</v>
      </c>
      <c r="F328" s="13">
        <v>8.7349981161630357</v>
      </c>
      <c r="G328" s="13">
        <v>9.068706964591895</v>
      </c>
      <c r="H328" s="13">
        <v>0</v>
      </c>
      <c r="I328" s="13">
        <v>0</v>
      </c>
      <c r="J328" s="13">
        <v>0</v>
      </c>
      <c r="K328" s="13">
        <v>0</v>
      </c>
      <c r="L328" s="13">
        <v>0</v>
      </c>
      <c r="M328" s="13"/>
      <c r="N328" s="13"/>
    </row>
    <row r="329" spans="1:14" x14ac:dyDescent="0.35">
      <c r="A329" s="12" t="str">
        <f t="shared" si="5"/>
        <v>COMPRA MEDIA (Consumiciones)Agua Envasada</v>
      </c>
      <c r="B329" s="12" t="s">
        <v>201</v>
      </c>
      <c r="C329" s="12" t="s">
        <v>156</v>
      </c>
      <c r="D329" s="13">
        <v>34.988081447358674</v>
      </c>
      <c r="E329" s="13">
        <v>22.529630957063489</v>
      </c>
      <c r="F329" s="13">
        <v>23.705842510893206</v>
      </c>
      <c r="G329" s="13">
        <v>26.820156022253375</v>
      </c>
      <c r="H329" s="13">
        <v>0</v>
      </c>
      <c r="I329" s="13">
        <v>0</v>
      </c>
      <c r="J329" s="13">
        <v>0</v>
      </c>
      <c r="K329" s="13">
        <v>0</v>
      </c>
      <c r="L329" s="13">
        <v>0</v>
      </c>
      <c r="M329" s="13"/>
      <c r="N329" s="13"/>
    </row>
    <row r="330" spans="1:14" x14ac:dyDescent="0.35">
      <c r="A330" s="12" t="str">
        <f t="shared" si="5"/>
        <v>COMPRA MEDIA (Consumiciones)Bebidas Refrescantes</v>
      </c>
      <c r="B330" s="12" t="s">
        <v>201</v>
      </c>
      <c r="C330" s="12" t="s">
        <v>157</v>
      </c>
      <c r="D330" s="13">
        <v>49.407089397254403</v>
      </c>
      <c r="E330" s="13">
        <v>35.011743346424275</v>
      </c>
      <c r="F330" s="13">
        <v>36.407425998386941</v>
      </c>
      <c r="G330" s="13">
        <v>39.74521601644048</v>
      </c>
      <c r="H330" s="13">
        <v>0</v>
      </c>
      <c r="I330" s="13">
        <v>0</v>
      </c>
      <c r="J330" s="13">
        <v>0</v>
      </c>
      <c r="K330" s="13">
        <v>0</v>
      </c>
      <c r="L330" s="13">
        <v>0</v>
      </c>
      <c r="M330" s="13"/>
      <c r="N330" s="13"/>
    </row>
    <row r="331" spans="1:14" x14ac:dyDescent="0.35">
      <c r="A331" s="12" t="str">
        <f t="shared" si="5"/>
        <v>COMPRA MEDIA (Consumiciones)Colas</v>
      </c>
      <c r="B331" s="12" t="s">
        <v>201</v>
      </c>
      <c r="C331" s="12" t="s">
        <v>158</v>
      </c>
      <c r="D331" s="13">
        <v>34.010327132271506</v>
      </c>
      <c r="E331" s="13">
        <v>24.743451433382887</v>
      </c>
      <c r="F331" s="13">
        <v>26.355986239180091</v>
      </c>
      <c r="G331" s="13">
        <v>27.979096314784904</v>
      </c>
      <c r="H331" s="13">
        <v>0</v>
      </c>
      <c r="I331" s="13">
        <v>0</v>
      </c>
      <c r="J331" s="13">
        <v>0</v>
      </c>
      <c r="K331" s="13">
        <v>0</v>
      </c>
      <c r="L331" s="13">
        <v>0</v>
      </c>
      <c r="M331" s="13"/>
      <c r="N331" s="13"/>
    </row>
    <row r="332" spans="1:14" x14ac:dyDescent="0.35">
      <c r="A332" s="12" t="str">
        <f t="shared" si="5"/>
        <v>COMPRA MEDIA (Consumiciones)Cola Regular</v>
      </c>
      <c r="B332" s="12" t="s">
        <v>201</v>
      </c>
      <c r="C332" s="12" t="s">
        <v>159</v>
      </c>
      <c r="D332" s="13">
        <v>20.326241425073974</v>
      </c>
      <c r="E332" s="13">
        <v>16.585274399288043</v>
      </c>
      <c r="F332" s="13">
        <v>17.597632322130227</v>
      </c>
      <c r="G332" s="13">
        <v>18.375945998954339</v>
      </c>
      <c r="H332" s="13">
        <v>0</v>
      </c>
      <c r="I332" s="13">
        <v>0</v>
      </c>
      <c r="J332" s="13">
        <v>0</v>
      </c>
      <c r="K332" s="13">
        <v>0</v>
      </c>
      <c r="L332" s="13">
        <v>0</v>
      </c>
      <c r="M332" s="13"/>
      <c r="N332" s="13"/>
    </row>
    <row r="333" spans="1:14" x14ac:dyDescent="0.35">
      <c r="A333" s="12" t="str">
        <f t="shared" si="5"/>
        <v>COMPRA MEDIA (Consumiciones)Light/Zero</v>
      </c>
      <c r="B333" s="12" t="s">
        <v>201</v>
      </c>
      <c r="C333" s="12" t="s">
        <v>160</v>
      </c>
      <c r="D333" s="13">
        <v>24.838778755237652</v>
      </c>
      <c r="E333" s="13">
        <v>18.80684368645127</v>
      </c>
      <c r="F333" s="13">
        <v>19.188667252890653</v>
      </c>
      <c r="G333" s="13">
        <v>20.155072943078672</v>
      </c>
      <c r="H333" s="13">
        <v>0</v>
      </c>
      <c r="I333" s="13">
        <v>0</v>
      </c>
      <c r="J333" s="13">
        <v>0</v>
      </c>
      <c r="K333" s="13">
        <v>0</v>
      </c>
      <c r="L333" s="13">
        <v>0</v>
      </c>
      <c r="M333" s="13"/>
      <c r="N333" s="13"/>
    </row>
    <row r="334" spans="1:14" x14ac:dyDescent="0.35">
      <c r="A334" s="12" t="str">
        <f t="shared" si="5"/>
        <v>COMPRA MEDIA (Consumiciones)Otra Variedad Cola</v>
      </c>
      <c r="B334" s="12" t="s">
        <v>201</v>
      </c>
      <c r="C334" s="12" t="s">
        <v>161</v>
      </c>
      <c r="D334" s="13">
        <v>6.0655760659844722</v>
      </c>
      <c r="E334" s="13">
        <v>3.5823647302959452</v>
      </c>
      <c r="F334" s="13" t="s">
        <v>212</v>
      </c>
      <c r="G334" s="13" t="s">
        <v>212</v>
      </c>
      <c r="H334" s="13">
        <v>0</v>
      </c>
      <c r="I334" s="13">
        <v>0</v>
      </c>
      <c r="J334" s="13">
        <v>0</v>
      </c>
      <c r="K334" s="13">
        <v>0</v>
      </c>
      <c r="L334" s="13">
        <v>0</v>
      </c>
      <c r="M334" s="13"/>
      <c r="N334" s="13"/>
    </row>
    <row r="335" spans="1:14" x14ac:dyDescent="0.35">
      <c r="A335" s="12" t="str">
        <f t="shared" si="5"/>
        <v>COMPRA MEDIA (Consumiciones)Con Cafeina</v>
      </c>
      <c r="B335" s="12" t="s">
        <v>201</v>
      </c>
      <c r="C335" s="12" t="s">
        <v>162</v>
      </c>
      <c r="D335" s="13">
        <v>30.257035729164599</v>
      </c>
      <c r="E335" s="13">
        <v>22.407706255366467</v>
      </c>
      <c r="F335" s="13">
        <v>23.60843171524014</v>
      </c>
      <c r="G335" s="13">
        <v>24.099855645515593</v>
      </c>
      <c r="H335" s="13">
        <v>0</v>
      </c>
      <c r="I335" s="13">
        <v>0</v>
      </c>
      <c r="J335" s="13">
        <v>0</v>
      </c>
      <c r="K335" s="13">
        <v>0</v>
      </c>
      <c r="L335" s="13">
        <v>0</v>
      </c>
      <c r="M335" s="13"/>
      <c r="N335" s="13"/>
    </row>
    <row r="336" spans="1:14" x14ac:dyDescent="0.35">
      <c r="A336" s="12" t="str">
        <f t="shared" si="5"/>
        <v>COMPRA MEDIA (Consumiciones)Sin Cafeina</v>
      </c>
      <c r="B336" s="12" t="s">
        <v>201</v>
      </c>
      <c r="C336" s="12" t="s">
        <v>163</v>
      </c>
      <c r="D336" s="13">
        <v>12.397856224632291</v>
      </c>
      <c r="E336" s="13">
        <v>10.701803730474888</v>
      </c>
      <c r="F336" s="13">
        <v>10.434639801373836</v>
      </c>
      <c r="G336" s="13">
        <v>12.505870823685267</v>
      </c>
      <c r="H336" s="13">
        <v>0</v>
      </c>
      <c r="I336" s="13">
        <v>0</v>
      </c>
      <c r="J336" s="13">
        <v>0</v>
      </c>
      <c r="K336" s="13">
        <v>0</v>
      </c>
      <c r="L336" s="13">
        <v>0</v>
      </c>
      <c r="M336" s="13"/>
      <c r="N336" s="13"/>
    </row>
    <row r="337" spans="1:14" x14ac:dyDescent="0.35">
      <c r="A337" s="12" t="str">
        <f t="shared" si="5"/>
        <v>COMPRA MEDIA (Consumiciones)Frutas con gas</v>
      </c>
      <c r="B337" s="12" t="s">
        <v>201</v>
      </c>
      <c r="C337" s="12" t="s">
        <v>164</v>
      </c>
      <c r="D337" s="13">
        <v>10.977431608711818</v>
      </c>
      <c r="E337" s="13">
        <v>9.4496084787419061</v>
      </c>
      <c r="F337" s="13">
        <v>8.462534207970883</v>
      </c>
      <c r="G337" s="13">
        <v>10.040448283702958</v>
      </c>
      <c r="H337" s="13">
        <v>0</v>
      </c>
      <c r="I337" s="13">
        <v>0</v>
      </c>
      <c r="J337" s="13">
        <v>0</v>
      </c>
      <c r="K337" s="13">
        <v>0</v>
      </c>
      <c r="L337" s="13">
        <v>0</v>
      </c>
      <c r="M337" s="13"/>
      <c r="N337" s="13"/>
    </row>
    <row r="338" spans="1:14" x14ac:dyDescent="0.35">
      <c r="A338" s="12" t="str">
        <f t="shared" si="5"/>
        <v>COMPRA MEDIA (Consumiciones)Frutas sin gas</v>
      </c>
      <c r="B338" s="12" t="s">
        <v>201</v>
      </c>
      <c r="C338" s="12" t="s">
        <v>165</v>
      </c>
      <c r="D338" s="13">
        <v>6.6801872033450893</v>
      </c>
      <c r="E338" s="13">
        <v>5.4936078908729407</v>
      </c>
      <c r="F338" s="13">
        <v>6.2004424096973993</v>
      </c>
      <c r="G338" s="13">
        <v>4.7067690726851268</v>
      </c>
      <c r="H338" s="13">
        <v>0</v>
      </c>
      <c r="I338" s="13">
        <v>0</v>
      </c>
      <c r="J338" s="13">
        <v>0</v>
      </c>
      <c r="K338" s="13">
        <v>0</v>
      </c>
      <c r="L338" s="13">
        <v>0</v>
      </c>
      <c r="M338" s="13"/>
      <c r="N338" s="13"/>
    </row>
    <row r="339" spans="1:14" x14ac:dyDescent="0.35">
      <c r="A339" s="12" t="str">
        <f t="shared" si="5"/>
        <v>COMPRA MEDIA (Consumiciones)Mixers</v>
      </c>
      <c r="B339" s="12" t="s">
        <v>201</v>
      </c>
      <c r="C339" s="12" t="s">
        <v>166</v>
      </c>
      <c r="D339" s="13">
        <v>7.962540965322753</v>
      </c>
      <c r="E339" s="13">
        <v>5.8303948582070699</v>
      </c>
      <c r="F339" s="13">
        <v>4.9210806752985468</v>
      </c>
      <c r="G339" s="13">
        <v>4.7229839512639984</v>
      </c>
      <c r="H339" s="13">
        <v>0</v>
      </c>
      <c r="I339" s="13">
        <v>0</v>
      </c>
      <c r="J339" s="13">
        <v>0</v>
      </c>
      <c r="K339" s="13">
        <v>0</v>
      </c>
      <c r="L339" s="13">
        <v>0</v>
      </c>
      <c r="M339" s="13"/>
      <c r="N339" s="13"/>
    </row>
    <row r="340" spans="1:14" x14ac:dyDescent="0.35">
      <c r="A340" s="12" t="str">
        <f t="shared" si="5"/>
        <v>COMPRA MEDIA (Consumiciones)Isotonicas</v>
      </c>
      <c r="B340" s="12" t="s">
        <v>201</v>
      </c>
      <c r="C340" s="12" t="s">
        <v>180</v>
      </c>
      <c r="D340" s="13">
        <v>10.438310716407088</v>
      </c>
      <c r="E340" s="13">
        <v>9.7140219376420518</v>
      </c>
      <c r="F340" s="13">
        <v>8.700705829169479</v>
      </c>
      <c r="G340" s="13">
        <v>9.0156447297008828</v>
      </c>
      <c r="H340" s="13">
        <v>0</v>
      </c>
      <c r="I340" s="13">
        <v>0</v>
      </c>
      <c r="J340" s="13">
        <v>0</v>
      </c>
      <c r="K340" s="13">
        <v>0</v>
      </c>
      <c r="L340" s="13">
        <v>0</v>
      </c>
      <c r="M340" s="13"/>
      <c r="N340" s="13"/>
    </row>
    <row r="341" spans="1:14" x14ac:dyDescent="0.35">
      <c r="A341" s="12" t="str">
        <f t="shared" si="5"/>
        <v>COMPRA MEDIA (Consumiciones)Energeticas</v>
      </c>
      <c r="B341" s="12" t="s">
        <v>201</v>
      </c>
      <c r="C341" s="12" t="s">
        <v>181</v>
      </c>
      <c r="D341" s="13">
        <v>14.199776048839134</v>
      </c>
      <c r="E341" s="13">
        <v>15.457870792442039</v>
      </c>
      <c r="F341" s="13">
        <v>14.945331764440201</v>
      </c>
      <c r="G341" s="13">
        <v>14.028386872748365</v>
      </c>
      <c r="H341" s="13">
        <v>0</v>
      </c>
      <c r="I341" s="13">
        <v>0</v>
      </c>
      <c r="J341" s="13">
        <v>0</v>
      </c>
      <c r="K341" s="13">
        <v>0</v>
      </c>
      <c r="L341" s="13">
        <v>0</v>
      </c>
      <c r="M341" s="13"/>
      <c r="N341" s="13"/>
    </row>
    <row r="342" spans="1:14" x14ac:dyDescent="0.35">
      <c r="A342" s="12" t="str">
        <f t="shared" si="5"/>
        <v>COMPRA MEDIA (Consumiciones)Gaseosas</v>
      </c>
      <c r="B342" s="12" t="s">
        <v>201</v>
      </c>
      <c r="C342" s="12" t="s">
        <v>167</v>
      </c>
      <c r="D342" s="13">
        <v>7.5331656412461649</v>
      </c>
      <c r="E342" s="13">
        <v>7.032703516590133</v>
      </c>
      <c r="F342" s="13">
        <v>8.4245069820170002</v>
      </c>
      <c r="G342" s="13">
        <v>8.0980506905663194</v>
      </c>
      <c r="H342" s="13">
        <v>0</v>
      </c>
      <c r="I342" s="13">
        <v>0</v>
      </c>
      <c r="J342" s="13">
        <v>0</v>
      </c>
      <c r="K342" s="13">
        <v>0</v>
      </c>
      <c r="L342" s="13">
        <v>0</v>
      </c>
      <c r="M342" s="13"/>
      <c r="N342" s="13"/>
    </row>
    <row r="343" spans="1:14" x14ac:dyDescent="0.35">
      <c r="A343" s="12" t="str">
        <f t="shared" si="5"/>
        <v>COMPRA MEDIA (Consumiciones)Bebidas Zumo+Leche</v>
      </c>
      <c r="B343" s="12" t="s">
        <v>201</v>
      </c>
      <c r="C343" s="12" t="s">
        <v>168</v>
      </c>
      <c r="D343" s="13">
        <v>5.9026442739319362</v>
      </c>
      <c r="E343" s="13">
        <v>7.2350009966115207</v>
      </c>
      <c r="F343" s="13">
        <v>5.1924003285555971</v>
      </c>
      <c r="G343" s="13">
        <v>5.4258302226320252</v>
      </c>
      <c r="H343" s="13">
        <v>0</v>
      </c>
      <c r="I343" s="13">
        <v>0</v>
      </c>
      <c r="J343" s="13">
        <v>0</v>
      </c>
      <c r="K343" s="13">
        <v>0</v>
      </c>
      <c r="L343" s="13">
        <v>0</v>
      </c>
      <c r="M343" s="13"/>
      <c r="N343" s="13"/>
    </row>
    <row r="344" spans="1:14" x14ac:dyDescent="0.35">
      <c r="A344" s="12" t="str">
        <f t="shared" si="5"/>
        <v>COMPRA MEDIA (Consumiciones)Resto</v>
      </c>
      <c r="B344" s="12" t="s">
        <v>201</v>
      </c>
      <c r="C344" s="12" t="s">
        <v>78</v>
      </c>
      <c r="D344" s="13">
        <v>8.8619308278333744</v>
      </c>
      <c r="E344" s="13">
        <v>7.2869479936130519</v>
      </c>
      <c r="F344" s="13">
        <v>8.0243857547394342</v>
      </c>
      <c r="G344" s="13">
        <v>8.0427327622929425</v>
      </c>
      <c r="H344" s="13">
        <v>0</v>
      </c>
      <c r="I344" s="13">
        <v>0</v>
      </c>
      <c r="J344" s="13">
        <v>0</v>
      </c>
      <c r="K344" s="13">
        <v>0</v>
      </c>
      <c r="L344" s="13">
        <v>0</v>
      </c>
      <c r="M344" s="13"/>
      <c r="N344" s="13"/>
    </row>
    <row r="345" spans="1:14" x14ac:dyDescent="0.35">
      <c r="A345" s="12" t="str">
        <f t="shared" si="5"/>
        <v>CONSUMO MEDIO (kg ó litros por consumidor)TOTAL BEBIDAS</v>
      </c>
      <c r="B345" s="12" t="s">
        <v>187</v>
      </c>
      <c r="C345" s="12" t="s">
        <v>121</v>
      </c>
      <c r="D345" s="13">
        <v>95.210968134395486</v>
      </c>
      <c r="E345" s="13">
        <v>60.821594782093641</v>
      </c>
      <c r="F345" s="13">
        <v>66.410812273247814</v>
      </c>
      <c r="G345" s="13">
        <v>71.109235983754729</v>
      </c>
      <c r="H345" s="13">
        <v>0</v>
      </c>
      <c r="I345" s="13">
        <v>0</v>
      </c>
      <c r="J345" s="13">
        <v>0</v>
      </c>
      <c r="K345" s="13">
        <v>0</v>
      </c>
      <c r="L345" s="13">
        <v>0</v>
      </c>
      <c r="M345" s="13"/>
      <c r="N345" s="13"/>
    </row>
    <row r="346" spans="1:14" x14ac:dyDescent="0.35">
      <c r="A346" s="12" t="str">
        <f t="shared" si="5"/>
        <v>CONSUMO MEDIO (kg ó litros por consumidor).Total Bebidas Caliente</v>
      </c>
      <c r="B346" s="12" t="s">
        <v>187</v>
      </c>
      <c r="C346" s="12" t="s">
        <v>122</v>
      </c>
      <c r="D346" s="13">
        <v>12.309747175791077</v>
      </c>
      <c r="E346" s="13">
        <v>8.2727636638906095</v>
      </c>
      <c r="F346" s="13">
        <v>9.7868885988620047</v>
      </c>
      <c r="G346" s="13">
        <v>10.098607907384851</v>
      </c>
      <c r="H346" s="13">
        <v>0</v>
      </c>
      <c r="I346" s="13">
        <v>0</v>
      </c>
      <c r="J346" s="13">
        <v>0</v>
      </c>
      <c r="K346" s="13">
        <v>0</v>
      </c>
      <c r="L346" s="13">
        <v>0</v>
      </c>
      <c r="M346" s="13"/>
      <c r="N346" s="13"/>
    </row>
    <row r="347" spans="1:14" x14ac:dyDescent="0.35">
      <c r="A347" s="12" t="str">
        <f t="shared" si="5"/>
        <v>CONSUMO MEDIO (kg ó litros por consumidor)Cafe</v>
      </c>
      <c r="B347" s="12" t="s">
        <v>187</v>
      </c>
      <c r="C347" s="12" t="s">
        <v>123</v>
      </c>
      <c r="D347" s="13">
        <v>3.6315633773574443</v>
      </c>
      <c r="E347" s="13">
        <v>2.6243581322722718</v>
      </c>
      <c r="F347" s="13">
        <v>3.0892336647747372</v>
      </c>
      <c r="G347" s="13">
        <v>3.2099151470466865</v>
      </c>
      <c r="H347" s="13">
        <v>0</v>
      </c>
      <c r="I347" s="13">
        <v>0</v>
      </c>
      <c r="J347" s="13">
        <v>0</v>
      </c>
      <c r="K347" s="13">
        <v>0</v>
      </c>
      <c r="L347" s="13">
        <v>0</v>
      </c>
      <c r="M347" s="13"/>
      <c r="N347" s="13"/>
    </row>
    <row r="348" spans="1:14" x14ac:dyDescent="0.35">
      <c r="A348" s="12" t="str">
        <f t="shared" si="5"/>
        <v>CONSUMO MEDIO (kg ó litros por consumidor)Leche+bebidas vegetales</v>
      </c>
      <c r="B348" s="12" t="s">
        <v>187</v>
      </c>
      <c r="C348" s="12" t="s">
        <v>174</v>
      </c>
      <c r="D348" s="13">
        <v>9.4802709759308588</v>
      </c>
      <c r="E348" s="13">
        <v>6.6900565156872522</v>
      </c>
      <c r="F348" s="13">
        <v>7.9130082841804716</v>
      </c>
      <c r="G348" s="13">
        <v>7.9003271416828742</v>
      </c>
      <c r="H348" s="13">
        <v>0</v>
      </c>
      <c r="I348" s="13">
        <v>0</v>
      </c>
      <c r="J348" s="13">
        <v>0</v>
      </c>
      <c r="K348" s="13">
        <v>0</v>
      </c>
      <c r="L348" s="13">
        <v>0</v>
      </c>
      <c r="M348" s="13"/>
      <c r="N348" s="13"/>
    </row>
    <row r="349" spans="1:14" x14ac:dyDescent="0.35">
      <c r="A349" s="12" t="str">
        <f t="shared" si="5"/>
        <v>CONSUMO MEDIO (kg ó litros por consumidor)Leche</v>
      </c>
      <c r="B349" s="12" t="s">
        <v>187</v>
      </c>
      <c r="C349" s="12" t="s">
        <v>124</v>
      </c>
      <c r="D349" s="13">
        <v>9.3199419873083347</v>
      </c>
      <c r="E349" s="13">
        <v>6.5100226729157846</v>
      </c>
      <c r="F349" s="13">
        <v>7.7281168211854503</v>
      </c>
      <c r="G349" s="13">
        <v>7.6176473357083401</v>
      </c>
      <c r="H349" s="13">
        <v>0</v>
      </c>
      <c r="I349" s="13">
        <v>0</v>
      </c>
      <c r="J349" s="13">
        <v>0</v>
      </c>
      <c r="K349" s="13">
        <v>0</v>
      </c>
      <c r="L349" s="13">
        <v>0</v>
      </c>
      <c r="M349" s="13"/>
      <c r="N349" s="13"/>
    </row>
    <row r="350" spans="1:14" x14ac:dyDescent="0.35">
      <c r="A350" s="12" t="str">
        <f t="shared" si="5"/>
        <v>CONSUMO MEDIO (kg ó litros por consumidor)Leche Sola</v>
      </c>
      <c r="B350" s="12" t="s">
        <v>187</v>
      </c>
      <c r="C350" s="12" t="s">
        <v>125</v>
      </c>
      <c r="D350" s="13">
        <v>1.5359922600743483</v>
      </c>
      <c r="E350" s="13">
        <v>1.4207036575677028</v>
      </c>
      <c r="F350" s="13">
        <v>1.939402856335342</v>
      </c>
      <c r="G350" s="13">
        <v>1.8124599129967656</v>
      </c>
      <c r="H350" s="13">
        <v>0</v>
      </c>
      <c r="I350" s="13">
        <v>0</v>
      </c>
      <c r="J350" s="13">
        <v>0</v>
      </c>
      <c r="K350" s="13">
        <v>0</v>
      </c>
      <c r="L350" s="13">
        <v>0</v>
      </c>
      <c r="M350" s="13"/>
      <c r="N350" s="13"/>
    </row>
    <row r="351" spans="1:14" x14ac:dyDescent="0.35">
      <c r="A351" s="12" t="str">
        <f t="shared" si="5"/>
        <v>CONSUMO MEDIO (kg ó litros por consumidor)Leche Con Cacao</v>
      </c>
      <c r="B351" s="12" t="s">
        <v>187</v>
      </c>
      <c r="C351" s="12" t="s">
        <v>126</v>
      </c>
      <c r="D351" s="13">
        <v>1.7305299095042308</v>
      </c>
      <c r="E351" s="13">
        <v>1.7139577124334837</v>
      </c>
      <c r="F351" s="13">
        <v>2.0053029388976493</v>
      </c>
      <c r="G351" s="13">
        <v>1.7102980043825859</v>
      </c>
      <c r="H351" s="13">
        <v>0</v>
      </c>
      <c r="I351" s="13">
        <v>0</v>
      </c>
      <c r="J351" s="13">
        <v>0</v>
      </c>
      <c r="K351" s="13">
        <v>0</v>
      </c>
      <c r="L351" s="13">
        <v>0</v>
      </c>
      <c r="M351" s="13"/>
      <c r="N351" s="13"/>
    </row>
    <row r="352" spans="1:14" x14ac:dyDescent="0.35">
      <c r="A352" s="12" t="str">
        <f t="shared" si="5"/>
        <v>CONSUMO MEDIO (kg ó litros por consumidor)Leche Con Cafe</v>
      </c>
      <c r="B352" s="12" t="s">
        <v>187</v>
      </c>
      <c r="C352" s="12" t="s">
        <v>127</v>
      </c>
      <c r="D352" s="13">
        <v>9.0988495965041416</v>
      </c>
      <c r="E352" s="13">
        <v>6.2890971256337922</v>
      </c>
      <c r="F352" s="13">
        <v>7.3892376576131555</v>
      </c>
      <c r="G352" s="13">
        <v>7.3635469359845791</v>
      </c>
      <c r="H352" s="13">
        <v>0</v>
      </c>
      <c r="I352" s="13">
        <v>0</v>
      </c>
      <c r="J352" s="13">
        <v>0</v>
      </c>
      <c r="K352" s="13">
        <v>0</v>
      </c>
      <c r="L352" s="13">
        <v>0</v>
      </c>
      <c r="M352" s="13"/>
      <c r="N352" s="13"/>
    </row>
    <row r="353" spans="1:14" x14ac:dyDescent="0.35">
      <c r="A353" s="12" t="str">
        <f t="shared" si="5"/>
        <v>CONSUMO MEDIO (kg ó litros por consumidor)Bebidas Vegetales</v>
      </c>
      <c r="B353" s="12" t="s">
        <v>187</v>
      </c>
      <c r="C353" s="12" t="s">
        <v>175</v>
      </c>
      <c r="D353" s="13">
        <v>1.7411779085486783</v>
      </c>
      <c r="E353" s="13">
        <v>2.2037530387357553</v>
      </c>
      <c r="F353" s="13">
        <v>2.1804045874472693</v>
      </c>
      <c r="G353" s="13">
        <v>2.6557361597149054</v>
      </c>
      <c r="H353" s="13">
        <v>0</v>
      </c>
      <c r="I353" s="13">
        <v>0</v>
      </c>
      <c r="J353" s="13">
        <v>0</v>
      </c>
      <c r="K353" s="13">
        <v>0</v>
      </c>
      <c r="L353" s="13">
        <v>0</v>
      </c>
      <c r="M353" s="13"/>
      <c r="N353" s="13"/>
    </row>
    <row r="354" spans="1:14" x14ac:dyDescent="0.35">
      <c r="A354" s="12" t="str">
        <f t="shared" si="5"/>
        <v>CONSUMO MEDIO (kg ó litros por consumidor)Infusiones</v>
      </c>
      <c r="B354" s="12" t="s">
        <v>187</v>
      </c>
      <c r="C354" s="12" t="s">
        <v>128</v>
      </c>
      <c r="D354" s="13">
        <v>1.4379857555941129</v>
      </c>
      <c r="E354" s="13">
        <v>1.0159726545561727</v>
      </c>
      <c r="F354" s="13">
        <v>1.0816429286747522</v>
      </c>
      <c r="G354" s="13">
        <v>1.1832409951005758</v>
      </c>
      <c r="H354" s="13">
        <v>0</v>
      </c>
      <c r="I354" s="13">
        <v>0</v>
      </c>
      <c r="J354" s="13">
        <v>0</v>
      </c>
      <c r="K354" s="13">
        <v>0</v>
      </c>
      <c r="L354" s="13">
        <v>0</v>
      </c>
      <c r="M354" s="13"/>
      <c r="N354" s="13"/>
    </row>
    <row r="355" spans="1:14" x14ac:dyDescent="0.35">
      <c r="A355" s="12" t="str">
        <f t="shared" si="5"/>
        <v>CONSUMO MEDIO (kg ó litros por consumidor)Resto Bebidas Caliente</v>
      </c>
      <c r="B355" s="12" t="s">
        <v>187</v>
      </c>
      <c r="C355" s="12" t="s">
        <v>129</v>
      </c>
      <c r="D355" s="13">
        <v>1.0429541240178606</v>
      </c>
      <c r="E355" s="13">
        <v>0.81239623758422386</v>
      </c>
      <c r="F355" s="13">
        <v>0.93232520241341765</v>
      </c>
      <c r="G355" s="13">
        <v>1.0277861249162912</v>
      </c>
      <c r="H355" s="13">
        <v>0</v>
      </c>
      <c r="I355" s="13">
        <v>0</v>
      </c>
      <c r="J355" s="13">
        <v>0</v>
      </c>
      <c r="K355" s="13">
        <v>0</v>
      </c>
      <c r="L355" s="13">
        <v>0</v>
      </c>
      <c r="M355" s="13"/>
      <c r="N355" s="13"/>
    </row>
    <row r="356" spans="1:14" x14ac:dyDescent="0.35">
      <c r="A356" s="12" t="str">
        <f t="shared" si="5"/>
        <v>CONSUMO MEDIO (kg ó litros por consumidor).Total Bebidas Frias</v>
      </c>
      <c r="B356" s="12" t="s">
        <v>187</v>
      </c>
      <c r="C356" s="12" t="s">
        <v>130</v>
      </c>
      <c r="D356" s="13">
        <v>85.197554879086326</v>
      </c>
      <c r="E356" s="13">
        <v>55.235915470107493</v>
      </c>
      <c r="F356" s="13">
        <v>59.676273231586833</v>
      </c>
      <c r="G356" s="13">
        <v>63.889990267754861</v>
      </c>
      <c r="H356" s="13">
        <v>0</v>
      </c>
      <c r="I356" s="13">
        <v>0</v>
      </c>
      <c r="J356" s="13">
        <v>0</v>
      </c>
      <c r="K356" s="13">
        <v>0</v>
      </c>
      <c r="L356" s="13">
        <v>0</v>
      </c>
      <c r="M356" s="13"/>
      <c r="N356" s="13"/>
    </row>
    <row r="357" spans="1:14" x14ac:dyDescent="0.35">
      <c r="A357" s="12" t="str">
        <f t="shared" si="5"/>
        <v>CONSUMO MEDIO (kg ó litros por consumidor)Total bebidas de vino</v>
      </c>
      <c r="B357" s="12" t="s">
        <v>187</v>
      </c>
      <c r="C357" s="12" t="s">
        <v>131</v>
      </c>
      <c r="D357" s="13">
        <v>9.7477219845361489</v>
      </c>
      <c r="E357" s="13">
        <v>7.0967487119118413</v>
      </c>
      <c r="F357" s="13">
        <v>8.0968549681281363</v>
      </c>
      <c r="G357" s="13">
        <v>8.7156967191931827</v>
      </c>
      <c r="H357" s="13">
        <v>0</v>
      </c>
      <c r="I357" s="13">
        <v>0</v>
      </c>
      <c r="J357" s="13">
        <v>0</v>
      </c>
      <c r="K357" s="13">
        <v>0</v>
      </c>
      <c r="L357" s="13">
        <v>0</v>
      </c>
      <c r="M357" s="13"/>
      <c r="N357" s="13"/>
    </row>
    <row r="358" spans="1:14" x14ac:dyDescent="0.35">
      <c r="A358" s="12" t="str">
        <f t="shared" si="5"/>
        <v>CONSUMO MEDIO (kg ó litros por consumidor)Vino</v>
      </c>
      <c r="B358" s="12" t="s">
        <v>187</v>
      </c>
      <c r="C358" s="12" t="s">
        <v>132</v>
      </c>
      <c r="D358" s="13">
        <v>8.2200489875340637</v>
      </c>
      <c r="E358" s="13">
        <v>5.9520140081161239</v>
      </c>
      <c r="F358" s="13">
        <v>6.7665903937007874</v>
      </c>
      <c r="G358" s="13">
        <v>7.041328664795083</v>
      </c>
      <c r="H358" s="13">
        <v>0</v>
      </c>
      <c r="I358" s="13">
        <v>0</v>
      </c>
      <c r="J358" s="13">
        <v>0</v>
      </c>
      <c r="K358" s="13">
        <v>0</v>
      </c>
      <c r="L358" s="13">
        <v>0</v>
      </c>
      <c r="M358" s="13"/>
      <c r="N358" s="13"/>
    </row>
    <row r="359" spans="1:14" x14ac:dyDescent="0.35">
      <c r="A359" s="12" t="str">
        <f t="shared" si="5"/>
        <v>CONSUMO MEDIO (kg ó litros por consumidor)Tinto</v>
      </c>
      <c r="B359" s="12" t="s">
        <v>187</v>
      </c>
      <c r="C359" s="12" t="s">
        <v>133</v>
      </c>
      <c r="D359" s="13">
        <v>6.4237519443706335</v>
      </c>
      <c r="E359" s="13">
        <v>4.780037210851944</v>
      </c>
      <c r="F359" s="13">
        <v>5.2894654411865458</v>
      </c>
      <c r="G359" s="13">
        <v>5.441810606372206</v>
      </c>
      <c r="H359" s="13">
        <v>0</v>
      </c>
      <c r="I359" s="13">
        <v>0</v>
      </c>
      <c r="J359" s="13">
        <v>0</v>
      </c>
      <c r="K359" s="13">
        <v>0</v>
      </c>
      <c r="L359" s="13">
        <v>0</v>
      </c>
      <c r="M359" s="13"/>
      <c r="N359" s="13"/>
    </row>
    <row r="360" spans="1:14" x14ac:dyDescent="0.35">
      <c r="A360" s="12" t="str">
        <f t="shared" si="5"/>
        <v>CONSUMO MEDIO (kg ó litros por consumidor)Blanco</v>
      </c>
      <c r="B360" s="12" t="s">
        <v>187</v>
      </c>
      <c r="C360" s="12" t="s">
        <v>134</v>
      </c>
      <c r="D360" s="13">
        <v>3.9796412853517626</v>
      </c>
      <c r="E360" s="13">
        <v>3.3502164399223591</v>
      </c>
      <c r="F360" s="13">
        <v>3.7429885833623304</v>
      </c>
      <c r="G360" s="13">
        <v>3.9546391297663681</v>
      </c>
      <c r="H360" s="13">
        <v>0</v>
      </c>
      <c r="I360" s="13">
        <v>0</v>
      </c>
      <c r="J360" s="13">
        <v>0</v>
      </c>
      <c r="K360" s="13">
        <v>0</v>
      </c>
      <c r="L360" s="13">
        <v>0</v>
      </c>
      <c r="M360" s="13"/>
      <c r="N360" s="13"/>
    </row>
    <row r="361" spans="1:14" x14ac:dyDescent="0.35">
      <c r="A361" s="12" t="str">
        <f t="shared" si="5"/>
        <v>CONSUMO MEDIO (kg ó litros por consumidor)Rosado</v>
      </c>
      <c r="B361" s="12" t="s">
        <v>187</v>
      </c>
      <c r="C361" s="12" t="s">
        <v>135</v>
      </c>
      <c r="D361" s="13">
        <v>2.8652993143750045</v>
      </c>
      <c r="E361" s="13">
        <v>2.0534712778134612</v>
      </c>
      <c r="F361" s="13">
        <v>2.2959300459127885</v>
      </c>
      <c r="G361" s="13">
        <v>2.407121699299704</v>
      </c>
      <c r="H361" s="13">
        <v>0</v>
      </c>
      <c r="I361" s="13">
        <v>0</v>
      </c>
      <c r="J361" s="13">
        <v>0</v>
      </c>
      <c r="K361" s="13">
        <v>0</v>
      </c>
      <c r="L361" s="13">
        <v>0</v>
      </c>
      <c r="M361" s="13"/>
      <c r="N361" s="13"/>
    </row>
    <row r="362" spans="1:14" x14ac:dyDescent="0.35">
      <c r="A362" s="12" t="str">
        <f t="shared" si="5"/>
        <v>CONSUMO MEDIO (kg ó litros por consumidor)Resto vino</v>
      </c>
      <c r="B362" s="12" t="s">
        <v>187</v>
      </c>
      <c r="C362" s="12" t="s">
        <v>136</v>
      </c>
      <c r="D362" s="13">
        <v>1.1817666914800253</v>
      </c>
      <c r="E362" s="13">
        <v>1.1292068681958281</v>
      </c>
      <c r="F362" s="13">
        <v>1.2324925848955368</v>
      </c>
      <c r="G362" s="13">
        <v>1.2403331341390316</v>
      </c>
      <c r="H362" s="13">
        <v>0</v>
      </c>
      <c r="I362" s="13">
        <v>0</v>
      </c>
      <c r="J362" s="13">
        <v>0</v>
      </c>
      <c r="K362" s="13">
        <v>0</v>
      </c>
      <c r="L362" s="13">
        <v>0</v>
      </c>
      <c r="M362" s="13"/>
      <c r="N362" s="13"/>
    </row>
    <row r="363" spans="1:14" x14ac:dyDescent="0.35">
      <c r="A363" s="12" t="str">
        <f t="shared" si="5"/>
        <v>CONSUMO MEDIO (kg ó litros por consumidor)Cava</v>
      </c>
      <c r="B363" s="12" t="s">
        <v>187</v>
      </c>
      <c r="C363" s="12" t="s">
        <v>137</v>
      </c>
      <c r="D363" s="13">
        <v>2.5465893372727746</v>
      </c>
      <c r="E363" s="13">
        <v>2.291827855371142</v>
      </c>
      <c r="F363" s="13">
        <v>2.2055139523579101</v>
      </c>
      <c r="G363" s="13">
        <v>2.4303620620565116</v>
      </c>
      <c r="H363" s="13">
        <v>0</v>
      </c>
      <c r="I363" s="13">
        <v>0</v>
      </c>
      <c r="J363" s="13">
        <v>0</v>
      </c>
      <c r="K363" s="13">
        <v>0</v>
      </c>
      <c r="L363" s="13">
        <v>0</v>
      </c>
      <c r="M363" s="13"/>
      <c r="N363" s="13"/>
    </row>
    <row r="364" spans="1:14" x14ac:dyDescent="0.35">
      <c r="A364" s="12" t="str">
        <f t="shared" si="5"/>
        <v>CONSUMO MEDIO (kg ó litros por consumidor)Otr.Bebidas Deri.Vino</v>
      </c>
      <c r="B364" s="12" t="s">
        <v>187</v>
      </c>
      <c r="C364" s="12" t="s">
        <v>138</v>
      </c>
      <c r="D364" s="13">
        <v>4.8915131123671989</v>
      </c>
      <c r="E364" s="13">
        <v>4.1632202880805211</v>
      </c>
      <c r="F364" s="13">
        <v>4.3956781191158338</v>
      </c>
      <c r="G364" s="13">
        <v>4.7405641575110646</v>
      </c>
      <c r="H364" s="13">
        <v>0</v>
      </c>
      <c r="I364" s="13">
        <v>0</v>
      </c>
      <c r="J364" s="13">
        <v>0</v>
      </c>
      <c r="K364" s="13">
        <v>0</v>
      </c>
      <c r="L364" s="13">
        <v>0</v>
      </c>
      <c r="M364" s="13"/>
      <c r="N364" s="13"/>
    </row>
    <row r="365" spans="1:14" x14ac:dyDescent="0.35">
      <c r="A365" s="12" t="str">
        <f t="shared" si="5"/>
        <v>CONSUMO MEDIO (kg ó litros por consumidor)Tinto de Verano</v>
      </c>
      <c r="B365" s="12" t="s">
        <v>187</v>
      </c>
      <c r="C365" s="12" t="s">
        <v>139</v>
      </c>
      <c r="D365" s="13">
        <v>4.7838164337235334</v>
      </c>
      <c r="E365" s="13">
        <v>4.4702250393929601</v>
      </c>
      <c r="F365" s="13">
        <v>4.5677879934662453</v>
      </c>
      <c r="G365" s="13">
        <v>4.4736479579962705</v>
      </c>
      <c r="H365" s="13">
        <v>0</v>
      </c>
      <c r="I365" s="13">
        <v>0</v>
      </c>
      <c r="J365" s="13">
        <v>0</v>
      </c>
      <c r="K365" s="13">
        <v>0</v>
      </c>
      <c r="L365" s="13">
        <v>0</v>
      </c>
      <c r="M365" s="13"/>
      <c r="N365" s="13"/>
    </row>
    <row r="366" spans="1:14" x14ac:dyDescent="0.35">
      <c r="A366" s="12" t="str">
        <f t="shared" si="5"/>
        <v>CONSUMO MEDIO (kg ó litros por consumidor)Sangria de Vino</v>
      </c>
      <c r="B366" s="12" t="s">
        <v>187</v>
      </c>
      <c r="C366" s="12" t="s">
        <v>140</v>
      </c>
      <c r="D366" s="13">
        <v>2.3477281193166464</v>
      </c>
      <c r="E366" s="13">
        <v>1.9546305775275328</v>
      </c>
      <c r="F366" s="13">
        <v>2.1693551824685247</v>
      </c>
      <c r="G366" s="13">
        <v>2.554099257766635</v>
      </c>
      <c r="H366" s="13">
        <v>0</v>
      </c>
      <c r="I366" s="13">
        <v>0</v>
      </c>
      <c r="J366" s="13">
        <v>0</v>
      </c>
      <c r="K366" s="13">
        <v>0</v>
      </c>
      <c r="L366" s="13">
        <v>0</v>
      </c>
      <c r="M366" s="13"/>
      <c r="N366" s="13"/>
    </row>
    <row r="367" spans="1:14" x14ac:dyDescent="0.35">
      <c r="A367" s="12" t="str">
        <f t="shared" si="5"/>
        <v>CONSUMO MEDIO (kg ó litros por consumidor)Sangria de Cava</v>
      </c>
      <c r="B367" s="12" t="s">
        <v>187</v>
      </c>
      <c r="C367" s="12" t="s">
        <v>141</v>
      </c>
      <c r="D367" s="13">
        <v>3.2865280592552186</v>
      </c>
      <c r="E367" s="13">
        <v>2.3943933701027897</v>
      </c>
      <c r="F367" s="13">
        <v>2.5144903771834541</v>
      </c>
      <c r="G367" s="13">
        <v>2.7825413694470504</v>
      </c>
      <c r="H367" s="13">
        <v>0</v>
      </c>
      <c r="I367" s="13">
        <v>0</v>
      </c>
      <c r="J367" s="13">
        <v>0</v>
      </c>
      <c r="K367" s="13">
        <v>0</v>
      </c>
      <c r="L367" s="13">
        <v>0</v>
      </c>
      <c r="M367" s="13"/>
      <c r="N367" s="13"/>
    </row>
    <row r="368" spans="1:14" x14ac:dyDescent="0.35">
      <c r="A368" s="12" t="str">
        <f t="shared" si="5"/>
        <v>CONSUMO MEDIO (kg ó litros por consumidor)Calimocho</v>
      </c>
      <c r="B368" s="12" t="s">
        <v>187</v>
      </c>
      <c r="C368" s="12" t="s">
        <v>142</v>
      </c>
      <c r="D368" s="13">
        <v>3.0018087919462273</v>
      </c>
      <c r="E368" s="13">
        <v>2.5734755028752736</v>
      </c>
      <c r="F368" s="13">
        <v>2.6901230925923034</v>
      </c>
      <c r="G368" s="13">
        <v>3.1300116449036155</v>
      </c>
      <c r="H368" s="13">
        <v>0</v>
      </c>
      <c r="I368" s="13">
        <v>0</v>
      </c>
      <c r="J368" s="13">
        <v>0</v>
      </c>
      <c r="K368" s="13">
        <v>0</v>
      </c>
      <c r="L368" s="13">
        <v>0</v>
      </c>
      <c r="M368" s="13"/>
      <c r="N368" s="13"/>
    </row>
    <row r="369" spans="1:14" x14ac:dyDescent="0.35">
      <c r="A369" s="12" t="str">
        <f t="shared" si="5"/>
        <v>CONSUMO MEDIO (kg ó litros por consumidor)Rebujito</v>
      </c>
      <c r="B369" s="12" t="s">
        <v>187</v>
      </c>
      <c r="C369" s="12" t="s">
        <v>176</v>
      </c>
      <c r="D369" s="13">
        <v>1.694596048668477</v>
      </c>
      <c r="E369" s="13">
        <v>1.0121747136099575</v>
      </c>
      <c r="F369" s="13">
        <v>2.1468539640291411</v>
      </c>
      <c r="G369" s="13">
        <v>2.2317096112910839</v>
      </c>
      <c r="H369" s="13">
        <v>0</v>
      </c>
      <c r="I369" s="13">
        <v>0</v>
      </c>
      <c r="J369" s="13">
        <v>0</v>
      </c>
      <c r="K369" s="13">
        <v>0</v>
      </c>
      <c r="L369" s="13">
        <v>0</v>
      </c>
      <c r="M369" s="13"/>
      <c r="N369" s="13"/>
    </row>
    <row r="370" spans="1:14" x14ac:dyDescent="0.35">
      <c r="A370" s="12" t="str">
        <f t="shared" si="5"/>
        <v>CONSUMO MEDIO (kg ó litros por consumidor)Espum/Lambrusc/Mosca</v>
      </c>
      <c r="B370" s="12" t="s">
        <v>187</v>
      </c>
      <c r="C370" s="12" t="s">
        <v>177</v>
      </c>
      <c r="D370" s="13" t="s">
        <v>212</v>
      </c>
      <c r="E370" s="13">
        <v>1.6666088030862285</v>
      </c>
      <c r="F370" s="13">
        <v>1.5764483465193802</v>
      </c>
      <c r="G370" s="13">
        <v>1.6552428377942667</v>
      </c>
      <c r="H370" s="13">
        <v>0</v>
      </c>
      <c r="I370" s="13">
        <v>0</v>
      </c>
      <c r="J370" s="13">
        <v>0</v>
      </c>
      <c r="K370" s="13">
        <v>0</v>
      </c>
      <c r="L370" s="13">
        <v>0</v>
      </c>
      <c r="M370" s="13"/>
      <c r="N370" s="13"/>
    </row>
    <row r="371" spans="1:14" x14ac:dyDescent="0.35">
      <c r="A371" s="12" t="str">
        <f t="shared" si="5"/>
        <v>CONSUMO MEDIO (kg ó litros por consumidor)Sidra</v>
      </c>
      <c r="B371" s="12" t="s">
        <v>187</v>
      </c>
      <c r="C371" s="12" t="s">
        <v>143</v>
      </c>
      <c r="D371" s="13">
        <v>7.4221573546762265</v>
      </c>
      <c r="E371" s="13">
        <v>7.0225758932247464</v>
      </c>
      <c r="F371" s="13">
        <v>6.6778669043252261</v>
      </c>
      <c r="G371" s="13">
        <v>7.0902352529706993</v>
      </c>
      <c r="H371" s="13">
        <v>0</v>
      </c>
      <c r="I371" s="13">
        <v>0</v>
      </c>
      <c r="J371" s="13">
        <v>0</v>
      </c>
      <c r="K371" s="13">
        <v>0</v>
      </c>
      <c r="L371" s="13">
        <v>0</v>
      </c>
      <c r="M371" s="13"/>
      <c r="N371" s="13"/>
    </row>
    <row r="372" spans="1:14" x14ac:dyDescent="0.35">
      <c r="A372" s="12" t="str">
        <f t="shared" si="5"/>
        <v>CONSUMO MEDIO (kg ó litros por consumidor)Cerveza</v>
      </c>
      <c r="B372" s="12" t="s">
        <v>187</v>
      </c>
      <c r="C372" s="12" t="s">
        <v>144</v>
      </c>
      <c r="D372" s="13">
        <v>36.436136885094271</v>
      </c>
      <c r="E372" s="13">
        <v>25.621674446633275</v>
      </c>
      <c r="F372" s="13">
        <v>29.123526925493579</v>
      </c>
      <c r="G372" s="13">
        <v>31.177329178953425</v>
      </c>
      <c r="H372" s="13">
        <v>0</v>
      </c>
      <c r="I372" s="13">
        <v>0</v>
      </c>
      <c r="J372" s="13">
        <v>0</v>
      </c>
      <c r="K372" s="13">
        <v>0</v>
      </c>
      <c r="L372" s="13">
        <v>0</v>
      </c>
      <c r="M372" s="13"/>
      <c r="N372" s="13"/>
    </row>
    <row r="373" spans="1:14" x14ac:dyDescent="0.35">
      <c r="A373" s="12" t="str">
        <f t="shared" si="5"/>
        <v>CONSUMO MEDIO (kg ó litros por consumidor)Con alcohol</v>
      </c>
      <c r="B373" s="12" t="s">
        <v>187</v>
      </c>
      <c r="C373" s="12" t="s">
        <v>145</v>
      </c>
      <c r="D373" s="13">
        <v>33.515636113012476</v>
      </c>
      <c r="E373" s="13">
        <v>24.313792727245445</v>
      </c>
      <c r="F373" s="13">
        <v>27.484942614213207</v>
      </c>
      <c r="G373" s="13">
        <v>28.955900994908699</v>
      </c>
      <c r="H373" s="13">
        <v>0</v>
      </c>
      <c r="I373" s="13">
        <v>0</v>
      </c>
      <c r="J373" s="13">
        <v>0</v>
      </c>
      <c r="K373" s="13">
        <v>0</v>
      </c>
      <c r="L373" s="13">
        <v>0</v>
      </c>
      <c r="M373" s="13"/>
      <c r="N373" s="13"/>
    </row>
    <row r="374" spans="1:14" x14ac:dyDescent="0.35">
      <c r="A374" s="12" t="str">
        <f t="shared" si="5"/>
        <v>CONSUMO MEDIO (kg ó litros por consumidor)Sin alcohol</v>
      </c>
      <c r="B374" s="12" t="s">
        <v>187</v>
      </c>
      <c r="C374" s="12" t="s">
        <v>146</v>
      </c>
      <c r="D374" s="13">
        <v>7.0972036108063792</v>
      </c>
      <c r="E374" s="13">
        <v>5.1778593961529005</v>
      </c>
      <c r="F374" s="13">
        <v>5.8537392937355666</v>
      </c>
      <c r="G374" s="13">
        <v>6.1832851165199925</v>
      </c>
      <c r="H374" s="13">
        <v>0</v>
      </c>
      <c r="I374" s="13">
        <v>0</v>
      </c>
      <c r="J374" s="13">
        <v>0</v>
      </c>
      <c r="K374" s="13">
        <v>0</v>
      </c>
      <c r="L374" s="13">
        <v>0</v>
      </c>
      <c r="M374" s="13"/>
      <c r="N374" s="13"/>
    </row>
    <row r="375" spans="1:14" x14ac:dyDescent="0.35">
      <c r="A375" s="12" t="str">
        <f t="shared" si="5"/>
        <v>CONSUMO MEDIO (kg ó litros por consumidor)Cerveza Envasada</v>
      </c>
      <c r="B375" s="12" t="s">
        <v>187</v>
      </c>
      <c r="C375" s="12" t="s">
        <v>178</v>
      </c>
      <c r="D375" s="13">
        <v>16.642760450051085</v>
      </c>
      <c r="E375" s="13">
        <v>13.670098305976305</v>
      </c>
      <c r="F375" s="13">
        <v>15.526780603276693</v>
      </c>
      <c r="G375" s="13">
        <v>14.99361329464398</v>
      </c>
      <c r="H375" s="13">
        <v>0</v>
      </c>
      <c r="I375" s="13">
        <v>0</v>
      </c>
      <c r="J375" s="13">
        <v>0</v>
      </c>
      <c r="K375" s="13">
        <v>0</v>
      </c>
      <c r="L375" s="13">
        <v>0</v>
      </c>
      <c r="M375" s="13"/>
      <c r="N375" s="13"/>
    </row>
    <row r="376" spans="1:14" x14ac:dyDescent="0.35">
      <c r="A376" s="12" t="str">
        <f t="shared" si="5"/>
        <v>CONSUMO MEDIO (kg ó litros por consumidor)Cerveza Surtidor</v>
      </c>
      <c r="B376" s="12" t="s">
        <v>187</v>
      </c>
      <c r="C376" s="12" t="s">
        <v>179</v>
      </c>
      <c r="D376" s="13">
        <v>24.566068861057641</v>
      </c>
      <c r="E376" s="13">
        <v>17.045329034395831</v>
      </c>
      <c r="F376" s="13">
        <v>18.889074148110485</v>
      </c>
      <c r="G376" s="13">
        <v>20.943716218053655</v>
      </c>
      <c r="H376" s="13">
        <v>0</v>
      </c>
      <c r="I376" s="13">
        <v>0</v>
      </c>
      <c r="J376" s="13">
        <v>0</v>
      </c>
      <c r="K376" s="13">
        <v>0</v>
      </c>
      <c r="L376" s="13">
        <v>0</v>
      </c>
      <c r="M376" s="13"/>
      <c r="N376" s="13"/>
    </row>
    <row r="377" spans="1:14" x14ac:dyDescent="0.35">
      <c r="A377" s="12" t="str">
        <f t="shared" si="5"/>
        <v>CONSUMO MEDIO (kg ó litros por consumidor)Otras Cervezas</v>
      </c>
      <c r="B377" s="12" t="s">
        <v>187</v>
      </c>
      <c r="C377" s="12" t="s">
        <v>147</v>
      </c>
      <c r="D377" s="13">
        <v>3.2665085284230186</v>
      </c>
      <c r="E377" s="13">
        <v>1.3642976890281453</v>
      </c>
      <c r="F377" s="13">
        <v>1.8552592912106181</v>
      </c>
      <c r="G377" s="13">
        <v>2.2085454469856707</v>
      </c>
      <c r="H377" s="13">
        <v>0</v>
      </c>
      <c r="I377" s="13">
        <v>0</v>
      </c>
      <c r="J377" s="13">
        <v>0</v>
      </c>
      <c r="K377" s="13">
        <v>0</v>
      </c>
      <c r="L377" s="13">
        <v>0</v>
      </c>
      <c r="M377" s="13"/>
      <c r="N377" s="13"/>
    </row>
    <row r="378" spans="1:14" x14ac:dyDescent="0.35">
      <c r="A378" s="12" t="str">
        <f t="shared" si="5"/>
        <v>CONSUMO MEDIO (kg ó litros por consumidor)Espirituosas</v>
      </c>
      <c r="B378" s="12" t="s">
        <v>187</v>
      </c>
      <c r="C378" s="12" t="s">
        <v>148</v>
      </c>
      <c r="D378" s="13">
        <v>3.087000433268436</v>
      </c>
      <c r="E378" s="13">
        <v>2.404210916948283</v>
      </c>
      <c r="F378" s="13">
        <v>3.2578458511260497</v>
      </c>
      <c r="G378" s="13">
        <v>3.1748989237432217</v>
      </c>
      <c r="H378" s="13">
        <v>0</v>
      </c>
      <c r="I378" s="13">
        <v>0</v>
      </c>
      <c r="J378" s="13">
        <v>0</v>
      </c>
      <c r="K378" s="13">
        <v>0</v>
      </c>
      <c r="L378" s="13">
        <v>0</v>
      </c>
      <c r="M378" s="13"/>
      <c r="N378" s="13"/>
    </row>
    <row r="379" spans="1:14" x14ac:dyDescent="0.35">
      <c r="A379" s="12" t="str">
        <f t="shared" si="5"/>
        <v>CONSUMO MEDIO (kg ó litros por consumidor)Whisky</v>
      </c>
      <c r="B379" s="12" t="s">
        <v>187</v>
      </c>
      <c r="C379" s="12" t="s">
        <v>149</v>
      </c>
      <c r="D379" s="13">
        <v>1.2957234586898334</v>
      </c>
      <c r="E379" s="13">
        <v>1.2299346554695501</v>
      </c>
      <c r="F379" s="13">
        <v>1.566359195285943</v>
      </c>
      <c r="G379" s="13">
        <v>1.520771795373413</v>
      </c>
      <c r="H379" s="13">
        <v>0</v>
      </c>
      <c r="I379" s="13">
        <v>0</v>
      </c>
      <c r="J379" s="13">
        <v>0</v>
      </c>
      <c r="K379" s="13">
        <v>0</v>
      </c>
      <c r="L379" s="13">
        <v>0</v>
      </c>
      <c r="M379" s="13"/>
      <c r="N379" s="13"/>
    </row>
    <row r="380" spans="1:14" x14ac:dyDescent="0.35">
      <c r="A380" s="12" t="str">
        <f t="shared" si="5"/>
        <v>CONSUMO MEDIO (kg ó litros por consumidor)Brandy</v>
      </c>
      <c r="B380" s="12" t="s">
        <v>187</v>
      </c>
      <c r="C380" s="12" t="s">
        <v>150</v>
      </c>
      <c r="D380" s="13">
        <v>0.56061082252889161</v>
      </c>
      <c r="E380" s="13">
        <v>0.93006259126853463</v>
      </c>
      <c r="F380" s="13">
        <v>0.94948766756832959</v>
      </c>
      <c r="G380" s="13">
        <v>0.51584704918922453</v>
      </c>
      <c r="H380" s="13">
        <v>0</v>
      </c>
      <c r="I380" s="13">
        <v>0</v>
      </c>
      <c r="J380" s="13">
        <v>0</v>
      </c>
      <c r="K380" s="13">
        <v>0</v>
      </c>
      <c r="L380" s="13">
        <v>0</v>
      </c>
      <c r="M380" s="13"/>
      <c r="N380" s="13"/>
    </row>
    <row r="381" spans="1:14" x14ac:dyDescent="0.35">
      <c r="A381" s="12" t="str">
        <f t="shared" si="5"/>
        <v>CONSUMO MEDIO (kg ó litros por consumidor)Ginebra</v>
      </c>
      <c r="B381" s="12" t="s">
        <v>187</v>
      </c>
      <c r="C381" s="12" t="s">
        <v>151</v>
      </c>
      <c r="D381" s="13">
        <v>1.2010823772764827</v>
      </c>
      <c r="E381" s="13">
        <v>0.91795421324931359</v>
      </c>
      <c r="F381" s="13">
        <v>0.99086800791530594</v>
      </c>
      <c r="G381" s="13">
        <v>0.96659735385586598</v>
      </c>
      <c r="H381" s="13">
        <v>0</v>
      </c>
      <c r="I381" s="13">
        <v>0</v>
      </c>
      <c r="J381" s="13">
        <v>0</v>
      </c>
      <c r="K381" s="13">
        <v>0</v>
      </c>
      <c r="L381" s="13">
        <v>0</v>
      </c>
      <c r="M381" s="13"/>
      <c r="N381" s="13"/>
    </row>
    <row r="382" spans="1:14" x14ac:dyDescent="0.35">
      <c r="A382" s="12" t="str">
        <f t="shared" si="5"/>
        <v>CONSUMO MEDIO (kg ó litros por consumidor)Ron</v>
      </c>
      <c r="B382" s="12" t="s">
        <v>187</v>
      </c>
      <c r="C382" s="12" t="s">
        <v>152</v>
      </c>
      <c r="D382" s="13">
        <v>1.2201175968218176</v>
      </c>
      <c r="E382" s="13">
        <v>0.96167129951954888</v>
      </c>
      <c r="F382" s="13">
        <v>1.4276042064710412</v>
      </c>
      <c r="G382" s="13">
        <v>1.0245349476044869</v>
      </c>
      <c r="H382" s="13">
        <v>0</v>
      </c>
      <c r="I382" s="13">
        <v>0</v>
      </c>
      <c r="J382" s="13">
        <v>0</v>
      </c>
      <c r="K382" s="13">
        <v>0</v>
      </c>
      <c r="L382" s="13">
        <v>0</v>
      </c>
      <c r="M382" s="13"/>
      <c r="N382" s="13"/>
    </row>
    <row r="383" spans="1:14" x14ac:dyDescent="0.35">
      <c r="A383" s="12" t="str">
        <f t="shared" si="5"/>
        <v>CONSUMO MEDIO (kg ó litros por consumidor)Anis</v>
      </c>
      <c r="B383" s="12" t="s">
        <v>187</v>
      </c>
      <c r="C383" s="12" t="s">
        <v>153</v>
      </c>
      <c r="D383" s="13">
        <v>0.55677088284096321</v>
      </c>
      <c r="E383" s="13">
        <v>0.60598728430124627</v>
      </c>
      <c r="F383" s="13">
        <v>0.5621747219862897</v>
      </c>
      <c r="G383" s="13">
        <v>0.43470617896480207</v>
      </c>
      <c r="H383" s="13">
        <v>0</v>
      </c>
      <c r="I383" s="13">
        <v>0</v>
      </c>
      <c r="J383" s="13">
        <v>0</v>
      </c>
      <c r="K383" s="13">
        <v>0</v>
      </c>
      <c r="L383" s="13">
        <v>0</v>
      </c>
      <c r="M383" s="13"/>
      <c r="N383" s="13"/>
    </row>
    <row r="384" spans="1:14" x14ac:dyDescent="0.35">
      <c r="A384" s="12" t="str">
        <f t="shared" si="5"/>
        <v>CONSUMO MEDIO (kg ó litros por consumidor)Otras Espirituosas</v>
      </c>
      <c r="B384" s="12" t="s">
        <v>187</v>
      </c>
      <c r="C384" s="12" t="s">
        <v>154</v>
      </c>
      <c r="D384" s="13">
        <v>2.5114735410725824</v>
      </c>
      <c r="E384" s="13">
        <v>2.08227824833634</v>
      </c>
      <c r="F384" s="13">
        <v>2.8121409192831011</v>
      </c>
      <c r="G384" s="13">
        <v>2.8568394657512508</v>
      </c>
      <c r="H384" s="13">
        <v>0</v>
      </c>
      <c r="I384" s="13">
        <v>0</v>
      </c>
      <c r="J384" s="13">
        <v>0</v>
      </c>
      <c r="K384" s="13">
        <v>0</v>
      </c>
      <c r="L384" s="13">
        <v>0</v>
      </c>
      <c r="M384" s="13"/>
      <c r="N384" s="13"/>
    </row>
    <row r="385" spans="1:14" x14ac:dyDescent="0.35">
      <c r="A385" s="12" t="str">
        <f t="shared" si="5"/>
        <v>CONSUMO MEDIO (kg ó litros por consumidor)T.Zumo+Horchata+Mosto</v>
      </c>
      <c r="B385" s="12" t="s">
        <v>187</v>
      </c>
      <c r="C385" s="12" t="s">
        <v>155</v>
      </c>
      <c r="D385" s="13">
        <v>3.6618732589682272</v>
      </c>
      <c r="E385" s="13">
        <v>3.0310317746152675</v>
      </c>
      <c r="F385" s="13">
        <v>2.8548278991607456</v>
      </c>
      <c r="G385" s="13">
        <v>2.9922533533598235</v>
      </c>
      <c r="H385" s="13">
        <v>0</v>
      </c>
      <c r="I385" s="13">
        <v>0</v>
      </c>
      <c r="J385" s="13">
        <v>0</v>
      </c>
      <c r="K385" s="13">
        <v>0</v>
      </c>
      <c r="L385" s="13">
        <v>0</v>
      </c>
      <c r="M385" s="13"/>
      <c r="N385" s="13"/>
    </row>
    <row r="386" spans="1:14" x14ac:dyDescent="0.35">
      <c r="A386" s="12" t="str">
        <f t="shared" si="5"/>
        <v>CONSUMO MEDIO (kg ó litros por consumidor)Agua Envasada</v>
      </c>
      <c r="B386" s="12" t="s">
        <v>187</v>
      </c>
      <c r="C386" s="12" t="s">
        <v>156</v>
      </c>
      <c r="D386" s="13">
        <v>34.295416896332988</v>
      </c>
      <c r="E386" s="13">
        <v>23.547123450055423</v>
      </c>
      <c r="F386" s="13">
        <v>23.376111051967147</v>
      </c>
      <c r="G386" s="13">
        <v>25.261787314684728</v>
      </c>
      <c r="H386" s="13">
        <v>0</v>
      </c>
      <c r="I386" s="13">
        <v>0</v>
      </c>
      <c r="J386" s="13">
        <v>0</v>
      </c>
      <c r="K386" s="13">
        <v>0</v>
      </c>
      <c r="L386" s="13">
        <v>0</v>
      </c>
      <c r="M386" s="13"/>
      <c r="N386" s="13"/>
    </row>
    <row r="387" spans="1:14" x14ac:dyDescent="0.35">
      <c r="A387" s="12" t="str">
        <f t="shared" si="5"/>
        <v>CONSUMO MEDIO (kg ó litros por consumidor)Bebidas Refrescantes</v>
      </c>
      <c r="B387" s="12" t="s">
        <v>187</v>
      </c>
      <c r="C387" s="12" t="s">
        <v>157</v>
      </c>
      <c r="D387" s="13">
        <v>16.76098512217682</v>
      </c>
      <c r="E387" s="13">
        <v>12.724872801904333</v>
      </c>
      <c r="F387" s="13">
        <v>12.920325506133626</v>
      </c>
      <c r="G387" s="13">
        <v>12.898443535248976</v>
      </c>
      <c r="H387" s="13">
        <v>0</v>
      </c>
      <c r="I387" s="13">
        <v>0</v>
      </c>
      <c r="J387" s="13">
        <v>0</v>
      </c>
      <c r="K387" s="13">
        <v>0</v>
      </c>
      <c r="L387" s="13">
        <v>0</v>
      </c>
      <c r="M387" s="13"/>
      <c r="N387" s="13"/>
    </row>
    <row r="388" spans="1:14" x14ac:dyDescent="0.35">
      <c r="A388" s="12" t="str">
        <f t="shared" ref="A388:A451" si="6">B388&amp;C388</f>
        <v>CONSUMO MEDIO (kg ó litros por consumidor)Colas</v>
      </c>
      <c r="B388" s="12" t="s">
        <v>187</v>
      </c>
      <c r="C388" s="12" t="s">
        <v>158</v>
      </c>
      <c r="D388" s="13">
        <v>11.562847940526597</v>
      </c>
      <c r="E388" s="13">
        <v>8.8667727132927237</v>
      </c>
      <c r="F388" s="13">
        <v>9.2008328046385177</v>
      </c>
      <c r="G388" s="13">
        <v>7.9241645635068938</v>
      </c>
      <c r="H388" s="13">
        <v>0</v>
      </c>
      <c r="I388" s="13">
        <v>0</v>
      </c>
      <c r="J388" s="13">
        <v>0</v>
      </c>
      <c r="K388" s="13">
        <v>0</v>
      </c>
      <c r="L388" s="13">
        <v>0</v>
      </c>
      <c r="M388" s="13"/>
      <c r="N388" s="13"/>
    </row>
    <row r="389" spans="1:14" x14ac:dyDescent="0.35">
      <c r="A389" s="12" t="str">
        <f t="shared" si="6"/>
        <v>CONSUMO MEDIO (kg ó litros por consumidor)Cola Regular</v>
      </c>
      <c r="B389" s="12" t="s">
        <v>187</v>
      </c>
      <c r="C389" s="12" t="s">
        <v>159</v>
      </c>
      <c r="D389" s="13">
        <v>7.0376903311443719</v>
      </c>
      <c r="E389" s="13">
        <v>6.0543228712548203</v>
      </c>
      <c r="F389" s="13">
        <v>6.1929639644554388</v>
      </c>
      <c r="G389" s="13">
        <v>4.8204248106335257</v>
      </c>
      <c r="H389" s="13">
        <v>0</v>
      </c>
      <c r="I389" s="13">
        <v>0</v>
      </c>
      <c r="J389" s="13">
        <v>0</v>
      </c>
      <c r="K389" s="13">
        <v>0</v>
      </c>
      <c r="L389" s="13">
        <v>0</v>
      </c>
      <c r="M389" s="13"/>
      <c r="N389" s="13"/>
    </row>
    <row r="390" spans="1:14" x14ac:dyDescent="0.35">
      <c r="A390" s="12" t="str">
        <f t="shared" si="6"/>
        <v>CONSUMO MEDIO (kg ó litros por consumidor)Light/Zero</v>
      </c>
      <c r="B390" s="12" t="s">
        <v>187</v>
      </c>
      <c r="C390" s="12" t="s">
        <v>160</v>
      </c>
      <c r="D390" s="13">
        <v>8.3098797369261348</v>
      </c>
      <c r="E390" s="13">
        <v>6.6183162427487723</v>
      </c>
      <c r="F390" s="13">
        <v>6.645939895154652</v>
      </c>
      <c r="G390" s="13">
        <v>6.1178540990252523</v>
      </c>
      <c r="H390" s="13">
        <v>0</v>
      </c>
      <c r="I390" s="13">
        <v>0</v>
      </c>
      <c r="J390" s="13">
        <v>0</v>
      </c>
      <c r="K390" s="13">
        <v>0</v>
      </c>
      <c r="L390" s="13">
        <v>0</v>
      </c>
      <c r="M390" s="13"/>
      <c r="N390" s="13"/>
    </row>
    <row r="391" spans="1:14" x14ac:dyDescent="0.35">
      <c r="A391" s="12" t="str">
        <f t="shared" si="6"/>
        <v>CONSUMO MEDIO (kg ó litros por consumidor)Otra Variedad Cola</v>
      </c>
      <c r="B391" s="12" t="s">
        <v>187</v>
      </c>
      <c r="C391" s="12" t="s">
        <v>161</v>
      </c>
      <c r="D391" s="13">
        <v>1.9181579616786435</v>
      </c>
      <c r="E391" s="13">
        <v>1.1269042156769247</v>
      </c>
      <c r="F391" s="13" t="s">
        <v>212</v>
      </c>
      <c r="G391" s="13" t="s">
        <v>212</v>
      </c>
      <c r="H391" s="13">
        <v>0</v>
      </c>
      <c r="I391" s="13">
        <v>0</v>
      </c>
      <c r="J391" s="13">
        <v>0</v>
      </c>
      <c r="K391" s="13">
        <v>0</v>
      </c>
      <c r="L391" s="13">
        <v>0</v>
      </c>
      <c r="M391" s="13"/>
      <c r="N391" s="13"/>
    </row>
    <row r="392" spans="1:14" x14ac:dyDescent="0.35">
      <c r="A392" s="12" t="str">
        <f t="shared" si="6"/>
        <v>CONSUMO MEDIO (kg ó litros por consumidor)Con Cafeina</v>
      </c>
      <c r="B392" s="12" t="s">
        <v>187</v>
      </c>
      <c r="C392" s="12" t="s">
        <v>162</v>
      </c>
      <c r="D392" s="13">
        <v>6.1616807314460296</v>
      </c>
      <c r="E392" s="13">
        <v>4.9697911874908742</v>
      </c>
      <c r="F392" s="13">
        <v>5.2805604496188536</v>
      </c>
      <c r="G392" s="13">
        <v>8.5330012789269354</v>
      </c>
      <c r="H392" s="13">
        <v>0</v>
      </c>
      <c r="I392" s="13">
        <v>0</v>
      </c>
      <c r="J392" s="13">
        <v>0</v>
      </c>
      <c r="K392" s="13">
        <v>0</v>
      </c>
      <c r="L392" s="13">
        <v>0</v>
      </c>
      <c r="M392" s="13"/>
      <c r="N392" s="13"/>
    </row>
    <row r="393" spans="1:14" x14ac:dyDescent="0.35">
      <c r="A393" s="12" t="str">
        <f t="shared" si="6"/>
        <v>CONSUMO MEDIO (kg ó litros por consumidor)Sin Cafeina</v>
      </c>
      <c r="B393" s="12" t="s">
        <v>187</v>
      </c>
      <c r="C393" s="12" t="s">
        <v>163</v>
      </c>
      <c r="D393" s="13">
        <v>4.2006893695430874</v>
      </c>
      <c r="E393" s="13">
        <v>3.8135099214993935</v>
      </c>
      <c r="F393" s="13">
        <v>3.6784215261767721</v>
      </c>
      <c r="G393" s="13">
        <v>4.0943776199147326</v>
      </c>
      <c r="H393" s="13">
        <v>0</v>
      </c>
      <c r="I393" s="13">
        <v>0</v>
      </c>
      <c r="J393" s="13">
        <v>0</v>
      </c>
      <c r="K393" s="13">
        <v>0</v>
      </c>
      <c r="L393" s="13">
        <v>0</v>
      </c>
      <c r="M393" s="13"/>
      <c r="N393" s="13"/>
    </row>
    <row r="394" spans="1:14" x14ac:dyDescent="0.35">
      <c r="A394" s="12" t="str">
        <f t="shared" si="6"/>
        <v>CONSUMO MEDIO (kg ó litros por consumidor)Frutas con gas</v>
      </c>
      <c r="B394" s="12" t="s">
        <v>187</v>
      </c>
      <c r="C394" s="12" t="s">
        <v>164</v>
      </c>
      <c r="D394" s="13">
        <v>3.9208243427489582</v>
      </c>
      <c r="E394" s="13">
        <v>3.6578818091221597</v>
      </c>
      <c r="F394" s="13">
        <v>3.3336977292867767</v>
      </c>
      <c r="G394" s="13">
        <v>4.2683913149882926</v>
      </c>
      <c r="H394" s="13">
        <v>0</v>
      </c>
      <c r="I394" s="13">
        <v>0</v>
      </c>
      <c r="J394" s="13">
        <v>0</v>
      </c>
      <c r="K394" s="13">
        <v>0</v>
      </c>
      <c r="L394" s="13">
        <v>0</v>
      </c>
      <c r="M394" s="13"/>
      <c r="N394" s="13"/>
    </row>
    <row r="395" spans="1:14" x14ac:dyDescent="0.35">
      <c r="A395" s="12" t="str">
        <f t="shared" si="6"/>
        <v>CONSUMO MEDIO (kg ó litros por consumidor)Frutas sin gas</v>
      </c>
      <c r="B395" s="12" t="s">
        <v>187</v>
      </c>
      <c r="C395" s="12" t="s">
        <v>165</v>
      </c>
      <c r="D395" s="13">
        <v>2.6209681791873907</v>
      </c>
      <c r="E395" s="13">
        <v>2.6348612353495486</v>
      </c>
      <c r="F395" s="13">
        <v>2.5970817147863832</v>
      </c>
      <c r="G395" s="13">
        <v>2.0041848117915744</v>
      </c>
      <c r="H395" s="13">
        <v>0</v>
      </c>
      <c r="I395" s="13">
        <v>0</v>
      </c>
      <c r="J395" s="13">
        <v>0</v>
      </c>
      <c r="K395" s="13">
        <v>0</v>
      </c>
      <c r="L395" s="13">
        <v>0</v>
      </c>
      <c r="M395" s="13"/>
      <c r="N395" s="13"/>
    </row>
    <row r="396" spans="1:14" x14ac:dyDescent="0.35">
      <c r="A396" s="12" t="str">
        <f t="shared" si="6"/>
        <v>CONSUMO MEDIO (kg ó litros por consumidor)Mixers</v>
      </c>
      <c r="B396" s="12" t="s">
        <v>187</v>
      </c>
      <c r="C396" s="12" t="s">
        <v>166</v>
      </c>
      <c r="D396" s="13">
        <v>2.1368968813835587</v>
      </c>
      <c r="E396" s="13">
        <v>1.5687347531915892</v>
      </c>
      <c r="F396" s="13">
        <v>1.3445632707122914</v>
      </c>
      <c r="G396" s="13">
        <v>1.2705386884188579</v>
      </c>
      <c r="H396" s="13">
        <v>0</v>
      </c>
      <c r="I396" s="13">
        <v>0</v>
      </c>
      <c r="J396" s="13">
        <v>0</v>
      </c>
      <c r="K396" s="13">
        <v>0</v>
      </c>
      <c r="L396" s="13">
        <v>0</v>
      </c>
      <c r="M396" s="13"/>
      <c r="N396" s="13"/>
    </row>
    <row r="397" spans="1:14" x14ac:dyDescent="0.35">
      <c r="A397" s="12" t="str">
        <f t="shared" si="6"/>
        <v>CONSUMO MEDIO (kg ó litros por consumidor)Isotonicas</v>
      </c>
      <c r="B397" s="12" t="s">
        <v>187</v>
      </c>
      <c r="C397" s="12" t="s">
        <v>180</v>
      </c>
      <c r="D397" s="13">
        <v>3.6091294193146513</v>
      </c>
      <c r="E397" s="13">
        <v>3.7282807575330588</v>
      </c>
      <c r="F397" s="13">
        <v>3.1553531533714394</v>
      </c>
      <c r="G397" s="13">
        <v>3.2443803735089611</v>
      </c>
      <c r="H397" s="13">
        <v>0</v>
      </c>
      <c r="I397" s="13">
        <v>0</v>
      </c>
      <c r="J397" s="13">
        <v>0</v>
      </c>
      <c r="K397" s="13">
        <v>0</v>
      </c>
      <c r="L397" s="13">
        <v>0</v>
      </c>
      <c r="M397" s="13"/>
      <c r="N397" s="13"/>
    </row>
    <row r="398" spans="1:14" x14ac:dyDescent="0.35">
      <c r="A398" s="12" t="str">
        <f t="shared" si="6"/>
        <v>CONSUMO MEDIO (kg ó litros por consumidor)Energeticas</v>
      </c>
      <c r="B398" s="12" t="s">
        <v>187</v>
      </c>
      <c r="C398" s="12" t="s">
        <v>181</v>
      </c>
      <c r="D398" s="13">
        <v>6.3118266125164615</v>
      </c>
      <c r="E398" s="13">
        <v>6.7942857582095426</v>
      </c>
      <c r="F398" s="13">
        <v>6.6786742234567944</v>
      </c>
      <c r="G398" s="13">
        <v>6.2784039783448486</v>
      </c>
      <c r="H398" s="13">
        <v>0</v>
      </c>
      <c r="I398" s="13">
        <v>0</v>
      </c>
      <c r="J398" s="13">
        <v>0</v>
      </c>
      <c r="K398" s="13">
        <v>0</v>
      </c>
      <c r="L398" s="13">
        <v>0</v>
      </c>
      <c r="M398" s="13"/>
      <c r="N398" s="13"/>
    </row>
    <row r="399" spans="1:14" x14ac:dyDescent="0.35">
      <c r="A399" s="12" t="str">
        <f t="shared" si="6"/>
        <v>CONSUMO MEDIO (kg ó litros por consumidor)Gaseosas</v>
      </c>
      <c r="B399" s="12" t="s">
        <v>187</v>
      </c>
      <c r="C399" s="12" t="s">
        <v>167</v>
      </c>
      <c r="D399" s="13">
        <v>0.61128479428275218</v>
      </c>
      <c r="E399" s="13">
        <v>0.51009041687534673</v>
      </c>
      <c r="F399" s="13">
        <v>1.1104112703076896</v>
      </c>
      <c r="G399" s="13">
        <v>4.172097702392886</v>
      </c>
      <c r="H399" s="13">
        <v>0</v>
      </c>
      <c r="I399" s="13">
        <v>0</v>
      </c>
      <c r="J399" s="13">
        <v>0</v>
      </c>
      <c r="K399" s="13">
        <v>0</v>
      </c>
      <c r="L399" s="13">
        <v>0</v>
      </c>
      <c r="M399" s="13"/>
      <c r="N399" s="13"/>
    </row>
    <row r="400" spans="1:14" x14ac:dyDescent="0.35">
      <c r="A400" s="12" t="str">
        <f t="shared" si="6"/>
        <v>CONSUMO MEDIO (kg ó litros por consumidor)Bebidas Zumo+Leche</v>
      </c>
      <c r="B400" s="12" t="s">
        <v>187</v>
      </c>
      <c r="C400" s="12" t="s">
        <v>168</v>
      </c>
      <c r="D400" s="13">
        <v>1.8673727759888594</v>
      </c>
      <c r="E400" s="13">
        <v>2.3729033344599375</v>
      </c>
      <c r="F400" s="13">
        <v>1.7599570393160406</v>
      </c>
      <c r="G400" s="13">
        <v>2.1300378551280712</v>
      </c>
      <c r="H400" s="13">
        <v>0</v>
      </c>
      <c r="I400" s="13">
        <v>0</v>
      </c>
      <c r="J400" s="13">
        <v>0</v>
      </c>
      <c r="K400" s="13">
        <v>0</v>
      </c>
      <c r="L400" s="13">
        <v>0</v>
      </c>
      <c r="M400" s="13"/>
      <c r="N400" s="13"/>
    </row>
    <row r="401" spans="1:14" x14ac:dyDescent="0.35">
      <c r="A401" s="12" t="str">
        <f t="shared" si="6"/>
        <v>CONSUMO MEDIO (kg ó litros por consumidor)Resto</v>
      </c>
      <c r="B401" s="12" t="s">
        <v>187</v>
      </c>
      <c r="C401" s="12" t="s">
        <v>78</v>
      </c>
      <c r="D401" s="13">
        <v>2.9426143413760011</v>
      </c>
      <c r="E401" s="13">
        <v>2.5530214252667878</v>
      </c>
      <c r="F401" s="13">
        <v>2.707293288985154</v>
      </c>
      <c r="G401" s="13">
        <v>2.5797350025352981</v>
      </c>
      <c r="H401" s="13">
        <v>0</v>
      </c>
      <c r="I401" s="13">
        <v>0</v>
      </c>
      <c r="J401" s="13">
        <v>0</v>
      </c>
      <c r="K401" s="13">
        <v>0</v>
      </c>
      <c r="L401" s="13">
        <v>0</v>
      </c>
      <c r="M401" s="13"/>
      <c r="N401" s="13"/>
    </row>
    <row r="402" spans="1:14" x14ac:dyDescent="0.35">
      <c r="A402" s="12" t="str">
        <f t="shared" si="6"/>
        <v>VOLUMEN POR ACTO (consumiciones)TOTAL BEBIDAS</v>
      </c>
      <c r="B402" s="12" t="s">
        <v>205</v>
      </c>
      <c r="C402" s="12" t="s">
        <v>121</v>
      </c>
      <c r="D402" s="13">
        <v>2.3142951266176524</v>
      </c>
      <c r="E402" s="13">
        <v>2.310204237423402</v>
      </c>
      <c r="F402" s="13">
        <v>2.3144587643178385</v>
      </c>
      <c r="G402" s="13">
        <v>2.3303051226252323</v>
      </c>
      <c r="H402" s="13">
        <v>0</v>
      </c>
      <c r="I402" s="13">
        <v>0</v>
      </c>
      <c r="J402" s="13">
        <v>0</v>
      </c>
      <c r="K402" s="13">
        <v>0</v>
      </c>
      <c r="L402" s="13">
        <v>0</v>
      </c>
      <c r="M402" s="13"/>
      <c r="N402" s="13"/>
    </row>
    <row r="403" spans="1:14" x14ac:dyDescent="0.35">
      <c r="A403" s="12" t="str">
        <f t="shared" si="6"/>
        <v>VOLUMEN POR ACTO (consumiciones).Total Bebidas Caliente</v>
      </c>
      <c r="B403" s="12" t="s">
        <v>205</v>
      </c>
      <c r="C403" s="12" t="s">
        <v>122</v>
      </c>
      <c r="D403" s="13">
        <v>1.6364381911383268</v>
      </c>
      <c r="E403" s="13">
        <v>1.6257509448407268</v>
      </c>
      <c r="F403" s="13">
        <v>1.6592505240435425</v>
      </c>
      <c r="G403" s="13">
        <v>1.6682219424413478</v>
      </c>
      <c r="H403" s="13">
        <v>0</v>
      </c>
      <c r="I403" s="13">
        <v>0</v>
      </c>
      <c r="J403" s="13">
        <v>0</v>
      </c>
      <c r="K403" s="13">
        <v>0</v>
      </c>
      <c r="L403" s="13">
        <v>0</v>
      </c>
      <c r="M403" s="13"/>
      <c r="N403" s="13"/>
    </row>
    <row r="404" spans="1:14" x14ac:dyDescent="0.35">
      <c r="A404" s="12" t="str">
        <f t="shared" si="6"/>
        <v>VOLUMEN POR ACTO (consumiciones)Cafe</v>
      </c>
      <c r="B404" s="12" t="s">
        <v>205</v>
      </c>
      <c r="C404" s="12" t="s">
        <v>123</v>
      </c>
      <c r="D404" s="13">
        <v>1.5292304389014195</v>
      </c>
      <c r="E404" s="13">
        <v>1.523734136116407</v>
      </c>
      <c r="F404" s="13">
        <v>1.5416511014007963</v>
      </c>
      <c r="G404" s="13">
        <v>1.5655852603074309</v>
      </c>
      <c r="H404" s="13">
        <v>0</v>
      </c>
      <c r="I404" s="13">
        <v>0</v>
      </c>
      <c r="J404" s="13">
        <v>0</v>
      </c>
      <c r="K404" s="13">
        <v>0</v>
      </c>
      <c r="L404" s="13">
        <v>0</v>
      </c>
      <c r="M404" s="13"/>
      <c r="N404" s="13"/>
    </row>
    <row r="405" spans="1:14" x14ac:dyDescent="0.35">
      <c r="A405" s="12" t="str">
        <f t="shared" si="6"/>
        <v>VOLUMEN POR ACTO (consumiciones)Leche+bebidas vegetales</v>
      </c>
      <c r="B405" s="12" t="s">
        <v>205</v>
      </c>
      <c r="C405" s="12" t="s">
        <v>174</v>
      </c>
      <c r="D405" s="13">
        <v>1.5583563778749765</v>
      </c>
      <c r="E405" s="13">
        <v>1.5525600495624579</v>
      </c>
      <c r="F405" s="13">
        <v>1.5871302306081174</v>
      </c>
      <c r="G405" s="13">
        <v>1.5818032990625495</v>
      </c>
      <c r="H405" s="13">
        <v>0</v>
      </c>
      <c r="I405" s="13">
        <v>0</v>
      </c>
      <c r="J405" s="13">
        <v>0</v>
      </c>
      <c r="K405" s="13">
        <v>0</v>
      </c>
      <c r="L405" s="13">
        <v>0</v>
      </c>
      <c r="M405" s="13"/>
      <c r="N405" s="13"/>
    </row>
    <row r="406" spans="1:14" x14ac:dyDescent="0.35">
      <c r="A406" s="12" t="str">
        <f t="shared" si="6"/>
        <v>VOLUMEN POR ACTO (consumiciones)Leche</v>
      </c>
      <c r="B406" s="12" t="s">
        <v>205</v>
      </c>
      <c r="C406" s="12" t="s">
        <v>124</v>
      </c>
      <c r="D406" s="13">
        <v>1.5596428278183758</v>
      </c>
      <c r="E406" s="13">
        <v>1.5559062803165282</v>
      </c>
      <c r="F406" s="13">
        <v>1.5891092413332604</v>
      </c>
      <c r="G406" s="13">
        <v>1.5826049085105365</v>
      </c>
      <c r="H406" s="13">
        <v>0</v>
      </c>
      <c r="I406" s="13">
        <v>0</v>
      </c>
      <c r="J406" s="13">
        <v>0</v>
      </c>
      <c r="K406" s="13">
        <v>0</v>
      </c>
      <c r="L406" s="13">
        <v>0</v>
      </c>
      <c r="M406" s="13"/>
      <c r="N406" s="13"/>
    </row>
    <row r="407" spans="1:14" x14ac:dyDescent="0.35">
      <c r="A407" s="12" t="str">
        <f t="shared" si="6"/>
        <v>VOLUMEN POR ACTO (consumiciones)Leche Sola</v>
      </c>
      <c r="B407" s="12" t="s">
        <v>205</v>
      </c>
      <c r="C407" s="12" t="s">
        <v>125</v>
      </c>
      <c r="D407" s="13">
        <v>2.1695591278954383</v>
      </c>
      <c r="E407" s="13">
        <v>2.6487594472176461</v>
      </c>
      <c r="F407" s="13">
        <v>2.6038782780586613</v>
      </c>
      <c r="G407" s="13">
        <v>2.2829666832909306</v>
      </c>
      <c r="H407" s="13">
        <v>0</v>
      </c>
      <c r="I407" s="13">
        <v>0</v>
      </c>
      <c r="J407" s="13">
        <v>0</v>
      </c>
      <c r="K407" s="13">
        <v>0</v>
      </c>
      <c r="L407" s="13">
        <v>0</v>
      </c>
      <c r="M407" s="13"/>
      <c r="N407" s="13"/>
    </row>
    <row r="408" spans="1:14" x14ac:dyDescent="0.35">
      <c r="A408" s="12" t="str">
        <f t="shared" si="6"/>
        <v>VOLUMEN POR ACTO (consumiciones)Leche Con Cacao</v>
      </c>
      <c r="B408" s="12" t="s">
        <v>205</v>
      </c>
      <c r="C408" s="12" t="s">
        <v>126</v>
      </c>
      <c r="D408" s="13">
        <v>1.2769875725590805</v>
      </c>
      <c r="E408" s="13">
        <v>1.2554301758759951</v>
      </c>
      <c r="F408" s="13">
        <v>1.2741007928312373</v>
      </c>
      <c r="G408" s="13">
        <v>1.2366247581998082</v>
      </c>
      <c r="H408" s="13">
        <v>0</v>
      </c>
      <c r="I408" s="13">
        <v>0</v>
      </c>
      <c r="J408" s="13">
        <v>0</v>
      </c>
      <c r="K408" s="13">
        <v>0</v>
      </c>
      <c r="L408" s="13">
        <v>0</v>
      </c>
      <c r="M408" s="13"/>
      <c r="N408" s="13"/>
    </row>
    <row r="409" spans="1:14" x14ac:dyDescent="0.35">
      <c r="A409" s="12" t="str">
        <f t="shared" si="6"/>
        <v>VOLUMEN POR ACTO (consumiciones)Leche Con Cafe</v>
      </c>
      <c r="B409" s="12" t="s">
        <v>205</v>
      </c>
      <c r="C409" s="12" t="s">
        <v>127</v>
      </c>
      <c r="D409" s="13">
        <v>1.5419923081218181</v>
      </c>
      <c r="E409" s="13">
        <v>1.5392526653727305</v>
      </c>
      <c r="F409" s="13">
        <v>1.5676716957709793</v>
      </c>
      <c r="G409" s="13">
        <v>1.56314022376588</v>
      </c>
      <c r="H409" s="13">
        <v>0</v>
      </c>
      <c r="I409" s="13">
        <v>0</v>
      </c>
      <c r="J409" s="13">
        <v>0</v>
      </c>
      <c r="K409" s="13">
        <v>0</v>
      </c>
      <c r="L409" s="13">
        <v>0</v>
      </c>
      <c r="M409" s="13"/>
      <c r="N409" s="13"/>
    </row>
    <row r="410" spans="1:14" x14ac:dyDescent="0.35">
      <c r="A410" s="12" t="str">
        <f t="shared" si="6"/>
        <v>VOLUMEN POR ACTO (consumiciones)Bebidas Vegetales</v>
      </c>
      <c r="B410" s="12" t="s">
        <v>205</v>
      </c>
      <c r="C410" s="12" t="s">
        <v>175</v>
      </c>
      <c r="D410" s="13">
        <v>1.3317705157392017</v>
      </c>
      <c r="E410" s="13">
        <v>1.3111865033984835</v>
      </c>
      <c r="F410" s="13">
        <v>1.3049554239310186</v>
      </c>
      <c r="G410" s="13">
        <v>1.3364433641498301</v>
      </c>
      <c r="H410" s="13">
        <v>0</v>
      </c>
      <c r="I410" s="13">
        <v>0</v>
      </c>
      <c r="J410" s="13">
        <v>0</v>
      </c>
      <c r="K410" s="13">
        <v>0</v>
      </c>
      <c r="L410" s="13">
        <v>0</v>
      </c>
      <c r="M410" s="13"/>
      <c r="N410" s="13"/>
    </row>
    <row r="411" spans="1:14" x14ac:dyDescent="0.35">
      <c r="A411" s="12" t="str">
        <f t="shared" si="6"/>
        <v>VOLUMEN POR ACTO (consumiciones)Infusiones</v>
      </c>
      <c r="B411" s="12" t="s">
        <v>205</v>
      </c>
      <c r="C411" s="12" t="s">
        <v>128</v>
      </c>
      <c r="D411" s="13">
        <v>1.3032257035506207</v>
      </c>
      <c r="E411" s="13">
        <v>1.3097949591335618</v>
      </c>
      <c r="F411" s="13">
        <v>1.2863232840564736</v>
      </c>
      <c r="G411" s="13">
        <v>1.26834383278782</v>
      </c>
      <c r="H411" s="13">
        <v>0</v>
      </c>
      <c r="I411" s="13">
        <v>0</v>
      </c>
      <c r="J411" s="13">
        <v>0</v>
      </c>
      <c r="K411" s="13">
        <v>0</v>
      </c>
      <c r="L411" s="13">
        <v>0</v>
      </c>
      <c r="M411" s="13"/>
      <c r="N411" s="13"/>
    </row>
    <row r="412" spans="1:14" x14ac:dyDescent="0.35">
      <c r="A412" s="12" t="str">
        <f t="shared" si="6"/>
        <v>VOLUMEN POR ACTO (consumiciones)Resto Bebidas Caliente</v>
      </c>
      <c r="B412" s="12" t="s">
        <v>205</v>
      </c>
      <c r="C412" s="12" t="s">
        <v>129</v>
      </c>
      <c r="D412" s="13">
        <v>1.8737024995650602</v>
      </c>
      <c r="E412" s="13">
        <v>1.7141435807065017</v>
      </c>
      <c r="F412" s="13">
        <v>1.8199798079241643</v>
      </c>
      <c r="G412" s="13">
        <v>1.8332374879882638</v>
      </c>
      <c r="H412" s="13">
        <v>0</v>
      </c>
      <c r="I412" s="13">
        <v>0</v>
      </c>
      <c r="J412" s="13">
        <v>0</v>
      </c>
      <c r="K412" s="13">
        <v>0</v>
      </c>
      <c r="L412" s="13">
        <v>0</v>
      </c>
      <c r="M412" s="13"/>
      <c r="N412" s="13"/>
    </row>
    <row r="413" spans="1:14" x14ac:dyDescent="0.35">
      <c r="A413" s="12" t="str">
        <f t="shared" si="6"/>
        <v>VOLUMEN POR ACTO (consumiciones).Total Bebidas Frias</v>
      </c>
      <c r="B413" s="12" t="s">
        <v>205</v>
      </c>
      <c r="C413" s="12" t="s">
        <v>130</v>
      </c>
      <c r="D413" s="13">
        <v>2.5660438747925696</v>
      </c>
      <c r="E413" s="13">
        <v>2.6007020319029053</v>
      </c>
      <c r="F413" s="13">
        <v>2.5617075556986633</v>
      </c>
      <c r="G413" s="13">
        <v>2.5625596241092454</v>
      </c>
      <c r="H413" s="13">
        <v>0</v>
      </c>
      <c r="I413" s="13">
        <v>0</v>
      </c>
      <c r="J413" s="13">
        <v>0</v>
      </c>
      <c r="K413" s="13">
        <v>0</v>
      </c>
      <c r="L413" s="13">
        <v>0</v>
      </c>
      <c r="M413" s="13"/>
      <c r="N413" s="13"/>
    </row>
    <row r="414" spans="1:14" x14ac:dyDescent="0.35">
      <c r="A414" s="12" t="str">
        <f t="shared" si="6"/>
        <v>VOLUMEN POR ACTO (consumiciones)Total bebidas de vino</v>
      </c>
      <c r="B414" s="12" t="s">
        <v>205</v>
      </c>
      <c r="C414" s="12" t="s">
        <v>131</v>
      </c>
      <c r="D414" s="13">
        <v>1.8683189071455131</v>
      </c>
      <c r="E414" s="13">
        <v>1.8448131220288169</v>
      </c>
      <c r="F414" s="13">
        <v>1.8171399331110227</v>
      </c>
      <c r="G414" s="13">
        <v>1.8565920554127446</v>
      </c>
      <c r="H414" s="13">
        <v>0</v>
      </c>
      <c r="I414" s="13">
        <v>0</v>
      </c>
      <c r="J414" s="13">
        <v>0</v>
      </c>
      <c r="K414" s="13">
        <v>0</v>
      </c>
      <c r="L414" s="13">
        <v>0</v>
      </c>
      <c r="M414" s="13"/>
      <c r="N414" s="13"/>
    </row>
    <row r="415" spans="1:14" x14ac:dyDescent="0.35">
      <c r="A415" s="12" t="str">
        <f t="shared" si="6"/>
        <v>VOLUMEN POR ACTO (consumiciones)Vino</v>
      </c>
      <c r="B415" s="12" t="s">
        <v>205</v>
      </c>
      <c r="C415" s="12" t="s">
        <v>132</v>
      </c>
      <c r="D415" s="13">
        <v>1.8196752435994803</v>
      </c>
      <c r="E415" s="13">
        <v>1.7689690895511601</v>
      </c>
      <c r="F415" s="13">
        <v>1.7574993856341239</v>
      </c>
      <c r="G415" s="13">
        <v>1.789496243494846</v>
      </c>
      <c r="H415" s="13">
        <v>0</v>
      </c>
      <c r="I415" s="13">
        <v>0</v>
      </c>
      <c r="J415" s="13">
        <v>0</v>
      </c>
      <c r="K415" s="13">
        <v>0</v>
      </c>
      <c r="L415" s="13">
        <v>0</v>
      </c>
      <c r="M415" s="13"/>
      <c r="N415" s="13"/>
    </row>
    <row r="416" spans="1:14" x14ac:dyDescent="0.35">
      <c r="A416" s="12" t="str">
        <f t="shared" si="6"/>
        <v>VOLUMEN POR ACTO (consumiciones)Tinto</v>
      </c>
      <c r="B416" s="12" t="s">
        <v>205</v>
      </c>
      <c r="C416" s="12" t="s">
        <v>133</v>
      </c>
      <c r="D416" s="13">
        <v>1.7388383761748967</v>
      </c>
      <c r="E416" s="13">
        <v>1.6909637756417852</v>
      </c>
      <c r="F416" s="13">
        <v>1.6481067998038204</v>
      </c>
      <c r="G416" s="13">
        <v>1.6419042804396253</v>
      </c>
      <c r="H416" s="13">
        <v>0</v>
      </c>
      <c r="I416" s="13">
        <v>0</v>
      </c>
      <c r="J416" s="13">
        <v>0</v>
      </c>
      <c r="K416" s="13">
        <v>0</v>
      </c>
      <c r="L416" s="13">
        <v>0</v>
      </c>
      <c r="M416" s="13"/>
      <c r="N416" s="13"/>
    </row>
    <row r="417" spans="1:14" x14ac:dyDescent="0.35">
      <c r="A417" s="12" t="str">
        <f t="shared" si="6"/>
        <v>VOLUMEN POR ACTO (consumiciones)Blanco</v>
      </c>
      <c r="B417" s="12" t="s">
        <v>205</v>
      </c>
      <c r="C417" s="12" t="s">
        <v>134</v>
      </c>
      <c r="D417" s="13">
        <v>1.8723508977558225</v>
      </c>
      <c r="E417" s="13">
        <v>1.766039713494395</v>
      </c>
      <c r="F417" s="13">
        <v>1.8152904189067682</v>
      </c>
      <c r="G417" s="13">
        <v>1.8859861080896292</v>
      </c>
      <c r="H417" s="13">
        <v>0</v>
      </c>
      <c r="I417" s="13">
        <v>0</v>
      </c>
      <c r="J417" s="13">
        <v>0</v>
      </c>
      <c r="K417" s="13">
        <v>0</v>
      </c>
      <c r="L417" s="13">
        <v>0</v>
      </c>
      <c r="M417" s="13"/>
      <c r="N417" s="13"/>
    </row>
    <row r="418" spans="1:14" x14ac:dyDescent="0.35">
      <c r="A418" s="12" t="str">
        <f t="shared" si="6"/>
        <v>VOLUMEN POR ACTO (consumiciones)Rosado</v>
      </c>
      <c r="B418" s="12" t="s">
        <v>205</v>
      </c>
      <c r="C418" s="12" t="s">
        <v>135</v>
      </c>
      <c r="D418" s="13">
        <v>1.3622065976465094</v>
      </c>
      <c r="E418" s="13">
        <v>1.4328916481430349</v>
      </c>
      <c r="F418" s="13">
        <v>1.5415954061446835</v>
      </c>
      <c r="G418" s="13">
        <v>1.5994389975004344</v>
      </c>
      <c r="H418" s="13">
        <v>0</v>
      </c>
      <c r="I418" s="13">
        <v>0</v>
      </c>
      <c r="J418" s="13">
        <v>0</v>
      </c>
      <c r="K418" s="13">
        <v>0</v>
      </c>
      <c r="L418" s="13">
        <v>0</v>
      </c>
      <c r="M418" s="13"/>
      <c r="N418" s="13"/>
    </row>
    <row r="419" spans="1:14" x14ac:dyDescent="0.35">
      <c r="A419" s="12" t="str">
        <f t="shared" si="6"/>
        <v>VOLUMEN POR ACTO (consumiciones)Resto vino</v>
      </c>
      <c r="B419" s="12" t="s">
        <v>205</v>
      </c>
      <c r="C419" s="12" t="s">
        <v>136</v>
      </c>
      <c r="D419" s="13">
        <v>1.9225279024568414</v>
      </c>
      <c r="E419" s="13">
        <v>1.9724247441625273</v>
      </c>
      <c r="F419" s="13">
        <v>1.7828033236037892</v>
      </c>
      <c r="G419" s="13">
        <v>1.7414581110114551</v>
      </c>
      <c r="H419" s="13">
        <v>0</v>
      </c>
      <c r="I419" s="13">
        <v>0</v>
      </c>
      <c r="J419" s="13">
        <v>0</v>
      </c>
      <c r="K419" s="13">
        <v>0</v>
      </c>
      <c r="L419" s="13">
        <v>0</v>
      </c>
      <c r="M419" s="13"/>
      <c r="N419" s="13"/>
    </row>
    <row r="420" spans="1:14" x14ac:dyDescent="0.35">
      <c r="A420" s="12" t="str">
        <f t="shared" si="6"/>
        <v>VOLUMEN POR ACTO (consumiciones)Cava</v>
      </c>
      <c r="B420" s="12" t="s">
        <v>205</v>
      </c>
      <c r="C420" s="12" t="s">
        <v>137</v>
      </c>
      <c r="D420" s="13">
        <v>1.8822115199739125</v>
      </c>
      <c r="E420" s="13">
        <v>1.7721519641464587</v>
      </c>
      <c r="F420" s="13">
        <v>1.7172166441969485</v>
      </c>
      <c r="G420" s="13">
        <v>1.8740424981804844</v>
      </c>
      <c r="H420" s="13">
        <v>0</v>
      </c>
      <c r="I420" s="13">
        <v>0</v>
      </c>
      <c r="J420" s="13">
        <v>0</v>
      </c>
      <c r="K420" s="13">
        <v>0</v>
      </c>
      <c r="L420" s="13">
        <v>0</v>
      </c>
      <c r="M420" s="13"/>
      <c r="N420" s="13"/>
    </row>
    <row r="421" spans="1:14" x14ac:dyDescent="0.35">
      <c r="A421" s="12" t="str">
        <f t="shared" si="6"/>
        <v>VOLUMEN POR ACTO (consumiciones)Otr.Bebidas Deri.Vino</v>
      </c>
      <c r="B421" s="12" t="s">
        <v>205</v>
      </c>
      <c r="C421" s="12" t="s">
        <v>138</v>
      </c>
      <c r="D421" s="13">
        <v>1.9192978052888117</v>
      </c>
      <c r="E421" s="13">
        <v>1.9890436362185395</v>
      </c>
      <c r="F421" s="13">
        <v>1.85976393131172</v>
      </c>
      <c r="G421" s="13">
        <v>1.9008151674458862</v>
      </c>
      <c r="H421" s="13">
        <v>0</v>
      </c>
      <c r="I421" s="13">
        <v>0</v>
      </c>
      <c r="J421" s="13">
        <v>0</v>
      </c>
      <c r="K421" s="13">
        <v>0</v>
      </c>
      <c r="L421" s="13">
        <v>0</v>
      </c>
      <c r="M421" s="13"/>
      <c r="N421" s="13"/>
    </row>
    <row r="422" spans="1:14" x14ac:dyDescent="0.35">
      <c r="A422" s="12" t="str">
        <f t="shared" si="6"/>
        <v>VOLUMEN POR ACTO (consumiciones)Tinto de Verano</v>
      </c>
      <c r="B422" s="12" t="s">
        <v>205</v>
      </c>
      <c r="C422" s="12" t="s">
        <v>139</v>
      </c>
      <c r="D422" s="13">
        <v>1.962908983297343</v>
      </c>
      <c r="E422" s="13">
        <v>2.1098960542887215</v>
      </c>
      <c r="F422" s="13">
        <v>1.9175340845361573</v>
      </c>
      <c r="G422" s="13">
        <v>1.9399699184339756</v>
      </c>
      <c r="H422" s="13">
        <v>0</v>
      </c>
      <c r="I422" s="13">
        <v>0</v>
      </c>
      <c r="J422" s="13">
        <v>0</v>
      </c>
      <c r="K422" s="13">
        <v>0</v>
      </c>
      <c r="L422" s="13">
        <v>0</v>
      </c>
      <c r="M422" s="13"/>
      <c r="N422" s="13"/>
    </row>
    <row r="423" spans="1:14" x14ac:dyDescent="0.35">
      <c r="A423" s="12" t="str">
        <f t="shared" si="6"/>
        <v>VOLUMEN POR ACTO (consumiciones)Sangria de Vino</v>
      </c>
      <c r="B423" s="12" t="s">
        <v>205</v>
      </c>
      <c r="C423" s="12" t="s">
        <v>140</v>
      </c>
      <c r="D423" s="13">
        <v>1.6703059482118205</v>
      </c>
      <c r="E423" s="13">
        <v>1.558359552378578</v>
      </c>
      <c r="F423" s="13">
        <v>1.5400012756628068</v>
      </c>
      <c r="G423" s="13">
        <v>1.8786578433373176</v>
      </c>
      <c r="H423" s="13">
        <v>0</v>
      </c>
      <c r="I423" s="13">
        <v>0</v>
      </c>
      <c r="J423" s="13">
        <v>0</v>
      </c>
      <c r="K423" s="13">
        <v>0</v>
      </c>
      <c r="L423" s="13">
        <v>0</v>
      </c>
      <c r="M423" s="13"/>
      <c r="N423" s="13"/>
    </row>
    <row r="424" spans="1:14" x14ac:dyDescent="0.35">
      <c r="A424" s="12" t="str">
        <f t="shared" si="6"/>
        <v>VOLUMEN POR ACTO (consumiciones)Sangria de Cava</v>
      </c>
      <c r="B424" s="12" t="s">
        <v>205</v>
      </c>
      <c r="C424" s="12" t="s">
        <v>141</v>
      </c>
      <c r="D424" s="13">
        <v>1.8479496696804549</v>
      </c>
      <c r="E424" s="13">
        <v>1.7013635477365017</v>
      </c>
      <c r="F424" s="13">
        <v>1.6437022440614271</v>
      </c>
      <c r="G424" s="13">
        <v>1.7009242986628867</v>
      </c>
      <c r="H424" s="13">
        <v>0</v>
      </c>
      <c r="I424" s="13">
        <v>0</v>
      </c>
      <c r="J424" s="13">
        <v>0</v>
      </c>
      <c r="K424" s="13">
        <v>0</v>
      </c>
      <c r="L424" s="13">
        <v>0</v>
      </c>
      <c r="M424" s="13"/>
      <c r="N424" s="13"/>
    </row>
    <row r="425" spans="1:14" x14ac:dyDescent="0.35">
      <c r="A425" s="12" t="str">
        <f t="shared" si="6"/>
        <v>VOLUMEN POR ACTO (consumiciones)Calimocho</v>
      </c>
      <c r="B425" s="12" t="s">
        <v>205</v>
      </c>
      <c r="C425" s="12" t="s">
        <v>142</v>
      </c>
      <c r="D425" s="13">
        <v>1.7506717381303711</v>
      </c>
      <c r="E425" s="13">
        <v>1.7116630209078669</v>
      </c>
      <c r="F425" s="13">
        <v>1.8771797624245956</v>
      </c>
      <c r="G425" s="13">
        <v>1.9159494479649943</v>
      </c>
      <c r="H425" s="13">
        <v>0</v>
      </c>
      <c r="I425" s="13">
        <v>0</v>
      </c>
      <c r="J425" s="13">
        <v>0</v>
      </c>
      <c r="K425" s="13">
        <v>0</v>
      </c>
      <c r="L425" s="13">
        <v>0</v>
      </c>
      <c r="M425" s="13"/>
      <c r="N425" s="13"/>
    </row>
    <row r="426" spans="1:14" x14ac:dyDescent="0.35">
      <c r="A426" s="12" t="str">
        <f t="shared" si="6"/>
        <v>VOLUMEN POR ACTO (consumiciones)Rebujito</v>
      </c>
      <c r="B426" s="12" t="s">
        <v>205</v>
      </c>
      <c r="C426" s="12" t="s">
        <v>176</v>
      </c>
      <c r="D426" s="13">
        <v>1.8648410008321721</v>
      </c>
      <c r="E426" s="13">
        <v>2.8032672535260388</v>
      </c>
      <c r="F426" s="13">
        <v>2.7001593608512335</v>
      </c>
      <c r="G426" s="13">
        <v>1.971549610958464</v>
      </c>
      <c r="H426" s="13">
        <v>0</v>
      </c>
      <c r="I426" s="13">
        <v>0</v>
      </c>
      <c r="J426" s="13">
        <v>0</v>
      </c>
      <c r="K426" s="13">
        <v>0</v>
      </c>
      <c r="L426" s="13">
        <v>0</v>
      </c>
      <c r="M426" s="13"/>
      <c r="N426" s="13"/>
    </row>
    <row r="427" spans="1:14" x14ac:dyDescent="0.35">
      <c r="A427" s="12" t="str">
        <f t="shared" si="6"/>
        <v>VOLUMEN POR ACTO (consumiciones)Espum/Lambrusc/Mosca</v>
      </c>
      <c r="B427" s="12" t="s">
        <v>205</v>
      </c>
      <c r="C427" s="12" t="s">
        <v>177</v>
      </c>
      <c r="D427" s="13" t="s">
        <v>212</v>
      </c>
      <c r="E427" s="13">
        <v>1.605824013302835</v>
      </c>
      <c r="F427" s="13">
        <v>1.6722083385043471</v>
      </c>
      <c r="G427" s="13">
        <v>1.5668571448649065</v>
      </c>
      <c r="H427" s="13">
        <v>0</v>
      </c>
      <c r="I427" s="13">
        <v>0</v>
      </c>
      <c r="J427" s="13">
        <v>0</v>
      </c>
      <c r="K427" s="13">
        <v>0</v>
      </c>
      <c r="L427" s="13">
        <v>0</v>
      </c>
      <c r="M427" s="13"/>
      <c r="N427" s="13"/>
    </row>
    <row r="428" spans="1:14" x14ac:dyDescent="0.35">
      <c r="A428" s="12" t="str">
        <f t="shared" si="6"/>
        <v>VOLUMEN POR ACTO (consumiciones)Sidra</v>
      </c>
      <c r="B428" s="12" t="s">
        <v>205</v>
      </c>
      <c r="C428" s="12" t="s">
        <v>143</v>
      </c>
      <c r="D428" s="13">
        <v>2.3325841455782923</v>
      </c>
      <c r="E428" s="13">
        <v>2.4112830852283436</v>
      </c>
      <c r="F428" s="13">
        <v>2.1924567052085027</v>
      </c>
      <c r="G428" s="13">
        <v>2.3989117875600932</v>
      </c>
      <c r="H428" s="13">
        <v>0</v>
      </c>
      <c r="I428" s="13">
        <v>0</v>
      </c>
      <c r="J428" s="13">
        <v>0</v>
      </c>
      <c r="K428" s="13">
        <v>0</v>
      </c>
      <c r="L428" s="13">
        <v>0</v>
      </c>
      <c r="M428" s="13"/>
      <c r="N428" s="13"/>
    </row>
    <row r="429" spans="1:14" x14ac:dyDescent="0.35">
      <c r="A429" s="12" t="str">
        <f t="shared" si="6"/>
        <v>VOLUMEN POR ACTO (consumiciones)Cerveza</v>
      </c>
      <c r="B429" s="12" t="s">
        <v>205</v>
      </c>
      <c r="C429" s="12" t="s">
        <v>144</v>
      </c>
      <c r="D429" s="13">
        <v>2.8504399927894974</v>
      </c>
      <c r="E429" s="13">
        <v>2.9338308989840427</v>
      </c>
      <c r="F429" s="13">
        <v>2.9276059688159122</v>
      </c>
      <c r="G429" s="13">
        <v>2.9071012886098706</v>
      </c>
      <c r="H429" s="13">
        <v>0</v>
      </c>
      <c r="I429" s="13">
        <v>0</v>
      </c>
      <c r="J429" s="13">
        <v>0</v>
      </c>
      <c r="K429" s="13">
        <v>0</v>
      </c>
      <c r="L429" s="13">
        <v>0</v>
      </c>
      <c r="M429" s="13"/>
      <c r="N429" s="13"/>
    </row>
    <row r="430" spans="1:14" x14ac:dyDescent="0.35">
      <c r="A430" s="12" t="str">
        <f t="shared" si="6"/>
        <v>VOLUMEN POR ACTO (consumiciones)Con alcohol</v>
      </c>
      <c r="B430" s="12" t="s">
        <v>205</v>
      </c>
      <c r="C430" s="12" t="s">
        <v>145</v>
      </c>
      <c r="D430" s="13">
        <v>2.8393628153890811</v>
      </c>
      <c r="E430" s="13">
        <v>2.9443491774448733</v>
      </c>
      <c r="F430" s="13">
        <v>2.9354940669933196</v>
      </c>
      <c r="G430" s="13">
        <v>2.8957152162308204</v>
      </c>
      <c r="H430" s="13">
        <v>0</v>
      </c>
      <c r="I430" s="13">
        <v>0</v>
      </c>
      <c r="J430" s="13">
        <v>0</v>
      </c>
      <c r="K430" s="13">
        <v>0</v>
      </c>
      <c r="L430" s="13">
        <v>0</v>
      </c>
      <c r="M430" s="13"/>
      <c r="N430" s="13"/>
    </row>
    <row r="431" spans="1:14" x14ac:dyDescent="0.35">
      <c r="A431" s="12" t="str">
        <f t="shared" si="6"/>
        <v>VOLUMEN POR ACTO (consumiciones)Sin alcohol</v>
      </c>
      <c r="B431" s="12" t="s">
        <v>205</v>
      </c>
      <c r="C431" s="12" t="s">
        <v>146</v>
      </c>
      <c r="D431" s="13">
        <v>2.0318543171708887</v>
      </c>
      <c r="E431" s="13">
        <v>1.9954143633266175</v>
      </c>
      <c r="F431" s="13">
        <v>1.9451638162325131</v>
      </c>
      <c r="G431" s="13">
        <v>2.0071758201523848</v>
      </c>
      <c r="H431" s="13">
        <v>0</v>
      </c>
      <c r="I431" s="13">
        <v>0</v>
      </c>
      <c r="J431" s="13">
        <v>0</v>
      </c>
      <c r="K431" s="13">
        <v>0</v>
      </c>
      <c r="L431" s="13">
        <v>0</v>
      </c>
      <c r="M431" s="13"/>
      <c r="N431" s="13"/>
    </row>
    <row r="432" spans="1:14" x14ac:dyDescent="0.35">
      <c r="A432" s="12" t="str">
        <f t="shared" si="6"/>
        <v>VOLUMEN POR ACTO (consumiciones)Cerveza Envasada</v>
      </c>
      <c r="B432" s="12" t="s">
        <v>205</v>
      </c>
      <c r="C432" s="12" t="s">
        <v>178</v>
      </c>
      <c r="D432" s="13">
        <v>2.7895774573750858</v>
      </c>
      <c r="E432" s="13">
        <v>2.9235440560888417</v>
      </c>
      <c r="F432" s="13">
        <v>2.8917636177144614</v>
      </c>
      <c r="G432" s="13">
        <v>2.86864539805185</v>
      </c>
      <c r="H432" s="13">
        <v>0</v>
      </c>
      <c r="I432" s="13">
        <v>0</v>
      </c>
      <c r="J432" s="13">
        <v>0</v>
      </c>
      <c r="K432" s="13">
        <v>0</v>
      </c>
      <c r="L432" s="13">
        <v>0</v>
      </c>
      <c r="M432" s="13"/>
      <c r="N432" s="13"/>
    </row>
    <row r="433" spans="1:14" x14ac:dyDescent="0.35">
      <c r="A433" s="12" t="str">
        <f t="shared" si="6"/>
        <v>VOLUMEN POR ACTO (consumiciones)Cerveza Surtidor</v>
      </c>
      <c r="B433" s="12" t="s">
        <v>205</v>
      </c>
      <c r="C433" s="12" t="s">
        <v>179</v>
      </c>
      <c r="D433" s="13">
        <v>2.6724201814395032</v>
      </c>
      <c r="E433" s="13">
        <v>2.691655690726769</v>
      </c>
      <c r="F433" s="13">
        <v>2.6841736278511759</v>
      </c>
      <c r="G433" s="13">
        <v>2.6959195438059895</v>
      </c>
      <c r="H433" s="13">
        <v>0</v>
      </c>
      <c r="I433" s="13">
        <v>0</v>
      </c>
      <c r="J433" s="13">
        <v>0</v>
      </c>
      <c r="K433" s="13">
        <v>0</v>
      </c>
      <c r="L433" s="13">
        <v>0</v>
      </c>
      <c r="M433" s="13"/>
      <c r="N433" s="13"/>
    </row>
    <row r="434" spans="1:14" x14ac:dyDescent="0.35">
      <c r="A434" s="12" t="str">
        <f t="shared" si="6"/>
        <v>VOLUMEN POR ACTO (consumiciones)Otras Cervezas</v>
      </c>
      <c r="B434" s="12" t="s">
        <v>205</v>
      </c>
      <c r="C434" s="12" t="s">
        <v>147</v>
      </c>
      <c r="D434" s="13">
        <v>2.8116552283264928</v>
      </c>
      <c r="E434" s="13">
        <v>2.4037155186567074</v>
      </c>
      <c r="F434" s="13">
        <v>2.3013289512743977</v>
      </c>
      <c r="G434" s="13">
        <v>2.7406730547452383</v>
      </c>
      <c r="H434" s="13">
        <v>0</v>
      </c>
      <c r="I434" s="13">
        <v>0</v>
      </c>
      <c r="J434" s="13">
        <v>0</v>
      </c>
      <c r="K434" s="13">
        <v>0</v>
      </c>
      <c r="L434" s="13">
        <v>0</v>
      </c>
      <c r="M434" s="13"/>
      <c r="N434" s="13"/>
    </row>
    <row r="435" spans="1:14" x14ac:dyDescent="0.35">
      <c r="A435" s="12" t="str">
        <f t="shared" si="6"/>
        <v>VOLUMEN POR ACTO (consumiciones)Espirituosas</v>
      </c>
      <c r="B435" s="12" t="s">
        <v>205</v>
      </c>
      <c r="C435" s="12" t="s">
        <v>148</v>
      </c>
      <c r="D435" s="13">
        <v>2.3233128473474358</v>
      </c>
      <c r="E435" s="13">
        <v>2.1276677018920229</v>
      </c>
      <c r="F435" s="13">
        <v>2.1829853847729694</v>
      </c>
      <c r="G435" s="13">
        <v>2.2714426845723836</v>
      </c>
      <c r="H435" s="13">
        <v>0</v>
      </c>
      <c r="I435" s="13">
        <v>0</v>
      </c>
      <c r="J435" s="13">
        <v>0</v>
      </c>
      <c r="K435" s="13">
        <v>0</v>
      </c>
      <c r="L435" s="13">
        <v>0</v>
      </c>
      <c r="M435" s="13"/>
      <c r="N435" s="13"/>
    </row>
    <row r="436" spans="1:14" x14ac:dyDescent="0.35">
      <c r="A436" s="12" t="str">
        <f t="shared" si="6"/>
        <v>VOLUMEN POR ACTO (consumiciones)Whisky</v>
      </c>
      <c r="B436" s="12" t="s">
        <v>205</v>
      </c>
      <c r="C436" s="12" t="s">
        <v>149</v>
      </c>
      <c r="D436" s="13">
        <v>2.0194043964984387</v>
      </c>
      <c r="E436" s="13">
        <v>1.8868284177466097</v>
      </c>
      <c r="F436" s="13">
        <v>1.9776744593226401</v>
      </c>
      <c r="G436" s="13">
        <v>2.0974009150075559</v>
      </c>
      <c r="H436" s="13">
        <v>0</v>
      </c>
      <c r="I436" s="13">
        <v>0</v>
      </c>
      <c r="J436" s="13">
        <v>0</v>
      </c>
      <c r="K436" s="13">
        <v>0</v>
      </c>
      <c r="L436" s="13">
        <v>0</v>
      </c>
      <c r="M436" s="13"/>
      <c r="N436" s="13"/>
    </row>
    <row r="437" spans="1:14" x14ac:dyDescent="0.35">
      <c r="A437" s="12" t="str">
        <f t="shared" si="6"/>
        <v>VOLUMEN POR ACTO (consumiciones)Brandy</v>
      </c>
      <c r="B437" s="12" t="s">
        <v>205</v>
      </c>
      <c r="C437" s="12" t="s">
        <v>150</v>
      </c>
      <c r="D437" s="13">
        <v>1.5128240761988883</v>
      </c>
      <c r="E437" s="13">
        <v>1.3195646708172941</v>
      </c>
      <c r="F437" s="13">
        <v>1.3035822497083851</v>
      </c>
      <c r="G437" s="13">
        <v>1.347322140578443</v>
      </c>
      <c r="H437" s="13">
        <v>0</v>
      </c>
      <c r="I437" s="13">
        <v>0</v>
      </c>
      <c r="J437" s="13">
        <v>0</v>
      </c>
      <c r="K437" s="13">
        <v>0</v>
      </c>
      <c r="L437" s="13">
        <v>0</v>
      </c>
      <c r="M437" s="13"/>
      <c r="N437" s="13"/>
    </row>
    <row r="438" spans="1:14" x14ac:dyDescent="0.35">
      <c r="A438" s="12" t="str">
        <f t="shared" si="6"/>
        <v>VOLUMEN POR ACTO (consumiciones)Ginebra</v>
      </c>
      <c r="B438" s="12" t="s">
        <v>205</v>
      </c>
      <c r="C438" s="12" t="s">
        <v>151</v>
      </c>
      <c r="D438" s="13">
        <v>2.3582520163648724</v>
      </c>
      <c r="E438" s="13">
        <v>2.2745848771923129</v>
      </c>
      <c r="F438" s="13">
        <v>2.2968954443637517</v>
      </c>
      <c r="G438" s="13">
        <v>2.2854766623969383</v>
      </c>
      <c r="H438" s="13">
        <v>0</v>
      </c>
      <c r="I438" s="13">
        <v>0</v>
      </c>
      <c r="J438" s="13">
        <v>0</v>
      </c>
      <c r="K438" s="13">
        <v>0</v>
      </c>
      <c r="L438" s="13">
        <v>0</v>
      </c>
      <c r="M438" s="13"/>
      <c r="N438" s="13"/>
    </row>
    <row r="439" spans="1:14" x14ac:dyDescent="0.35">
      <c r="A439" s="12" t="str">
        <f t="shared" si="6"/>
        <v>VOLUMEN POR ACTO (consumiciones)Ron</v>
      </c>
      <c r="B439" s="12" t="s">
        <v>205</v>
      </c>
      <c r="C439" s="12" t="s">
        <v>152</v>
      </c>
      <c r="D439" s="13">
        <v>2.386507545597242</v>
      </c>
      <c r="E439" s="13">
        <v>2.1729561949673948</v>
      </c>
      <c r="F439" s="13">
        <v>2.3396253316156361</v>
      </c>
      <c r="G439" s="13">
        <v>2.2402492990126377</v>
      </c>
      <c r="H439" s="13">
        <v>0</v>
      </c>
      <c r="I439" s="13">
        <v>0</v>
      </c>
      <c r="J439" s="13">
        <v>0</v>
      </c>
      <c r="K439" s="13">
        <v>0</v>
      </c>
      <c r="L439" s="13">
        <v>0</v>
      </c>
      <c r="M439" s="13"/>
      <c r="N439" s="13"/>
    </row>
    <row r="440" spans="1:14" x14ac:dyDescent="0.35">
      <c r="A440" s="12" t="str">
        <f t="shared" si="6"/>
        <v>VOLUMEN POR ACTO (consumiciones)Anis</v>
      </c>
      <c r="B440" s="12" t="s">
        <v>205</v>
      </c>
      <c r="C440" s="12" t="s">
        <v>153</v>
      </c>
      <c r="D440" s="13">
        <v>1.5136227601012942</v>
      </c>
      <c r="E440" s="13">
        <v>1.666469079810275</v>
      </c>
      <c r="F440" s="13">
        <v>1.4442216692502245</v>
      </c>
      <c r="G440" s="13">
        <v>1.6146392032292665</v>
      </c>
      <c r="H440" s="13">
        <v>0</v>
      </c>
      <c r="I440" s="13">
        <v>0</v>
      </c>
      <c r="J440" s="13">
        <v>0</v>
      </c>
      <c r="K440" s="13">
        <v>0</v>
      </c>
      <c r="L440" s="13">
        <v>0</v>
      </c>
      <c r="M440" s="13"/>
      <c r="N440" s="13"/>
    </row>
    <row r="441" spans="1:14" x14ac:dyDescent="0.35">
      <c r="A441" s="12" t="str">
        <f t="shared" si="6"/>
        <v>VOLUMEN POR ACTO (consumiciones)Otras Espirituosas</v>
      </c>
      <c r="B441" s="12" t="s">
        <v>205</v>
      </c>
      <c r="C441" s="12" t="s">
        <v>154</v>
      </c>
      <c r="D441" s="13">
        <v>2.0314328754140876</v>
      </c>
      <c r="E441" s="13">
        <v>1.895823765895289</v>
      </c>
      <c r="F441" s="13">
        <v>1.9364101506897293</v>
      </c>
      <c r="G441" s="13">
        <v>2.0090922877232842</v>
      </c>
      <c r="H441" s="13">
        <v>0</v>
      </c>
      <c r="I441" s="13">
        <v>0</v>
      </c>
      <c r="J441" s="13">
        <v>0</v>
      </c>
      <c r="K441" s="13">
        <v>0</v>
      </c>
      <c r="L441" s="13">
        <v>0</v>
      </c>
      <c r="M441" s="13"/>
      <c r="N441" s="13"/>
    </row>
    <row r="442" spans="1:14" x14ac:dyDescent="0.35">
      <c r="A442" s="12" t="str">
        <f t="shared" si="6"/>
        <v>VOLUMEN POR ACTO (consumiciones)T.Zumo+Horchata+Mosto</v>
      </c>
      <c r="B442" s="12" t="s">
        <v>205</v>
      </c>
      <c r="C442" s="12" t="s">
        <v>155</v>
      </c>
      <c r="D442" s="13">
        <v>1.4893374269402033</v>
      </c>
      <c r="E442" s="13">
        <v>1.5313390332328696</v>
      </c>
      <c r="F442" s="13">
        <v>1.4892682607533445</v>
      </c>
      <c r="G442" s="13">
        <v>1.5001142942294752</v>
      </c>
      <c r="H442" s="13">
        <v>0</v>
      </c>
      <c r="I442" s="13">
        <v>0</v>
      </c>
      <c r="J442" s="13">
        <v>0</v>
      </c>
      <c r="K442" s="13">
        <v>0</v>
      </c>
      <c r="L442" s="13">
        <v>0</v>
      </c>
      <c r="M442" s="13"/>
      <c r="N442" s="13"/>
    </row>
    <row r="443" spans="1:14" x14ac:dyDescent="0.35">
      <c r="A443" s="12" t="str">
        <f t="shared" si="6"/>
        <v>VOLUMEN POR ACTO (consumiciones)Agua Envasada</v>
      </c>
      <c r="B443" s="12" t="s">
        <v>205</v>
      </c>
      <c r="C443" s="12" t="s">
        <v>156</v>
      </c>
      <c r="D443" s="13">
        <v>1.4878552435406773</v>
      </c>
      <c r="E443" s="13">
        <v>1.5255116246791569</v>
      </c>
      <c r="F443" s="13">
        <v>1.4233465804196792</v>
      </c>
      <c r="G443" s="13">
        <v>1.4545294436962675</v>
      </c>
      <c r="H443" s="13">
        <v>0</v>
      </c>
      <c r="I443" s="13">
        <v>0</v>
      </c>
      <c r="J443" s="13">
        <v>0</v>
      </c>
      <c r="K443" s="13">
        <v>0</v>
      </c>
      <c r="L443" s="13">
        <v>0</v>
      </c>
      <c r="M443" s="13"/>
      <c r="N443" s="13"/>
    </row>
    <row r="444" spans="1:14" x14ac:dyDescent="0.35">
      <c r="A444" s="12" t="str">
        <f t="shared" si="6"/>
        <v>VOLUMEN POR ACTO (consumiciones)Bebidas Refrescantes</v>
      </c>
      <c r="B444" s="12" t="s">
        <v>205</v>
      </c>
      <c r="C444" s="12" t="s">
        <v>157</v>
      </c>
      <c r="D444" s="13">
        <v>1.8365778720012469</v>
      </c>
      <c r="E444" s="13">
        <v>1.885608200540059</v>
      </c>
      <c r="F444" s="13">
        <v>1.7742712443584205</v>
      </c>
      <c r="G444" s="13">
        <v>1.7837461035630204</v>
      </c>
      <c r="H444" s="13">
        <v>0</v>
      </c>
      <c r="I444" s="13">
        <v>0</v>
      </c>
      <c r="J444" s="13">
        <v>0</v>
      </c>
      <c r="K444" s="13">
        <v>0</v>
      </c>
      <c r="L444" s="13">
        <v>0</v>
      </c>
      <c r="M444" s="13"/>
      <c r="N444" s="13"/>
    </row>
    <row r="445" spans="1:14" x14ac:dyDescent="0.35">
      <c r="A445" s="12" t="str">
        <f t="shared" si="6"/>
        <v>VOLUMEN POR ACTO (consumiciones)Colas</v>
      </c>
      <c r="B445" s="12" t="s">
        <v>205</v>
      </c>
      <c r="C445" s="12" t="s">
        <v>158</v>
      </c>
      <c r="D445" s="13">
        <v>1.7338791086329643</v>
      </c>
      <c r="E445" s="13">
        <v>1.722870967623733</v>
      </c>
      <c r="F445" s="13">
        <v>1.7002556910823285</v>
      </c>
      <c r="G445" s="13">
        <v>1.7067604702050785</v>
      </c>
      <c r="H445" s="13">
        <v>0</v>
      </c>
      <c r="I445" s="13">
        <v>0</v>
      </c>
      <c r="J445" s="13">
        <v>0</v>
      </c>
      <c r="K445" s="13">
        <v>0</v>
      </c>
      <c r="L445" s="13">
        <v>0</v>
      </c>
      <c r="M445" s="13"/>
      <c r="N445" s="13"/>
    </row>
    <row r="446" spans="1:14" x14ac:dyDescent="0.35">
      <c r="A446" s="12" t="str">
        <f t="shared" si="6"/>
        <v>VOLUMEN POR ACTO (consumiciones)Cola Regular</v>
      </c>
      <c r="B446" s="12" t="s">
        <v>205</v>
      </c>
      <c r="C446" s="12" t="s">
        <v>159</v>
      </c>
      <c r="D446" s="13">
        <v>1.660970052578282</v>
      </c>
      <c r="E446" s="13">
        <v>1.6858226641981411</v>
      </c>
      <c r="F446" s="13">
        <v>1.6460224532764109</v>
      </c>
      <c r="G446" s="13">
        <v>1.6781103554372998</v>
      </c>
      <c r="H446" s="13">
        <v>0</v>
      </c>
      <c r="I446" s="13">
        <v>0</v>
      </c>
      <c r="J446" s="13">
        <v>0</v>
      </c>
      <c r="K446" s="13">
        <v>0</v>
      </c>
      <c r="L446" s="13">
        <v>0</v>
      </c>
      <c r="M446" s="13"/>
      <c r="N446" s="13"/>
    </row>
    <row r="447" spans="1:14" x14ac:dyDescent="0.35">
      <c r="A447" s="12" t="str">
        <f t="shared" si="6"/>
        <v>VOLUMEN POR ACTO (consumiciones)Light/Zero</v>
      </c>
      <c r="B447" s="12" t="s">
        <v>205</v>
      </c>
      <c r="C447" s="12" t="s">
        <v>160</v>
      </c>
      <c r="D447" s="13">
        <v>1.736332509071616</v>
      </c>
      <c r="E447" s="13">
        <v>1.7080280059181681</v>
      </c>
      <c r="F447" s="13">
        <v>1.6993539260078405</v>
      </c>
      <c r="G447" s="13">
        <v>1.6759903301880978</v>
      </c>
      <c r="H447" s="13">
        <v>0</v>
      </c>
      <c r="I447" s="13">
        <v>0</v>
      </c>
      <c r="J447" s="13">
        <v>0</v>
      </c>
      <c r="K447" s="13">
        <v>0</v>
      </c>
      <c r="L447" s="13">
        <v>0</v>
      </c>
      <c r="M447" s="13"/>
      <c r="N447" s="13"/>
    </row>
    <row r="448" spans="1:14" x14ac:dyDescent="0.35">
      <c r="A448" s="12" t="str">
        <f t="shared" si="6"/>
        <v>VOLUMEN POR ACTO (consumiciones)Otra Variedad Cola</v>
      </c>
      <c r="B448" s="12" t="s">
        <v>205</v>
      </c>
      <c r="C448" s="12" t="s">
        <v>161</v>
      </c>
      <c r="D448" s="13">
        <v>1.8664023802295744</v>
      </c>
      <c r="E448" s="13">
        <v>1.8506064658766976</v>
      </c>
      <c r="F448" s="13" t="s">
        <v>212</v>
      </c>
      <c r="G448" s="13" t="s">
        <v>212</v>
      </c>
      <c r="H448" s="13">
        <v>0</v>
      </c>
      <c r="I448" s="13">
        <v>0</v>
      </c>
      <c r="J448" s="13">
        <v>0</v>
      </c>
      <c r="K448" s="13">
        <v>0</v>
      </c>
      <c r="L448" s="13">
        <v>0</v>
      </c>
      <c r="M448" s="13"/>
      <c r="N448" s="13"/>
    </row>
    <row r="449" spans="1:14" x14ac:dyDescent="0.35">
      <c r="A449" s="12" t="str">
        <f t="shared" si="6"/>
        <v>VOLUMEN POR ACTO (consumiciones)Con Cafeina</v>
      </c>
      <c r="B449" s="12" t="s">
        <v>205</v>
      </c>
      <c r="C449" s="12" t="s">
        <v>162</v>
      </c>
      <c r="D449" s="13">
        <v>1.7049621617947703</v>
      </c>
      <c r="E449" s="13">
        <v>1.6966335030989321</v>
      </c>
      <c r="F449" s="13">
        <v>1.6684674178959651</v>
      </c>
      <c r="G449" s="13">
        <v>1.6595197552099987</v>
      </c>
      <c r="H449" s="13">
        <v>0</v>
      </c>
      <c r="I449" s="13">
        <v>0</v>
      </c>
      <c r="J449" s="13">
        <v>0</v>
      </c>
      <c r="K449" s="13">
        <v>0</v>
      </c>
      <c r="L449" s="13">
        <v>0</v>
      </c>
      <c r="M449" s="13"/>
      <c r="N449" s="13"/>
    </row>
    <row r="450" spans="1:14" x14ac:dyDescent="0.35">
      <c r="A450" s="12" t="str">
        <f t="shared" si="6"/>
        <v>VOLUMEN POR ACTO (consumiciones)Sin Cafeina</v>
      </c>
      <c r="B450" s="12" t="s">
        <v>205</v>
      </c>
      <c r="C450" s="12" t="s">
        <v>163</v>
      </c>
      <c r="D450" s="13">
        <v>1.7971026144927802</v>
      </c>
      <c r="E450" s="13">
        <v>1.8171483099563117</v>
      </c>
      <c r="F450" s="13">
        <v>1.822335052564563</v>
      </c>
      <c r="G450" s="13">
        <v>1.8711035758633843</v>
      </c>
      <c r="H450" s="13">
        <v>0</v>
      </c>
      <c r="I450" s="13">
        <v>0</v>
      </c>
      <c r="J450" s="13">
        <v>0</v>
      </c>
      <c r="K450" s="13">
        <v>0</v>
      </c>
      <c r="L450" s="13">
        <v>0</v>
      </c>
      <c r="M450" s="13"/>
      <c r="N450" s="13"/>
    </row>
    <row r="451" spans="1:14" x14ac:dyDescent="0.35">
      <c r="A451" s="12" t="str">
        <f t="shared" si="6"/>
        <v>VOLUMEN POR ACTO (consumiciones)Frutas con gas</v>
      </c>
      <c r="B451" s="12" t="s">
        <v>205</v>
      </c>
      <c r="C451" s="12" t="s">
        <v>164</v>
      </c>
      <c r="D451" s="13">
        <v>1.6620096861491402</v>
      </c>
      <c r="E451" s="13">
        <v>1.9091379389413969</v>
      </c>
      <c r="F451" s="13">
        <v>1.5854765935060668</v>
      </c>
      <c r="G451" s="13">
        <v>1.5734413970546386</v>
      </c>
      <c r="H451" s="13">
        <v>0</v>
      </c>
      <c r="I451" s="13">
        <v>0</v>
      </c>
      <c r="J451" s="13">
        <v>0</v>
      </c>
      <c r="K451" s="13">
        <v>0</v>
      </c>
      <c r="L451" s="13">
        <v>0</v>
      </c>
      <c r="M451" s="13"/>
      <c r="N451" s="13"/>
    </row>
    <row r="452" spans="1:14" x14ac:dyDescent="0.35">
      <c r="A452" s="12" t="str">
        <f t="shared" ref="A452:A515" si="7">B452&amp;C452</f>
        <v>VOLUMEN POR ACTO (consumiciones)Frutas sin gas</v>
      </c>
      <c r="B452" s="12" t="s">
        <v>205</v>
      </c>
      <c r="C452" s="12" t="s">
        <v>165</v>
      </c>
      <c r="D452" s="13">
        <v>1.4878046101235465</v>
      </c>
      <c r="E452" s="13">
        <v>1.6215616241196633</v>
      </c>
      <c r="F452" s="13">
        <v>1.5591097331191415</v>
      </c>
      <c r="G452" s="13">
        <v>1.4885669902952272</v>
      </c>
      <c r="H452" s="13">
        <v>0</v>
      </c>
      <c r="I452" s="13">
        <v>0</v>
      </c>
      <c r="J452" s="13">
        <v>0</v>
      </c>
      <c r="K452" s="13">
        <v>0</v>
      </c>
      <c r="L452" s="13">
        <v>0</v>
      </c>
      <c r="M452" s="13"/>
      <c r="N452" s="13"/>
    </row>
    <row r="453" spans="1:14" x14ac:dyDescent="0.35">
      <c r="A453" s="12" t="str">
        <f t="shared" si="7"/>
        <v>VOLUMEN POR ACTO (consumiciones)Mixers</v>
      </c>
      <c r="B453" s="12" t="s">
        <v>205</v>
      </c>
      <c r="C453" s="12" t="s">
        <v>166</v>
      </c>
      <c r="D453" s="13">
        <v>1.5970695620465392</v>
      </c>
      <c r="E453" s="13">
        <v>1.6033426903891592</v>
      </c>
      <c r="F453" s="13">
        <v>1.5010047972620204</v>
      </c>
      <c r="G453" s="13">
        <v>1.4391914807682462</v>
      </c>
      <c r="H453" s="13">
        <v>0</v>
      </c>
      <c r="I453" s="13">
        <v>0</v>
      </c>
      <c r="J453" s="13">
        <v>0</v>
      </c>
      <c r="K453" s="13">
        <v>0</v>
      </c>
      <c r="L453" s="13">
        <v>0</v>
      </c>
      <c r="M453" s="13"/>
      <c r="N453" s="13"/>
    </row>
    <row r="454" spans="1:14" x14ac:dyDescent="0.35">
      <c r="A454" s="12" t="str">
        <f t="shared" si="7"/>
        <v>VOLUMEN POR ACTO (consumiciones)Isotonicas</v>
      </c>
      <c r="B454" s="12" t="s">
        <v>205</v>
      </c>
      <c r="C454" s="12" t="s">
        <v>180</v>
      </c>
      <c r="D454" s="13">
        <v>1.5303017153812319</v>
      </c>
      <c r="E454" s="13">
        <v>1.6558797353864063</v>
      </c>
      <c r="F454" s="13">
        <v>1.4975931979991066</v>
      </c>
      <c r="G454" s="13">
        <v>1.4976181509900972</v>
      </c>
      <c r="H454" s="13">
        <v>0</v>
      </c>
      <c r="I454" s="13">
        <v>0</v>
      </c>
      <c r="J454" s="13">
        <v>0</v>
      </c>
      <c r="K454" s="13">
        <v>0</v>
      </c>
      <c r="L454" s="13">
        <v>0</v>
      </c>
      <c r="M454" s="13"/>
      <c r="N454" s="13"/>
    </row>
    <row r="455" spans="1:14" x14ac:dyDescent="0.35">
      <c r="A455" s="12" t="str">
        <f t="shared" si="7"/>
        <v>VOLUMEN POR ACTO (consumiciones)Energeticas</v>
      </c>
      <c r="B455" s="12" t="s">
        <v>205</v>
      </c>
      <c r="C455" s="12" t="s">
        <v>181</v>
      </c>
      <c r="D455" s="13">
        <v>1.5922041384743069</v>
      </c>
      <c r="E455" s="13">
        <v>1.7334287853472308</v>
      </c>
      <c r="F455" s="13">
        <v>1.5479681705647139</v>
      </c>
      <c r="G455" s="13">
        <v>1.5505593083139106</v>
      </c>
      <c r="H455" s="13">
        <v>0</v>
      </c>
      <c r="I455" s="13">
        <v>0</v>
      </c>
      <c r="J455" s="13">
        <v>0</v>
      </c>
      <c r="K455" s="13">
        <v>0</v>
      </c>
      <c r="L455" s="13">
        <v>0</v>
      </c>
      <c r="M455" s="13"/>
      <c r="N455" s="13"/>
    </row>
    <row r="456" spans="1:14" x14ac:dyDescent="0.35">
      <c r="A456" s="12" t="str">
        <f t="shared" si="7"/>
        <v>VOLUMEN POR ACTO (consumiciones)Gaseosas</v>
      </c>
      <c r="B456" s="12" t="s">
        <v>205</v>
      </c>
      <c r="C456" s="12" t="s">
        <v>167</v>
      </c>
      <c r="D456" s="13">
        <v>1.3641158796891717</v>
      </c>
      <c r="E456" s="13">
        <v>1.394476020068063</v>
      </c>
      <c r="F456" s="13">
        <v>1.2193467944871128</v>
      </c>
      <c r="G456" s="13">
        <v>1.2268558014632676</v>
      </c>
      <c r="H456" s="13">
        <v>0</v>
      </c>
      <c r="I456" s="13">
        <v>0</v>
      </c>
      <c r="J456" s="13">
        <v>0</v>
      </c>
      <c r="K456" s="13">
        <v>0</v>
      </c>
      <c r="L456" s="13">
        <v>0</v>
      </c>
      <c r="M456" s="13"/>
      <c r="N456" s="13"/>
    </row>
    <row r="457" spans="1:14" x14ac:dyDescent="0.35">
      <c r="A457" s="12" t="str">
        <f t="shared" si="7"/>
        <v>VOLUMEN POR ACTO (consumiciones)Bebidas Zumo+Leche</v>
      </c>
      <c r="B457" s="12" t="s">
        <v>205</v>
      </c>
      <c r="C457" s="12" t="s">
        <v>168</v>
      </c>
      <c r="D457" s="13">
        <v>1.8808844271146368</v>
      </c>
      <c r="E457" s="13">
        <v>2.2189282429925421</v>
      </c>
      <c r="F457" s="13">
        <v>1.7979379453243272</v>
      </c>
      <c r="G457" s="13">
        <v>1.7440697745985518</v>
      </c>
      <c r="H457" s="13">
        <v>0</v>
      </c>
      <c r="I457" s="13">
        <v>0</v>
      </c>
      <c r="J457" s="13">
        <v>0</v>
      </c>
      <c r="K457" s="13">
        <v>0</v>
      </c>
      <c r="L457" s="13">
        <v>0</v>
      </c>
      <c r="M457" s="13"/>
      <c r="N457" s="13"/>
    </row>
    <row r="458" spans="1:14" x14ac:dyDescent="0.35">
      <c r="A458" s="12" t="str">
        <f t="shared" si="7"/>
        <v>VOLUMEN POR ACTO (consumiciones)Resto</v>
      </c>
      <c r="B458" s="12" t="s">
        <v>205</v>
      </c>
      <c r="C458" s="12" t="s">
        <v>78</v>
      </c>
      <c r="D458" s="13">
        <v>1.4729499098324901</v>
      </c>
      <c r="E458" s="13">
        <v>1.4936231059137863</v>
      </c>
      <c r="F458" s="13">
        <v>1.426546977613133</v>
      </c>
      <c r="G458" s="13">
        <v>1.4206531066964805</v>
      </c>
      <c r="H458" s="13">
        <v>0</v>
      </c>
      <c r="I458" s="13">
        <v>0</v>
      </c>
      <c r="J458" s="13">
        <v>0</v>
      </c>
      <c r="K458" s="13">
        <v>0</v>
      </c>
      <c r="L458" s="13">
        <v>0</v>
      </c>
      <c r="M458" s="13"/>
      <c r="N458" s="13"/>
    </row>
    <row r="459" spans="1:14" x14ac:dyDescent="0.35">
      <c r="A459" s="12" t="str">
        <f t="shared" si="7"/>
        <v>CONSUMO PER CAPITA (kg ó litros por individuo)TOTAL BEBIDAS</v>
      </c>
      <c r="B459" s="12" t="s">
        <v>120</v>
      </c>
      <c r="C459" s="12" t="s">
        <v>121</v>
      </c>
      <c r="D459" s="13">
        <v>94.251184449019902</v>
      </c>
      <c r="E459" s="13">
        <v>58.110520851957638</v>
      </c>
      <c r="F459" s="13">
        <v>62.420193204829566</v>
      </c>
      <c r="G459" s="13">
        <v>67.173766427469801</v>
      </c>
      <c r="H459" s="13">
        <v>0</v>
      </c>
      <c r="I459" s="13">
        <v>0</v>
      </c>
      <c r="J459" s="13">
        <v>0</v>
      </c>
      <c r="K459" s="13">
        <v>0</v>
      </c>
      <c r="L459" s="13">
        <v>0</v>
      </c>
      <c r="M459" s="13"/>
      <c r="N459" s="13"/>
    </row>
    <row r="460" spans="1:14" x14ac:dyDescent="0.35">
      <c r="A460" s="12" t="str">
        <f t="shared" si="7"/>
        <v>CONSUMO PER CAPITA (kg ó litros por individuo).Total Bebidas Caliente</v>
      </c>
      <c r="B460" s="12" t="s">
        <v>120</v>
      </c>
      <c r="C460" s="12" t="s">
        <v>122</v>
      </c>
      <c r="D460" s="13">
        <v>10.964994696040851</v>
      </c>
      <c r="E460" s="13">
        <v>6.7498372192159195</v>
      </c>
      <c r="F460" s="13">
        <v>7.824455951128293</v>
      </c>
      <c r="G460" s="13">
        <v>8.2323629491627344</v>
      </c>
      <c r="H460" s="13">
        <v>0</v>
      </c>
      <c r="I460" s="13">
        <v>0</v>
      </c>
      <c r="J460" s="13">
        <v>0</v>
      </c>
      <c r="K460" s="13">
        <v>0</v>
      </c>
      <c r="L460" s="13">
        <v>0</v>
      </c>
      <c r="M460" s="13"/>
      <c r="N460" s="13"/>
    </row>
    <row r="461" spans="1:14" x14ac:dyDescent="0.35">
      <c r="A461" s="12" t="str">
        <f t="shared" si="7"/>
        <v>CONSUMO PER CAPITA (kg ó litros por individuo)Cafe</v>
      </c>
      <c r="B461" s="12" t="s">
        <v>120</v>
      </c>
      <c r="C461" s="12" t="s">
        <v>123</v>
      </c>
      <c r="D461" s="13">
        <v>2.6455659573668924</v>
      </c>
      <c r="E461" s="13">
        <v>1.6410791109854774</v>
      </c>
      <c r="F461" s="13">
        <v>1.9058316571084841</v>
      </c>
      <c r="G461" s="13">
        <v>2.0452516835067813</v>
      </c>
      <c r="H461" s="13">
        <v>0</v>
      </c>
      <c r="I461" s="13">
        <v>0</v>
      </c>
      <c r="J461" s="13">
        <v>0</v>
      </c>
      <c r="K461" s="13">
        <v>0</v>
      </c>
      <c r="L461" s="13">
        <v>0</v>
      </c>
      <c r="M461" s="13"/>
      <c r="N461" s="13"/>
    </row>
    <row r="462" spans="1:14" x14ac:dyDescent="0.35">
      <c r="A462" s="12" t="str">
        <f t="shared" si="7"/>
        <v>CONSUMO PER CAPITA (kg ó litros por individuo)Leche+bebidas vegetales</v>
      </c>
      <c r="B462" s="12" t="s">
        <v>120</v>
      </c>
      <c r="C462" s="12" t="s">
        <v>174</v>
      </c>
      <c r="D462" s="13">
        <v>7.3374804042438173</v>
      </c>
      <c r="E462" s="13">
        <v>4.5900163321474006</v>
      </c>
      <c r="F462" s="13">
        <v>5.3521807607332761</v>
      </c>
      <c r="G462" s="13">
        <v>5.4952763718377788</v>
      </c>
      <c r="H462" s="13">
        <v>0</v>
      </c>
      <c r="I462" s="13">
        <v>0</v>
      </c>
      <c r="J462" s="13">
        <v>0</v>
      </c>
      <c r="K462" s="13">
        <v>0</v>
      </c>
      <c r="L462" s="13">
        <v>0</v>
      </c>
      <c r="M462" s="13"/>
      <c r="N462" s="13"/>
    </row>
    <row r="463" spans="1:14" x14ac:dyDescent="0.35">
      <c r="A463" s="12" t="str">
        <f t="shared" si="7"/>
        <v>CONSUMO PER CAPITA (kg ó litros por individuo)Leche</v>
      </c>
      <c r="B463" s="12" t="s">
        <v>120</v>
      </c>
      <c r="C463" s="12" t="s">
        <v>124</v>
      </c>
      <c r="D463" s="13">
        <v>7.1703178718080398</v>
      </c>
      <c r="E463" s="13">
        <v>4.3920219504050673</v>
      </c>
      <c r="F463" s="13">
        <v>5.1421830576163483</v>
      </c>
      <c r="G463" s="13">
        <v>5.2189271279318739</v>
      </c>
      <c r="H463" s="13">
        <v>0</v>
      </c>
      <c r="I463" s="13">
        <v>0</v>
      </c>
      <c r="J463" s="13">
        <v>0</v>
      </c>
      <c r="K463" s="13">
        <v>0</v>
      </c>
      <c r="L463" s="13">
        <v>0</v>
      </c>
      <c r="M463" s="13"/>
      <c r="N463" s="13"/>
    </row>
    <row r="464" spans="1:14" x14ac:dyDescent="0.35">
      <c r="A464" s="12" t="str">
        <f t="shared" si="7"/>
        <v>CONSUMO PER CAPITA (kg ó litros por individuo)Leche Sola</v>
      </c>
      <c r="B464" s="12" t="s">
        <v>120</v>
      </c>
      <c r="C464" s="12" t="s">
        <v>125</v>
      </c>
      <c r="D464" s="13">
        <v>0.11280775667725956</v>
      </c>
      <c r="E464" s="13">
        <v>8.5019495741665271E-2</v>
      </c>
      <c r="F464" s="13">
        <v>0.11161205256124204</v>
      </c>
      <c r="G464" s="13">
        <v>0.10713733289470309</v>
      </c>
      <c r="H464" s="13">
        <v>0</v>
      </c>
      <c r="I464" s="13">
        <v>0</v>
      </c>
      <c r="J464" s="13">
        <v>0</v>
      </c>
      <c r="K464" s="13">
        <v>0</v>
      </c>
      <c r="L464" s="13">
        <v>0</v>
      </c>
      <c r="M464" s="13"/>
      <c r="N464" s="13"/>
    </row>
    <row r="465" spans="1:14" x14ac:dyDescent="0.35">
      <c r="A465" s="12" t="str">
        <f t="shared" si="7"/>
        <v>CONSUMO PER CAPITA (kg ó litros por individuo)Leche Con Cacao</v>
      </c>
      <c r="B465" s="12" t="s">
        <v>120</v>
      </c>
      <c r="C465" s="12" t="s">
        <v>126</v>
      </c>
      <c r="D465" s="13">
        <v>0.34014482552157693</v>
      </c>
      <c r="E465" s="13">
        <v>0.2236846789469554</v>
      </c>
      <c r="F465" s="13">
        <v>0.27758506196837657</v>
      </c>
      <c r="G465" s="13">
        <v>0.26863667857817325</v>
      </c>
      <c r="H465" s="13">
        <v>0</v>
      </c>
      <c r="I465" s="13">
        <v>0</v>
      </c>
      <c r="J465" s="13">
        <v>0</v>
      </c>
      <c r="K465" s="13">
        <v>0</v>
      </c>
      <c r="L465" s="13">
        <v>0</v>
      </c>
      <c r="M465" s="13"/>
      <c r="N465" s="13"/>
    </row>
    <row r="466" spans="1:14" x14ac:dyDescent="0.35">
      <c r="A466" s="12" t="str">
        <f t="shared" si="7"/>
        <v>CONSUMO PER CAPITA (kg ó litros por individuo)Leche Con Cafe</v>
      </c>
      <c r="B466" s="12" t="s">
        <v>120</v>
      </c>
      <c r="C466" s="12" t="s">
        <v>127</v>
      </c>
      <c r="D466" s="13">
        <v>6.7173667467879268</v>
      </c>
      <c r="E466" s="13">
        <v>4.0833176883922642</v>
      </c>
      <c r="F466" s="13">
        <v>4.7529852498966356</v>
      </c>
      <c r="G466" s="13">
        <v>4.8431535634451652</v>
      </c>
      <c r="H466" s="13">
        <v>0</v>
      </c>
      <c r="I466" s="13">
        <v>0</v>
      </c>
      <c r="J466" s="13">
        <v>0</v>
      </c>
      <c r="K466" s="13">
        <v>0</v>
      </c>
      <c r="L466" s="13">
        <v>0</v>
      </c>
      <c r="M466" s="13"/>
      <c r="N466" s="13"/>
    </row>
    <row r="467" spans="1:14" x14ac:dyDescent="0.35">
      <c r="A467" s="12" t="str">
        <f t="shared" si="7"/>
        <v>CONSUMO PER CAPITA (kg ó litros por individuo)Bebidas Vegetales</v>
      </c>
      <c r="B467" s="12" t="s">
        <v>120</v>
      </c>
      <c r="C467" s="12" t="s">
        <v>175</v>
      </c>
      <c r="D467" s="13">
        <v>0.16716298652297279</v>
      </c>
      <c r="E467" s="13">
        <v>0.19799517803881608</v>
      </c>
      <c r="F467" s="13">
        <v>0.20999725147827622</v>
      </c>
      <c r="G467" s="13">
        <v>0.27634873429230183</v>
      </c>
      <c r="H467" s="13">
        <v>0</v>
      </c>
      <c r="I467" s="13">
        <v>0</v>
      </c>
      <c r="J467" s="13">
        <v>0</v>
      </c>
      <c r="K467" s="13">
        <v>0</v>
      </c>
      <c r="L467" s="13">
        <v>0</v>
      </c>
      <c r="M467" s="13"/>
      <c r="N467" s="13"/>
    </row>
    <row r="468" spans="1:14" x14ac:dyDescent="0.35">
      <c r="A468" s="12" t="str">
        <f t="shared" si="7"/>
        <v>CONSUMO PER CAPITA (kg ó litros por individuo)Infusiones</v>
      </c>
      <c r="B468" s="12" t="s">
        <v>120</v>
      </c>
      <c r="C468" s="12" t="s">
        <v>128</v>
      </c>
      <c r="D468" s="13">
        <v>0.63237882557893177</v>
      </c>
      <c r="E468" s="13">
        <v>0.31562419840699518</v>
      </c>
      <c r="F468" s="13">
        <v>0.33658553838071659</v>
      </c>
      <c r="G468" s="13">
        <v>0.39130406825703434</v>
      </c>
      <c r="H468" s="13">
        <v>0</v>
      </c>
      <c r="I468" s="13">
        <v>0</v>
      </c>
      <c r="J468" s="13">
        <v>0</v>
      </c>
      <c r="K468" s="13">
        <v>0</v>
      </c>
      <c r="L468" s="13">
        <v>0</v>
      </c>
      <c r="M468" s="13"/>
      <c r="N468" s="13"/>
    </row>
    <row r="469" spans="1:14" x14ac:dyDescent="0.35">
      <c r="A469" s="12" t="str">
        <f t="shared" si="7"/>
        <v>CONSUMO PER CAPITA (kg ó litros por individuo)Resto Bebidas Caliente</v>
      </c>
      <c r="B469" s="12" t="s">
        <v>120</v>
      </c>
      <c r="C469" s="12" t="s">
        <v>129</v>
      </c>
      <c r="D469" s="13">
        <v>0.34956703804247874</v>
      </c>
      <c r="E469" s="13">
        <v>0.20311717583215411</v>
      </c>
      <c r="F469" s="13">
        <v>0.22985890500625294</v>
      </c>
      <c r="G469" s="13">
        <v>0.30052969907753563</v>
      </c>
      <c r="H469" s="13">
        <v>0</v>
      </c>
      <c r="I469" s="13">
        <v>0</v>
      </c>
      <c r="J469" s="13">
        <v>0</v>
      </c>
      <c r="K469" s="13">
        <v>0</v>
      </c>
      <c r="L469" s="13">
        <v>0</v>
      </c>
      <c r="M469" s="13"/>
      <c r="N469" s="13"/>
    </row>
    <row r="470" spans="1:14" x14ac:dyDescent="0.35">
      <c r="A470" s="12" t="str">
        <f t="shared" si="7"/>
        <v>CONSUMO PER CAPITA (kg ó litros por individuo).Total Bebidas Frias</v>
      </c>
      <c r="B470" s="12" t="s">
        <v>120</v>
      </c>
      <c r="C470" s="12" t="s">
        <v>130</v>
      </c>
      <c r="D470" s="13">
        <v>83.286181814395974</v>
      </c>
      <c r="E470" s="13">
        <v>51.360701730513433</v>
      </c>
      <c r="F470" s="13">
        <v>54.59573967764301</v>
      </c>
      <c r="G470" s="13">
        <v>58.941403849563955</v>
      </c>
      <c r="H470" s="13">
        <v>0</v>
      </c>
      <c r="I470" s="13">
        <v>0</v>
      </c>
      <c r="J470" s="13">
        <v>0</v>
      </c>
      <c r="K470" s="13">
        <v>0</v>
      </c>
      <c r="L470" s="13">
        <v>0</v>
      </c>
      <c r="M470" s="13"/>
      <c r="N470" s="13"/>
    </row>
    <row r="471" spans="1:14" x14ac:dyDescent="0.35">
      <c r="A471" s="12" t="str">
        <f t="shared" si="7"/>
        <v>CONSUMO PER CAPITA (kg ó litros por individuo)Total bebidas de vino</v>
      </c>
      <c r="B471" s="12" t="s">
        <v>120</v>
      </c>
      <c r="C471" s="12" t="s">
        <v>131</v>
      </c>
      <c r="D471" s="13">
        <v>5.4881848514941076</v>
      </c>
      <c r="E471" s="13">
        <v>3.1599409119581376</v>
      </c>
      <c r="F471" s="13">
        <v>3.7562192754337955</v>
      </c>
      <c r="G471" s="13">
        <v>4.1690907726096809</v>
      </c>
      <c r="H471" s="13">
        <v>0</v>
      </c>
      <c r="I471" s="13">
        <v>0</v>
      </c>
      <c r="J471" s="13">
        <v>0</v>
      </c>
      <c r="K471" s="13">
        <v>0</v>
      </c>
      <c r="L471" s="13">
        <v>0</v>
      </c>
      <c r="M471" s="13"/>
      <c r="N471" s="13"/>
    </row>
    <row r="472" spans="1:14" x14ac:dyDescent="0.35">
      <c r="A472" s="12" t="str">
        <f t="shared" si="7"/>
        <v>CONSUMO PER CAPITA (kg ó litros por individuo)Vino</v>
      </c>
      <c r="B472" s="12" t="s">
        <v>120</v>
      </c>
      <c r="C472" s="12" t="s">
        <v>132</v>
      </c>
      <c r="D472" s="13">
        <v>3.9470085922707492</v>
      </c>
      <c r="E472" s="13">
        <v>2.1712280476038708</v>
      </c>
      <c r="F472" s="13">
        <v>2.544240018008614</v>
      </c>
      <c r="G472" s="13">
        <v>2.7478686535761496</v>
      </c>
      <c r="H472" s="13">
        <v>0</v>
      </c>
      <c r="I472" s="13">
        <v>0</v>
      </c>
      <c r="J472" s="13">
        <v>0</v>
      </c>
      <c r="K472" s="13">
        <v>0</v>
      </c>
      <c r="L472" s="13">
        <v>0</v>
      </c>
      <c r="M472" s="13"/>
      <c r="N472" s="13"/>
    </row>
    <row r="473" spans="1:14" x14ac:dyDescent="0.35">
      <c r="A473" s="12" t="str">
        <f t="shared" si="7"/>
        <v>CONSUMO PER CAPITA (kg ó litros por individuo)Tinto</v>
      </c>
      <c r="B473" s="12" t="s">
        <v>120</v>
      </c>
      <c r="C473" s="12" t="s">
        <v>133</v>
      </c>
      <c r="D473" s="13">
        <v>2.4875272791861396</v>
      </c>
      <c r="E473" s="13">
        <v>1.3221549464956002</v>
      </c>
      <c r="F473" s="13">
        <v>1.5051057544656608</v>
      </c>
      <c r="G473" s="13">
        <v>1.614383315737137</v>
      </c>
      <c r="H473" s="13">
        <v>0</v>
      </c>
      <c r="I473" s="13">
        <v>0</v>
      </c>
      <c r="J473" s="13">
        <v>0</v>
      </c>
      <c r="K473" s="13">
        <v>0</v>
      </c>
      <c r="L473" s="13">
        <v>0</v>
      </c>
      <c r="M473" s="13"/>
      <c r="N473" s="13"/>
    </row>
    <row r="474" spans="1:14" x14ac:dyDescent="0.35">
      <c r="A474" s="12" t="str">
        <f t="shared" si="7"/>
        <v>CONSUMO PER CAPITA (kg ó litros por individuo)Blanco</v>
      </c>
      <c r="B474" s="12" t="s">
        <v>120</v>
      </c>
      <c r="C474" s="12" t="s">
        <v>134</v>
      </c>
      <c r="D474" s="13">
        <v>1.1762685441733485</v>
      </c>
      <c r="E474" s="13">
        <v>0.71946065558154648</v>
      </c>
      <c r="F474" s="13">
        <v>0.88482678055480468</v>
      </c>
      <c r="G474" s="13">
        <v>0.97378559374671469</v>
      </c>
      <c r="H474" s="13">
        <v>0</v>
      </c>
      <c r="I474" s="13">
        <v>0</v>
      </c>
      <c r="J474" s="13">
        <v>0</v>
      </c>
      <c r="K474" s="13">
        <v>0</v>
      </c>
      <c r="L474" s="13">
        <v>0</v>
      </c>
      <c r="M474" s="13"/>
      <c r="N474" s="13"/>
    </row>
    <row r="475" spans="1:14" x14ac:dyDescent="0.35">
      <c r="A475" s="12" t="str">
        <f t="shared" si="7"/>
        <v>CONSUMO PER CAPITA (kg ó litros por individuo)Rosado</v>
      </c>
      <c r="B475" s="12" t="s">
        <v>120</v>
      </c>
      <c r="C475" s="12" t="s">
        <v>135</v>
      </c>
      <c r="D475" s="13">
        <v>0.24188309539784739</v>
      </c>
      <c r="E475" s="13">
        <v>0.10077239857753501</v>
      </c>
      <c r="F475" s="13">
        <v>0.12635566058269335</v>
      </c>
      <c r="G475" s="13">
        <v>0.12038407979034804</v>
      </c>
      <c r="H475" s="13">
        <v>0</v>
      </c>
      <c r="I475" s="13">
        <v>0</v>
      </c>
      <c r="J475" s="13">
        <v>0</v>
      </c>
      <c r="K475" s="13">
        <v>0</v>
      </c>
      <c r="L475" s="13">
        <v>0</v>
      </c>
      <c r="M475" s="13"/>
      <c r="N475" s="13"/>
    </row>
    <row r="476" spans="1:14" x14ac:dyDescent="0.35">
      <c r="A476" s="12" t="str">
        <f t="shared" si="7"/>
        <v>CONSUMO PER CAPITA (kg ó litros por individuo)Resto vino</v>
      </c>
      <c r="B476" s="12" t="s">
        <v>120</v>
      </c>
      <c r="C476" s="12" t="s">
        <v>136</v>
      </c>
      <c r="D476" s="13">
        <v>4.1330009224799333E-2</v>
      </c>
      <c r="E476" s="13">
        <v>2.8839480438905489E-2</v>
      </c>
      <c r="F476" s="13">
        <v>2.795163770821664E-2</v>
      </c>
      <c r="G476" s="13">
        <v>3.931635255922853E-2</v>
      </c>
      <c r="H476" s="13">
        <v>0</v>
      </c>
      <c r="I476" s="13">
        <v>0</v>
      </c>
      <c r="J476" s="13">
        <v>0</v>
      </c>
      <c r="K476" s="13">
        <v>0</v>
      </c>
      <c r="L476" s="13">
        <v>0</v>
      </c>
      <c r="M476" s="13"/>
      <c r="N476" s="13"/>
    </row>
    <row r="477" spans="1:14" x14ac:dyDescent="0.35">
      <c r="A477" s="12" t="str">
        <f t="shared" si="7"/>
        <v>CONSUMO PER CAPITA (kg ó litros por individuo)Cava</v>
      </c>
      <c r="B477" s="12" t="s">
        <v>120</v>
      </c>
      <c r="C477" s="12" t="s">
        <v>137</v>
      </c>
      <c r="D477" s="13">
        <v>0.21864677353442188</v>
      </c>
      <c r="E477" s="13">
        <v>0.14391104445994132</v>
      </c>
      <c r="F477" s="13">
        <v>0.11591243990163426</v>
      </c>
      <c r="G477" s="13">
        <v>0.12351821816903621</v>
      </c>
      <c r="H477" s="13">
        <v>0</v>
      </c>
      <c r="I477" s="13">
        <v>0</v>
      </c>
      <c r="J477" s="13">
        <v>0</v>
      </c>
      <c r="K477" s="13">
        <v>0</v>
      </c>
      <c r="L477" s="13">
        <v>0</v>
      </c>
      <c r="M477" s="13"/>
      <c r="N477" s="13"/>
    </row>
    <row r="478" spans="1:14" x14ac:dyDescent="0.35">
      <c r="A478" s="12" t="str">
        <f t="shared" si="7"/>
        <v>CONSUMO PER CAPITA (kg ó litros por individuo)Otr.Bebidas Deri.Vino</v>
      </c>
      <c r="B478" s="12" t="s">
        <v>120</v>
      </c>
      <c r="C478" s="12" t="s">
        <v>138</v>
      </c>
      <c r="D478" s="13">
        <v>1.3225291615195667</v>
      </c>
      <c r="E478" s="13">
        <v>0.84480190982338588</v>
      </c>
      <c r="F478" s="13">
        <v>1.0960662951118401</v>
      </c>
      <c r="G478" s="13">
        <v>1.2977047871850347</v>
      </c>
      <c r="H478" s="13">
        <v>0</v>
      </c>
      <c r="I478" s="13">
        <v>0</v>
      </c>
      <c r="J478" s="13">
        <v>0</v>
      </c>
      <c r="K478" s="13">
        <v>0</v>
      </c>
      <c r="L478" s="13">
        <v>0</v>
      </c>
      <c r="M478" s="13"/>
      <c r="N478" s="13"/>
    </row>
    <row r="479" spans="1:14" x14ac:dyDescent="0.35">
      <c r="A479" s="12" t="str">
        <f t="shared" si="7"/>
        <v>CONSUMO PER CAPITA (kg ó litros por individuo)Tinto de Verano</v>
      </c>
      <c r="B479" s="12" t="s">
        <v>120</v>
      </c>
      <c r="C479" s="12" t="s">
        <v>139</v>
      </c>
      <c r="D479" s="13">
        <v>1.0296495139289181</v>
      </c>
      <c r="E479" s="13">
        <v>0.64018495109400109</v>
      </c>
      <c r="F479" s="13">
        <v>0.80489129266508519</v>
      </c>
      <c r="G479" s="13">
        <v>0.91308452180611721</v>
      </c>
      <c r="H479" s="13">
        <v>0</v>
      </c>
      <c r="I479" s="13">
        <v>0</v>
      </c>
      <c r="J479" s="13">
        <v>0</v>
      </c>
      <c r="K479" s="13">
        <v>0</v>
      </c>
      <c r="L479" s="13">
        <v>0</v>
      </c>
      <c r="M479" s="13"/>
      <c r="N479" s="13"/>
    </row>
    <row r="480" spans="1:14" x14ac:dyDescent="0.35">
      <c r="A480" s="12" t="str">
        <f t="shared" si="7"/>
        <v>CONSUMO PER CAPITA (kg ó litros por individuo)Sangria de Vino</v>
      </c>
      <c r="B480" s="12" t="s">
        <v>120</v>
      </c>
      <c r="C480" s="12" t="s">
        <v>140</v>
      </c>
      <c r="D480" s="13">
        <v>0.15163250474677351</v>
      </c>
      <c r="E480" s="13">
        <v>6.4553082156862576E-2</v>
      </c>
      <c r="F480" s="13">
        <v>9.1959551910740012E-2</v>
      </c>
      <c r="G480" s="13">
        <v>0.14251151048247876</v>
      </c>
      <c r="H480" s="13">
        <v>0</v>
      </c>
      <c r="I480" s="13">
        <v>0</v>
      </c>
      <c r="J480" s="13">
        <v>0</v>
      </c>
      <c r="K480" s="13">
        <v>0</v>
      </c>
      <c r="L480" s="13">
        <v>0</v>
      </c>
      <c r="M480" s="13"/>
      <c r="N480" s="13"/>
    </row>
    <row r="481" spans="1:14" x14ac:dyDescent="0.35">
      <c r="A481" s="12" t="str">
        <f t="shared" si="7"/>
        <v>CONSUMO PER CAPITA (kg ó litros por individuo)Sangria de Cava</v>
      </c>
      <c r="B481" s="12" t="s">
        <v>120</v>
      </c>
      <c r="C481" s="12" t="s">
        <v>141</v>
      </c>
      <c r="D481" s="13">
        <v>7.035602077570019E-2</v>
      </c>
      <c r="E481" s="13">
        <v>2.7627492405527726E-2</v>
      </c>
      <c r="F481" s="13">
        <v>5.4268385087871372E-2</v>
      </c>
      <c r="G481" s="13">
        <v>7.1582713206329224E-2</v>
      </c>
      <c r="H481" s="13">
        <v>0</v>
      </c>
      <c r="I481" s="13">
        <v>0</v>
      </c>
      <c r="J481" s="13">
        <v>0</v>
      </c>
      <c r="K481" s="13">
        <v>0</v>
      </c>
      <c r="L481" s="13">
        <v>0</v>
      </c>
      <c r="M481" s="13"/>
      <c r="N481" s="13"/>
    </row>
    <row r="482" spans="1:14" x14ac:dyDescent="0.35">
      <c r="A482" s="12" t="str">
        <f t="shared" si="7"/>
        <v>CONSUMO PER CAPITA (kg ó litros por individuo)Calimocho</v>
      </c>
      <c r="B482" s="12" t="s">
        <v>120</v>
      </c>
      <c r="C482" s="12" t="s">
        <v>142</v>
      </c>
      <c r="D482" s="13">
        <v>5.8451641050007809E-2</v>
      </c>
      <c r="E482" s="13">
        <v>3.2359447137764327E-2</v>
      </c>
      <c r="F482" s="13">
        <v>4.8079278774817796E-2</v>
      </c>
      <c r="G482" s="13">
        <v>6.0394826693073236E-2</v>
      </c>
      <c r="H482" s="13">
        <v>0</v>
      </c>
      <c r="I482" s="13">
        <v>0</v>
      </c>
      <c r="J482" s="13">
        <v>0</v>
      </c>
      <c r="K482" s="13">
        <v>0</v>
      </c>
      <c r="L482" s="13">
        <v>0</v>
      </c>
      <c r="M482" s="13"/>
      <c r="N482" s="13"/>
    </row>
    <row r="483" spans="1:14" x14ac:dyDescent="0.35">
      <c r="A483" s="12" t="str">
        <f t="shared" si="7"/>
        <v>CONSUMO PER CAPITA (kg ó litros por individuo)Rebujito</v>
      </c>
      <c r="B483" s="12" t="s">
        <v>120</v>
      </c>
      <c r="C483" s="12" t="s">
        <v>176</v>
      </c>
      <c r="D483" s="13">
        <v>1.2439429706274062E-2</v>
      </c>
      <c r="E483" s="13">
        <v>3.7880284395702896E-3</v>
      </c>
      <c r="F483" s="13">
        <v>6.2945092700605549E-3</v>
      </c>
      <c r="G483" s="13">
        <v>2.019459744315789E-2</v>
      </c>
      <c r="H483" s="13">
        <v>0</v>
      </c>
      <c r="I483" s="13">
        <v>0</v>
      </c>
      <c r="J483" s="13">
        <v>0</v>
      </c>
      <c r="K483" s="13">
        <v>0</v>
      </c>
      <c r="L483" s="13">
        <v>0</v>
      </c>
      <c r="M483" s="13"/>
      <c r="N483" s="13"/>
    </row>
    <row r="484" spans="1:14" x14ac:dyDescent="0.35">
      <c r="A484" s="12" t="str">
        <f t="shared" si="7"/>
        <v>CONSUMO PER CAPITA (kg ó litros por individuo)Espum/Lambrusc/Mosca</v>
      </c>
      <c r="B484" s="12" t="s">
        <v>120</v>
      </c>
      <c r="C484" s="12" t="s">
        <v>177</v>
      </c>
      <c r="D484" s="13" t="s">
        <v>212</v>
      </c>
      <c r="E484" s="13">
        <v>7.6288734637775579E-2</v>
      </c>
      <c r="F484" s="13">
        <v>9.0573389416792188E-2</v>
      </c>
      <c r="G484" s="13">
        <v>8.9936295397281249E-2</v>
      </c>
      <c r="H484" s="13">
        <v>0</v>
      </c>
      <c r="I484" s="13">
        <v>0</v>
      </c>
      <c r="J484" s="13">
        <v>0</v>
      </c>
      <c r="K484" s="13">
        <v>0</v>
      </c>
      <c r="L484" s="13">
        <v>0</v>
      </c>
      <c r="M484" s="13"/>
      <c r="N484" s="13"/>
    </row>
    <row r="485" spans="1:14" x14ac:dyDescent="0.35">
      <c r="A485" s="12" t="str">
        <f t="shared" si="7"/>
        <v>CONSUMO PER CAPITA (kg ó litros por individuo)Sidra</v>
      </c>
      <c r="B485" s="12" t="s">
        <v>120</v>
      </c>
      <c r="C485" s="12" t="s">
        <v>143</v>
      </c>
      <c r="D485" s="13">
        <v>0.88731965396727841</v>
      </c>
      <c r="E485" s="13">
        <v>0.56566757526438727</v>
      </c>
      <c r="F485" s="13">
        <v>0.50821244966543599</v>
      </c>
      <c r="G485" s="13">
        <v>0.54655971817166515</v>
      </c>
      <c r="H485" s="13">
        <v>0</v>
      </c>
      <c r="I485" s="13">
        <v>0</v>
      </c>
      <c r="J485" s="13">
        <v>0</v>
      </c>
      <c r="K485" s="13">
        <v>0</v>
      </c>
      <c r="L485" s="13">
        <v>0</v>
      </c>
      <c r="M485" s="13"/>
      <c r="N485" s="13"/>
    </row>
    <row r="486" spans="1:14" x14ac:dyDescent="0.35">
      <c r="A486" s="12" t="str">
        <f t="shared" si="7"/>
        <v>CONSUMO PER CAPITA (kg ó litros por individuo)Cerveza</v>
      </c>
      <c r="B486" s="12" t="s">
        <v>120</v>
      </c>
      <c r="C486" s="12" t="s">
        <v>144</v>
      </c>
      <c r="D486" s="13">
        <v>30.387887550329847</v>
      </c>
      <c r="E486" s="13">
        <v>18.79174312190591</v>
      </c>
      <c r="F486" s="13">
        <v>21.392608069598609</v>
      </c>
      <c r="G486" s="13">
        <v>22.762493207963868</v>
      </c>
      <c r="H486" s="13">
        <v>0</v>
      </c>
      <c r="I486" s="13">
        <v>0</v>
      </c>
      <c r="J486" s="13">
        <v>0</v>
      </c>
      <c r="K486" s="13">
        <v>0</v>
      </c>
      <c r="L486" s="13">
        <v>0</v>
      </c>
      <c r="M486" s="13"/>
      <c r="N486" s="13"/>
    </row>
    <row r="487" spans="1:14" x14ac:dyDescent="0.35">
      <c r="A487" s="12" t="str">
        <f t="shared" si="7"/>
        <v>CONSUMO PER CAPITA (kg ó litros por individuo)Con alcohol</v>
      </c>
      <c r="B487" s="12" t="s">
        <v>120</v>
      </c>
      <c r="C487" s="12" t="s">
        <v>145</v>
      </c>
      <c r="D487" s="13">
        <v>27.198156557344365</v>
      </c>
      <c r="E487" s="13">
        <v>17.120022245449881</v>
      </c>
      <c r="F487" s="13">
        <v>19.543396570859997</v>
      </c>
      <c r="G487" s="13">
        <v>20.642415694111957</v>
      </c>
      <c r="H487" s="13">
        <v>0</v>
      </c>
      <c r="I487" s="13">
        <v>0</v>
      </c>
      <c r="J487" s="13">
        <v>0</v>
      </c>
      <c r="K487" s="13">
        <v>0</v>
      </c>
      <c r="L487" s="13">
        <v>0</v>
      </c>
      <c r="M487" s="13"/>
      <c r="N487" s="13"/>
    </row>
    <row r="488" spans="1:14" x14ac:dyDescent="0.35">
      <c r="A488" s="12" t="str">
        <f t="shared" si="7"/>
        <v>CONSUMO PER CAPITA (kg ó litros por individuo)Sin alcohol</v>
      </c>
      <c r="B488" s="12" t="s">
        <v>120</v>
      </c>
      <c r="C488" s="12" t="s">
        <v>146</v>
      </c>
      <c r="D488" s="13">
        <v>3.1338873582111351</v>
      </c>
      <c r="E488" s="13">
        <v>1.6568057539356695</v>
      </c>
      <c r="F488" s="13">
        <v>1.8261570957787809</v>
      </c>
      <c r="G488" s="13">
        <v>2.0843229615992125</v>
      </c>
      <c r="H488" s="13">
        <v>0</v>
      </c>
      <c r="I488" s="13">
        <v>0</v>
      </c>
      <c r="J488" s="13">
        <v>0</v>
      </c>
      <c r="K488" s="13">
        <v>0</v>
      </c>
      <c r="L488" s="13">
        <v>0</v>
      </c>
      <c r="M488" s="13"/>
      <c r="N488" s="13"/>
    </row>
    <row r="489" spans="1:14" x14ac:dyDescent="0.35">
      <c r="A489" s="12" t="str">
        <f t="shared" si="7"/>
        <v>CONSUMO PER CAPITA (kg ó litros por individuo)Cerveza Envasada</v>
      </c>
      <c r="B489" s="12" t="s">
        <v>120</v>
      </c>
      <c r="C489" s="12" t="s">
        <v>178</v>
      </c>
      <c r="D489" s="13">
        <v>12.011106845218588</v>
      </c>
      <c r="E489" s="13">
        <v>8.3897111570515808</v>
      </c>
      <c r="F489" s="13">
        <v>9.5560658097508622</v>
      </c>
      <c r="G489" s="13">
        <v>9.3374735936576858</v>
      </c>
      <c r="H489" s="13">
        <v>0</v>
      </c>
      <c r="I489" s="13">
        <v>0</v>
      </c>
      <c r="J489" s="13">
        <v>0</v>
      </c>
      <c r="K489" s="13">
        <v>0</v>
      </c>
      <c r="L489" s="13">
        <v>0</v>
      </c>
      <c r="M489" s="13"/>
      <c r="N489" s="13"/>
    </row>
    <row r="490" spans="1:14" x14ac:dyDescent="0.35">
      <c r="A490" s="12" t="str">
        <f t="shared" si="7"/>
        <v>CONSUMO PER CAPITA (kg ó litros por individuo)Cerveza Surtidor</v>
      </c>
      <c r="B490" s="12" t="s">
        <v>120</v>
      </c>
      <c r="C490" s="12" t="s">
        <v>179</v>
      </c>
      <c r="D490" s="13">
        <v>18.376778011679132</v>
      </c>
      <c r="E490" s="13">
        <v>10.402033065076196</v>
      </c>
      <c r="F490" s="13">
        <v>11.836539867541894</v>
      </c>
      <c r="G490" s="13">
        <v>13.425018436866997</v>
      </c>
      <c r="H490" s="13">
        <v>0</v>
      </c>
      <c r="I490" s="13">
        <v>0</v>
      </c>
      <c r="J490" s="13">
        <v>0</v>
      </c>
      <c r="K490" s="13">
        <v>0</v>
      </c>
      <c r="L490" s="13">
        <v>0</v>
      </c>
      <c r="M490" s="13"/>
      <c r="N490" s="13"/>
    </row>
    <row r="491" spans="1:14" x14ac:dyDescent="0.35">
      <c r="A491" s="12" t="str">
        <f t="shared" si="7"/>
        <v>CONSUMO PER CAPITA (kg ó litros por individuo)Otras Cervezas</v>
      </c>
      <c r="B491" s="12" t="s">
        <v>120</v>
      </c>
      <c r="C491" s="12" t="s">
        <v>147</v>
      </c>
      <c r="D491" s="13">
        <v>5.5847104329424947E-2</v>
      </c>
      <c r="E491" s="13">
        <v>1.4915648346514465E-2</v>
      </c>
      <c r="F491" s="13">
        <v>2.3052672743680832E-2</v>
      </c>
      <c r="G491" s="13">
        <v>3.5755754479427318E-2</v>
      </c>
      <c r="H491" s="13">
        <v>0</v>
      </c>
      <c r="I491" s="13">
        <v>0</v>
      </c>
      <c r="J491" s="13">
        <v>0</v>
      </c>
      <c r="K491" s="13">
        <v>0</v>
      </c>
      <c r="L491" s="13">
        <v>0</v>
      </c>
      <c r="M491" s="13"/>
      <c r="N491" s="13"/>
    </row>
    <row r="492" spans="1:14" x14ac:dyDescent="0.35">
      <c r="A492" s="12" t="str">
        <f t="shared" si="7"/>
        <v>CONSUMO PER CAPITA (kg ó litros por individuo)Espirituosas</v>
      </c>
      <c r="B492" s="12" t="s">
        <v>120</v>
      </c>
      <c r="C492" s="12" t="s">
        <v>148</v>
      </c>
      <c r="D492" s="13">
        <v>1.6156310687579682</v>
      </c>
      <c r="E492" s="13">
        <v>0.91368213203261561</v>
      </c>
      <c r="F492" s="13">
        <v>1.3776498360498644</v>
      </c>
      <c r="G492" s="13">
        <v>1.4094827251304312</v>
      </c>
      <c r="H492" s="13">
        <v>0</v>
      </c>
      <c r="I492" s="13">
        <v>0</v>
      </c>
      <c r="J492" s="13">
        <v>0</v>
      </c>
      <c r="K492" s="13">
        <v>0</v>
      </c>
      <c r="L492" s="13">
        <v>0</v>
      </c>
      <c r="M492" s="13"/>
      <c r="N492" s="13"/>
    </row>
    <row r="493" spans="1:14" x14ac:dyDescent="0.35">
      <c r="A493" s="12" t="str">
        <f t="shared" si="7"/>
        <v>CONSUMO PER CAPITA (kg ó litros por individuo)Whisky</v>
      </c>
      <c r="B493" s="12" t="s">
        <v>120</v>
      </c>
      <c r="C493" s="12" t="s">
        <v>149</v>
      </c>
      <c r="D493" s="13">
        <v>0.13585194003917778</v>
      </c>
      <c r="E493" s="13">
        <v>8.3026492930540874E-2</v>
      </c>
      <c r="F493" s="13">
        <v>0.11143204623999822</v>
      </c>
      <c r="G493" s="13">
        <v>0.12308583996221457</v>
      </c>
      <c r="H493" s="13">
        <v>0</v>
      </c>
      <c r="I493" s="13">
        <v>0</v>
      </c>
      <c r="J493" s="13">
        <v>0</v>
      </c>
      <c r="K493" s="13">
        <v>0</v>
      </c>
      <c r="L493" s="13">
        <v>0</v>
      </c>
      <c r="M493" s="13"/>
      <c r="N493" s="13"/>
    </row>
    <row r="494" spans="1:14" x14ac:dyDescent="0.35">
      <c r="A494" s="12" t="str">
        <f t="shared" si="7"/>
        <v>CONSUMO PER CAPITA (kg ó litros por individuo)Brandy</v>
      </c>
      <c r="B494" s="12" t="s">
        <v>120</v>
      </c>
      <c r="C494" s="12" t="s">
        <v>150</v>
      </c>
      <c r="D494" s="13">
        <v>1.4533112386100454E-2</v>
      </c>
      <c r="E494" s="13">
        <v>1.6405978588070011E-2</v>
      </c>
      <c r="F494" s="13">
        <v>1.7666262491543096E-2</v>
      </c>
      <c r="G494" s="13">
        <v>8.6159611314354841E-3</v>
      </c>
      <c r="H494" s="13">
        <v>0</v>
      </c>
      <c r="I494" s="13">
        <v>0</v>
      </c>
      <c r="J494" s="13">
        <v>0</v>
      </c>
      <c r="K494" s="13">
        <v>0</v>
      </c>
      <c r="L494" s="13">
        <v>0</v>
      </c>
      <c r="M494" s="13"/>
      <c r="N494" s="13"/>
    </row>
    <row r="495" spans="1:14" x14ac:dyDescent="0.35">
      <c r="A495" s="12" t="str">
        <f t="shared" si="7"/>
        <v>CONSUMO PER CAPITA (kg ó litros por individuo)Ginebra</v>
      </c>
      <c r="B495" s="12" t="s">
        <v>120</v>
      </c>
      <c r="C495" s="12" t="s">
        <v>151</v>
      </c>
      <c r="D495" s="13">
        <v>0.28240701623012526</v>
      </c>
      <c r="E495" s="13">
        <v>0.13919389533063831</v>
      </c>
      <c r="F495" s="13">
        <v>0.17466456448766504</v>
      </c>
      <c r="G495" s="13">
        <v>0.18469568249954194</v>
      </c>
      <c r="H495" s="13">
        <v>0</v>
      </c>
      <c r="I495" s="13">
        <v>0</v>
      </c>
      <c r="J495" s="13">
        <v>0</v>
      </c>
      <c r="K495" s="13">
        <v>0</v>
      </c>
      <c r="L495" s="13">
        <v>0</v>
      </c>
      <c r="M495" s="13"/>
      <c r="N495" s="13"/>
    </row>
    <row r="496" spans="1:14" x14ac:dyDescent="0.35">
      <c r="A496" s="12" t="str">
        <f t="shared" si="7"/>
        <v>CONSUMO PER CAPITA (kg ó litros por individuo)Ron</v>
      </c>
      <c r="B496" s="12" t="s">
        <v>120</v>
      </c>
      <c r="C496" s="12" t="s">
        <v>152</v>
      </c>
      <c r="D496" s="13">
        <v>0.15905257773353723</v>
      </c>
      <c r="E496" s="13">
        <v>7.8481773569391483E-2</v>
      </c>
      <c r="F496" s="13">
        <v>0.13275247260243814</v>
      </c>
      <c r="G496" s="13">
        <v>0.10575587825706224</v>
      </c>
      <c r="H496" s="13">
        <v>0</v>
      </c>
      <c r="I496" s="13">
        <v>0</v>
      </c>
      <c r="J496" s="13">
        <v>0</v>
      </c>
      <c r="K496" s="13">
        <v>0</v>
      </c>
      <c r="L496" s="13">
        <v>0</v>
      </c>
      <c r="M496" s="13"/>
      <c r="N496" s="13"/>
    </row>
    <row r="497" spans="1:14" x14ac:dyDescent="0.35">
      <c r="A497" s="12" t="str">
        <f t="shared" si="7"/>
        <v>CONSUMO PER CAPITA (kg ó litros por individuo)Anis</v>
      </c>
      <c r="B497" s="12" t="s">
        <v>120</v>
      </c>
      <c r="C497" s="12" t="s">
        <v>153</v>
      </c>
      <c r="D497" s="13">
        <v>1.3936587645480433E-2</v>
      </c>
      <c r="E497" s="13">
        <v>1.0440064071525892E-2</v>
      </c>
      <c r="F497" s="13">
        <v>7.6708066205362834E-3</v>
      </c>
      <c r="G497" s="13">
        <v>9.084298457287688E-3</v>
      </c>
      <c r="H497" s="13">
        <v>0</v>
      </c>
      <c r="I497" s="13">
        <v>0</v>
      </c>
      <c r="J497" s="13">
        <v>0</v>
      </c>
      <c r="K497" s="13">
        <v>0</v>
      </c>
      <c r="L497" s="13">
        <v>0</v>
      </c>
      <c r="M497" s="13"/>
      <c r="N497" s="13"/>
    </row>
    <row r="498" spans="1:14" x14ac:dyDescent="0.35">
      <c r="A498" s="12" t="str">
        <f t="shared" si="7"/>
        <v>CONSUMO PER CAPITA (kg ó litros por individuo)Otras Espirituosas</v>
      </c>
      <c r="B498" s="12" t="s">
        <v>120</v>
      </c>
      <c r="C498" s="12" t="s">
        <v>154</v>
      </c>
      <c r="D498" s="13">
        <v>1.0098499489081636</v>
      </c>
      <c r="E498" s="13">
        <v>0.5861338408338016</v>
      </c>
      <c r="F498" s="13">
        <v>0.93346346281729198</v>
      </c>
      <c r="G498" s="13">
        <v>0.97824525490936809</v>
      </c>
      <c r="H498" s="13">
        <v>0</v>
      </c>
      <c r="I498" s="13">
        <v>0</v>
      </c>
      <c r="J498" s="13">
        <v>0</v>
      </c>
      <c r="K498" s="13">
        <v>0</v>
      </c>
      <c r="L498" s="13">
        <v>0</v>
      </c>
      <c r="M498" s="13"/>
      <c r="N498" s="13"/>
    </row>
    <row r="499" spans="1:14" x14ac:dyDescent="0.35">
      <c r="A499" s="12" t="str">
        <f t="shared" si="7"/>
        <v>CONSUMO PER CAPITA (kg ó litros por individuo)T.Zumo+Horchata+Mosto</v>
      </c>
      <c r="B499" s="12" t="s">
        <v>120</v>
      </c>
      <c r="C499" s="12" t="s">
        <v>155</v>
      </c>
      <c r="D499" s="13">
        <v>1.988418052297324</v>
      </c>
      <c r="E499" s="13">
        <v>1.2213933538911144</v>
      </c>
      <c r="F499" s="13">
        <v>1.161895827611499</v>
      </c>
      <c r="G499" s="13">
        <v>1.2776694407591593</v>
      </c>
      <c r="H499" s="13">
        <v>0</v>
      </c>
      <c r="I499" s="13">
        <v>0</v>
      </c>
      <c r="J499" s="13">
        <v>0</v>
      </c>
      <c r="K499" s="13">
        <v>0</v>
      </c>
      <c r="L499" s="13">
        <v>0</v>
      </c>
      <c r="M499" s="13"/>
      <c r="N499" s="13"/>
    </row>
    <row r="500" spans="1:14" x14ac:dyDescent="0.35">
      <c r="A500" s="12" t="str">
        <f t="shared" si="7"/>
        <v>CONSUMO PER CAPITA (kg ó litros por individuo)Agua Envasada</v>
      </c>
      <c r="B500" s="12" t="s">
        <v>120</v>
      </c>
      <c r="C500" s="12" t="s">
        <v>156</v>
      </c>
      <c r="D500" s="13">
        <v>27.975450611593363</v>
      </c>
      <c r="E500" s="13">
        <v>16.620852468126522</v>
      </c>
      <c r="F500" s="13">
        <v>16.228299395940734</v>
      </c>
      <c r="G500" s="13">
        <v>18.418803633878447</v>
      </c>
      <c r="H500" s="13">
        <v>0</v>
      </c>
      <c r="I500" s="13">
        <v>0</v>
      </c>
      <c r="J500" s="13">
        <v>0</v>
      </c>
      <c r="K500" s="13">
        <v>0</v>
      </c>
      <c r="L500" s="13">
        <v>0</v>
      </c>
      <c r="M500" s="13"/>
      <c r="N500" s="13"/>
    </row>
    <row r="501" spans="1:14" x14ac:dyDescent="0.35">
      <c r="A501" s="12" t="str">
        <f t="shared" si="7"/>
        <v>CONSUMO PER CAPITA (kg ó litros por individuo)Bebidas Refrescantes</v>
      </c>
      <c r="B501" s="12" t="s">
        <v>120</v>
      </c>
      <c r="C501" s="12" t="s">
        <v>157</v>
      </c>
      <c r="D501" s="13">
        <v>14.943288131548474</v>
      </c>
      <c r="E501" s="13">
        <v>10.087408776050106</v>
      </c>
      <c r="F501" s="13">
        <v>10.170850521679727</v>
      </c>
      <c r="G501" s="13">
        <v>10.357304406392979</v>
      </c>
      <c r="H501" s="13">
        <v>0</v>
      </c>
      <c r="I501" s="13">
        <v>0</v>
      </c>
      <c r="J501" s="13">
        <v>0</v>
      </c>
      <c r="K501" s="13">
        <v>0</v>
      </c>
      <c r="L501" s="13">
        <v>0</v>
      </c>
      <c r="M501" s="13"/>
      <c r="N501" s="13"/>
    </row>
    <row r="502" spans="1:14" x14ac:dyDescent="0.35">
      <c r="A502" s="12" t="str">
        <f t="shared" si="7"/>
        <v>CONSUMO PER CAPITA (kg ó litros por individuo)Colas</v>
      </c>
      <c r="B502" s="12" t="s">
        <v>120</v>
      </c>
      <c r="C502" s="12" t="s">
        <v>158</v>
      </c>
      <c r="D502" s="13">
        <v>9.0768310081742012</v>
      </c>
      <c r="E502" s="13">
        <v>5.9338535555715239</v>
      </c>
      <c r="F502" s="13">
        <v>6.1594763591498056</v>
      </c>
      <c r="G502" s="13">
        <v>5.5194080420055229</v>
      </c>
      <c r="H502" s="13">
        <v>0</v>
      </c>
      <c r="I502" s="13">
        <v>0</v>
      </c>
      <c r="J502" s="13">
        <v>0</v>
      </c>
      <c r="K502" s="13">
        <v>0</v>
      </c>
      <c r="L502" s="13">
        <v>0</v>
      </c>
      <c r="M502" s="13"/>
      <c r="N502" s="13"/>
    </row>
    <row r="503" spans="1:14" x14ac:dyDescent="0.35">
      <c r="A503" s="12" t="str">
        <f t="shared" si="7"/>
        <v>CONSUMO PER CAPITA (kg ó litros por individuo)Cola Regular</v>
      </c>
      <c r="B503" s="12" t="s">
        <v>120</v>
      </c>
      <c r="C503" s="12" t="s">
        <v>159</v>
      </c>
      <c r="D503" s="13">
        <v>4.4606000311555682</v>
      </c>
      <c r="E503" s="13">
        <v>2.9948797860778797</v>
      </c>
      <c r="F503" s="13">
        <v>3.0652960735919108</v>
      </c>
      <c r="G503" s="13">
        <v>2.52057265705885</v>
      </c>
      <c r="H503" s="13">
        <v>0</v>
      </c>
      <c r="I503" s="13">
        <v>0</v>
      </c>
      <c r="J503" s="13">
        <v>0</v>
      </c>
      <c r="K503" s="13">
        <v>0</v>
      </c>
      <c r="L503" s="13">
        <v>0</v>
      </c>
      <c r="M503" s="13"/>
      <c r="N503" s="13"/>
    </row>
    <row r="504" spans="1:14" x14ac:dyDescent="0.35">
      <c r="A504" s="12" t="str">
        <f t="shared" si="7"/>
        <v>CONSUMO PER CAPITA (kg ó litros por individuo)Light/Zero</v>
      </c>
      <c r="B504" s="12" t="s">
        <v>120</v>
      </c>
      <c r="C504" s="12" t="s">
        <v>160</v>
      </c>
      <c r="D504" s="13">
        <v>4.5193006723241469</v>
      </c>
      <c r="E504" s="13">
        <v>2.9294712750125069</v>
      </c>
      <c r="F504" s="13">
        <v>3.0941808083106692</v>
      </c>
      <c r="G504" s="13">
        <v>2.9988356511957708</v>
      </c>
      <c r="H504" s="13">
        <v>0</v>
      </c>
      <c r="I504" s="13">
        <v>0</v>
      </c>
      <c r="J504" s="13">
        <v>0</v>
      </c>
      <c r="K504" s="13">
        <v>0</v>
      </c>
      <c r="L504" s="13">
        <v>0</v>
      </c>
      <c r="M504" s="13"/>
      <c r="N504" s="13"/>
    </row>
    <row r="505" spans="1:14" x14ac:dyDescent="0.35">
      <c r="A505" s="12" t="str">
        <f t="shared" si="7"/>
        <v>CONSUMO PER CAPITA (kg ó litros por individuo)Otra Variedad Cola</v>
      </c>
      <c r="B505" s="12" t="s">
        <v>120</v>
      </c>
      <c r="C505" s="12" t="s">
        <v>161</v>
      </c>
      <c r="D505" s="13">
        <v>9.6932578067060904E-2</v>
      </c>
      <c r="E505" s="13">
        <v>9.5019616866337132E-3</v>
      </c>
      <c r="F505" s="13" t="s">
        <v>212</v>
      </c>
      <c r="G505" s="13" t="s">
        <v>212</v>
      </c>
      <c r="H505" s="13">
        <v>0</v>
      </c>
      <c r="I505" s="13">
        <v>0</v>
      </c>
      <c r="J505" s="13">
        <v>0</v>
      </c>
      <c r="K505" s="13">
        <v>0</v>
      </c>
      <c r="L505" s="13">
        <v>0</v>
      </c>
      <c r="M505" s="13"/>
      <c r="N505" s="13"/>
    </row>
    <row r="506" spans="1:14" x14ac:dyDescent="0.35">
      <c r="A506" s="12" t="str">
        <f t="shared" si="7"/>
        <v>CONSUMO PER CAPITA (kg ó litros por individuo)Con Cafeina</v>
      </c>
      <c r="B506" s="12" t="s">
        <v>120</v>
      </c>
      <c r="C506" s="12" t="s">
        <v>162</v>
      </c>
      <c r="D506" s="13">
        <v>4.578674092209134</v>
      </c>
      <c r="E506" s="13">
        <v>3.0865245994877566</v>
      </c>
      <c r="F506" s="13">
        <v>3.2721520882108179</v>
      </c>
      <c r="G506" s="13">
        <v>5.529845610813716</v>
      </c>
      <c r="H506" s="13">
        <v>0</v>
      </c>
      <c r="I506" s="13">
        <v>0</v>
      </c>
      <c r="J506" s="13">
        <v>0</v>
      </c>
      <c r="K506" s="13">
        <v>0</v>
      </c>
      <c r="L506" s="13">
        <v>0</v>
      </c>
      <c r="M506" s="13"/>
      <c r="N506" s="13"/>
    </row>
    <row r="507" spans="1:14" x14ac:dyDescent="0.35">
      <c r="A507" s="12" t="str">
        <f t="shared" si="7"/>
        <v>CONSUMO PER CAPITA (kg ó litros por individuo)Sin Cafeina</v>
      </c>
      <c r="B507" s="12" t="s">
        <v>120</v>
      </c>
      <c r="C507" s="12" t="s">
        <v>163</v>
      </c>
      <c r="D507" s="13">
        <v>1.2147011629916029</v>
      </c>
      <c r="E507" s="13">
        <v>0.82648064963100332</v>
      </c>
      <c r="F507" s="13">
        <v>0.90752470956792319</v>
      </c>
      <c r="G507" s="13">
        <v>1.0591765936845521</v>
      </c>
      <c r="H507" s="13">
        <v>0</v>
      </c>
      <c r="I507" s="13">
        <v>0</v>
      </c>
      <c r="J507" s="13">
        <v>0</v>
      </c>
      <c r="K507" s="13">
        <v>0</v>
      </c>
      <c r="L507" s="13">
        <v>0</v>
      </c>
      <c r="M507" s="13"/>
      <c r="N507" s="13"/>
    </row>
    <row r="508" spans="1:14" x14ac:dyDescent="0.35">
      <c r="A508" s="12" t="str">
        <f t="shared" si="7"/>
        <v>CONSUMO PER CAPITA (kg ó litros por individuo)Frutas con gas</v>
      </c>
      <c r="B508" s="12" t="s">
        <v>120</v>
      </c>
      <c r="C508" s="12" t="s">
        <v>164</v>
      </c>
      <c r="D508" s="13">
        <v>1.8903987952508798</v>
      </c>
      <c r="E508" s="13">
        <v>1.3147645296627477</v>
      </c>
      <c r="F508" s="13">
        <v>1.1427569111431222</v>
      </c>
      <c r="G508" s="13">
        <v>1.5979162531964122</v>
      </c>
      <c r="H508" s="13">
        <v>0</v>
      </c>
      <c r="I508" s="13">
        <v>0</v>
      </c>
      <c r="J508" s="13">
        <v>0</v>
      </c>
      <c r="K508" s="13">
        <v>0</v>
      </c>
      <c r="L508" s="13">
        <v>0</v>
      </c>
      <c r="M508" s="13"/>
      <c r="N508" s="13"/>
    </row>
    <row r="509" spans="1:14" x14ac:dyDescent="0.35">
      <c r="A509" s="12" t="str">
        <f t="shared" si="7"/>
        <v>CONSUMO PER CAPITA (kg ó litros por individuo)Frutas sin gas</v>
      </c>
      <c r="B509" s="12" t="s">
        <v>120</v>
      </c>
      <c r="C509" s="12" t="s">
        <v>165</v>
      </c>
      <c r="D509" s="13">
        <v>0.40735637844248057</v>
      </c>
      <c r="E509" s="13">
        <v>0.31052076796105615</v>
      </c>
      <c r="F509" s="13">
        <v>0.41588601777086071</v>
      </c>
      <c r="G509" s="13">
        <v>0.36073502804069613</v>
      </c>
      <c r="H509" s="13">
        <v>0</v>
      </c>
      <c r="I509" s="13">
        <v>0</v>
      </c>
      <c r="J509" s="13">
        <v>0</v>
      </c>
      <c r="K509" s="13">
        <v>0</v>
      </c>
      <c r="L509" s="13">
        <v>0</v>
      </c>
      <c r="M509" s="13"/>
      <c r="N509" s="13"/>
    </row>
    <row r="510" spans="1:14" x14ac:dyDescent="0.35">
      <c r="A510" s="12" t="str">
        <f t="shared" si="7"/>
        <v>CONSUMO PER CAPITA (kg ó litros por individuo)Mixers</v>
      </c>
      <c r="B510" s="12" t="s">
        <v>120</v>
      </c>
      <c r="C510" s="12" t="s">
        <v>166</v>
      </c>
      <c r="D510" s="13">
        <v>0.38328044902528735</v>
      </c>
      <c r="E510" s="13">
        <v>0.15673183425829326</v>
      </c>
      <c r="F510" s="13">
        <v>0.11402851175562435</v>
      </c>
      <c r="G510" s="13">
        <v>0.1164088764325454</v>
      </c>
      <c r="H510" s="13">
        <v>0</v>
      </c>
      <c r="I510" s="13">
        <v>0</v>
      </c>
      <c r="J510" s="13">
        <v>0</v>
      </c>
      <c r="K510" s="13">
        <v>0</v>
      </c>
      <c r="L510" s="13">
        <v>0</v>
      </c>
      <c r="M510" s="13"/>
      <c r="N510" s="13"/>
    </row>
    <row r="511" spans="1:14" x14ac:dyDescent="0.35">
      <c r="A511" s="12" t="str">
        <f t="shared" si="7"/>
        <v>CONSUMO PER CAPITA (kg ó litros por individuo)Isotonicas</v>
      </c>
      <c r="B511" s="12" t="s">
        <v>120</v>
      </c>
      <c r="C511" s="12" t="s">
        <v>180</v>
      </c>
      <c r="D511" s="13">
        <v>1.5818590478832115</v>
      </c>
      <c r="E511" s="13">
        <v>1.1958598476175313</v>
      </c>
      <c r="F511" s="13">
        <v>1.0723496089911215</v>
      </c>
      <c r="G511" s="13">
        <v>1.1966037246888825</v>
      </c>
      <c r="H511" s="13">
        <v>0</v>
      </c>
      <c r="I511" s="13">
        <v>0</v>
      </c>
      <c r="J511" s="13">
        <v>0</v>
      </c>
      <c r="K511" s="13">
        <v>0</v>
      </c>
      <c r="L511" s="13">
        <v>0</v>
      </c>
      <c r="M511" s="13"/>
      <c r="N511" s="13"/>
    </row>
    <row r="512" spans="1:14" x14ac:dyDescent="0.35">
      <c r="A512" s="12" t="str">
        <f t="shared" si="7"/>
        <v>CONSUMO PER CAPITA (kg ó litros por individuo)Energeticas</v>
      </c>
      <c r="B512" s="12" t="s">
        <v>120</v>
      </c>
      <c r="C512" s="12" t="s">
        <v>181</v>
      </c>
      <c r="D512" s="13">
        <v>0.51918548360262184</v>
      </c>
      <c r="E512" s="13">
        <v>0.44618903477024574</v>
      </c>
      <c r="F512" s="13">
        <v>0.47844733152719349</v>
      </c>
      <c r="G512" s="13">
        <v>0.46226143096247135</v>
      </c>
      <c r="H512" s="13">
        <v>0</v>
      </c>
      <c r="I512" s="13">
        <v>0</v>
      </c>
      <c r="J512" s="13">
        <v>0</v>
      </c>
      <c r="K512" s="13">
        <v>0</v>
      </c>
      <c r="L512" s="13">
        <v>0</v>
      </c>
      <c r="M512" s="13"/>
      <c r="N512" s="13"/>
    </row>
    <row r="513" spans="1:14" x14ac:dyDescent="0.35">
      <c r="A513" s="12" t="str">
        <f t="shared" si="7"/>
        <v>CONSUMO PER CAPITA (kg ó litros por individuo)Gaseosas</v>
      </c>
      <c r="B513" s="12" t="s">
        <v>120</v>
      </c>
      <c r="C513" s="12" t="s">
        <v>167</v>
      </c>
      <c r="D513" s="13">
        <v>6.0394240810470443E-2</v>
      </c>
      <c r="E513" s="13">
        <v>3.0458876035752522E-2</v>
      </c>
      <c r="F513" s="13">
        <v>7.4186887884412425E-2</v>
      </c>
      <c r="G513" s="13">
        <v>0.30156648137895997</v>
      </c>
      <c r="H513" s="13">
        <v>0</v>
      </c>
      <c r="I513" s="13">
        <v>0</v>
      </c>
      <c r="J513" s="13">
        <v>0</v>
      </c>
      <c r="K513" s="13">
        <v>0</v>
      </c>
      <c r="L513" s="13">
        <v>0</v>
      </c>
      <c r="M513" s="13"/>
      <c r="N513" s="13"/>
    </row>
    <row r="514" spans="1:14" x14ac:dyDescent="0.35">
      <c r="A514" s="12" t="str">
        <f t="shared" si="7"/>
        <v>CONSUMO PER CAPITA (kg ó litros por individuo)Bebidas Zumo+Leche</v>
      </c>
      <c r="B514" s="12" t="s">
        <v>120</v>
      </c>
      <c r="C514" s="12" t="s">
        <v>168</v>
      </c>
      <c r="D514" s="13">
        <v>0.13798164964230988</v>
      </c>
      <c r="E514" s="13">
        <v>0.12053914697746278</v>
      </c>
      <c r="F514" s="13">
        <v>8.2856788659544781E-2</v>
      </c>
      <c r="G514" s="13">
        <v>9.9866121925187443E-2</v>
      </c>
      <c r="H514" s="13">
        <v>0</v>
      </c>
      <c r="I514" s="13">
        <v>0</v>
      </c>
      <c r="J514" s="13">
        <v>0</v>
      </c>
      <c r="K514" s="13">
        <v>0</v>
      </c>
      <c r="L514" s="13">
        <v>0</v>
      </c>
      <c r="M514" s="13"/>
      <c r="N514" s="13"/>
    </row>
    <row r="515" spans="1:14" x14ac:dyDescent="0.35">
      <c r="A515" s="12" t="str">
        <f t="shared" si="7"/>
        <v>CONSUMO PER CAPITA (kg ó litros por individuo)Resto</v>
      </c>
      <c r="B515" s="12" t="s">
        <v>120</v>
      </c>
      <c r="C515" s="12" t="s">
        <v>78</v>
      </c>
      <c r="D515" s="13">
        <v>0.88599675448928039</v>
      </c>
      <c r="E515" s="13">
        <v>0.57849346488762443</v>
      </c>
      <c r="F515" s="13">
        <v>0.63086079189120092</v>
      </c>
      <c r="G515" s="13">
        <v>0.70253716945243583</v>
      </c>
      <c r="H515" s="13">
        <v>0</v>
      </c>
      <c r="I515" s="13">
        <v>0</v>
      </c>
      <c r="J515" s="13">
        <v>0</v>
      </c>
      <c r="K515" s="13">
        <v>0</v>
      </c>
      <c r="L515" s="13">
        <v>0</v>
      </c>
      <c r="M515" s="13"/>
      <c r="N515" s="13"/>
    </row>
    <row r="516" spans="1:14" x14ac:dyDescent="0.35">
      <c r="A516" s="12" t="str">
        <f t="shared" ref="A516:A579" si="8">B516&amp;C516</f>
        <v>GASTO PER CAPITA (€ por individuo)TOTAL BEBIDAS</v>
      </c>
      <c r="B516" s="12" t="s">
        <v>188</v>
      </c>
      <c r="C516" s="12" t="s">
        <v>121</v>
      </c>
      <c r="D516" s="13">
        <v>418.23833794273236</v>
      </c>
      <c r="E516" s="13">
        <v>255.76516619706348</v>
      </c>
      <c r="F516" s="13">
        <v>298.45995442573968</v>
      </c>
      <c r="G516" s="13">
        <v>331.92402560638311</v>
      </c>
      <c r="H516" s="13">
        <v>0</v>
      </c>
      <c r="I516" s="13">
        <v>0</v>
      </c>
      <c r="J516" s="13">
        <v>0</v>
      </c>
      <c r="K516" s="13">
        <v>0</v>
      </c>
      <c r="L516" s="13">
        <v>0</v>
      </c>
      <c r="M516" s="13"/>
      <c r="N516" s="13"/>
    </row>
    <row r="517" spans="1:14" x14ac:dyDescent="0.35">
      <c r="A517" s="12" t="str">
        <f t="shared" si="8"/>
        <v>GASTO PER CAPITA (€ por individuo).Total Bebidas Caliente</v>
      </c>
      <c r="B517" s="12" t="s">
        <v>188</v>
      </c>
      <c r="C517" s="12" t="s">
        <v>122</v>
      </c>
      <c r="D517" s="13">
        <v>120.70722817179598</v>
      </c>
      <c r="E517" s="13">
        <v>73.463559718569556</v>
      </c>
      <c r="F517" s="13">
        <v>86.249593004955543</v>
      </c>
      <c r="G517" s="13">
        <v>93.056785245476206</v>
      </c>
      <c r="H517" s="13">
        <v>0</v>
      </c>
      <c r="I517" s="13">
        <v>0</v>
      </c>
      <c r="J517" s="13">
        <v>0</v>
      </c>
      <c r="K517" s="13">
        <v>0</v>
      </c>
      <c r="L517" s="13">
        <v>0</v>
      </c>
      <c r="M517" s="13"/>
      <c r="N517" s="13"/>
    </row>
    <row r="518" spans="1:14" x14ac:dyDescent="0.35">
      <c r="A518" s="12" t="str">
        <f t="shared" si="8"/>
        <v>GASTO PER CAPITA (€ por individuo)Cafe</v>
      </c>
      <c r="B518" s="12" t="s">
        <v>188</v>
      </c>
      <c r="C518" s="12" t="s">
        <v>123</v>
      </c>
      <c r="D518" s="13">
        <v>48.299543393400548</v>
      </c>
      <c r="E518" s="13">
        <v>29.609781364375774</v>
      </c>
      <c r="F518" s="13">
        <v>34.740533760754708</v>
      </c>
      <c r="G518" s="13">
        <v>38.310077239856696</v>
      </c>
      <c r="H518" s="13">
        <v>0</v>
      </c>
      <c r="I518" s="13">
        <v>0</v>
      </c>
      <c r="J518" s="13">
        <v>0</v>
      </c>
      <c r="K518" s="13">
        <v>0</v>
      </c>
      <c r="L518" s="13">
        <v>0</v>
      </c>
      <c r="M518" s="13"/>
      <c r="N518" s="13"/>
    </row>
    <row r="519" spans="1:14" x14ac:dyDescent="0.35">
      <c r="A519" s="12" t="str">
        <f t="shared" si="8"/>
        <v>GASTO PER CAPITA (€ por individuo)Leche+bebidas vegetales</v>
      </c>
      <c r="B519" s="12" t="s">
        <v>188</v>
      </c>
      <c r="C519" s="12" t="s">
        <v>174</v>
      </c>
      <c r="D519" s="13">
        <v>62.326237191444598</v>
      </c>
      <c r="E519" s="13">
        <v>38.504114637379068</v>
      </c>
      <c r="F519" s="13">
        <v>45.446886146292336</v>
      </c>
      <c r="G519" s="13">
        <v>47.054747387026609</v>
      </c>
      <c r="H519" s="13">
        <v>0</v>
      </c>
      <c r="I519" s="13">
        <v>0</v>
      </c>
      <c r="J519" s="13">
        <v>0</v>
      </c>
      <c r="K519" s="13">
        <v>0</v>
      </c>
      <c r="L519" s="13">
        <v>0</v>
      </c>
      <c r="M519" s="13"/>
      <c r="N519" s="13"/>
    </row>
    <row r="520" spans="1:14" x14ac:dyDescent="0.35">
      <c r="A520" s="12" t="str">
        <f t="shared" si="8"/>
        <v>GASTO PER CAPITA (€ por individuo)Leche</v>
      </c>
      <c r="B520" s="12" t="s">
        <v>188</v>
      </c>
      <c r="C520" s="12" t="s">
        <v>124</v>
      </c>
      <c r="D520" s="13">
        <v>61.401165142849266</v>
      </c>
      <c r="E520" s="13">
        <v>37.297519134113863</v>
      </c>
      <c r="F520" s="13">
        <v>44.133613066105703</v>
      </c>
      <c r="G520" s="13">
        <v>45.247930488217762</v>
      </c>
      <c r="H520" s="13">
        <v>0</v>
      </c>
      <c r="I520" s="13">
        <v>0</v>
      </c>
      <c r="J520" s="13">
        <v>0</v>
      </c>
      <c r="K520" s="13">
        <v>0</v>
      </c>
      <c r="L520" s="13">
        <v>0</v>
      </c>
      <c r="M520" s="13"/>
      <c r="N520" s="13"/>
    </row>
    <row r="521" spans="1:14" x14ac:dyDescent="0.35">
      <c r="A521" s="12" t="str">
        <f t="shared" si="8"/>
        <v>GASTO PER CAPITA (€ por individuo)Leche Sola</v>
      </c>
      <c r="B521" s="12" t="s">
        <v>188</v>
      </c>
      <c r="C521" s="12" t="s">
        <v>125</v>
      </c>
      <c r="D521" s="13">
        <v>0.52564590124127863</v>
      </c>
      <c r="E521" s="13">
        <v>0.34270349440614789</v>
      </c>
      <c r="F521" s="13">
        <v>0.34150527465848002</v>
      </c>
      <c r="G521" s="13">
        <v>0.36958230842297668</v>
      </c>
      <c r="H521" s="13">
        <v>0</v>
      </c>
      <c r="I521" s="13">
        <v>0</v>
      </c>
      <c r="J521" s="13">
        <v>0</v>
      </c>
      <c r="K521" s="13">
        <v>0</v>
      </c>
      <c r="L521" s="13">
        <v>0</v>
      </c>
      <c r="M521" s="13"/>
      <c r="N521" s="13"/>
    </row>
    <row r="522" spans="1:14" x14ac:dyDescent="0.35">
      <c r="A522" s="12" t="str">
        <f t="shared" si="8"/>
        <v>GASTO PER CAPITA (€ por individuo)Leche Con Cacao</v>
      </c>
      <c r="B522" s="12" t="s">
        <v>188</v>
      </c>
      <c r="C522" s="12" t="s">
        <v>126</v>
      </c>
      <c r="D522" s="13">
        <v>2.0361522344698431</v>
      </c>
      <c r="E522" s="13">
        <v>1.3018428040824057</v>
      </c>
      <c r="F522" s="13">
        <v>1.606128052361792</v>
      </c>
      <c r="G522" s="13">
        <v>1.5947252081911487</v>
      </c>
      <c r="H522" s="13">
        <v>0</v>
      </c>
      <c r="I522" s="13">
        <v>0</v>
      </c>
      <c r="J522" s="13">
        <v>0</v>
      </c>
      <c r="K522" s="13">
        <v>0</v>
      </c>
      <c r="L522" s="13">
        <v>0</v>
      </c>
      <c r="M522" s="13"/>
      <c r="N522" s="13"/>
    </row>
    <row r="523" spans="1:14" x14ac:dyDescent="0.35">
      <c r="A523" s="12" t="str">
        <f t="shared" si="8"/>
        <v>GASTO PER CAPITA (€ por individuo)Leche Con Cafe</v>
      </c>
      <c r="B523" s="12" t="s">
        <v>188</v>
      </c>
      <c r="C523" s="12" t="s">
        <v>127</v>
      </c>
      <c r="D523" s="13">
        <v>58.839382164472632</v>
      </c>
      <c r="E523" s="13">
        <v>35.652979719922307</v>
      </c>
      <c r="F523" s="13">
        <v>42.185962961593823</v>
      </c>
      <c r="G523" s="13">
        <v>43.2836272298767</v>
      </c>
      <c r="H523" s="13">
        <v>0</v>
      </c>
      <c r="I523" s="13">
        <v>0</v>
      </c>
      <c r="J523" s="13">
        <v>0</v>
      </c>
      <c r="K523" s="13">
        <v>0</v>
      </c>
      <c r="L523" s="13">
        <v>0</v>
      </c>
      <c r="M523" s="13"/>
      <c r="N523" s="13"/>
    </row>
    <row r="524" spans="1:14" x14ac:dyDescent="0.35">
      <c r="A524" s="12" t="str">
        <f t="shared" si="8"/>
        <v>GASTO PER CAPITA (€ por individuo)Bebidas Vegetales</v>
      </c>
      <c r="B524" s="12" t="s">
        <v>188</v>
      </c>
      <c r="C524" s="12" t="s">
        <v>175</v>
      </c>
      <c r="D524" s="13">
        <v>0.92505403007923859</v>
      </c>
      <c r="E524" s="13">
        <v>1.2065980972775669</v>
      </c>
      <c r="F524" s="13">
        <v>1.3132722265463721</v>
      </c>
      <c r="G524" s="13">
        <v>1.8068086493583186</v>
      </c>
      <c r="H524" s="13">
        <v>0</v>
      </c>
      <c r="I524" s="13">
        <v>0</v>
      </c>
      <c r="J524" s="13">
        <v>0</v>
      </c>
      <c r="K524" s="13">
        <v>0</v>
      </c>
      <c r="L524" s="13">
        <v>0</v>
      </c>
      <c r="M524" s="13"/>
      <c r="N524" s="13"/>
    </row>
    <row r="525" spans="1:14" x14ac:dyDescent="0.35">
      <c r="A525" s="12" t="str">
        <f t="shared" si="8"/>
        <v>GASTO PER CAPITA (€ por individuo)Infusiones</v>
      </c>
      <c r="B525" s="12" t="s">
        <v>188</v>
      </c>
      <c r="C525" s="12" t="s">
        <v>128</v>
      </c>
      <c r="D525" s="13">
        <v>5.5298479151745008</v>
      </c>
      <c r="E525" s="13">
        <v>2.7614830201730514</v>
      </c>
      <c r="F525" s="13">
        <v>3.029835355004848</v>
      </c>
      <c r="G525" s="13">
        <v>3.6609693236018366</v>
      </c>
      <c r="H525" s="13">
        <v>0</v>
      </c>
      <c r="I525" s="13">
        <v>0</v>
      </c>
      <c r="J525" s="13">
        <v>0</v>
      </c>
      <c r="K525" s="13">
        <v>0</v>
      </c>
      <c r="L525" s="13">
        <v>0</v>
      </c>
      <c r="M525" s="13"/>
      <c r="N525" s="13"/>
    </row>
    <row r="526" spans="1:14" x14ac:dyDescent="0.35">
      <c r="A526" s="12" t="str">
        <f t="shared" si="8"/>
        <v>GASTO PER CAPITA (€ por individuo)Resto Bebidas Caliente</v>
      </c>
      <c r="B526" s="12" t="s">
        <v>188</v>
      </c>
      <c r="C526" s="12" t="s">
        <v>129</v>
      </c>
      <c r="D526" s="13">
        <v>4.551595711551859</v>
      </c>
      <c r="E526" s="13">
        <v>2.5881852552768181</v>
      </c>
      <c r="F526" s="13">
        <v>3.0323627793510521</v>
      </c>
      <c r="G526" s="13">
        <v>4.0310154290984492</v>
      </c>
      <c r="H526" s="13">
        <v>0</v>
      </c>
      <c r="I526" s="13">
        <v>0</v>
      </c>
      <c r="J526" s="13">
        <v>0</v>
      </c>
      <c r="K526" s="13">
        <v>0</v>
      </c>
      <c r="L526" s="13">
        <v>0</v>
      </c>
      <c r="M526" s="13"/>
      <c r="N526" s="13"/>
    </row>
    <row r="527" spans="1:14" x14ac:dyDescent="0.35">
      <c r="A527" s="12" t="str">
        <f t="shared" si="8"/>
        <v>GASTO PER CAPITA (€ por individuo).Total Bebidas Frias</v>
      </c>
      <c r="B527" s="12" t="s">
        <v>188</v>
      </c>
      <c r="C527" s="12" t="s">
        <v>130</v>
      </c>
      <c r="D527" s="13">
        <v>297.53087735567601</v>
      </c>
      <c r="E527" s="13">
        <v>182.30167662002421</v>
      </c>
      <c r="F527" s="13">
        <v>212.2103054704649</v>
      </c>
      <c r="G527" s="13">
        <v>238.86736166857557</v>
      </c>
      <c r="H527" s="13">
        <v>0</v>
      </c>
      <c r="I527" s="13">
        <v>0</v>
      </c>
      <c r="J527" s="13">
        <v>0</v>
      </c>
      <c r="K527" s="13">
        <v>0</v>
      </c>
      <c r="L527" s="13">
        <v>0</v>
      </c>
      <c r="M527" s="13"/>
      <c r="N527" s="13"/>
    </row>
    <row r="528" spans="1:14" x14ac:dyDescent="0.35">
      <c r="A528" s="12" t="str">
        <f t="shared" si="8"/>
        <v>GASTO PER CAPITA (€ por individuo)Total bebidas de vino</v>
      </c>
      <c r="B528" s="12" t="s">
        <v>188</v>
      </c>
      <c r="C528" s="12" t="s">
        <v>131</v>
      </c>
      <c r="D528" s="13">
        <v>34.581727941328488</v>
      </c>
      <c r="E528" s="13">
        <v>22.992268258317615</v>
      </c>
      <c r="F528" s="13">
        <v>27.425353458838163</v>
      </c>
      <c r="G528" s="13">
        <v>30.287364422066599</v>
      </c>
      <c r="H528" s="13">
        <v>0</v>
      </c>
      <c r="I528" s="13">
        <v>0</v>
      </c>
      <c r="J528" s="13">
        <v>0</v>
      </c>
      <c r="K528" s="13">
        <v>0</v>
      </c>
      <c r="L528" s="13">
        <v>0</v>
      </c>
      <c r="M528" s="13"/>
      <c r="N528" s="13"/>
    </row>
    <row r="529" spans="1:14" x14ac:dyDescent="0.35">
      <c r="A529" s="12" t="str">
        <f t="shared" si="8"/>
        <v>GASTO PER CAPITA (€ por individuo)Vino</v>
      </c>
      <c r="B529" s="12" t="s">
        <v>188</v>
      </c>
      <c r="C529" s="12" t="s">
        <v>132</v>
      </c>
      <c r="D529" s="13">
        <v>27.977397262046861</v>
      </c>
      <c r="E529" s="13">
        <v>18.430078670667871</v>
      </c>
      <c r="F529" s="13">
        <v>22.125173132938919</v>
      </c>
      <c r="G529" s="13">
        <v>23.963641765460853</v>
      </c>
      <c r="H529" s="13">
        <v>0</v>
      </c>
      <c r="I529" s="13">
        <v>0</v>
      </c>
      <c r="J529" s="13">
        <v>0</v>
      </c>
      <c r="K529" s="13">
        <v>0</v>
      </c>
      <c r="L529" s="13">
        <v>0</v>
      </c>
      <c r="M529" s="13"/>
      <c r="N529" s="13"/>
    </row>
    <row r="530" spans="1:14" x14ac:dyDescent="0.35">
      <c r="A530" s="12" t="str">
        <f t="shared" si="8"/>
        <v>GASTO PER CAPITA (€ por individuo)Tinto</v>
      </c>
      <c r="B530" s="12" t="s">
        <v>188</v>
      </c>
      <c r="C530" s="12" t="s">
        <v>133</v>
      </c>
      <c r="D530" s="13">
        <v>16.5128101643588</v>
      </c>
      <c r="E530" s="13">
        <v>11.030332825614053</v>
      </c>
      <c r="F530" s="13">
        <v>12.952816747187562</v>
      </c>
      <c r="G530" s="13">
        <v>14.05125420130895</v>
      </c>
      <c r="H530" s="13">
        <v>0</v>
      </c>
      <c r="I530" s="13">
        <v>0</v>
      </c>
      <c r="J530" s="13">
        <v>0</v>
      </c>
      <c r="K530" s="13">
        <v>0</v>
      </c>
      <c r="L530" s="13">
        <v>0</v>
      </c>
      <c r="M530" s="13"/>
      <c r="N530" s="13"/>
    </row>
    <row r="531" spans="1:14" x14ac:dyDescent="0.35">
      <c r="A531" s="12" t="str">
        <f t="shared" si="8"/>
        <v>GASTO PER CAPITA (€ por individuo)Blanco</v>
      </c>
      <c r="B531" s="12" t="s">
        <v>188</v>
      </c>
      <c r="C531" s="12" t="s">
        <v>134</v>
      </c>
      <c r="D531" s="13">
        <v>9.1425479766053943</v>
      </c>
      <c r="E531" s="13">
        <v>6.3319010476443882</v>
      </c>
      <c r="F531" s="13">
        <v>7.9682609309569923</v>
      </c>
      <c r="G531" s="13">
        <v>8.6313731460287979</v>
      </c>
      <c r="H531" s="13">
        <v>0</v>
      </c>
      <c r="I531" s="13">
        <v>0</v>
      </c>
      <c r="J531" s="13">
        <v>0</v>
      </c>
      <c r="K531" s="13">
        <v>0</v>
      </c>
      <c r="L531" s="13">
        <v>0</v>
      </c>
      <c r="M531" s="13"/>
      <c r="N531" s="13"/>
    </row>
    <row r="532" spans="1:14" x14ac:dyDescent="0.35">
      <c r="A532" s="12" t="str">
        <f t="shared" si="8"/>
        <v>GASTO PER CAPITA (€ por individuo)Rosado</v>
      </c>
      <c r="B532" s="12" t="s">
        <v>188</v>
      </c>
      <c r="C532" s="12" t="s">
        <v>135</v>
      </c>
      <c r="D532" s="13">
        <v>2.0431382146931769</v>
      </c>
      <c r="E532" s="13">
        <v>0.8615938540118484</v>
      </c>
      <c r="F532" s="13">
        <v>0.99995286395111183</v>
      </c>
      <c r="G532" s="13">
        <v>0.99215044935666297</v>
      </c>
      <c r="H532" s="13">
        <v>0</v>
      </c>
      <c r="I532" s="13">
        <v>0</v>
      </c>
      <c r="J532" s="13">
        <v>0</v>
      </c>
      <c r="K532" s="13">
        <v>0</v>
      </c>
      <c r="L532" s="13">
        <v>0</v>
      </c>
      <c r="M532" s="13"/>
      <c r="N532" s="13"/>
    </row>
    <row r="533" spans="1:14" x14ac:dyDescent="0.35">
      <c r="A533" s="12" t="str">
        <f t="shared" si="8"/>
        <v>GASTO PER CAPITA (€ por individuo)Resto vino</v>
      </c>
      <c r="B533" s="12" t="s">
        <v>188</v>
      </c>
      <c r="C533" s="12" t="s">
        <v>136</v>
      </c>
      <c r="D533" s="13">
        <v>0.27890294270365013</v>
      </c>
      <c r="E533" s="13">
        <v>0.20624337437913959</v>
      </c>
      <c r="F533" s="13">
        <v>0.20414062477935596</v>
      </c>
      <c r="G533" s="13">
        <v>0.2888682028960407</v>
      </c>
      <c r="H533" s="13">
        <v>0</v>
      </c>
      <c r="I533" s="13">
        <v>0</v>
      </c>
      <c r="J533" s="13">
        <v>0</v>
      </c>
      <c r="K533" s="13">
        <v>0</v>
      </c>
      <c r="L533" s="13">
        <v>0</v>
      </c>
      <c r="M533" s="13"/>
      <c r="N533" s="13"/>
    </row>
    <row r="534" spans="1:14" x14ac:dyDescent="0.35">
      <c r="A534" s="12" t="str">
        <f t="shared" si="8"/>
        <v>GASTO PER CAPITA (€ por individuo)Cava</v>
      </c>
      <c r="B534" s="12" t="s">
        <v>188</v>
      </c>
      <c r="C534" s="12" t="s">
        <v>137</v>
      </c>
      <c r="D534" s="13">
        <v>1.6151131696525658</v>
      </c>
      <c r="E534" s="13">
        <v>0.89740632899391615</v>
      </c>
      <c r="F534" s="13">
        <v>0.69619962336356966</v>
      </c>
      <c r="G534" s="13">
        <v>0.73468048327495894</v>
      </c>
      <c r="H534" s="13">
        <v>0</v>
      </c>
      <c r="I534" s="13">
        <v>0</v>
      </c>
      <c r="J534" s="13">
        <v>0</v>
      </c>
      <c r="K534" s="13">
        <v>0</v>
      </c>
      <c r="L534" s="13">
        <v>0</v>
      </c>
      <c r="M534" s="13"/>
      <c r="N534" s="13"/>
    </row>
    <row r="535" spans="1:14" x14ac:dyDescent="0.35">
      <c r="A535" s="12" t="str">
        <f t="shared" si="8"/>
        <v>GASTO PER CAPITA (€ por individuo)Otr.Bebidas Deri.Vino</v>
      </c>
      <c r="B535" s="12" t="s">
        <v>188</v>
      </c>
      <c r="C535" s="12" t="s">
        <v>138</v>
      </c>
      <c r="D535" s="13">
        <v>4.9892204824087045</v>
      </c>
      <c r="E535" s="13">
        <v>3.6647859707227677</v>
      </c>
      <c r="F535" s="13">
        <v>4.6039759660080124</v>
      </c>
      <c r="G535" s="13">
        <v>5.5890478854615493</v>
      </c>
      <c r="H535" s="13">
        <v>0</v>
      </c>
      <c r="I535" s="13">
        <v>0</v>
      </c>
      <c r="J535" s="13">
        <v>0</v>
      </c>
      <c r="K535" s="13">
        <v>0</v>
      </c>
      <c r="L535" s="13">
        <v>0</v>
      </c>
      <c r="M535" s="13"/>
      <c r="N535" s="13"/>
    </row>
    <row r="536" spans="1:14" x14ac:dyDescent="0.35">
      <c r="A536" s="12" t="str">
        <f t="shared" si="8"/>
        <v>GASTO PER CAPITA (€ por individuo)Tinto de Verano</v>
      </c>
      <c r="B536" s="12" t="s">
        <v>188</v>
      </c>
      <c r="C536" s="12" t="s">
        <v>139</v>
      </c>
      <c r="D536" s="13">
        <v>3.8407563456822049</v>
      </c>
      <c r="E536" s="13">
        <v>2.5754271363239258</v>
      </c>
      <c r="F536" s="13">
        <v>3.2161745704908378</v>
      </c>
      <c r="G536" s="13">
        <v>3.8388462196999673</v>
      </c>
      <c r="H536" s="13">
        <v>0</v>
      </c>
      <c r="I536" s="13">
        <v>0</v>
      </c>
      <c r="J536" s="13">
        <v>0</v>
      </c>
      <c r="K536" s="13">
        <v>0</v>
      </c>
      <c r="L536" s="13">
        <v>0</v>
      </c>
      <c r="M536" s="13"/>
      <c r="N536" s="13"/>
    </row>
    <row r="537" spans="1:14" x14ac:dyDescent="0.35">
      <c r="A537" s="12" t="str">
        <f t="shared" si="8"/>
        <v>GASTO PER CAPITA (€ por individuo)Sangria de Vino</v>
      </c>
      <c r="B537" s="12" t="s">
        <v>188</v>
      </c>
      <c r="C537" s="12" t="s">
        <v>140</v>
      </c>
      <c r="D537" s="13">
        <v>0.40730350974980462</v>
      </c>
      <c r="E537" s="13">
        <v>0.17736091555146771</v>
      </c>
      <c r="F537" s="13">
        <v>0.23056882846148616</v>
      </c>
      <c r="G537" s="13">
        <v>0.35898473071648562</v>
      </c>
      <c r="H537" s="13">
        <v>0</v>
      </c>
      <c r="I537" s="13">
        <v>0</v>
      </c>
      <c r="J537" s="13">
        <v>0</v>
      </c>
      <c r="K537" s="13">
        <v>0</v>
      </c>
      <c r="L537" s="13">
        <v>0</v>
      </c>
      <c r="M537" s="13"/>
      <c r="N537" s="13"/>
    </row>
    <row r="538" spans="1:14" x14ac:dyDescent="0.35">
      <c r="A538" s="12" t="str">
        <f t="shared" si="8"/>
        <v>GASTO PER CAPITA (€ por individuo)Sangria de Cava</v>
      </c>
      <c r="B538" s="12" t="s">
        <v>188</v>
      </c>
      <c r="C538" s="12" t="s">
        <v>141</v>
      </c>
      <c r="D538" s="13">
        <v>0.37491781224783244</v>
      </c>
      <c r="E538" s="13">
        <v>0.13435953994229718</v>
      </c>
      <c r="F538" s="13">
        <v>0.24416874966898416</v>
      </c>
      <c r="G538" s="13">
        <v>0.33169457839483113</v>
      </c>
      <c r="H538" s="13">
        <v>0</v>
      </c>
      <c r="I538" s="13">
        <v>0</v>
      </c>
      <c r="J538" s="13">
        <v>0</v>
      </c>
      <c r="K538" s="13">
        <v>0</v>
      </c>
      <c r="L538" s="13">
        <v>0</v>
      </c>
      <c r="M538" s="13"/>
      <c r="N538" s="13"/>
    </row>
    <row r="539" spans="1:14" x14ac:dyDescent="0.35">
      <c r="A539" s="12" t="str">
        <f t="shared" si="8"/>
        <v>GASTO PER CAPITA (€ por individuo)Calimocho</v>
      </c>
      <c r="B539" s="12" t="s">
        <v>188</v>
      </c>
      <c r="C539" s="12" t="s">
        <v>142</v>
      </c>
      <c r="D539" s="13">
        <v>0.31686208113005737</v>
      </c>
      <c r="E539" s="13">
        <v>0.21572290723077953</v>
      </c>
      <c r="F539" s="13">
        <v>0.2831892618874024</v>
      </c>
      <c r="G539" s="13">
        <v>0.3610170394029571</v>
      </c>
      <c r="H539" s="13">
        <v>0</v>
      </c>
      <c r="I539" s="13">
        <v>0</v>
      </c>
      <c r="J539" s="13">
        <v>0</v>
      </c>
      <c r="K539" s="13">
        <v>0</v>
      </c>
      <c r="L539" s="13">
        <v>0</v>
      </c>
      <c r="M539" s="13"/>
      <c r="N539" s="13"/>
    </row>
    <row r="540" spans="1:14" x14ac:dyDescent="0.35">
      <c r="A540" s="12" t="str">
        <f t="shared" si="8"/>
        <v>GASTO PER CAPITA (€ por individuo)Rebujito</v>
      </c>
      <c r="B540" s="12" t="s">
        <v>188</v>
      </c>
      <c r="C540" s="12" t="s">
        <v>176</v>
      </c>
      <c r="D540" s="13">
        <v>4.9382704001593739E-2</v>
      </c>
      <c r="E540" s="13">
        <v>2.5723985131937827E-2</v>
      </c>
      <c r="F540" s="13">
        <v>3.7353290122899931E-2</v>
      </c>
      <c r="G540" s="13">
        <v>5.5807868210526301E-2</v>
      </c>
      <c r="H540" s="13">
        <v>0</v>
      </c>
      <c r="I540" s="13">
        <v>0</v>
      </c>
      <c r="J540" s="13">
        <v>0</v>
      </c>
      <c r="K540" s="13">
        <v>0</v>
      </c>
      <c r="L540" s="13">
        <v>0</v>
      </c>
      <c r="M540" s="13"/>
      <c r="N540" s="13"/>
    </row>
    <row r="541" spans="1:14" x14ac:dyDescent="0.35">
      <c r="A541" s="12" t="str">
        <f t="shared" si="8"/>
        <v>GASTO PER CAPITA (€ por individuo)Espum/Lambrusc/Mosca</v>
      </c>
      <c r="B541" s="12" t="s">
        <v>188</v>
      </c>
      <c r="C541" s="12" t="s">
        <v>177</v>
      </c>
      <c r="D541" s="13" t="s">
        <v>212</v>
      </c>
      <c r="E541" s="13">
        <v>0.53619106979162057</v>
      </c>
      <c r="F541" s="13">
        <v>0.59252107825674771</v>
      </c>
      <c r="G541" s="13">
        <v>0.64269531327521834</v>
      </c>
      <c r="H541" s="13">
        <v>0</v>
      </c>
      <c r="I541" s="13">
        <v>0</v>
      </c>
      <c r="J541" s="13">
        <v>0</v>
      </c>
      <c r="K541" s="13">
        <v>0</v>
      </c>
      <c r="L541" s="13">
        <v>0</v>
      </c>
      <c r="M541" s="13"/>
      <c r="N541" s="13"/>
    </row>
    <row r="542" spans="1:14" x14ac:dyDescent="0.35">
      <c r="A542" s="12" t="str">
        <f t="shared" si="8"/>
        <v>GASTO PER CAPITA (€ por individuo)Sidra</v>
      </c>
      <c r="B542" s="12" t="s">
        <v>188</v>
      </c>
      <c r="C542" s="12" t="s">
        <v>143</v>
      </c>
      <c r="D542" s="13">
        <v>2.9888144154371798</v>
      </c>
      <c r="E542" s="13">
        <v>1.9694256353562587</v>
      </c>
      <c r="F542" s="13">
        <v>1.7926976664377636</v>
      </c>
      <c r="G542" s="13">
        <v>1.9691499065371039</v>
      </c>
      <c r="H542" s="13">
        <v>0</v>
      </c>
      <c r="I542" s="13">
        <v>0</v>
      </c>
      <c r="J542" s="13">
        <v>0</v>
      </c>
      <c r="K542" s="13">
        <v>0</v>
      </c>
      <c r="L542" s="13">
        <v>0</v>
      </c>
      <c r="M542" s="13"/>
      <c r="N542" s="13"/>
    </row>
    <row r="543" spans="1:14" x14ac:dyDescent="0.35">
      <c r="A543" s="12" t="str">
        <f t="shared" si="8"/>
        <v>GASTO PER CAPITA (€ por individuo)Cerveza</v>
      </c>
      <c r="B543" s="12" t="s">
        <v>188</v>
      </c>
      <c r="C543" s="12" t="s">
        <v>144</v>
      </c>
      <c r="D543" s="13">
        <v>122.18342420750801</v>
      </c>
      <c r="E543" s="13">
        <v>77.307096492724412</v>
      </c>
      <c r="F543" s="13">
        <v>91.044378074603458</v>
      </c>
      <c r="G543" s="13">
        <v>98.85225114851194</v>
      </c>
      <c r="H543" s="13">
        <v>0</v>
      </c>
      <c r="I543" s="13">
        <v>0</v>
      </c>
      <c r="J543" s="13">
        <v>0</v>
      </c>
      <c r="K543" s="13">
        <v>0</v>
      </c>
      <c r="L543" s="13">
        <v>0</v>
      </c>
      <c r="M543" s="13"/>
      <c r="N543" s="13"/>
    </row>
    <row r="544" spans="1:14" x14ac:dyDescent="0.35">
      <c r="A544" s="12" t="str">
        <f t="shared" si="8"/>
        <v>GASTO PER CAPITA (€ por individuo)Con alcohol</v>
      </c>
      <c r="B544" s="12" t="s">
        <v>188</v>
      </c>
      <c r="C544" s="12" t="s">
        <v>145</v>
      </c>
      <c r="D544" s="13">
        <v>107.71713000789492</v>
      </c>
      <c r="E544" s="13">
        <v>69.546727616735737</v>
      </c>
      <c r="F544" s="13">
        <v>81.954109993215312</v>
      </c>
      <c r="G544" s="13">
        <v>88.480726604811423</v>
      </c>
      <c r="H544" s="13">
        <v>0</v>
      </c>
      <c r="I544" s="13">
        <v>0</v>
      </c>
      <c r="J544" s="13">
        <v>0</v>
      </c>
      <c r="K544" s="13">
        <v>0</v>
      </c>
      <c r="L544" s="13">
        <v>0</v>
      </c>
      <c r="M544" s="13"/>
      <c r="N544" s="13"/>
    </row>
    <row r="545" spans="1:14" x14ac:dyDescent="0.35">
      <c r="A545" s="12" t="str">
        <f t="shared" si="8"/>
        <v>GASTO PER CAPITA (€ por individuo)Sin alcohol</v>
      </c>
      <c r="B545" s="12" t="s">
        <v>188</v>
      </c>
      <c r="C545" s="12" t="s">
        <v>146</v>
      </c>
      <c r="D545" s="13">
        <v>14.262685427677376</v>
      </c>
      <c r="E545" s="13">
        <v>7.7017473413199964</v>
      </c>
      <c r="F545" s="13">
        <v>9.0080379994030686</v>
      </c>
      <c r="G545" s="13">
        <v>10.245028855133231</v>
      </c>
      <c r="H545" s="13">
        <v>0</v>
      </c>
      <c r="I545" s="13">
        <v>0</v>
      </c>
      <c r="J545" s="13">
        <v>0</v>
      </c>
      <c r="K545" s="13">
        <v>0</v>
      </c>
      <c r="L545" s="13">
        <v>0</v>
      </c>
      <c r="M545" s="13"/>
      <c r="N545" s="13"/>
    </row>
    <row r="546" spans="1:14" x14ac:dyDescent="0.35">
      <c r="A546" s="12" t="str">
        <f t="shared" si="8"/>
        <v>GASTO PER CAPITA (€ por individuo)Cerveza Envasada</v>
      </c>
      <c r="B546" s="12" t="s">
        <v>188</v>
      </c>
      <c r="C546" s="12" t="s">
        <v>178</v>
      </c>
      <c r="D546" s="13">
        <v>59.268747835090203</v>
      </c>
      <c r="E546" s="13">
        <v>41.188537150185901</v>
      </c>
      <c r="F546" s="13">
        <v>49.478165008637554</v>
      </c>
      <c r="G546" s="13">
        <v>50.755084910546422</v>
      </c>
      <c r="H546" s="13">
        <v>0</v>
      </c>
      <c r="I546" s="13">
        <v>0</v>
      </c>
      <c r="J546" s="13">
        <v>0</v>
      </c>
      <c r="K546" s="13">
        <v>0</v>
      </c>
      <c r="L546" s="13">
        <v>0</v>
      </c>
      <c r="M546" s="13"/>
      <c r="N546" s="13"/>
    </row>
    <row r="547" spans="1:14" x14ac:dyDescent="0.35">
      <c r="A547" s="12" t="str">
        <f t="shared" si="8"/>
        <v>GASTO PER CAPITA (€ por individuo)Cerveza Surtidor</v>
      </c>
      <c r="B547" s="12" t="s">
        <v>188</v>
      </c>
      <c r="C547" s="12" t="s">
        <v>179</v>
      </c>
      <c r="D547" s="13">
        <v>62.914669271601412</v>
      </c>
      <c r="E547" s="13">
        <v>36.118568634400823</v>
      </c>
      <c r="F547" s="13">
        <v>41.566201334447754</v>
      </c>
      <c r="G547" s="13">
        <v>48.097163530400351</v>
      </c>
      <c r="H547" s="13">
        <v>0</v>
      </c>
      <c r="I547" s="13">
        <v>0</v>
      </c>
      <c r="J547" s="13">
        <v>0</v>
      </c>
      <c r="K547" s="13">
        <v>0</v>
      </c>
      <c r="L547" s="13">
        <v>0</v>
      </c>
      <c r="M547" s="13"/>
      <c r="N547" s="13"/>
    </row>
    <row r="548" spans="1:14" x14ac:dyDescent="0.35">
      <c r="A548" s="12" t="str">
        <f t="shared" si="8"/>
        <v>GASTO PER CAPITA (€ por individuo)Otras Cervezas</v>
      </c>
      <c r="B548" s="12" t="s">
        <v>188</v>
      </c>
      <c r="C548" s="12" t="s">
        <v>147</v>
      </c>
      <c r="D548" s="13">
        <v>0.20361926713474168</v>
      </c>
      <c r="E548" s="13">
        <v>5.86125044091758E-2</v>
      </c>
      <c r="F548" s="13">
        <v>8.22357332354966E-2</v>
      </c>
      <c r="G548" s="13">
        <v>0.12649038039105973</v>
      </c>
      <c r="H548" s="13">
        <v>0</v>
      </c>
      <c r="I548" s="13">
        <v>0</v>
      </c>
      <c r="J548" s="13">
        <v>0</v>
      </c>
      <c r="K548" s="13">
        <v>0</v>
      </c>
      <c r="L548" s="13">
        <v>0</v>
      </c>
      <c r="M548" s="13"/>
      <c r="N548" s="13"/>
    </row>
    <row r="549" spans="1:14" x14ac:dyDescent="0.35">
      <c r="A549" s="12" t="str">
        <f t="shared" si="8"/>
        <v>GASTO PER CAPITA (€ por individuo)Espirituosas</v>
      </c>
      <c r="B549" s="12" t="s">
        <v>188</v>
      </c>
      <c r="C549" s="12" t="s">
        <v>148</v>
      </c>
      <c r="D549" s="13">
        <v>39.256430278990848</v>
      </c>
      <c r="E549" s="13">
        <v>21.177439725497798</v>
      </c>
      <c r="F549" s="13">
        <v>28.586372587705306</v>
      </c>
      <c r="G549" s="13">
        <v>31.618559325268279</v>
      </c>
      <c r="H549" s="13">
        <v>0</v>
      </c>
      <c r="I549" s="13">
        <v>0</v>
      </c>
      <c r="J549" s="13">
        <v>0</v>
      </c>
      <c r="K549" s="13">
        <v>0</v>
      </c>
      <c r="L549" s="13">
        <v>0</v>
      </c>
      <c r="M549" s="13"/>
      <c r="N549" s="13"/>
    </row>
    <row r="550" spans="1:14" x14ac:dyDescent="0.35">
      <c r="A550" s="12" t="str">
        <f t="shared" si="8"/>
        <v>GASTO PER CAPITA (€ por individuo)Whisky</v>
      </c>
      <c r="B550" s="12" t="s">
        <v>188</v>
      </c>
      <c r="C550" s="12" t="s">
        <v>149</v>
      </c>
      <c r="D550" s="13">
        <v>5.8024838995550754</v>
      </c>
      <c r="E550" s="13">
        <v>3.4528255171130495</v>
      </c>
      <c r="F550" s="13">
        <v>4.4924643995381484</v>
      </c>
      <c r="G550" s="13">
        <v>5.0978107593119528</v>
      </c>
      <c r="H550" s="13">
        <v>0</v>
      </c>
      <c r="I550" s="13">
        <v>0</v>
      </c>
      <c r="J550" s="13">
        <v>0</v>
      </c>
      <c r="K550" s="13">
        <v>0</v>
      </c>
      <c r="L550" s="13">
        <v>0</v>
      </c>
      <c r="M550" s="13"/>
      <c r="N550" s="13"/>
    </row>
    <row r="551" spans="1:14" x14ac:dyDescent="0.35">
      <c r="A551" s="12" t="str">
        <f t="shared" si="8"/>
        <v>GASTO PER CAPITA (€ por individuo)Brandy</v>
      </c>
      <c r="B551" s="12" t="s">
        <v>188</v>
      </c>
      <c r="C551" s="12" t="s">
        <v>150</v>
      </c>
      <c r="D551" s="13">
        <v>0.34268428696143799</v>
      </c>
      <c r="E551" s="13">
        <v>0.32941973143321196</v>
      </c>
      <c r="F551" s="13">
        <v>0.35818180116103254</v>
      </c>
      <c r="G551" s="13">
        <v>0.23066984518871247</v>
      </c>
      <c r="H551" s="13">
        <v>0</v>
      </c>
      <c r="I551" s="13">
        <v>0</v>
      </c>
      <c r="J551" s="13">
        <v>0</v>
      </c>
      <c r="K551" s="13">
        <v>0</v>
      </c>
      <c r="L551" s="13">
        <v>0</v>
      </c>
      <c r="M551" s="13"/>
      <c r="N551" s="13"/>
    </row>
    <row r="552" spans="1:14" x14ac:dyDescent="0.35">
      <c r="A552" s="12" t="str">
        <f t="shared" si="8"/>
        <v>GASTO PER CAPITA (€ por individuo)Ginebra</v>
      </c>
      <c r="B552" s="12" t="s">
        <v>188</v>
      </c>
      <c r="C552" s="12" t="s">
        <v>151</v>
      </c>
      <c r="D552" s="13">
        <v>13.527887406248162</v>
      </c>
      <c r="E552" s="13">
        <v>6.4977417673480211</v>
      </c>
      <c r="F552" s="13">
        <v>8.4309947832930785</v>
      </c>
      <c r="G552" s="13">
        <v>9.5862107208430132</v>
      </c>
      <c r="H552" s="13">
        <v>0</v>
      </c>
      <c r="I552" s="13">
        <v>0</v>
      </c>
      <c r="J552" s="13">
        <v>0</v>
      </c>
      <c r="K552" s="13">
        <v>0</v>
      </c>
      <c r="L552" s="13">
        <v>0</v>
      </c>
      <c r="M552" s="13"/>
      <c r="N552" s="13"/>
    </row>
    <row r="553" spans="1:14" x14ac:dyDescent="0.35">
      <c r="A553" s="12" t="str">
        <f t="shared" si="8"/>
        <v>GASTO PER CAPITA (€ por individuo)Ron</v>
      </c>
      <c r="B553" s="12" t="s">
        <v>188</v>
      </c>
      <c r="C553" s="12" t="s">
        <v>152</v>
      </c>
      <c r="D553" s="13">
        <v>5.9634185400399646</v>
      </c>
      <c r="E553" s="13">
        <v>3.1360002174102388</v>
      </c>
      <c r="F553" s="13">
        <v>4.3415845683883232</v>
      </c>
      <c r="G553" s="13">
        <v>4.5536512476864459</v>
      </c>
      <c r="H553" s="13">
        <v>0</v>
      </c>
      <c r="I553" s="13">
        <v>0</v>
      </c>
      <c r="J553" s="13">
        <v>0</v>
      </c>
      <c r="K553" s="13">
        <v>0</v>
      </c>
      <c r="L553" s="13">
        <v>0</v>
      </c>
      <c r="M553" s="13"/>
      <c r="N553" s="13"/>
    </row>
    <row r="554" spans="1:14" x14ac:dyDescent="0.35">
      <c r="A554" s="12" t="str">
        <f t="shared" si="8"/>
        <v>GASTO PER CAPITA (€ por individuo)Anis</v>
      </c>
      <c r="B554" s="12" t="s">
        <v>188</v>
      </c>
      <c r="C554" s="12" t="s">
        <v>153</v>
      </c>
      <c r="D554" s="13">
        <v>0.24519654765930574</v>
      </c>
      <c r="E554" s="13">
        <v>0.19375635688670487</v>
      </c>
      <c r="F554" s="13">
        <v>0.13939779267650396</v>
      </c>
      <c r="G554" s="13">
        <v>0.20650066451579807</v>
      </c>
      <c r="H554" s="13">
        <v>0</v>
      </c>
      <c r="I554" s="13">
        <v>0</v>
      </c>
      <c r="J554" s="13">
        <v>0</v>
      </c>
      <c r="K554" s="13">
        <v>0</v>
      </c>
      <c r="L554" s="13">
        <v>0</v>
      </c>
      <c r="M554" s="13"/>
      <c r="N554" s="13"/>
    </row>
    <row r="555" spans="1:14" x14ac:dyDescent="0.35">
      <c r="A555" s="12" t="str">
        <f t="shared" si="8"/>
        <v>GASTO PER CAPITA (€ por individuo)Otras Espirituosas</v>
      </c>
      <c r="B555" s="12" t="s">
        <v>188</v>
      </c>
      <c r="C555" s="12" t="s">
        <v>154</v>
      </c>
      <c r="D555" s="13">
        <v>13.374767553546617</v>
      </c>
      <c r="E555" s="13">
        <v>7.5676943818136664</v>
      </c>
      <c r="F555" s="13">
        <v>10.823746590508254</v>
      </c>
      <c r="G555" s="13">
        <v>11.943732889942281</v>
      </c>
      <c r="H555" s="13">
        <v>0</v>
      </c>
      <c r="I555" s="13">
        <v>0</v>
      </c>
      <c r="J555" s="13">
        <v>0</v>
      </c>
      <c r="K555" s="13">
        <v>0</v>
      </c>
      <c r="L555" s="13">
        <v>0</v>
      </c>
      <c r="M555" s="13"/>
      <c r="N555" s="13"/>
    </row>
    <row r="556" spans="1:14" ht="14.25" customHeight="1" x14ac:dyDescent="0.35">
      <c r="A556" s="12" t="str">
        <f t="shared" si="8"/>
        <v>GASTO PER CAPITA (€ por individuo)T.Zumo+Horchata+Mosto</v>
      </c>
      <c r="B556" s="12" t="s">
        <v>188</v>
      </c>
      <c r="C556" s="12" t="s">
        <v>155</v>
      </c>
      <c r="D556" s="13">
        <v>8.9154495031307643</v>
      </c>
      <c r="E556" s="13">
        <v>5.5461803422576343</v>
      </c>
      <c r="F556" s="13">
        <v>5.7950777667838436</v>
      </c>
      <c r="G556" s="13">
        <v>6.7223150995835956</v>
      </c>
      <c r="H556" s="13">
        <v>0</v>
      </c>
      <c r="I556" s="13">
        <v>0</v>
      </c>
      <c r="J556" s="13">
        <v>0</v>
      </c>
      <c r="K556" s="13">
        <v>0</v>
      </c>
      <c r="L556" s="13">
        <v>0</v>
      </c>
      <c r="M556" s="13"/>
      <c r="N556" s="13"/>
    </row>
    <row r="557" spans="1:14" x14ac:dyDescent="0.35">
      <c r="A557" s="12" t="str">
        <f t="shared" si="8"/>
        <v>GASTO PER CAPITA (€ por individuo)Agua Envasada</v>
      </c>
      <c r="B557" s="12" t="s">
        <v>188</v>
      </c>
      <c r="C557" s="12" t="s">
        <v>156</v>
      </c>
      <c r="D557" s="13">
        <v>26.168209927346524</v>
      </c>
      <c r="E557" s="13">
        <v>14.500303341297146</v>
      </c>
      <c r="F557" s="13">
        <v>15.473335007029656</v>
      </c>
      <c r="G557" s="13">
        <v>18.782913823845792</v>
      </c>
      <c r="H557" s="13">
        <v>0</v>
      </c>
      <c r="I557" s="13">
        <v>0</v>
      </c>
      <c r="J557" s="13">
        <v>0</v>
      </c>
      <c r="K557" s="13">
        <v>0</v>
      </c>
      <c r="L557" s="13">
        <v>0</v>
      </c>
      <c r="M557" s="13"/>
      <c r="N557" s="13"/>
    </row>
    <row r="558" spans="1:14" x14ac:dyDescent="0.35">
      <c r="A558" s="12" t="str">
        <f t="shared" si="8"/>
        <v>GASTO PER CAPITA (€ por individuo)Bebidas Refrescantes</v>
      </c>
      <c r="B558" s="12" t="s">
        <v>188</v>
      </c>
      <c r="C558" s="12" t="s">
        <v>157</v>
      </c>
      <c r="D558" s="13">
        <v>63.436924889202537</v>
      </c>
      <c r="E558" s="13">
        <v>38.808924942971473</v>
      </c>
      <c r="F558" s="13">
        <v>42.093094362847978</v>
      </c>
      <c r="G558" s="13">
        <v>50.634792653769473</v>
      </c>
      <c r="H558" s="13">
        <v>0</v>
      </c>
      <c r="I558" s="13">
        <v>0</v>
      </c>
      <c r="J558" s="13">
        <v>0</v>
      </c>
      <c r="K558" s="13">
        <v>0</v>
      </c>
      <c r="L558" s="13">
        <v>0</v>
      </c>
      <c r="M558" s="13"/>
      <c r="N558" s="13"/>
    </row>
    <row r="559" spans="1:14" x14ac:dyDescent="0.35">
      <c r="A559" s="12" t="str">
        <f t="shared" si="8"/>
        <v>GASTO PER CAPITA (€ por individuo)Colas</v>
      </c>
      <c r="B559" s="12" t="s">
        <v>188</v>
      </c>
      <c r="C559" s="12" t="s">
        <v>158</v>
      </c>
      <c r="D559" s="13">
        <v>37.714138073052368</v>
      </c>
      <c r="E559" s="13">
        <v>22.875771137900333</v>
      </c>
      <c r="F559" s="13">
        <v>25.407136701413251</v>
      </c>
      <c r="G559" s="13">
        <v>30.760955043007794</v>
      </c>
      <c r="H559" s="13">
        <v>0</v>
      </c>
      <c r="I559" s="13">
        <v>0</v>
      </c>
      <c r="J559" s="13">
        <v>0</v>
      </c>
      <c r="K559" s="13">
        <v>0</v>
      </c>
      <c r="L559" s="13">
        <v>0</v>
      </c>
      <c r="M559" s="13"/>
      <c r="N559" s="13"/>
    </row>
    <row r="560" spans="1:14" x14ac:dyDescent="0.35">
      <c r="A560" s="12" t="str">
        <f t="shared" si="8"/>
        <v>GASTO PER CAPITA (€ por individuo)Cola Regular</v>
      </c>
      <c r="B560" s="12" t="s">
        <v>188</v>
      </c>
      <c r="C560" s="12" t="s">
        <v>159</v>
      </c>
      <c r="D560" s="13">
        <v>18.7759314691619</v>
      </c>
      <c r="E560" s="13">
        <v>11.451040330299616</v>
      </c>
      <c r="F560" s="13">
        <v>12.58232074490734</v>
      </c>
      <c r="G560" s="13">
        <v>15.045974311600014</v>
      </c>
      <c r="H560" s="13">
        <v>0</v>
      </c>
      <c r="I560" s="13">
        <v>0</v>
      </c>
      <c r="J560" s="13">
        <v>0</v>
      </c>
      <c r="K560" s="13">
        <v>0</v>
      </c>
      <c r="L560" s="13">
        <v>0</v>
      </c>
      <c r="M560" s="13"/>
      <c r="N560" s="13"/>
    </row>
    <row r="561" spans="1:14" x14ac:dyDescent="0.35">
      <c r="A561" s="12" t="str">
        <f t="shared" si="8"/>
        <v>GASTO PER CAPITA (€ por individuo)Light/Zero</v>
      </c>
      <c r="B561" s="12" t="s">
        <v>188</v>
      </c>
      <c r="C561" s="12" t="s">
        <v>160</v>
      </c>
      <c r="D561" s="13">
        <v>18.530697316927405</v>
      </c>
      <c r="E561" s="13">
        <v>11.382613700149117</v>
      </c>
      <c r="F561" s="13">
        <v>12.824818093784588</v>
      </c>
      <c r="G561" s="13">
        <v>15.714976679526387</v>
      </c>
      <c r="H561" s="13">
        <v>0</v>
      </c>
      <c r="I561" s="13">
        <v>0</v>
      </c>
      <c r="J561" s="13">
        <v>0</v>
      </c>
      <c r="K561" s="13">
        <v>0</v>
      </c>
      <c r="L561" s="13">
        <v>0</v>
      </c>
      <c r="M561" s="13"/>
      <c r="N561" s="13"/>
    </row>
    <row r="562" spans="1:14" x14ac:dyDescent="0.35">
      <c r="A562" s="12" t="str">
        <f t="shared" si="8"/>
        <v>GASTO PER CAPITA (€ por individuo)Otra Variedad Cola</v>
      </c>
      <c r="B562" s="12" t="s">
        <v>188</v>
      </c>
      <c r="C562" s="12" t="s">
        <v>161</v>
      </c>
      <c r="D562" s="13">
        <v>0.40753029489742876</v>
      </c>
      <c r="E562" s="13">
        <v>4.2114207324330556E-2</v>
      </c>
      <c r="F562" s="13" t="s">
        <v>212</v>
      </c>
      <c r="G562" s="13" t="s">
        <v>212</v>
      </c>
      <c r="H562" s="13">
        <v>0</v>
      </c>
      <c r="I562" s="13">
        <v>0</v>
      </c>
      <c r="J562" s="13">
        <v>0</v>
      </c>
      <c r="K562" s="13">
        <v>0</v>
      </c>
      <c r="L562" s="13">
        <v>0</v>
      </c>
      <c r="M562" s="13"/>
      <c r="N562" s="13"/>
    </row>
    <row r="563" spans="1:14" x14ac:dyDescent="0.35">
      <c r="A563" s="12" t="str">
        <f t="shared" si="8"/>
        <v>GASTO PER CAPITA (€ por individuo)Con Cafeina</v>
      </c>
      <c r="B563" s="12" t="s">
        <v>188</v>
      </c>
      <c r="C563" s="12" t="s">
        <v>162</v>
      </c>
      <c r="D563" s="13">
        <v>31.91876674850716</v>
      </c>
      <c r="E563" s="13">
        <v>19.266918852168864</v>
      </c>
      <c r="F563" s="13">
        <v>21.118657569075506</v>
      </c>
      <c r="G563" s="13">
        <v>24.539922543239101</v>
      </c>
      <c r="H563" s="13">
        <v>0</v>
      </c>
      <c r="I563" s="13">
        <v>0</v>
      </c>
      <c r="J563" s="13">
        <v>0</v>
      </c>
      <c r="K563" s="13">
        <v>0</v>
      </c>
      <c r="L563" s="13">
        <v>0</v>
      </c>
      <c r="M563" s="13"/>
      <c r="N563" s="13"/>
    </row>
    <row r="564" spans="1:14" x14ac:dyDescent="0.35">
      <c r="A564" s="12" t="str">
        <f t="shared" si="8"/>
        <v>GASTO PER CAPITA (€ por individuo)Sin Cafeina</v>
      </c>
      <c r="B564" s="12" t="s">
        <v>188</v>
      </c>
      <c r="C564" s="12" t="s">
        <v>163</v>
      </c>
      <c r="D564" s="13">
        <v>4.9171159224578043</v>
      </c>
      <c r="E564" s="13">
        <v>3.1285993753101926</v>
      </c>
      <c r="F564" s="13">
        <v>3.6134758871235952</v>
      </c>
      <c r="G564" s="13">
        <v>5.2280936799558235</v>
      </c>
      <c r="H564" s="13">
        <v>0</v>
      </c>
      <c r="I564" s="13">
        <v>0</v>
      </c>
      <c r="J564" s="13">
        <v>0</v>
      </c>
      <c r="K564" s="13">
        <v>0</v>
      </c>
      <c r="L564" s="13">
        <v>0</v>
      </c>
    </row>
    <row r="565" spans="1:14" x14ac:dyDescent="0.35">
      <c r="A565" s="12" t="str">
        <f t="shared" si="8"/>
        <v>GASTO PER CAPITA (€ por individuo)Frutas con gas</v>
      </c>
      <c r="B565" s="12" t="s">
        <v>188</v>
      </c>
      <c r="C565" s="12" t="s">
        <v>164</v>
      </c>
      <c r="D565" s="13">
        <v>7.2970412782321992</v>
      </c>
      <c r="E565" s="13">
        <v>4.2240214251357457</v>
      </c>
      <c r="F565" s="13">
        <v>4.0735434856071873</v>
      </c>
      <c r="G565" s="13">
        <v>5.1827367303623664</v>
      </c>
      <c r="H565" s="13">
        <v>0</v>
      </c>
      <c r="I565" s="13">
        <v>0</v>
      </c>
      <c r="J565" s="13">
        <v>0</v>
      </c>
      <c r="K565" s="13">
        <v>0</v>
      </c>
      <c r="L565" s="13">
        <v>0</v>
      </c>
    </row>
    <row r="566" spans="1:14" x14ac:dyDescent="0.35">
      <c r="A566" s="12" t="str">
        <f t="shared" si="8"/>
        <v>GASTO PER CAPITA (€ por individuo)Frutas sin gas</v>
      </c>
      <c r="B566" s="12" t="s">
        <v>188</v>
      </c>
      <c r="C566" s="12" t="s">
        <v>165</v>
      </c>
      <c r="D566" s="13">
        <v>1.669849548790882</v>
      </c>
      <c r="E566" s="13">
        <v>0.94399440318250738</v>
      </c>
      <c r="F566" s="13">
        <v>1.5753775969376556</v>
      </c>
      <c r="G566" s="13">
        <v>1.4784291415795003</v>
      </c>
      <c r="H566" s="13">
        <v>0</v>
      </c>
      <c r="I566" s="13">
        <v>0</v>
      </c>
      <c r="J566" s="13">
        <v>0</v>
      </c>
      <c r="K566" s="13">
        <v>0</v>
      </c>
      <c r="L566" s="13">
        <v>0</v>
      </c>
    </row>
    <row r="567" spans="1:14" x14ac:dyDescent="0.35">
      <c r="A567" s="12" t="str">
        <f t="shared" si="8"/>
        <v>GASTO PER CAPITA (€ por individuo)Mixers</v>
      </c>
      <c r="B567" s="12" t="s">
        <v>188</v>
      </c>
      <c r="C567" s="12" t="s">
        <v>166</v>
      </c>
      <c r="D567" s="13">
        <v>2.4043943718259833</v>
      </c>
      <c r="E567" s="13">
        <v>1.0184923080483277</v>
      </c>
      <c r="F567" s="13">
        <v>0.74805343980625949</v>
      </c>
      <c r="G567" s="13">
        <v>0.77077194293880336</v>
      </c>
      <c r="H567" s="13">
        <v>0</v>
      </c>
      <c r="I567" s="13">
        <v>0</v>
      </c>
      <c r="J567" s="13">
        <v>0</v>
      </c>
      <c r="K567" s="13">
        <v>0</v>
      </c>
      <c r="L567" s="13">
        <v>0</v>
      </c>
    </row>
    <row r="568" spans="1:14" x14ac:dyDescent="0.35">
      <c r="A568" s="12" t="str">
        <f t="shared" si="8"/>
        <v>GASTO PER CAPITA (€ por individuo)Isotonicas</v>
      </c>
      <c r="B568" s="12" t="s">
        <v>188</v>
      </c>
      <c r="C568" s="12" t="s">
        <v>180</v>
      </c>
      <c r="D568" s="13">
        <v>7.1148801459600639</v>
      </c>
      <c r="E568" s="13">
        <v>4.8857976879943186</v>
      </c>
      <c r="F568" s="13">
        <v>4.8793314008431592</v>
      </c>
      <c r="G568" s="13">
        <v>5.97950306779593</v>
      </c>
      <c r="H568" s="13">
        <v>0</v>
      </c>
      <c r="I568" s="13">
        <v>0</v>
      </c>
      <c r="J568" s="13">
        <v>0</v>
      </c>
      <c r="K568" s="13">
        <v>0</v>
      </c>
      <c r="L568" s="13">
        <v>0</v>
      </c>
    </row>
    <row r="569" spans="1:14" x14ac:dyDescent="0.35">
      <c r="A569" s="12" t="str">
        <f t="shared" si="8"/>
        <v>GASTO PER CAPITA (€ por individuo)Energeticas</v>
      </c>
      <c r="B569" s="12" t="s">
        <v>188</v>
      </c>
      <c r="C569" s="12" t="s">
        <v>181</v>
      </c>
      <c r="D569" s="13">
        <v>1.2982282357660184</v>
      </c>
      <c r="E569" s="13">
        <v>1.1010089776325951</v>
      </c>
      <c r="F569" s="13">
        <v>1.1894675757414301</v>
      </c>
      <c r="G569" s="13">
        <v>1.2646332886664797</v>
      </c>
      <c r="H569" s="13">
        <v>0</v>
      </c>
      <c r="I569" s="13">
        <v>0</v>
      </c>
      <c r="J569" s="13">
        <v>0</v>
      </c>
      <c r="K569" s="13">
        <v>0</v>
      </c>
      <c r="L569" s="13">
        <v>0</v>
      </c>
    </row>
    <row r="570" spans="1:14" x14ac:dyDescent="0.35">
      <c r="A570" s="12" t="str">
        <f t="shared" si="8"/>
        <v>GASTO PER CAPITA (€ por individuo)Gaseosas</v>
      </c>
      <c r="B570" s="12" t="s">
        <v>188</v>
      </c>
      <c r="C570" s="12" t="s">
        <v>167</v>
      </c>
      <c r="D570" s="13">
        <v>1.0007941883493889</v>
      </c>
      <c r="E570" s="13">
        <v>0.52909498820414491</v>
      </c>
      <c r="F570" s="13">
        <v>0.69893556528724843</v>
      </c>
      <c r="G570" s="13">
        <v>0.69772783343714007</v>
      </c>
      <c r="H570" s="13">
        <v>0</v>
      </c>
      <c r="I570" s="13">
        <v>0</v>
      </c>
      <c r="J570" s="13">
        <v>0</v>
      </c>
      <c r="K570" s="13">
        <v>0</v>
      </c>
      <c r="L570" s="13">
        <v>0</v>
      </c>
    </row>
    <row r="571" spans="1:14" x14ac:dyDescent="0.35">
      <c r="A571" s="12" t="str">
        <f t="shared" si="8"/>
        <v>GASTO PER CAPITA (€ por individuo)Bebidas Zumo+Leche</v>
      </c>
      <c r="B571" s="12" t="s">
        <v>188</v>
      </c>
      <c r="C571" s="12" t="s">
        <v>168</v>
      </c>
      <c r="D571" s="13">
        <v>0.54955775684861774</v>
      </c>
      <c r="E571" s="13">
        <v>0.45626595134132358</v>
      </c>
      <c r="F571" s="13">
        <v>0.31323131458462999</v>
      </c>
      <c r="G571" s="13">
        <v>0.36400331078818482</v>
      </c>
      <c r="H571" s="13">
        <v>0</v>
      </c>
      <c r="I571" s="13">
        <v>0</v>
      </c>
      <c r="J571" s="13">
        <v>0</v>
      </c>
      <c r="K571" s="13">
        <v>0</v>
      </c>
      <c r="L571" s="13">
        <v>0</v>
      </c>
    </row>
    <row r="572" spans="1:14" x14ac:dyDescent="0.35">
      <c r="A572" s="12" t="str">
        <f t="shared" si="8"/>
        <v>GASTO PER CAPITA (€ por individuo)Resto</v>
      </c>
      <c r="B572" s="12" t="s">
        <v>188</v>
      </c>
      <c r="C572" s="12" t="s">
        <v>78</v>
      </c>
      <c r="D572" s="13">
        <v>4.388010109245803</v>
      </c>
      <c r="E572" s="13">
        <v>2.7744759532490653</v>
      </c>
      <c r="F572" s="13">
        <v>3.2080009291503</v>
      </c>
      <c r="G572" s="13">
        <v>4.136030969286141</v>
      </c>
      <c r="H572" s="13">
        <v>0</v>
      </c>
      <c r="I572" s="13">
        <v>0</v>
      </c>
      <c r="J572" s="13">
        <v>0</v>
      </c>
      <c r="K572" s="13">
        <v>0</v>
      </c>
      <c r="L572" s="13">
        <v>0</v>
      </c>
    </row>
    <row r="573" spans="1:14" x14ac:dyDescent="0.35">
      <c r="A573" s="12" t="str">
        <f t="shared" si="8"/>
        <v>PRECIO MEDIO (kg ó litros)TOTAL BEBIDAS</v>
      </c>
      <c r="B573" s="12" t="s">
        <v>189</v>
      </c>
      <c r="C573" s="12" t="s">
        <v>121</v>
      </c>
      <c r="D573" s="13">
        <v>4.4374862808112061</v>
      </c>
      <c r="E573" s="13">
        <v>4.4013573178710761</v>
      </c>
      <c r="F573" s="13">
        <v>4.7814647648775184</v>
      </c>
      <c r="G573" s="13">
        <v>4.9412745966057265</v>
      </c>
      <c r="H573" s="13">
        <v>0</v>
      </c>
      <c r="I573" s="13">
        <v>0</v>
      </c>
      <c r="J573" s="13">
        <v>0</v>
      </c>
      <c r="K573" s="13">
        <v>0</v>
      </c>
      <c r="L573" s="13">
        <v>0</v>
      </c>
    </row>
    <row r="574" spans="1:14" x14ac:dyDescent="0.35">
      <c r="A574" s="12" t="str">
        <f t="shared" si="8"/>
        <v>PRECIO MEDIO (kg ó litros).Total Bebidas Caliente</v>
      </c>
      <c r="B574" s="12" t="s">
        <v>189</v>
      </c>
      <c r="C574" s="12" t="s">
        <v>122</v>
      </c>
      <c r="D574" s="13">
        <v>11.008416466939099</v>
      </c>
      <c r="E574" s="13">
        <v>10.883752797686475</v>
      </c>
      <c r="F574" s="13">
        <v>11.023078606828667</v>
      </c>
      <c r="G574" s="13">
        <v>11.303775819910912</v>
      </c>
      <c r="H574" s="13">
        <v>0</v>
      </c>
      <c r="I574" s="13">
        <v>0</v>
      </c>
      <c r="J574" s="13">
        <v>0</v>
      </c>
      <c r="K574" s="13">
        <v>0</v>
      </c>
      <c r="L574" s="13">
        <v>0</v>
      </c>
    </row>
    <row r="575" spans="1:14" x14ac:dyDescent="0.35">
      <c r="A575" s="12" t="str">
        <f t="shared" si="8"/>
        <v>PRECIO MEDIO (kg ó litros)Cafe</v>
      </c>
      <c r="B575" s="12" t="s">
        <v>189</v>
      </c>
      <c r="C575" s="12" t="s">
        <v>123</v>
      </c>
      <c r="D575" s="13">
        <v>18.256790483300836</v>
      </c>
      <c r="E575" s="13">
        <v>18.042872623364836</v>
      </c>
      <c r="F575" s="13">
        <v>18.22854271056806</v>
      </c>
      <c r="G575" s="13">
        <v>18.731228801225271</v>
      </c>
      <c r="H575" s="13">
        <v>0</v>
      </c>
      <c r="I575" s="13">
        <v>0</v>
      </c>
      <c r="J575" s="13">
        <v>0</v>
      </c>
      <c r="K575" s="13">
        <v>0</v>
      </c>
      <c r="L575" s="13">
        <v>0</v>
      </c>
    </row>
    <row r="576" spans="1:14" x14ac:dyDescent="0.35">
      <c r="A576" s="12" t="str">
        <f t="shared" si="8"/>
        <v>PRECIO MEDIO (kg ó litros)Leche+bebidas vegetales</v>
      </c>
      <c r="B576" s="12" t="s">
        <v>189</v>
      </c>
      <c r="C576" s="12" t="s">
        <v>174</v>
      </c>
      <c r="D576" s="13">
        <v>8.4942287757793054</v>
      </c>
      <c r="E576" s="13">
        <v>8.3886661508599119</v>
      </c>
      <c r="F576" s="13">
        <v>8.4912838668897788</v>
      </c>
      <c r="G576" s="13">
        <v>8.5627626716234015</v>
      </c>
      <c r="H576" s="13">
        <v>0</v>
      </c>
      <c r="I576" s="13">
        <v>0</v>
      </c>
      <c r="J576" s="13">
        <v>0</v>
      </c>
      <c r="K576" s="13">
        <v>0</v>
      </c>
      <c r="L576" s="13">
        <v>0</v>
      </c>
    </row>
    <row r="577" spans="1:12" x14ac:dyDescent="0.35">
      <c r="A577" s="12" t="str">
        <f t="shared" si="8"/>
        <v>PRECIO MEDIO (kg ó litros)Leche</v>
      </c>
      <c r="B577" s="12" t="s">
        <v>189</v>
      </c>
      <c r="C577" s="12" t="s">
        <v>124</v>
      </c>
      <c r="D577" s="13">
        <v>8.563241719626383</v>
      </c>
      <c r="E577" s="13">
        <v>8.4921067233450387</v>
      </c>
      <c r="F577" s="13">
        <v>8.5826608216012783</v>
      </c>
      <c r="G577" s="13">
        <v>8.6699678648604444</v>
      </c>
      <c r="H577" s="13">
        <v>0</v>
      </c>
      <c r="I577" s="13">
        <v>0</v>
      </c>
      <c r="J577" s="13">
        <v>0</v>
      </c>
      <c r="K577" s="13">
        <v>0</v>
      </c>
      <c r="L577" s="13">
        <v>0</v>
      </c>
    </row>
    <row r="578" spans="1:12" x14ac:dyDescent="0.35">
      <c r="A578" s="12" t="str">
        <f t="shared" si="8"/>
        <v>PRECIO MEDIO (kg ó litros)Leche Sola</v>
      </c>
      <c r="B578" s="12" t="s">
        <v>189</v>
      </c>
      <c r="C578" s="12" t="s">
        <v>125</v>
      </c>
      <c r="D578" s="13">
        <v>4.6596609730050709</v>
      </c>
      <c r="E578" s="13">
        <v>4.0308812868928854</v>
      </c>
      <c r="F578" s="13">
        <v>3.0597526595176134</v>
      </c>
      <c r="G578" s="13">
        <v>3.449612739437991</v>
      </c>
      <c r="H578" s="13">
        <v>0</v>
      </c>
      <c r="I578" s="13">
        <v>0</v>
      </c>
      <c r="J578" s="13">
        <v>0</v>
      </c>
      <c r="K578" s="13">
        <v>0</v>
      </c>
      <c r="L578" s="13">
        <v>0</v>
      </c>
    </row>
    <row r="579" spans="1:12" x14ac:dyDescent="0.35">
      <c r="A579" s="12" t="str">
        <f t="shared" si="8"/>
        <v>PRECIO MEDIO (kg ó litros)Leche Con Cacao</v>
      </c>
      <c r="B579" s="12" t="s">
        <v>189</v>
      </c>
      <c r="C579" s="12" t="s">
        <v>126</v>
      </c>
      <c r="D579" s="13">
        <v>5.9861332047242355</v>
      </c>
      <c r="E579" s="13">
        <v>5.8199909363981286</v>
      </c>
      <c r="F579" s="13">
        <v>5.7860752339215127</v>
      </c>
      <c r="G579" s="13">
        <v>5.9363643737393952</v>
      </c>
      <c r="H579" s="13">
        <v>0</v>
      </c>
      <c r="I579" s="13">
        <v>0</v>
      </c>
      <c r="J579" s="13">
        <v>0</v>
      </c>
      <c r="K579" s="13">
        <v>0</v>
      </c>
      <c r="L579" s="13">
        <v>0</v>
      </c>
    </row>
    <row r="580" spans="1:12" x14ac:dyDescent="0.35">
      <c r="A580" s="12" t="str">
        <f t="shared" ref="A580:A629" si="9">B580&amp;C580</f>
        <v>PRECIO MEDIO (kg ó litros)Leche Con Cafe</v>
      </c>
      <c r="B580" s="12" t="s">
        <v>189</v>
      </c>
      <c r="C580" s="12" t="s">
        <v>127</v>
      </c>
      <c r="D580" s="13">
        <v>8.7592927976737496</v>
      </c>
      <c r="E580" s="13">
        <v>8.7313754257411329</v>
      </c>
      <c r="F580" s="13">
        <v>8.8756772309594787</v>
      </c>
      <c r="G580" s="13">
        <v>8.9370751232358199</v>
      </c>
      <c r="H580" s="13">
        <v>0</v>
      </c>
      <c r="I580" s="13">
        <v>0</v>
      </c>
      <c r="J580" s="13">
        <v>0</v>
      </c>
      <c r="K580" s="13">
        <v>0</v>
      </c>
      <c r="L580" s="13">
        <v>0</v>
      </c>
    </row>
    <row r="581" spans="1:12" x14ac:dyDescent="0.35">
      <c r="A581" s="12" t="str">
        <f t="shared" si="9"/>
        <v>PRECIO MEDIO (kg ó litros)Bebidas Vegetales</v>
      </c>
      <c r="B581" s="12" t="s">
        <v>189</v>
      </c>
      <c r="C581" s="12" t="s">
        <v>175</v>
      </c>
      <c r="D581" s="13">
        <v>5.5338448380264538</v>
      </c>
      <c r="E581" s="13">
        <v>6.0940781953842267</v>
      </c>
      <c r="F581" s="13">
        <v>6.2537591197103239</v>
      </c>
      <c r="G581" s="13">
        <v>6.5381470046727488</v>
      </c>
      <c r="H581" s="13">
        <v>0</v>
      </c>
      <c r="I581" s="13">
        <v>0</v>
      </c>
      <c r="J581" s="13">
        <v>0</v>
      </c>
      <c r="K581" s="13">
        <v>0</v>
      </c>
      <c r="L581" s="13">
        <v>0</v>
      </c>
    </row>
    <row r="582" spans="1:12" x14ac:dyDescent="0.35">
      <c r="A582" s="12" t="str">
        <f t="shared" si="9"/>
        <v>PRECIO MEDIO (kg ó litros)Infusiones</v>
      </c>
      <c r="B582" s="12" t="s">
        <v>189</v>
      </c>
      <c r="C582" s="12" t="s">
        <v>128</v>
      </c>
      <c r="D582" s="13">
        <v>8.7445178293438612</v>
      </c>
      <c r="E582" s="13">
        <v>8.7492753537614956</v>
      </c>
      <c r="F582" s="13">
        <v>9.0016801362920091</v>
      </c>
      <c r="G582" s="13">
        <v>9.3558171779524404</v>
      </c>
      <c r="H582" s="13">
        <v>0</v>
      </c>
      <c r="I582" s="13">
        <v>0</v>
      </c>
      <c r="J582" s="13">
        <v>0</v>
      </c>
      <c r="K582" s="13">
        <v>0</v>
      </c>
      <c r="L582" s="13">
        <v>0</v>
      </c>
    </row>
    <row r="583" spans="1:12" x14ac:dyDescent="0.35">
      <c r="A583" s="12" t="str">
        <f t="shared" si="9"/>
        <v>PRECIO MEDIO (kg ó litros)Resto Bebidas Caliente</v>
      </c>
      <c r="B583" s="12" t="s">
        <v>189</v>
      </c>
      <c r="C583" s="12" t="s">
        <v>129</v>
      </c>
      <c r="D583" s="13">
        <v>13.020666184775575</v>
      </c>
      <c r="E583" s="13">
        <v>12.742325924300786</v>
      </c>
      <c r="F583" s="13">
        <v>13.19227888633926</v>
      </c>
      <c r="G583" s="13">
        <v>13.41303518910609</v>
      </c>
      <c r="H583" s="13">
        <v>0</v>
      </c>
      <c r="I583" s="13">
        <v>0</v>
      </c>
      <c r="J583" s="13">
        <v>0</v>
      </c>
      <c r="K583" s="13">
        <v>0</v>
      </c>
      <c r="L583" s="13">
        <v>0</v>
      </c>
    </row>
    <row r="584" spans="1:12" x14ac:dyDescent="0.35">
      <c r="A584" s="12" t="str">
        <f t="shared" si="9"/>
        <v>PRECIO MEDIO (kg ó litros).Total Bebidas Frias</v>
      </c>
      <c r="B584" s="12" t="s">
        <v>189</v>
      </c>
      <c r="C584" s="12" t="s">
        <v>130</v>
      </c>
      <c r="D584" s="13">
        <v>3.5723918526932392</v>
      </c>
      <c r="E584" s="13">
        <v>3.549438977227187</v>
      </c>
      <c r="F584" s="13">
        <v>3.8869389209386451</v>
      </c>
      <c r="G584" s="13">
        <v>4.0526242347100574</v>
      </c>
      <c r="H584" s="13">
        <v>0</v>
      </c>
      <c r="I584" s="13">
        <v>0</v>
      </c>
      <c r="J584" s="13">
        <v>0</v>
      </c>
      <c r="K584" s="13">
        <v>0</v>
      </c>
      <c r="L584" s="13">
        <v>0</v>
      </c>
    </row>
    <row r="585" spans="1:12" x14ac:dyDescent="0.35">
      <c r="A585" s="12" t="str">
        <f t="shared" si="9"/>
        <v>PRECIO MEDIO (kg ó litros)Total bebidas de vino</v>
      </c>
      <c r="B585" s="12" t="s">
        <v>189</v>
      </c>
      <c r="C585" s="12" t="s">
        <v>131</v>
      </c>
      <c r="D585" s="13">
        <v>6.3011230264800453</v>
      </c>
      <c r="E585" s="13">
        <v>7.2761703142321972</v>
      </c>
      <c r="F585" s="13">
        <v>7.3013185460720695</v>
      </c>
      <c r="G585" s="13">
        <v>7.264740940890559</v>
      </c>
      <c r="H585" s="13">
        <v>0</v>
      </c>
      <c r="I585" s="13">
        <v>0</v>
      </c>
      <c r="J585" s="13">
        <v>0</v>
      </c>
      <c r="K585" s="13">
        <v>0</v>
      </c>
      <c r="L585" s="13">
        <v>0</v>
      </c>
    </row>
    <row r="586" spans="1:12" x14ac:dyDescent="0.35">
      <c r="A586" s="12" t="str">
        <f t="shared" si="9"/>
        <v>PRECIO MEDIO (kg ó litros)Vino</v>
      </c>
      <c r="B586" s="12" t="s">
        <v>189</v>
      </c>
      <c r="C586" s="12" t="s">
        <v>132</v>
      </c>
      <c r="D586" s="13">
        <v>7.0882534476448189</v>
      </c>
      <c r="E586" s="13">
        <v>8.4883200965494989</v>
      </c>
      <c r="F586" s="13">
        <v>8.6961815616186939</v>
      </c>
      <c r="G586" s="13">
        <v>8.7208104849822163</v>
      </c>
      <c r="H586" s="13">
        <v>0</v>
      </c>
      <c r="I586" s="13">
        <v>0</v>
      </c>
      <c r="J586" s="13">
        <v>0</v>
      </c>
      <c r="K586" s="13">
        <v>0</v>
      </c>
      <c r="L586" s="13">
        <v>0</v>
      </c>
    </row>
    <row r="587" spans="1:12" x14ac:dyDescent="0.35">
      <c r="A587" s="12" t="str">
        <f t="shared" si="9"/>
        <v>PRECIO MEDIO (kg ó litros)Tinto</v>
      </c>
      <c r="B587" s="12" t="s">
        <v>189</v>
      </c>
      <c r="C587" s="12" t="s">
        <v>133</v>
      </c>
      <c r="D587" s="13">
        <v>6.6382428456267633</v>
      </c>
      <c r="E587" s="13">
        <v>8.3426930064817171</v>
      </c>
      <c r="F587" s="13">
        <v>8.6059180285215504</v>
      </c>
      <c r="G587" s="13">
        <v>8.7037905213317099</v>
      </c>
      <c r="H587" s="13">
        <v>0</v>
      </c>
      <c r="I587" s="13">
        <v>0</v>
      </c>
      <c r="J587" s="13">
        <v>0</v>
      </c>
      <c r="K587" s="13">
        <v>0</v>
      </c>
      <c r="L587" s="13">
        <v>0</v>
      </c>
    </row>
    <row r="588" spans="1:12" x14ac:dyDescent="0.35">
      <c r="A588" s="12" t="str">
        <f t="shared" si="9"/>
        <v>PRECIO MEDIO (kg ó litros)Blanco</v>
      </c>
      <c r="B588" s="12" t="s">
        <v>189</v>
      </c>
      <c r="C588" s="12" t="s">
        <v>134</v>
      </c>
      <c r="D588" s="13">
        <v>7.772500609570022</v>
      </c>
      <c r="E588" s="13">
        <v>8.8008996718885992</v>
      </c>
      <c r="F588" s="13">
        <v>9.0054472876156932</v>
      </c>
      <c r="G588" s="13">
        <v>8.8637305803826152</v>
      </c>
      <c r="H588" s="13">
        <v>0</v>
      </c>
      <c r="I588" s="13">
        <v>0</v>
      </c>
      <c r="J588" s="13">
        <v>0</v>
      </c>
      <c r="K588" s="13">
        <v>0</v>
      </c>
      <c r="L588" s="13">
        <v>0</v>
      </c>
    </row>
    <row r="589" spans="1:12" x14ac:dyDescent="0.35">
      <c r="A589" s="12" t="str">
        <f t="shared" si="9"/>
        <v>PRECIO MEDIO (kg ó litros)Rosado</v>
      </c>
      <c r="B589" s="12" t="s">
        <v>189</v>
      </c>
      <c r="C589" s="12" t="s">
        <v>135</v>
      </c>
      <c r="D589" s="13">
        <v>8.4468003492870771</v>
      </c>
      <c r="E589" s="13">
        <v>8.549899240007985</v>
      </c>
      <c r="F589" s="13">
        <v>7.9137955461575356</v>
      </c>
      <c r="G589" s="13">
        <v>8.2415419969527406</v>
      </c>
      <c r="H589" s="13">
        <v>0</v>
      </c>
      <c r="I589" s="13">
        <v>0</v>
      </c>
      <c r="J589" s="13">
        <v>0</v>
      </c>
      <c r="K589" s="13">
        <v>0</v>
      </c>
      <c r="L589" s="13">
        <v>0</v>
      </c>
    </row>
    <row r="590" spans="1:12" x14ac:dyDescent="0.35">
      <c r="A590" s="12" t="str">
        <f t="shared" si="9"/>
        <v>PRECIO MEDIO (kg ó litros)Resto vino</v>
      </c>
      <c r="B590" s="12" t="s">
        <v>189</v>
      </c>
      <c r="C590" s="12" t="s">
        <v>136</v>
      </c>
      <c r="D590" s="13">
        <v>6.7481945427754555</v>
      </c>
      <c r="E590" s="13">
        <v>7.1514247566301474</v>
      </c>
      <c r="F590" s="13">
        <v>7.3033511277711991</v>
      </c>
      <c r="G590" s="13">
        <v>7.3472787807788684</v>
      </c>
      <c r="H590" s="13">
        <v>0</v>
      </c>
      <c r="I590" s="13">
        <v>0</v>
      </c>
      <c r="J590" s="13">
        <v>0</v>
      </c>
      <c r="K590" s="13">
        <v>0</v>
      </c>
      <c r="L590" s="13">
        <v>0</v>
      </c>
    </row>
    <row r="591" spans="1:12" x14ac:dyDescent="0.35">
      <c r="A591" s="12" t="str">
        <f t="shared" si="9"/>
        <v>PRECIO MEDIO (kg ó litros)Cava</v>
      </c>
      <c r="B591" s="12" t="s">
        <v>189</v>
      </c>
      <c r="C591" s="12" t="s">
        <v>137</v>
      </c>
      <c r="D591" s="13">
        <v>7.3868602931764551</v>
      </c>
      <c r="E591" s="13">
        <v>6.2358405663834624</v>
      </c>
      <c r="F591" s="13">
        <v>6.006254582807327</v>
      </c>
      <c r="G591" s="13">
        <v>5.9479524086846807</v>
      </c>
      <c r="H591" s="13">
        <v>0</v>
      </c>
      <c r="I591" s="13">
        <v>0</v>
      </c>
      <c r="J591" s="13">
        <v>0</v>
      </c>
      <c r="K591" s="13">
        <v>0</v>
      </c>
      <c r="L591" s="13">
        <v>0</v>
      </c>
    </row>
    <row r="592" spans="1:12" x14ac:dyDescent="0.35">
      <c r="A592" s="12" t="str">
        <f t="shared" si="9"/>
        <v>PRECIO MEDIO (kg ó litros)Otr.Bebidas Deri.Vino</v>
      </c>
      <c r="B592" s="12" t="s">
        <v>189</v>
      </c>
      <c r="C592" s="12" t="s">
        <v>138</v>
      </c>
      <c r="D592" s="13">
        <v>3.7724842881166891</v>
      </c>
      <c r="E592" s="13">
        <v>4.3380417682636718</v>
      </c>
      <c r="F592" s="13">
        <v>4.2004539201145974</v>
      </c>
      <c r="G592" s="13">
        <v>4.3068715941051927</v>
      </c>
      <c r="H592" s="13">
        <v>0</v>
      </c>
      <c r="I592" s="13">
        <v>0</v>
      </c>
      <c r="J592" s="13">
        <v>0</v>
      </c>
      <c r="K592" s="13">
        <v>0</v>
      </c>
      <c r="L592" s="13">
        <v>0</v>
      </c>
    </row>
    <row r="593" spans="1:12" x14ac:dyDescent="0.35">
      <c r="A593" s="12" t="str">
        <f t="shared" si="9"/>
        <v>PRECIO MEDIO (kg ó litros)Tinto de Verano</v>
      </c>
      <c r="B593" s="12" t="s">
        <v>189</v>
      </c>
      <c r="C593" s="12" t="s">
        <v>139</v>
      </c>
      <c r="D593" s="13">
        <v>3.7301589460540954</v>
      </c>
      <c r="E593" s="13">
        <v>4.0229423261556247</v>
      </c>
      <c r="F593" s="13">
        <v>3.9957875054676308</v>
      </c>
      <c r="G593" s="13">
        <v>4.2042616296973012</v>
      </c>
      <c r="H593" s="13">
        <v>0</v>
      </c>
      <c r="I593" s="13">
        <v>0</v>
      </c>
      <c r="J593" s="13">
        <v>0</v>
      </c>
      <c r="K593" s="13">
        <v>0</v>
      </c>
      <c r="L593" s="13">
        <v>0</v>
      </c>
    </row>
    <row r="594" spans="1:12" x14ac:dyDescent="0.35">
      <c r="A594" s="12" t="str">
        <f t="shared" si="9"/>
        <v>PRECIO MEDIO (kg ó litros)Sangria de Vino</v>
      </c>
      <c r="B594" s="12" t="s">
        <v>189</v>
      </c>
      <c r="C594" s="12" t="s">
        <v>140</v>
      </c>
      <c r="D594" s="13">
        <v>2.6861226781817136</v>
      </c>
      <c r="E594" s="13">
        <v>2.747520484312191</v>
      </c>
      <c r="F594" s="13">
        <v>2.507285253904743</v>
      </c>
      <c r="G594" s="13">
        <v>2.5189876207271089</v>
      </c>
      <c r="H594" s="13">
        <v>0</v>
      </c>
      <c r="I594" s="13">
        <v>0</v>
      </c>
      <c r="J594" s="13">
        <v>0</v>
      </c>
      <c r="K594" s="13">
        <v>0</v>
      </c>
      <c r="L594" s="13">
        <v>0</v>
      </c>
    </row>
    <row r="595" spans="1:12" x14ac:dyDescent="0.35">
      <c r="A595" s="12" t="str">
        <f t="shared" si="9"/>
        <v>PRECIO MEDIO (kg ó litros)Sangria de Cava</v>
      </c>
      <c r="B595" s="12" t="s">
        <v>189</v>
      </c>
      <c r="C595" s="12" t="s">
        <v>141</v>
      </c>
      <c r="D595" s="13">
        <v>5.3288660744912804</v>
      </c>
      <c r="E595" s="13">
        <v>4.8632549769668723</v>
      </c>
      <c r="F595" s="13">
        <v>4.4992816586236373</v>
      </c>
      <c r="G595" s="13">
        <v>4.6337245898846886</v>
      </c>
      <c r="H595" s="13">
        <v>0</v>
      </c>
      <c r="I595" s="13">
        <v>0</v>
      </c>
      <c r="J595" s="13">
        <v>0</v>
      </c>
      <c r="K595" s="13">
        <v>0</v>
      </c>
      <c r="L595" s="13">
        <v>0</v>
      </c>
    </row>
    <row r="596" spans="1:12" x14ac:dyDescent="0.35">
      <c r="A596" s="12" t="str">
        <f t="shared" si="9"/>
        <v>PRECIO MEDIO (kg ó litros)Calimocho</v>
      </c>
      <c r="B596" s="12" t="s">
        <v>189</v>
      </c>
      <c r="C596" s="12" t="s">
        <v>142</v>
      </c>
      <c r="D596" s="13">
        <v>5.4209270336647801</v>
      </c>
      <c r="E596" s="13">
        <v>6.6664583703293623</v>
      </c>
      <c r="F596" s="13">
        <v>5.890048043643425</v>
      </c>
      <c r="G596" s="13">
        <v>5.9776152887671525</v>
      </c>
      <c r="H596" s="13">
        <v>0</v>
      </c>
      <c r="I596" s="13">
        <v>0</v>
      </c>
      <c r="J596" s="13">
        <v>0</v>
      </c>
      <c r="K596" s="13">
        <v>0</v>
      </c>
      <c r="L596" s="13">
        <v>0</v>
      </c>
    </row>
    <row r="597" spans="1:12" x14ac:dyDescent="0.35">
      <c r="A597" s="12" t="str">
        <f t="shared" si="9"/>
        <v>PRECIO MEDIO (kg ó litros)Rebujito</v>
      </c>
      <c r="B597" s="12" t="s">
        <v>189</v>
      </c>
      <c r="C597" s="12" t="s">
        <v>176</v>
      </c>
      <c r="D597" s="13">
        <v>3.9698527318086487</v>
      </c>
      <c r="E597" s="13">
        <v>6.7908637810691648</v>
      </c>
      <c r="F597" s="13">
        <v>5.9342656465006014</v>
      </c>
      <c r="G597" s="13">
        <v>2.763504861516044</v>
      </c>
      <c r="H597" s="13">
        <v>0</v>
      </c>
      <c r="I597" s="13">
        <v>0</v>
      </c>
      <c r="J597" s="13">
        <v>0</v>
      </c>
      <c r="K597" s="13">
        <v>0</v>
      </c>
      <c r="L597" s="13">
        <v>0</v>
      </c>
    </row>
    <row r="598" spans="1:12" x14ac:dyDescent="0.35">
      <c r="A598" s="12" t="str">
        <f t="shared" si="9"/>
        <v>PRECIO MEDIO (kg ó litros)Espum/Lambrusc/Mosca</v>
      </c>
      <c r="B598" s="12" t="s">
        <v>189</v>
      </c>
      <c r="C598" s="12" t="s">
        <v>177</v>
      </c>
      <c r="D598" s="13" t="s">
        <v>212</v>
      </c>
      <c r="E598" s="13">
        <v>7.0284436140865942</v>
      </c>
      <c r="F598" s="13">
        <v>6.5418892024691635</v>
      </c>
      <c r="G598" s="13">
        <v>7.146117264850635</v>
      </c>
      <c r="H598" s="13">
        <v>0</v>
      </c>
      <c r="I598" s="13">
        <v>0</v>
      </c>
      <c r="J598" s="13">
        <v>0</v>
      </c>
      <c r="K598" s="13">
        <v>0</v>
      </c>
      <c r="L598" s="13">
        <v>0</v>
      </c>
    </row>
    <row r="599" spans="1:12" x14ac:dyDescent="0.35">
      <c r="A599" s="12" t="str">
        <f t="shared" si="9"/>
        <v>PRECIO MEDIO (kg ó litros)Sidra</v>
      </c>
      <c r="B599" s="12" t="s">
        <v>189</v>
      </c>
      <c r="C599" s="12" t="s">
        <v>143</v>
      </c>
      <c r="D599" s="13">
        <v>3.3683626887716813</v>
      </c>
      <c r="E599" s="13">
        <v>3.4815954130582245</v>
      </c>
      <c r="F599" s="13">
        <v>3.5274572034154685</v>
      </c>
      <c r="G599" s="13">
        <v>3.602808331949972</v>
      </c>
      <c r="H599" s="13">
        <v>0</v>
      </c>
      <c r="I599" s="13">
        <v>0</v>
      </c>
      <c r="J599" s="13">
        <v>0</v>
      </c>
      <c r="K599" s="13">
        <v>0</v>
      </c>
      <c r="L599" s="13">
        <v>0</v>
      </c>
    </row>
    <row r="600" spans="1:12" x14ac:dyDescent="0.35">
      <c r="A600" s="12" t="str">
        <f t="shared" si="9"/>
        <v>PRECIO MEDIO (kg ó litros)Cerveza</v>
      </c>
      <c r="B600" s="12" t="s">
        <v>189</v>
      </c>
      <c r="C600" s="12" t="s">
        <v>144</v>
      </c>
      <c r="D600" s="13">
        <v>4.0207936140721232</v>
      </c>
      <c r="E600" s="13">
        <v>4.1138864016614827</v>
      </c>
      <c r="F600" s="13">
        <v>4.2558802451014914</v>
      </c>
      <c r="G600" s="13">
        <v>4.3427690563319628</v>
      </c>
      <c r="H600" s="13">
        <v>0</v>
      </c>
      <c r="I600" s="13">
        <v>0</v>
      </c>
      <c r="J600" s="13">
        <v>0</v>
      </c>
      <c r="K600" s="13">
        <v>0</v>
      </c>
      <c r="L600" s="13">
        <v>0</v>
      </c>
    </row>
    <row r="601" spans="1:12" x14ac:dyDescent="0.35">
      <c r="A601" s="12" t="str">
        <f t="shared" si="9"/>
        <v>PRECIO MEDIO (kg ó litros)Con alcohol</v>
      </c>
      <c r="B601" s="12" t="s">
        <v>189</v>
      </c>
      <c r="C601" s="12" t="s">
        <v>145</v>
      </c>
      <c r="D601" s="13">
        <v>3.9604570177682827</v>
      </c>
      <c r="E601" s="13">
        <v>4.0623035776264667</v>
      </c>
      <c r="F601" s="13">
        <v>4.1934425111862206</v>
      </c>
      <c r="G601" s="13">
        <v>4.2863552365167061</v>
      </c>
      <c r="H601" s="13">
        <v>0</v>
      </c>
      <c r="I601" s="13">
        <v>0</v>
      </c>
      <c r="J601" s="13">
        <v>0</v>
      </c>
      <c r="K601" s="13">
        <v>0</v>
      </c>
      <c r="L601" s="13">
        <v>0</v>
      </c>
    </row>
    <row r="602" spans="1:12" x14ac:dyDescent="0.35">
      <c r="A602" s="12" t="str">
        <f t="shared" si="9"/>
        <v>PRECIO MEDIO (kg ó litros)Sin alcohol</v>
      </c>
      <c r="B602" s="12" t="s">
        <v>189</v>
      </c>
      <c r="C602" s="12" t="s">
        <v>146</v>
      </c>
      <c r="D602" s="13">
        <v>4.5511161689674466</v>
      </c>
      <c r="E602" s="13">
        <v>4.6485517828658143</v>
      </c>
      <c r="F602" s="13">
        <v>4.9327837239334054</v>
      </c>
      <c r="G602" s="13">
        <v>4.9152789869342781</v>
      </c>
      <c r="H602" s="13">
        <v>0</v>
      </c>
      <c r="I602" s="13">
        <v>0</v>
      </c>
      <c r="J602" s="13">
        <v>0</v>
      </c>
      <c r="K602" s="13">
        <v>0</v>
      </c>
      <c r="L602" s="13">
        <v>0</v>
      </c>
    </row>
    <row r="603" spans="1:12" x14ac:dyDescent="0.35">
      <c r="A603" s="12" t="str">
        <f t="shared" si="9"/>
        <v>PRECIO MEDIO (kg ó litros)Cerveza Envasada</v>
      </c>
      <c r="B603" s="12" t="s">
        <v>189</v>
      </c>
      <c r="C603" s="12" t="s">
        <v>178</v>
      </c>
      <c r="D603" s="13">
        <v>4.9344950968181633</v>
      </c>
      <c r="E603" s="13">
        <v>4.909410631564687</v>
      </c>
      <c r="F603" s="13">
        <v>5.1776710200290577</v>
      </c>
      <c r="G603" s="13">
        <v>5.4356335684869741</v>
      </c>
      <c r="H603" s="13">
        <v>0</v>
      </c>
      <c r="I603" s="13">
        <v>0</v>
      </c>
      <c r="J603" s="13">
        <v>0</v>
      </c>
      <c r="K603" s="13">
        <v>0</v>
      </c>
      <c r="L603" s="13">
        <v>0</v>
      </c>
    </row>
    <row r="604" spans="1:12" x14ac:dyDescent="0.35">
      <c r="A604" s="12" t="str">
        <f t="shared" si="9"/>
        <v>PRECIO MEDIO (kg ó litros)Cerveza Surtidor</v>
      </c>
      <c r="B604" s="12" t="s">
        <v>189</v>
      </c>
      <c r="C604" s="12" t="s">
        <v>179</v>
      </c>
      <c r="D604" s="13">
        <v>3.4235963035313794</v>
      </c>
      <c r="E604" s="13">
        <v>3.4722605098867994</v>
      </c>
      <c r="F604" s="13">
        <v>3.5116851545805541</v>
      </c>
      <c r="G604" s="13">
        <v>3.5826515811940149</v>
      </c>
      <c r="H604" s="13">
        <v>0</v>
      </c>
      <c r="I604" s="13">
        <v>0</v>
      </c>
      <c r="J604" s="13">
        <v>0</v>
      </c>
      <c r="K604" s="13">
        <v>0</v>
      </c>
      <c r="L604" s="13">
        <v>0</v>
      </c>
    </row>
    <row r="605" spans="1:12" x14ac:dyDescent="0.35">
      <c r="A605" s="12" t="str">
        <f t="shared" si="9"/>
        <v>PRECIO MEDIO (kg ó litros)Otras Cervezas</v>
      </c>
      <c r="B605" s="12" t="s">
        <v>189</v>
      </c>
      <c r="C605" s="12" t="s">
        <v>147</v>
      </c>
      <c r="D605" s="13">
        <v>3.6460129773900909</v>
      </c>
      <c r="E605" s="13">
        <v>3.9295981674757403</v>
      </c>
      <c r="F605" s="13">
        <v>3.5672971264487736</v>
      </c>
      <c r="G605" s="13">
        <v>3.5376230269127205</v>
      </c>
      <c r="H605" s="13">
        <v>0</v>
      </c>
      <c r="I605" s="13">
        <v>0</v>
      </c>
      <c r="J605" s="13">
        <v>0</v>
      </c>
      <c r="K605" s="13">
        <v>0</v>
      </c>
      <c r="L605" s="13">
        <v>0</v>
      </c>
    </row>
    <row r="606" spans="1:12" x14ac:dyDescent="0.35">
      <c r="A606" s="12" t="str">
        <f t="shared" si="9"/>
        <v>PRECIO MEDIO (kg ó litros)Espirituosas</v>
      </c>
      <c r="B606" s="12" t="s">
        <v>189</v>
      </c>
      <c r="C606" s="12" t="s">
        <v>148</v>
      </c>
      <c r="D606" s="13">
        <v>24.297892655140384</v>
      </c>
      <c r="E606" s="13">
        <v>23.17812615902379</v>
      </c>
      <c r="F606" s="13">
        <v>20.75010052603136</v>
      </c>
      <c r="G606" s="13">
        <v>22.432739870822008</v>
      </c>
      <c r="H606" s="13">
        <v>0</v>
      </c>
      <c r="I606" s="13">
        <v>0</v>
      </c>
      <c r="J606" s="13">
        <v>0</v>
      </c>
      <c r="K606" s="13">
        <v>0</v>
      </c>
      <c r="L606" s="13">
        <v>0</v>
      </c>
    </row>
    <row r="607" spans="1:12" x14ac:dyDescent="0.35">
      <c r="A607" s="12" t="str">
        <f t="shared" si="9"/>
        <v>PRECIO MEDIO (kg ó litros)Whisky</v>
      </c>
      <c r="B607" s="12" t="s">
        <v>189</v>
      </c>
      <c r="C607" s="12" t="s">
        <v>149</v>
      </c>
      <c r="D607" s="13">
        <v>42.711822134315646</v>
      </c>
      <c r="E607" s="13">
        <v>41.587033189534431</v>
      </c>
      <c r="F607" s="13">
        <v>40.315730986959032</v>
      </c>
      <c r="G607" s="13">
        <v>41.416711791355539</v>
      </c>
      <c r="H607" s="13">
        <v>0</v>
      </c>
      <c r="I607" s="13">
        <v>0</v>
      </c>
      <c r="J607" s="13">
        <v>0</v>
      </c>
      <c r="K607" s="13">
        <v>0</v>
      </c>
      <c r="L607" s="13">
        <v>0</v>
      </c>
    </row>
    <row r="608" spans="1:12" x14ac:dyDescent="0.35">
      <c r="A608" s="12" t="str">
        <f t="shared" si="9"/>
        <v>PRECIO MEDIO (kg ó litros)Brandy</v>
      </c>
      <c r="B608" s="12" t="s">
        <v>189</v>
      </c>
      <c r="C608" s="12" t="s">
        <v>150</v>
      </c>
      <c r="D608" s="13">
        <v>23.579552531994661</v>
      </c>
      <c r="E608" s="13">
        <v>20.079249138649811</v>
      </c>
      <c r="F608" s="13">
        <v>20.274905421137912</v>
      </c>
      <c r="G608" s="13">
        <v>26.772386930473669</v>
      </c>
      <c r="H608" s="13">
        <v>0</v>
      </c>
      <c r="I608" s="13">
        <v>0</v>
      </c>
      <c r="J608" s="13">
        <v>0</v>
      </c>
      <c r="K608" s="13">
        <v>0</v>
      </c>
      <c r="L608" s="13">
        <v>0</v>
      </c>
    </row>
    <row r="609" spans="1:12" x14ac:dyDescent="0.35">
      <c r="A609" s="12" t="str">
        <f t="shared" si="9"/>
        <v>PRECIO MEDIO (kg ó litros)Ginebra</v>
      </c>
      <c r="B609" s="12" t="s">
        <v>189</v>
      </c>
      <c r="C609" s="12" t="s">
        <v>151</v>
      </c>
      <c r="D609" s="13">
        <v>47.902093888576331</v>
      </c>
      <c r="E609" s="13">
        <v>46.68122658621931</v>
      </c>
      <c r="F609" s="13">
        <v>48.269635046028377</v>
      </c>
      <c r="G609" s="13">
        <v>51.902733139778668</v>
      </c>
      <c r="H609" s="13">
        <v>0</v>
      </c>
      <c r="I609" s="13">
        <v>0</v>
      </c>
      <c r="J609" s="13">
        <v>0</v>
      </c>
      <c r="K609" s="13">
        <v>0</v>
      </c>
      <c r="L609" s="13">
        <v>0</v>
      </c>
    </row>
    <row r="610" spans="1:12" x14ac:dyDescent="0.35">
      <c r="A610" s="12" t="str">
        <f t="shared" si="9"/>
        <v>PRECIO MEDIO (kg ó litros)Ron</v>
      </c>
      <c r="B610" s="12" t="s">
        <v>189</v>
      </c>
      <c r="C610" s="12" t="s">
        <v>152</v>
      </c>
      <c r="D610" s="13">
        <v>37.493378762025188</v>
      </c>
      <c r="E610" s="13">
        <v>39.958325032467208</v>
      </c>
      <c r="F610" s="13">
        <v>32.704359348472018</v>
      </c>
      <c r="G610" s="13">
        <v>43.058138448038079</v>
      </c>
      <c r="H610" s="13">
        <v>0</v>
      </c>
      <c r="I610" s="13">
        <v>0</v>
      </c>
      <c r="J610" s="13">
        <v>0</v>
      </c>
      <c r="K610" s="13">
        <v>0</v>
      </c>
      <c r="L610" s="13">
        <v>0</v>
      </c>
    </row>
    <row r="611" spans="1:12" x14ac:dyDescent="0.35">
      <c r="A611" s="12" t="str">
        <f t="shared" si="9"/>
        <v>PRECIO MEDIO (kg ó litros)Anis</v>
      </c>
      <c r="B611" s="12" t="s">
        <v>189</v>
      </c>
      <c r="C611" s="12" t="s">
        <v>153</v>
      </c>
      <c r="D611" s="13">
        <v>17.593729103323351</v>
      </c>
      <c r="E611" s="13">
        <v>18.558924117635797</v>
      </c>
      <c r="F611" s="13">
        <v>18.172507739056829</v>
      </c>
      <c r="G611" s="13">
        <v>22.731602829510432</v>
      </c>
      <c r="H611" s="13">
        <v>0</v>
      </c>
      <c r="I611" s="13">
        <v>0</v>
      </c>
      <c r="J611" s="13">
        <v>0</v>
      </c>
      <c r="K611" s="13">
        <v>0</v>
      </c>
      <c r="L611" s="13">
        <v>0</v>
      </c>
    </row>
    <row r="612" spans="1:12" x14ac:dyDescent="0.35">
      <c r="A612" s="12" t="str">
        <f t="shared" si="9"/>
        <v>PRECIO MEDIO (kg ó litros)Otras Espirituosas</v>
      </c>
      <c r="B612" s="12" t="s">
        <v>189</v>
      </c>
      <c r="C612" s="12" t="s">
        <v>154</v>
      </c>
      <c r="D612" s="13">
        <v>13.244311759392806</v>
      </c>
      <c r="E612" s="13">
        <v>12.911205350382572</v>
      </c>
      <c r="F612" s="13">
        <v>11.595254684999707</v>
      </c>
      <c r="G612" s="13">
        <v>12.209344057640063</v>
      </c>
      <c r="H612" s="13">
        <v>0</v>
      </c>
      <c r="I612" s="13">
        <v>0</v>
      </c>
      <c r="J612" s="13">
        <v>0</v>
      </c>
      <c r="K612" s="13">
        <v>0</v>
      </c>
      <c r="L612" s="13">
        <v>0</v>
      </c>
    </row>
    <row r="613" spans="1:12" x14ac:dyDescent="0.35">
      <c r="A613" s="12" t="str">
        <f t="shared" si="9"/>
        <v>PRECIO MEDIO (kg ó litros)T.Zumo+Horchata+Mosto</v>
      </c>
      <c r="B613" s="12" t="s">
        <v>189</v>
      </c>
      <c r="C613" s="12" t="s">
        <v>155</v>
      </c>
      <c r="D613" s="13">
        <v>4.4836896812671139</v>
      </c>
      <c r="E613" s="13">
        <v>4.5408633709923301</v>
      </c>
      <c r="F613" s="13">
        <v>4.9876052818751777</v>
      </c>
      <c r="G613" s="13">
        <v>5.2613883412515232</v>
      </c>
      <c r="H613" s="13">
        <v>0</v>
      </c>
      <c r="I613" s="13">
        <v>0</v>
      </c>
      <c r="J613" s="13">
        <v>0</v>
      </c>
      <c r="K613" s="13">
        <v>0</v>
      </c>
      <c r="L613" s="13">
        <v>0</v>
      </c>
    </row>
    <row r="614" spans="1:12" x14ac:dyDescent="0.35">
      <c r="A614" s="12" t="str">
        <f t="shared" si="9"/>
        <v>PRECIO MEDIO (kg ó litros)Agua Envasada</v>
      </c>
      <c r="B614" s="12" t="s">
        <v>189</v>
      </c>
      <c r="C614" s="12" t="s">
        <v>156</v>
      </c>
      <c r="D614" s="13">
        <v>0.93539905006935264</v>
      </c>
      <c r="E614" s="13">
        <v>0.87241634381293565</v>
      </c>
      <c r="F614" s="13">
        <v>0.95347852720169057</v>
      </c>
      <c r="G614" s="13">
        <v>1.0197683952337502</v>
      </c>
      <c r="H614" s="13">
        <v>0</v>
      </c>
      <c r="I614" s="13">
        <v>0</v>
      </c>
      <c r="J614" s="13">
        <v>0</v>
      </c>
      <c r="K614" s="13">
        <v>0</v>
      </c>
      <c r="L614" s="13">
        <v>0</v>
      </c>
    </row>
    <row r="615" spans="1:12" x14ac:dyDescent="0.35">
      <c r="A615" s="12" t="str">
        <f t="shared" si="9"/>
        <v>PRECIO MEDIO (kg ó litros)Bebidas Refrescantes</v>
      </c>
      <c r="B615" s="12" t="s">
        <v>189</v>
      </c>
      <c r="C615" s="12" t="s">
        <v>157</v>
      </c>
      <c r="D615" s="13">
        <v>4.2451784594364899</v>
      </c>
      <c r="E615" s="13">
        <v>3.8472640302941858</v>
      </c>
      <c r="F615" s="13">
        <v>4.1386012185632106</v>
      </c>
      <c r="G615" s="13">
        <v>4.8888002772724803</v>
      </c>
      <c r="H615" s="13">
        <v>0</v>
      </c>
      <c r="I615" s="13">
        <v>0</v>
      </c>
      <c r="J615" s="13">
        <v>0</v>
      </c>
      <c r="K615" s="13">
        <v>0</v>
      </c>
      <c r="L615" s="13">
        <v>0</v>
      </c>
    </row>
    <row r="616" spans="1:12" x14ac:dyDescent="0.35">
      <c r="A616" s="12" t="str">
        <f t="shared" si="9"/>
        <v>PRECIO MEDIO (kg ó litros)Colas</v>
      </c>
      <c r="B616" s="12" t="s">
        <v>189</v>
      </c>
      <c r="C616" s="12" t="s">
        <v>158</v>
      </c>
      <c r="D616" s="13">
        <v>4.1549895595818231</v>
      </c>
      <c r="E616" s="13">
        <v>3.8551290360749446</v>
      </c>
      <c r="F616" s="13">
        <v>4.1248858214499595</v>
      </c>
      <c r="G616" s="13">
        <v>5.5732344499448434</v>
      </c>
      <c r="H616" s="13">
        <v>0</v>
      </c>
      <c r="I616" s="13">
        <v>0</v>
      </c>
      <c r="J616" s="13">
        <v>0</v>
      </c>
      <c r="K616" s="13">
        <v>0</v>
      </c>
      <c r="L616" s="13">
        <v>0</v>
      </c>
    </row>
    <row r="617" spans="1:12" x14ac:dyDescent="0.35">
      <c r="A617" s="12" t="str">
        <f t="shared" si="9"/>
        <v>PRECIO MEDIO (kg ó litros)Cola Regular</v>
      </c>
      <c r="B617" s="12" t="s">
        <v>189</v>
      </c>
      <c r="C617" s="12" t="s">
        <v>159</v>
      </c>
      <c r="D617" s="13">
        <v>4.2092838044252501</v>
      </c>
      <c r="E617" s="13">
        <v>3.823539223020366</v>
      </c>
      <c r="F617" s="13">
        <v>4.104765230773741</v>
      </c>
      <c r="G617" s="13">
        <v>5.9692682412720162</v>
      </c>
      <c r="H617" s="13">
        <v>0</v>
      </c>
      <c r="I617" s="13">
        <v>0</v>
      </c>
      <c r="J617" s="13">
        <v>0</v>
      </c>
      <c r="K617" s="13">
        <v>0</v>
      </c>
      <c r="L617" s="13">
        <v>0</v>
      </c>
    </row>
    <row r="618" spans="1:12" x14ac:dyDescent="0.35">
      <c r="A618" s="12" t="str">
        <f t="shared" si="9"/>
        <v>PRECIO MEDIO (kg ó litros)Light/Zero</v>
      </c>
      <c r="B618" s="12" t="s">
        <v>189</v>
      </c>
      <c r="C618" s="12" t="s">
        <v>160</v>
      </c>
      <c r="D618" s="13">
        <v>4.1003461952438753</v>
      </c>
      <c r="E618" s="13">
        <v>3.8855522487075826</v>
      </c>
      <c r="F618" s="13">
        <v>4.1448185766450276</v>
      </c>
      <c r="G618" s="13">
        <v>5.2403594285869319</v>
      </c>
      <c r="H618" s="13">
        <v>0</v>
      </c>
      <c r="I618" s="13">
        <v>0</v>
      </c>
      <c r="J618" s="13">
        <v>0</v>
      </c>
      <c r="K618" s="13">
        <v>0</v>
      </c>
      <c r="L618" s="13">
        <v>0</v>
      </c>
    </row>
    <row r="619" spans="1:12" x14ac:dyDescent="0.35">
      <c r="A619" s="12" t="str">
        <f t="shared" si="9"/>
        <v>PRECIO MEDIO (kg ó litros)Otra Variedad Cola</v>
      </c>
      <c r="B619" s="12" t="s">
        <v>189</v>
      </c>
      <c r="C619" s="12" t="s">
        <v>161</v>
      </c>
      <c r="D619" s="13">
        <v>4.2042655113896474</v>
      </c>
      <c r="E619" s="13">
        <v>4.4321592438719337</v>
      </c>
      <c r="F619" s="13" t="s">
        <v>212</v>
      </c>
      <c r="G619" s="13" t="s">
        <v>212</v>
      </c>
      <c r="H619" s="13">
        <v>0</v>
      </c>
      <c r="I619" s="13">
        <v>0</v>
      </c>
      <c r="J619" s="13">
        <v>0</v>
      </c>
      <c r="K619" s="13">
        <v>0</v>
      </c>
      <c r="L619" s="13">
        <v>0</v>
      </c>
    </row>
    <row r="620" spans="1:12" x14ac:dyDescent="0.35">
      <c r="A620" s="12" t="str">
        <f t="shared" si="9"/>
        <v>PRECIO MEDIO (kg ó litros)Con Cafeina</v>
      </c>
      <c r="B620" s="12" t="s">
        <v>189</v>
      </c>
      <c r="C620" s="12" t="s">
        <v>162</v>
      </c>
      <c r="D620" s="13">
        <v>6.9711811991202213</v>
      </c>
      <c r="E620" s="13">
        <v>6.2422696567415743</v>
      </c>
      <c r="F620" s="13">
        <v>6.4540574520247889</v>
      </c>
      <c r="G620" s="13">
        <v>4.4377229077156919</v>
      </c>
      <c r="H620" s="13">
        <v>0</v>
      </c>
      <c r="I620" s="13">
        <v>0</v>
      </c>
      <c r="J620" s="13">
        <v>0</v>
      </c>
      <c r="K620" s="13">
        <v>0</v>
      </c>
      <c r="L620" s="13">
        <v>0</v>
      </c>
    </row>
    <row r="621" spans="1:12" x14ac:dyDescent="0.35">
      <c r="A621" s="12" t="str">
        <f t="shared" si="9"/>
        <v>PRECIO MEDIO (kg ó litros)Sin Cafeina</v>
      </c>
      <c r="B621" s="12" t="s">
        <v>189</v>
      </c>
      <c r="C621" s="12" t="s">
        <v>163</v>
      </c>
      <c r="D621" s="13">
        <v>4.0480046222626331</v>
      </c>
      <c r="E621" s="13">
        <v>3.7854478222896208</v>
      </c>
      <c r="F621" s="13">
        <v>3.9816831971924911</v>
      </c>
      <c r="G621" s="13">
        <v>4.9359981245137616</v>
      </c>
      <c r="H621" s="13">
        <v>0</v>
      </c>
      <c r="I621" s="13">
        <v>0</v>
      </c>
      <c r="J621" s="13">
        <v>0</v>
      </c>
      <c r="K621" s="13">
        <v>0</v>
      </c>
      <c r="L621" s="13">
        <v>0</v>
      </c>
    </row>
    <row r="622" spans="1:12" x14ac:dyDescent="0.35">
      <c r="A622" s="12" t="str">
        <f t="shared" si="9"/>
        <v>PRECIO MEDIO (kg ó litros)Frutas con gas</v>
      </c>
      <c r="B622" s="12" t="s">
        <v>189</v>
      </c>
      <c r="C622" s="12" t="s">
        <v>164</v>
      </c>
      <c r="D622" s="13">
        <v>3.860053919079963</v>
      </c>
      <c r="E622" s="13">
        <v>3.2127588855924309</v>
      </c>
      <c r="F622" s="13">
        <v>3.5646631806692302</v>
      </c>
      <c r="G622" s="13">
        <v>3.2434345166682004</v>
      </c>
      <c r="H622" s="13">
        <v>0</v>
      </c>
      <c r="I622" s="13">
        <v>0</v>
      </c>
      <c r="J622" s="13">
        <v>0</v>
      </c>
      <c r="K622" s="13">
        <v>0</v>
      </c>
      <c r="L622" s="13">
        <v>0</v>
      </c>
    </row>
    <row r="623" spans="1:12" x14ac:dyDescent="0.35">
      <c r="A623" s="12" t="str">
        <f t="shared" si="9"/>
        <v>PRECIO MEDIO (kg ó litros)Frutas sin gas</v>
      </c>
      <c r="B623" s="12" t="s">
        <v>189</v>
      </c>
      <c r="C623" s="12" t="s">
        <v>165</v>
      </c>
      <c r="D623" s="13">
        <v>4.0992350608956221</v>
      </c>
      <c r="E623" s="13">
        <v>3.0400362892986856</v>
      </c>
      <c r="F623" s="13">
        <v>3.7880032740259995</v>
      </c>
      <c r="G623" s="13">
        <v>4.0983797709068392</v>
      </c>
      <c r="H623" s="13">
        <v>0</v>
      </c>
      <c r="I623" s="13">
        <v>0</v>
      </c>
      <c r="J623" s="13">
        <v>0</v>
      </c>
      <c r="K623" s="13">
        <v>0</v>
      </c>
      <c r="L623" s="13">
        <v>0</v>
      </c>
    </row>
    <row r="624" spans="1:12" x14ac:dyDescent="0.35">
      <c r="A624" s="12" t="str">
        <f t="shared" si="9"/>
        <v>PRECIO MEDIO (kg ó litros)Mixers</v>
      </c>
      <c r="B624" s="12" t="s">
        <v>189</v>
      </c>
      <c r="C624" s="12" t="s">
        <v>166</v>
      </c>
      <c r="D624" s="13">
        <v>6.2731985885023605</v>
      </c>
      <c r="E624" s="13">
        <v>6.4983116727253858</v>
      </c>
      <c r="F624" s="13">
        <v>6.5602315446282446</v>
      </c>
      <c r="G624" s="13">
        <v>6.6212471639603612</v>
      </c>
      <c r="H624" s="13">
        <v>0</v>
      </c>
      <c r="I624" s="13">
        <v>0</v>
      </c>
      <c r="J624" s="13">
        <v>0</v>
      </c>
      <c r="K624" s="13">
        <v>0</v>
      </c>
      <c r="L624" s="13">
        <v>0</v>
      </c>
    </row>
    <row r="625" spans="1:12" x14ac:dyDescent="0.35">
      <c r="A625" s="12" t="str">
        <f t="shared" si="9"/>
        <v>PRECIO MEDIO (kg ó litros)Isotonicas</v>
      </c>
      <c r="B625" s="12" t="s">
        <v>189</v>
      </c>
      <c r="C625" s="12" t="s">
        <v>180</v>
      </c>
      <c r="D625" s="13">
        <v>4.4977965359688321</v>
      </c>
      <c r="E625" s="13">
        <v>4.085593891063505</v>
      </c>
      <c r="F625" s="13">
        <v>4.5501311884970876</v>
      </c>
      <c r="G625" s="13">
        <v>4.9970620552352063</v>
      </c>
      <c r="H625" s="13">
        <v>0</v>
      </c>
      <c r="I625" s="13">
        <v>0</v>
      </c>
      <c r="J625" s="13">
        <v>0</v>
      </c>
      <c r="K625" s="13">
        <v>0</v>
      </c>
      <c r="L625" s="13">
        <v>0</v>
      </c>
    </row>
    <row r="626" spans="1:12" x14ac:dyDescent="0.35">
      <c r="A626" s="12" t="str">
        <f t="shared" si="9"/>
        <v>PRECIO MEDIO (kg ó litros)Energeticas</v>
      </c>
      <c r="B626" s="12" t="s">
        <v>189</v>
      </c>
      <c r="C626" s="12" t="s">
        <v>181</v>
      </c>
      <c r="D626" s="13">
        <v>2.5005095033813896</v>
      </c>
      <c r="E626" s="13">
        <v>2.4675841220516168</v>
      </c>
      <c r="F626" s="13">
        <v>2.4860992994666211</v>
      </c>
      <c r="G626" s="13">
        <v>2.7357534156232663</v>
      </c>
      <c r="H626" s="13">
        <v>0</v>
      </c>
      <c r="I626" s="13">
        <v>0</v>
      </c>
      <c r="J626" s="13">
        <v>0</v>
      </c>
      <c r="K626" s="13">
        <v>0</v>
      </c>
      <c r="L626" s="13">
        <v>0</v>
      </c>
    </row>
    <row r="627" spans="1:12" x14ac:dyDescent="0.35">
      <c r="A627" s="12" t="str">
        <f t="shared" si="9"/>
        <v>PRECIO MEDIO (kg ó litros)Gaseosas</v>
      </c>
      <c r="B627" s="12" t="s">
        <v>189</v>
      </c>
      <c r="C627" s="12" t="s">
        <v>167</v>
      </c>
      <c r="D627" s="13">
        <v>16.571020264830999</v>
      </c>
      <c r="E627" s="13">
        <v>17.370798173350032</v>
      </c>
      <c r="F627" s="13">
        <v>9.4212816471858414</v>
      </c>
      <c r="G627" s="13">
        <v>2.3136783313804314</v>
      </c>
      <c r="H627" s="13">
        <v>0</v>
      </c>
      <c r="I627" s="13">
        <v>0</v>
      </c>
      <c r="J627" s="13">
        <v>0</v>
      </c>
      <c r="K627" s="13">
        <v>0</v>
      </c>
      <c r="L627" s="13">
        <v>0</v>
      </c>
    </row>
    <row r="628" spans="1:12" x14ac:dyDescent="0.35">
      <c r="A628" s="12" t="str">
        <f t="shared" si="9"/>
        <v>PRECIO MEDIO (kg ó litros)Bebidas Zumo+Leche</v>
      </c>
      <c r="B628" s="12" t="s">
        <v>189</v>
      </c>
      <c r="C628" s="12" t="s">
        <v>168</v>
      </c>
      <c r="D628" s="13">
        <v>3.9828321974207257</v>
      </c>
      <c r="E628" s="13">
        <v>3.7852097246600866</v>
      </c>
      <c r="F628" s="13">
        <v>3.780394095065462</v>
      </c>
      <c r="G628" s="13">
        <v>3.6449128470300476</v>
      </c>
      <c r="H628" s="13">
        <v>0</v>
      </c>
      <c r="I628" s="13">
        <v>0</v>
      </c>
      <c r="J628" s="13">
        <v>0</v>
      </c>
      <c r="K628" s="13">
        <v>0</v>
      </c>
      <c r="L628" s="13">
        <v>0</v>
      </c>
    </row>
    <row r="629" spans="1:12" x14ac:dyDescent="0.35">
      <c r="A629" s="12" t="str">
        <f t="shared" si="9"/>
        <v>PRECIO MEDIO (kg ó litros)Resto</v>
      </c>
      <c r="B629" s="12" t="s">
        <v>189</v>
      </c>
      <c r="C629" s="12" t="s">
        <v>78</v>
      </c>
      <c r="D629" s="13">
        <v>4.9526254887640153</v>
      </c>
      <c r="E629" s="13">
        <v>4.7960368122533978</v>
      </c>
      <c r="F629" s="13">
        <v>5.0851169867972335</v>
      </c>
      <c r="G629" s="13">
        <v>5.8872770710620239</v>
      </c>
      <c r="H629" s="13">
        <v>0</v>
      </c>
      <c r="I629" s="13">
        <v>0</v>
      </c>
      <c r="J629" s="13">
        <v>0</v>
      </c>
      <c r="K629" s="13">
        <v>0</v>
      </c>
      <c r="L629" s="13">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zoomScale="80" zoomScaleNormal="80" workbookViewId="0">
      <selection activeCell="F48" sqref="F48:G60"/>
    </sheetView>
  </sheetViews>
  <sheetFormatPr baseColWidth="10" defaultRowHeight="14.5" x14ac:dyDescent="0.35"/>
  <cols>
    <col min="2" max="2" width="35.54296875" style="12" bestFit="1" customWidth="1"/>
    <col min="3" max="3" width="41.632812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1" t="s">
        <v>34</v>
      </c>
      <c r="D1" s="110" t="s">
        <v>117</v>
      </c>
      <c r="E1" s="110"/>
      <c r="G1" s="110" t="s">
        <v>169</v>
      </c>
      <c r="H1" s="110"/>
      <c r="K1" s="110" t="s">
        <v>170</v>
      </c>
      <c r="L1" s="110"/>
      <c r="N1" s="110" t="s">
        <v>171</v>
      </c>
      <c r="O1" s="110"/>
    </row>
    <row r="2" spans="1:15" x14ac:dyDescent="0.35">
      <c r="A2">
        <v>1</v>
      </c>
      <c r="B2" s="12" t="s">
        <v>190</v>
      </c>
      <c r="C2" t="s">
        <v>182</v>
      </c>
      <c r="D2">
        <v>1</v>
      </c>
      <c r="E2" t="s">
        <v>118</v>
      </c>
      <c r="G2">
        <v>1</v>
      </c>
      <c r="H2" t="s">
        <v>121</v>
      </c>
      <c r="K2">
        <v>1</v>
      </c>
      <c r="L2" t="s">
        <v>118</v>
      </c>
      <c r="N2">
        <v>1</v>
      </c>
      <c r="O2" t="s">
        <v>121</v>
      </c>
    </row>
    <row r="3" spans="1:15" x14ac:dyDescent="0.35">
      <c r="A3">
        <v>2</v>
      </c>
      <c r="B3" s="12" t="s">
        <v>191</v>
      </c>
      <c r="C3" t="s">
        <v>183</v>
      </c>
      <c r="D3">
        <v>2</v>
      </c>
      <c r="E3" t="s">
        <v>119</v>
      </c>
      <c r="G3">
        <v>2</v>
      </c>
      <c r="H3" t="s">
        <v>122</v>
      </c>
      <c r="K3">
        <v>2</v>
      </c>
      <c r="L3" t="s">
        <v>119</v>
      </c>
      <c r="N3">
        <v>2</v>
      </c>
      <c r="O3" t="s">
        <v>130</v>
      </c>
    </row>
    <row r="4" spans="1:15" x14ac:dyDescent="0.35">
      <c r="A4">
        <v>3</v>
      </c>
      <c r="B4" s="12" t="s">
        <v>192</v>
      </c>
      <c r="C4" t="s">
        <v>184</v>
      </c>
      <c r="D4">
        <v>3</v>
      </c>
      <c r="E4" t="s">
        <v>120</v>
      </c>
      <c r="G4">
        <v>3</v>
      </c>
      <c r="H4" t="s">
        <v>123</v>
      </c>
      <c r="K4">
        <v>3</v>
      </c>
      <c r="L4" t="s">
        <v>120</v>
      </c>
      <c r="N4">
        <v>3</v>
      </c>
      <c r="O4" t="s">
        <v>122</v>
      </c>
    </row>
    <row r="5" spans="1:15" x14ac:dyDescent="0.35">
      <c r="A5">
        <v>4</v>
      </c>
      <c r="B5" s="12" t="s">
        <v>193</v>
      </c>
      <c r="C5" t="s">
        <v>185</v>
      </c>
      <c r="G5">
        <v>4</v>
      </c>
      <c r="H5" t="s">
        <v>174</v>
      </c>
    </row>
    <row r="6" spans="1:15" x14ac:dyDescent="0.35">
      <c r="A6">
        <v>5</v>
      </c>
      <c r="B6" s="12" t="s">
        <v>194</v>
      </c>
      <c r="C6" t="s">
        <v>186</v>
      </c>
      <c r="G6">
        <v>5</v>
      </c>
      <c r="H6" t="s">
        <v>124</v>
      </c>
    </row>
    <row r="7" spans="1:15" x14ac:dyDescent="0.35">
      <c r="A7">
        <v>6</v>
      </c>
      <c r="B7" s="12" t="s">
        <v>195</v>
      </c>
      <c r="C7" t="s">
        <v>201</v>
      </c>
      <c r="G7">
        <v>6</v>
      </c>
      <c r="H7" t="s">
        <v>125</v>
      </c>
    </row>
    <row r="8" spans="1:15" x14ac:dyDescent="0.35">
      <c r="A8">
        <v>7</v>
      </c>
      <c r="B8" s="12" t="s">
        <v>196</v>
      </c>
      <c r="C8" t="s">
        <v>187</v>
      </c>
      <c r="G8">
        <v>7</v>
      </c>
      <c r="H8" t="s">
        <v>126</v>
      </c>
    </row>
    <row r="9" spans="1:15" x14ac:dyDescent="0.35">
      <c r="A9">
        <v>8</v>
      </c>
      <c r="B9" s="12" t="s">
        <v>197</v>
      </c>
      <c r="C9" t="s">
        <v>205</v>
      </c>
      <c r="G9">
        <v>8</v>
      </c>
      <c r="H9" t="s">
        <v>127</v>
      </c>
    </row>
    <row r="10" spans="1:15" x14ac:dyDescent="0.35">
      <c r="A10">
        <v>9</v>
      </c>
      <c r="B10" s="12" t="s">
        <v>198</v>
      </c>
      <c r="C10" t="s">
        <v>120</v>
      </c>
      <c r="G10">
        <v>9</v>
      </c>
      <c r="H10" t="s">
        <v>175</v>
      </c>
    </row>
    <row r="11" spans="1:15" x14ac:dyDescent="0.35">
      <c r="A11">
        <v>10</v>
      </c>
      <c r="B11" s="12" t="s">
        <v>199</v>
      </c>
      <c r="C11" t="s">
        <v>188</v>
      </c>
      <c r="G11">
        <v>10</v>
      </c>
      <c r="H11" t="s">
        <v>128</v>
      </c>
    </row>
    <row r="12" spans="1:15" x14ac:dyDescent="0.35">
      <c r="A12">
        <v>11</v>
      </c>
      <c r="B12" s="12" t="s">
        <v>200</v>
      </c>
      <c r="C12" t="s">
        <v>189</v>
      </c>
      <c r="G12">
        <v>11</v>
      </c>
      <c r="H12" t="s">
        <v>129</v>
      </c>
    </row>
    <row r="13" spans="1:15" x14ac:dyDescent="0.35">
      <c r="B13"/>
      <c r="G13">
        <v>12</v>
      </c>
      <c r="H13" t="s">
        <v>130</v>
      </c>
    </row>
    <row r="14" spans="1:15" x14ac:dyDescent="0.35">
      <c r="B14"/>
      <c r="G14">
        <v>13</v>
      </c>
      <c r="H14" t="s">
        <v>131</v>
      </c>
    </row>
    <row r="15" spans="1:15" x14ac:dyDescent="0.35">
      <c r="B15"/>
      <c r="G15">
        <v>14</v>
      </c>
      <c r="H15" t="s">
        <v>132</v>
      </c>
    </row>
    <row r="16" spans="1:15" x14ac:dyDescent="0.35">
      <c r="B16"/>
      <c r="G16">
        <v>15</v>
      </c>
      <c r="H16" t="s">
        <v>133</v>
      </c>
    </row>
    <row r="17" spans="2:8" x14ac:dyDescent="0.35">
      <c r="B17"/>
      <c r="G17">
        <v>16</v>
      </c>
      <c r="H17" t="s">
        <v>134</v>
      </c>
    </row>
    <row r="18" spans="2:8" x14ac:dyDescent="0.35">
      <c r="B18"/>
      <c r="G18">
        <v>17</v>
      </c>
      <c r="H18" t="s">
        <v>135</v>
      </c>
    </row>
    <row r="19" spans="2:8" x14ac:dyDescent="0.35">
      <c r="B19"/>
      <c r="G19">
        <v>18</v>
      </c>
      <c r="H19" t="s">
        <v>136</v>
      </c>
    </row>
    <row r="20" spans="2:8" x14ac:dyDescent="0.35">
      <c r="B20"/>
      <c r="G20">
        <v>19</v>
      </c>
      <c r="H20" t="s">
        <v>137</v>
      </c>
    </row>
    <row r="21" spans="2:8" x14ac:dyDescent="0.35">
      <c r="B21"/>
      <c r="G21">
        <v>20</v>
      </c>
      <c r="H21" t="s">
        <v>138</v>
      </c>
    </row>
    <row r="22" spans="2:8" x14ac:dyDescent="0.35">
      <c r="B22"/>
      <c r="G22">
        <v>21</v>
      </c>
      <c r="H22" t="s">
        <v>139</v>
      </c>
    </row>
    <row r="23" spans="2:8" x14ac:dyDescent="0.35">
      <c r="B23"/>
      <c r="G23">
        <v>22</v>
      </c>
      <c r="H23" t="s">
        <v>140</v>
      </c>
    </row>
    <row r="24" spans="2:8" x14ac:dyDescent="0.35">
      <c r="B24"/>
      <c r="G24">
        <v>23</v>
      </c>
      <c r="H24" t="s">
        <v>141</v>
      </c>
    </row>
    <row r="25" spans="2:8" x14ac:dyDescent="0.35">
      <c r="B25"/>
      <c r="G25">
        <v>24</v>
      </c>
      <c r="H25" t="s">
        <v>142</v>
      </c>
    </row>
    <row r="26" spans="2:8" x14ac:dyDescent="0.35">
      <c r="B26"/>
      <c r="G26">
        <v>25</v>
      </c>
      <c r="H26" t="s">
        <v>176</v>
      </c>
    </row>
    <row r="27" spans="2:8" x14ac:dyDescent="0.35">
      <c r="B27"/>
      <c r="G27">
        <v>26</v>
      </c>
      <c r="H27" t="s">
        <v>177</v>
      </c>
    </row>
    <row r="28" spans="2:8" x14ac:dyDescent="0.35">
      <c r="B28"/>
      <c r="G28">
        <v>27</v>
      </c>
      <c r="H28" t="s">
        <v>143</v>
      </c>
    </row>
    <row r="29" spans="2:8" x14ac:dyDescent="0.35">
      <c r="B29"/>
      <c r="G29">
        <v>28</v>
      </c>
      <c r="H29" t="s">
        <v>144</v>
      </c>
    </row>
    <row r="30" spans="2:8" x14ac:dyDescent="0.35">
      <c r="B30"/>
      <c r="G30">
        <v>29</v>
      </c>
      <c r="H30" t="s">
        <v>145</v>
      </c>
    </row>
    <row r="31" spans="2:8" x14ac:dyDescent="0.35">
      <c r="B31"/>
      <c r="G31">
        <v>30</v>
      </c>
      <c r="H31" t="s">
        <v>146</v>
      </c>
    </row>
    <row r="32" spans="2:8" x14ac:dyDescent="0.35">
      <c r="B32"/>
      <c r="G32">
        <v>31</v>
      </c>
      <c r="H32" t="s">
        <v>178</v>
      </c>
    </row>
    <row r="33" spans="2:8" x14ac:dyDescent="0.35">
      <c r="B33"/>
      <c r="G33">
        <v>32</v>
      </c>
      <c r="H33" t="s">
        <v>179</v>
      </c>
    </row>
    <row r="34" spans="2:8" x14ac:dyDescent="0.35">
      <c r="B34"/>
      <c r="G34">
        <v>33</v>
      </c>
      <c r="H34" t="s">
        <v>147</v>
      </c>
    </row>
    <row r="35" spans="2:8" x14ac:dyDescent="0.35">
      <c r="B35"/>
      <c r="G35">
        <v>34</v>
      </c>
      <c r="H35" t="s">
        <v>148</v>
      </c>
    </row>
    <row r="36" spans="2:8" x14ac:dyDescent="0.35">
      <c r="B36"/>
      <c r="G36">
        <v>35</v>
      </c>
      <c r="H36" t="s">
        <v>149</v>
      </c>
    </row>
    <row r="37" spans="2:8" x14ac:dyDescent="0.35">
      <c r="B37"/>
      <c r="G37">
        <v>36</v>
      </c>
      <c r="H37" t="s">
        <v>150</v>
      </c>
    </row>
    <row r="38" spans="2:8" x14ac:dyDescent="0.35">
      <c r="B38"/>
      <c r="G38">
        <v>37</v>
      </c>
      <c r="H38" t="s">
        <v>151</v>
      </c>
    </row>
    <row r="39" spans="2:8" x14ac:dyDescent="0.35">
      <c r="B39"/>
      <c r="G39">
        <v>38</v>
      </c>
      <c r="H39" t="s">
        <v>152</v>
      </c>
    </row>
    <row r="40" spans="2:8" x14ac:dyDescent="0.35">
      <c r="B40"/>
      <c r="G40">
        <v>39</v>
      </c>
      <c r="H40" t="s">
        <v>153</v>
      </c>
    </row>
    <row r="41" spans="2:8" x14ac:dyDescent="0.35">
      <c r="B41"/>
      <c r="G41">
        <v>40</v>
      </c>
      <c r="H41" t="s">
        <v>154</v>
      </c>
    </row>
    <row r="42" spans="2:8" x14ac:dyDescent="0.35">
      <c r="B42"/>
      <c r="G42">
        <v>41</v>
      </c>
      <c r="H42" t="s">
        <v>155</v>
      </c>
    </row>
    <row r="43" spans="2:8" x14ac:dyDescent="0.35">
      <c r="B43"/>
      <c r="G43">
        <v>42</v>
      </c>
      <c r="H43" t="s">
        <v>156</v>
      </c>
    </row>
    <row r="44" spans="2:8" x14ac:dyDescent="0.35">
      <c r="B44"/>
      <c r="G44">
        <v>43</v>
      </c>
      <c r="H44" t="s">
        <v>157</v>
      </c>
    </row>
    <row r="45" spans="2:8" x14ac:dyDescent="0.35">
      <c r="B45"/>
      <c r="G45">
        <v>44</v>
      </c>
      <c r="H45" t="s">
        <v>158</v>
      </c>
    </row>
    <row r="46" spans="2:8" x14ac:dyDescent="0.35">
      <c r="B46"/>
      <c r="G46">
        <v>45</v>
      </c>
      <c r="H46" t="s">
        <v>159</v>
      </c>
    </row>
    <row r="47" spans="2:8" x14ac:dyDescent="0.35">
      <c r="B47"/>
      <c r="G47">
        <v>46</v>
      </c>
      <c r="H47" t="s">
        <v>160</v>
      </c>
    </row>
    <row r="48" spans="2:8" x14ac:dyDescent="0.35">
      <c r="B48"/>
      <c r="G48">
        <v>47</v>
      </c>
      <c r="H48" t="s">
        <v>161</v>
      </c>
    </row>
    <row r="49" spans="2:8" x14ac:dyDescent="0.35">
      <c r="B49"/>
      <c r="G49">
        <v>48</v>
      </c>
      <c r="H49" t="s">
        <v>162</v>
      </c>
    </row>
    <row r="50" spans="2:8" x14ac:dyDescent="0.35">
      <c r="B50"/>
      <c r="G50">
        <v>49</v>
      </c>
      <c r="H50" t="s">
        <v>163</v>
      </c>
    </row>
    <row r="51" spans="2:8" x14ac:dyDescent="0.35">
      <c r="B51"/>
      <c r="G51">
        <v>50</v>
      </c>
      <c r="H51" t="s">
        <v>164</v>
      </c>
    </row>
    <row r="52" spans="2:8" x14ac:dyDescent="0.35">
      <c r="B52"/>
      <c r="G52">
        <v>51</v>
      </c>
      <c r="H52" t="s">
        <v>165</v>
      </c>
    </row>
    <row r="53" spans="2:8" x14ac:dyDescent="0.35">
      <c r="B53"/>
      <c r="G53">
        <v>52</v>
      </c>
      <c r="H53" t="s">
        <v>166</v>
      </c>
    </row>
    <row r="54" spans="2:8" x14ac:dyDescent="0.35">
      <c r="B54"/>
      <c r="G54">
        <v>53</v>
      </c>
      <c r="H54" t="s">
        <v>180</v>
      </c>
    </row>
    <row r="55" spans="2:8" x14ac:dyDescent="0.35">
      <c r="B55"/>
      <c r="G55">
        <v>54</v>
      </c>
      <c r="H55" t="s">
        <v>181</v>
      </c>
    </row>
    <row r="56" spans="2:8" x14ac:dyDescent="0.35">
      <c r="B56"/>
      <c r="G56">
        <v>55</v>
      </c>
      <c r="H56" t="s">
        <v>167</v>
      </c>
    </row>
    <row r="57" spans="2:8" x14ac:dyDescent="0.35">
      <c r="B57"/>
      <c r="G57">
        <v>56</v>
      </c>
      <c r="H57" t="s">
        <v>168</v>
      </c>
    </row>
    <row r="58" spans="2:8" x14ac:dyDescent="0.35">
      <c r="B58"/>
      <c r="G58">
        <v>57</v>
      </c>
      <c r="H58" t="s">
        <v>78</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4961"/>
  <sheetViews>
    <sheetView topLeftCell="C1" zoomScale="85" zoomScaleNormal="85" workbookViewId="0">
      <selection activeCell="F48" sqref="F48:G60"/>
    </sheetView>
  </sheetViews>
  <sheetFormatPr baseColWidth="10" defaultColWidth="11.453125" defaultRowHeight="14.5" x14ac:dyDescent="0.35"/>
  <cols>
    <col min="1" max="1" width="94.26953125" style="12" customWidth="1"/>
    <col min="2" max="2" width="60" style="12" customWidth="1"/>
    <col min="3" max="3" width="22.26953125" style="12" bestFit="1" customWidth="1"/>
    <col min="4" max="4" width="18.1796875" style="12" bestFit="1" customWidth="1"/>
    <col min="5" max="6" width="12.26953125" style="12" bestFit="1" customWidth="1"/>
    <col min="7" max="7" width="11.453125" style="12"/>
    <col min="8" max="9" width="12.26953125" style="12" bestFit="1" customWidth="1"/>
    <col min="10" max="12" width="11.453125" style="12"/>
    <col min="13" max="13" width="12.1796875" style="12" bestFit="1" customWidth="1"/>
    <col min="14" max="16384" width="11.453125" style="12"/>
  </cols>
  <sheetData>
    <row r="2" spans="1:15" x14ac:dyDescent="0.35">
      <c r="B2" s="12">
        <v>0</v>
      </c>
      <c r="C2" s="12">
        <v>0</v>
      </c>
      <c r="D2" s="12">
        <v>0</v>
      </c>
      <c r="E2" s="12" t="s">
        <v>208</v>
      </c>
      <c r="F2" s="12" t="s">
        <v>209</v>
      </c>
      <c r="G2" s="12" t="s">
        <v>210</v>
      </c>
      <c r="H2" s="12" t="s">
        <v>211</v>
      </c>
      <c r="I2" s="12">
        <v>0</v>
      </c>
      <c r="J2" s="12">
        <v>0</v>
      </c>
      <c r="K2" s="12">
        <v>0</v>
      </c>
      <c r="L2" s="12">
        <v>0</v>
      </c>
      <c r="M2" s="12">
        <v>0</v>
      </c>
    </row>
    <row r="3" spans="1:15" x14ac:dyDescent="0.35">
      <c r="A3" s="12" t="str">
        <f>B3&amp;C3&amp;D3</f>
        <v>DISTRIBUCION VOLUMEN X CRITERIO (Consumiciones)TOTAL BEBIDAST.ESPAÑA</v>
      </c>
      <c r="B3" s="12" t="s">
        <v>118</v>
      </c>
      <c r="C3" s="12" t="s">
        <v>121</v>
      </c>
      <c r="D3" s="12" t="s">
        <v>36</v>
      </c>
      <c r="E3" s="13">
        <v>100</v>
      </c>
      <c r="F3" s="13">
        <v>100</v>
      </c>
      <c r="G3" s="13">
        <v>100</v>
      </c>
      <c r="H3" s="13">
        <v>100</v>
      </c>
      <c r="I3" s="13">
        <v>0</v>
      </c>
      <c r="J3" s="13">
        <v>0</v>
      </c>
      <c r="K3" s="13">
        <v>0</v>
      </c>
      <c r="L3" s="13">
        <v>0</v>
      </c>
      <c r="M3" s="13">
        <v>0</v>
      </c>
      <c r="N3" s="13"/>
      <c r="O3" s="13"/>
    </row>
    <row r="4" spans="1:15" x14ac:dyDescent="0.35">
      <c r="A4" s="12" t="str">
        <f t="shared" ref="A4:A67" si="0">B4&amp;C4&amp;D4</f>
        <v>DISTRIBUCION VOLUMEN X CRITERIO (Consumiciones)TOTAL BEBIDASBCN AM</v>
      </c>
      <c r="B4" s="12" t="s">
        <v>118</v>
      </c>
      <c r="C4" s="12" t="s">
        <v>121</v>
      </c>
      <c r="D4" s="12" t="s">
        <v>1</v>
      </c>
      <c r="E4" s="13">
        <v>8.9583547511969162</v>
      </c>
      <c r="F4" s="13">
        <v>8.111690041676658</v>
      </c>
      <c r="G4" s="13">
        <v>8.6041126167202844</v>
      </c>
      <c r="H4" s="13">
        <v>8.5281012390597688</v>
      </c>
      <c r="I4" s="13">
        <v>0</v>
      </c>
      <c r="J4" s="13">
        <v>0</v>
      </c>
      <c r="K4" s="13">
        <v>0</v>
      </c>
      <c r="L4" s="13">
        <v>0</v>
      </c>
      <c r="M4" s="13">
        <v>0</v>
      </c>
      <c r="N4" s="13"/>
      <c r="O4" s="13"/>
    </row>
    <row r="5" spans="1:15" x14ac:dyDescent="0.35">
      <c r="A5" s="12" t="str">
        <f>B5&amp;C5&amp;D5</f>
        <v>DISTRIBUCION VOLUMEN X CRITERIO (Consumiciones)TOTAL BEBIDASREST.CAT ARAGON</v>
      </c>
      <c r="B5" s="12" t="s">
        <v>118</v>
      </c>
      <c r="C5" s="12" t="s">
        <v>121</v>
      </c>
      <c r="D5" s="12" t="s">
        <v>2</v>
      </c>
      <c r="E5" s="13">
        <v>13.577283053010254</v>
      </c>
      <c r="F5" s="13">
        <v>13.058904557897479</v>
      </c>
      <c r="G5" s="13">
        <v>12.966314049416464</v>
      </c>
      <c r="H5" s="13">
        <v>13.162738404640731</v>
      </c>
      <c r="I5" s="13">
        <v>0</v>
      </c>
      <c r="J5" s="13">
        <v>0</v>
      </c>
      <c r="K5" s="13">
        <v>0</v>
      </c>
      <c r="L5" s="13">
        <v>0</v>
      </c>
      <c r="M5" s="13">
        <v>0</v>
      </c>
      <c r="N5" s="13"/>
      <c r="O5" s="13"/>
    </row>
    <row r="6" spans="1:15" x14ac:dyDescent="0.35">
      <c r="A6" s="12" t="str">
        <f t="shared" si="0"/>
        <v>DISTRIBUCION VOLUMEN X CRITERIO (Consumiciones)TOTAL BEBIDASLEVANTE</v>
      </c>
      <c r="B6" s="12" t="s">
        <v>118</v>
      </c>
      <c r="C6" s="12" t="s">
        <v>121</v>
      </c>
      <c r="D6" s="12" t="s">
        <v>3</v>
      </c>
      <c r="E6" s="13">
        <v>14.383557893930021</v>
      </c>
      <c r="F6" s="13">
        <v>14.365990925025571</v>
      </c>
      <c r="G6" s="13">
        <v>14.18115886029041</v>
      </c>
      <c r="H6" s="13">
        <v>14.391288083234999</v>
      </c>
      <c r="I6" s="13">
        <v>0</v>
      </c>
      <c r="J6" s="13">
        <v>0</v>
      </c>
      <c r="K6" s="13">
        <v>0</v>
      </c>
      <c r="L6" s="13">
        <v>0</v>
      </c>
      <c r="M6" s="13">
        <v>0</v>
      </c>
      <c r="N6" s="13"/>
      <c r="O6" s="13"/>
    </row>
    <row r="7" spans="1:15" x14ac:dyDescent="0.35">
      <c r="A7" s="12" t="str">
        <f t="shared" si="0"/>
        <v>DISTRIBUCION VOLUMEN X CRITERIO (Consumiciones)TOTAL BEBIDASANDALUCIA</v>
      </c>
      <c r="B7" s="12" t="s">
        <v>118</v>
      </c>
      <c r="C7" s="12" t="s">
        <v>121</v>
      </c>
      <c r="D7" s="12" t="s">
        <v>4</v>
      </c>
      <c r="E7" s="13">
        <v>20.366233807841667</v>
      </c>
      <c r="F7" s="13">
        <v>21.037675879990314</v>
      </c>
      <c r="G7" s="13">
        <v>20.649534075662196</v>
      </c>
      <c r="H7" s="13">
        <v>20.652617250495396</v>
      </c>
      <c r="I7" s="13">
        <v>0</v>
      </c>
      <c r="J7" s="13">
        <v>0</v>
      </c>
      <c r="K7" s="13">
        <v>0</v>
      </c>
      <c r="L7" s="13">
        <v>0</v>
      </c>
      <c r="M7" s="13">
        <v>0</v>
      </c>
      <c r="N7" s="13"/>
      <c r="O7" s="13"/>
    </row>
    <row r="8" spans="1:15" x14ac:dyDescent="0.35">
      <c r="A8" s="12" t="str">
        <f t="shared" si="0"/>
        <v>DISTRIBUCION VOLUMEN X CRITERIO (Consumiciones)TOTAL BEBIDASMDD AM</v>
      </c>
      <c r="B8" s="12" t="s">
        <v>118</v>
      </c>
      <c r="C8" s="12" t="s">
        <v>121</v>
      </c>
      <c r="D8" s="12" t="s">
        <v>5</v>
      </c>
      <c r="E8" s="13">
        <v>12.096870183515353</v>
      </c>
      <c r="F8" s="13">
        <v>12.055917783515348</v>
      </c>
      <c r="G8" s="13">
        <v>12.774621567575405</v>
      </c>
      <c r="H8" s="13">
        <v>12.585988600879006</v>
      </c>
      <c r="I8" s="13">
        <v>0</v>
      </c>
      <c r="J8" s="13">
        <v>0</v>
      </c>
      <c r="K8" s="13">
        <v>0</v>
      </c>
      <c r="L8" s="13">
        <v>0</v>
      </c>
      <c r="M8" s="13">
        <v>0</v>
      </c>
      <c r="N8" s="13"/>
      <c r="O8" s="13"/>
    </row>
    <row r="9" spans="1:15" x14ac:dyDescent="0.35">
      <c r="A9" s="12" t="str">
        <f t="shared" si="0"/>
        <v>DISTRIBUCION VOLUMEN X CRITERIO (Consumiciones)TOTAL BEBIDASRTO CENTRO</v>
      </c>
      <c r="B9" s="12" t="s">
        <v>118</v>
      </c>
      <c r="C9" s="12" t="s">
        <v>121</v>
      </c>
      <c r="D9" s="12" t="s">
        <v>6</v>
      </c>
      <c r="E9" s="13">
        <v>9.8707070743938452</v>
      </c>
      <c r="F9" s="13">
        <v>10.397045568294031</v>
      </c>
      <c r="G9" s="13">
        <v>9.7239031218881031</v>
      </c>
      <c r="H9" s="13">
        <v>8.9932942500619166</v>
      </c>
      <c r="I9" s="13">
        <v>0</v>
      </c>
      <c r="J9" s="13">
        <v>0</v>
      </c>
      <c r="K9" s="13">
        <v>0</v>
      </c>
      <c r="L9" s="13">
        <v>0</v>
      </c>
      <c r="M9" s="13">
        <v>0</v>
      </c>
      <c r="N9" s="13"/>
      <c r="O9" s="13"/>
    </row>
    <row r="10" spans="1:15" x14ac:dyDescent="0.35">
      <c r="A10" s="12" t="str">
        <f t="shared" si="0"/>
        <v>DISTRIBUCION VOLUMEN X CRITERIO (Consumiciones)TOTAL BEBIDASNORTE-CENTRO</v>
      </c>
      <c r="B10" s="12" t="s">
        <v>118</v>
      </c>
      <c r="C10" s="12" t="s">
        <v>121</v>
      </c>
      <c r="D10" s="12" t="s">
        <v>7</v>
      </c>
      <c r="E10" s="13">
        <v>9.7300325186535659</v>
      </c>
      <c r="F10" s="13">
        <v>9.9542763342897622</v>
      </c>
      <c r="G10" s="13">
        <v>9.9573194023391522</v>
      </c>
      <c r="H10" s="13">
        <v>10.695484517133965</v>
      </c>
      <c r="I10" s="13">
        <v>0</v>
      </c>
      <c r="J10" s="13">
        <v>0</v>
      </c>
      <c r="K10" s="13">
        <v>0</v>
      </c>
      <c r="L10" s="13">
        <v>0</v>
      </c>
      <c r="M10" s="13">
        <v>0</v>
      </c>
      <c r="N10" s="13"/>
      <c r="O10" s="13"/>
    </row>
    <row r="11" spans="1:15" x14ac:dyDescent="0.35">
      <c r="A11" s="12" t="str">
        <f t="shared" si="0"/>
        <v>DISTRIBUCION VOLUMEN X CRITERIO (Consumiciones)TOTAL BEBIDASNOROESTE</v>
      </c>
      <c r="B11" s="12" t="s">
        <v>118</v>
      </c>
      <c r="C11" s="12" t="s">
        <v>121</v>
      </c>
      <c r="D11" s="12" t="s">
        <v>8</v>
      </c>
      <c r="E11" s="13">
        <v>11.016963759048478</v>
      </c>
      <c r="F11" s="13">
        <v>11.01850725365453</v>
      </c>
      <c r="G11" s="13">
        <v>11.143027474116746</v>
      </c>
      <c r="H11" s="13">
        <v>10.990476756152045</v>
      </c>
      <c r="I11" s="13">
        <v>0</v>
      </c>
      <c r="J11" s="13">
        <v>0</v>
      </c>
      <c r="K11" s="13">
        <v>0</v>
      </c>
      <c r="L11" s="13">
        <v>0</v>
      </c>
      <c r="M11" s="13">
        <v>0</v>
      </c>
      <c r="N11" s="13"/>
      <c r="O11" s="13"/>
    </row>
    <row r="12" spans="1:15" x14ac:dyDescent="0.35">
      <c r="A12" s="12" t="str">
        <f t="shared" si="0"/>
        <v>DISTRIBUCION VOLUMEN X CRITERIO (Consumiciones)TOTAL BEBIDAS&lt;2MIL</v>
      </c>
      <c r="B12" s="12" t="s">
        <v>118</v>
      </c>
      <c r="C12" s="12" t="s">
        <v>121</v>
      </c>
      <c r="D12" s="12" t="s">
        <v>9</v>
      </c>
      <c r="E12" s="13">
        <v>5.686761641331235</v>
      </c>
      <c r="F12" s="13">
        <v>6.0836857566892846</v>
      </c>
      <c r="G12" s="13">
        <v>5.5970492317271621</v>
      </c>
      <c r="H12" s="13">
        <v>5.4062438781968583</v>
      </c>
      <c r="I12" s="13">
        <v>0</v>
      </c>
      <c r="J12" s="13">
        <v>0</v>
      </c>
      <c r="K12" s="13">
        <v>0</v>
      </c>
      <c r="L12" s="13">
        <v>0</v>
      </c>
      <c r="M12" s="13">
        <v>0</v>
      </c>
      <c r="N12" s="13"/>
      <c r="O12" s="13"/>
    </row>
    <row r="13" spans="1:15" x14ac:dyDescent="0.35">
      <c r="A13" s="12" t="str">
        <f t="shared" si="0"/>
        <v>DISTRIBUCION VOLUMEN X CRITERIO (Consumiciones)TOTAL BEBIDAS2-5MIL</v>
      </c>
      <c r="B13" s="12" t="s">
        <v>118</v>
      </c>
      <c r="C13" s="12" t="s">
        <v>121</v>
      </c>
      <c r="D13" s="12" t="s">
        <v>10</v>
      </c>
      <c r="E13" s="13">
        <v>5.3151563853824424</v>
      </c>
      <c r="F13" s="13">
        <v>5.25576331302487</v>
      </c>
      <c r="G13" s="13">
        <v>5.1264512985603119</v>
      </c>
      <c r="H13" s="13">
        <v>5.3420322084155369</v>
      </c>
      <c r="I13" s="13">
        <v>0</v>
      </c>
      <c r="J13" s="13">
        <v>0</v>
      </c>
      <c r="K13" s="13">
        <v>0</v>
      </c>
      <c r="L13" s="13">
        <v>0</v>
      </c>
      <c r="M13" s="13">
        <v>0</v>
      </c>
      <c r="N13" s="13"/>
      <c r="O13" s="13"/>
    </row>
    <row r="14" spans="1:15" x14ac:dyDescent="0.35">
      <c r="A14" s="12" t="str">
        <f t="shared" si="0"/>
        <v>DISTRIBUCION VOLUMEN X CRITERIO (Consumiciones)TOTAL BEBIDAS5-10MIL</v>
      </c>
      <c r="B14" s="12" t="s">
        <v>118</v>
      </c>
      <c r="C14" s="12" t="s">
        <v>121</v>
      </c>
      <c r="D14" s="12" t="s">
        <v>11</v>
      </c>
      <c r="E14" s="13">
        <v>7.2299782769635428</v>
      </c>
      <c r="F14" s="13">
        <v>6.7433445097472777</v>
      </c>
      <c r="G14" s="13">
        <v>7.9634031723040524</v>
      </c>
      <c r="H14" s="13">
        <v>7.8387375033478337</v>
      </c>
      <c r="I14" s="13">
        <v>0</v>
      </c>
      <c r="J14" s="13">
        <v>0</v>
      </c>
      <c r="K14" s="13">
        <v>0</v>
      </c>
      <c r="L14" s="13">
        <v>0</v>
      </c>
      <c r="M14" s="13">
        <v>0</v>
      </c>
      <c r="N14" s="13"/>
      <c r="O14" s="13"/>
    </row>
    <row r="15" spans="1:15" x14ac:dyDescent="0.35">
      <c r="A15" s="12" t="str">
        <f t="shared" si="0"/>
        <v>DISTRIBUCION VOLUMEN X CRITERIO (Consumiciones)TOTAL BEBIDAS10-30MIL</v>
      </c>
      <c r="B15" s="12" t="s">
        <v>118</v>
      </c>
      <c r="C15" s="12" t="s">
        <v>121</v>
      </c>
      <c r="D15" s="12" t="s">
        <v>12</v>
      </c>
      <c r="E15" s="13">
        <v>19.247993209548728</v>
      </c>
      <c r="F15" s="13">
        <v>19.144794890190941</v>
      </c>
      <c r="G15" s="13">
        <v>18.463027444676776</v>
      </c>
      <c r="H15" s="13">
        <v>18.334921312607229</v>
      </c>
      <c r="I15" s="13">
        <v>0</v>
      </c>
      <c r="J15" s="13">
        <v>0</v>
      </c>
      <c r="K15" s="13">
        <v>0</v>
      </c>
      <c r="L15" s="13">
        <v>0</v>
      </c>
      <c r="M15" s="13">
        <v>0</v>
      </c>
      <c r="N15" s="13"/>
      <c r="O15" s="13"/>
    </row>
    <row r="16" spans="1:15" x14ac:dyDescent="0.35">
      <c r="A16" s="12" t="str">
        <f t="shared" si="0"/>
        <v>DISTRIBUCION VOLUMEN X CRITERIO (Consumiciones)TOTAL BEBIDAS30-100MIL</v>
      </c>
      <c r="B16" s="12" t="s">
        <v>118</v>
      </c>
      <c r="C16" s="12" t="s">
        <v>121</v>
      </c>
      <c r="D16" s="12" t="s">
        <v>13</v>
      </c>
      <c r="E16" s="13">
        <v>20.93888411359244</v>
      </c>
      <c r="F16" s="13">
        <v>20.445244166344157</v>
      </c>
      <c r="G16" s="13">
        <v>20.196276285293923</v>
      </c>
      <c r="H16" s="13">
        <v>20.487194039260732</v>
      </c>
      <c r="I16" s="13">
        <v>0</v>
      </c>
      <c r="J16" s="13">
        <v>0</v>
      </c>
      <c r="K16" s="13">
        <v>0</v>
      </c>
      <c r="L16" s="13">
        <v>0</v>
      </c>
      <c r="M16" s="13">
        <v>0</v>
      </c>
      <c r="N16" s="13"/>
      <c r="O16" s="13"/>
    </row>
    <row r="17" spans="1:15" x14ac:dyDescent="0.35">
      <c r="A17" s="12" t="str">
        <f t="shared" si="0"/>
        <v>DISTRIBUCION VOLUMEN X CRITERIO (Consumiciones)TOTAL BEBIDAS100-200MIL</v>
      </c>
      <c r="B17" s="12" t="s">
        <v>118</v>
      </c>
      <c r="C17" s="12" t="s">
        <v>121</v>
      </c>
      <c r="D17" s="12" t="s">
        <v>14</v>
      </c>
      <c r="E17" s="13">
        <v>11.102554104311535</v>
      </c>
      <c r="F17" s="13">
        <v>10.83097146685051</v>
      </c>
      <c r="G17" s="13">
        <v>10.512990019113902</v>
      </c>
      <c r="H17" s="13">
        <v>10.751056526158882</v>
      </c>
      <c r="I17" s="13">
        <v>0</v>
      </c>
      <c r="J17" s="13">
        <v>0</v>
      </c>
      <c r="K17" s="13">
        <v>0</v>
      </c>
      <c r="L17" s="13">
        <v>0</v>
      </c>
      <c r="M17" s="13">
        <v>0</v>
      </c>
      <c r="N17" s="13"/>
      <c r="O17" s="13"/>
    </row>
    <row r="18" spans="1:15" x14ac:dyDescent="0.35">
      <c r="A18" s="12" t="str">
        <f t="shared" si="0"/>
        <v>DISTRIBUCION VOLUMEN X CRITERIO (Consumiciones)TOTAL BEBIDAS200-500MIL</v>
      </c>
      <c r="B18" s="12" t="s">
        <v>118</v>
      </c>
      <c r="C18" s="12" t="s">
        <v>121</v>
      </c>
      <c r="D18" s="12" t="s">
        <v>15</v>
      </c>
      <c r="E18" s="13">
        <v>13.113065434133251</v>
      </c>
      <c r="F18" s="13">
        <v>12.953515497031667</v>
      </c>
      <c r="G18" s="13">
        <v>13.15927539399881</v>
      </c>
      <c r="H18" s="13">
        <v>13.576969405356481</v>
      </c>
      <c r="I18" s="13">
        <v>0</v>
      </c>
      <c r="J18" s="13">
        <v>0</v>
      </c>
      <c r="K18" s="13">
        <v>0</v>
      </c>
      <c r="L18" s="13">
        <v>0</v>
      </c>
      <c r="M18" s="13">
        <v>0</v>
      </c>
      <c r="N18" s="13"/>
      <c r="O18" s="13"/>
    </row>
    <row r="19" spans="1:15" x14ac:dyDescent="0.35">
      <c r="A19" s="12" t="str">
        <f t="shared" si="0"/>
        <v>DISTRIBUCION VOLUMEN X CRITERIO (Consumiciones)TOTAL BEBIDAS&gt;500MIL</v>
      </c>
      <c r="B19" s="12" t="s">
        <v>118</v>
      </c>
      <c r="C19" s="12" t="s">
        <v>121</v>
      </c>
      <c r="D19" s="12" t="s">
        <v>16</v>
      </c>
      <c r="E19" s="13">
        <v>17.365603793146729</v>
      </c>
      <c r="F19" s="13">
        <v>18.54268373785877</v>
      </c>
      <c r="G19" s="13">
        <v>18.981524210327983</v>
      </c>
      <c r="H19" s="13">
        <v>18.262828779143188</v>
      </c>
      <c r="I19" s="13">
        <v>0</v>
      </c>
      <c r="J19" s="13">
        <v>0</v>
      </c>
      <c r="K19" s="13">
        <v>0</v>
      </c>
      <c r="L19" s="13">
        <v>0</v>
      </c>
      <c r="M19" s="13">
        <v>0</v>
      </c>
      <c r="N19" s="13"/>
      <c r="O19" s="13"/>
    </row>
    <row r="20" spans="1:15" x14ac:dyDescent="0.35">
      <c r="A20" s="12" t="str">
        <f t="shared" si="0"/>
        <v>DISTRIBUCION VOLUMEN X CRITERIO (Consumiciones)TOTAL BEBIDASDE 15 A 19 AÑOS</v>
      </c>
      <c r="B20" s="12" t="s">
        <v>118</v>
      </c>
      <c r="C20" s="12" t="s">
        <v>121</v>
      </c>
      <c r="D20" s="12" t="s">
        <v>39</v>
      </c>
      <c r="E20" s="13">
        <v>1.549544156892517</v>
      </c>
      <c r="F20" s="13">
        <v>1.9884470892676218</v>
      </c>
      <c r="G20" s="13">
        <v>1.923825547565057</v>
      </c>
      <c r="H20" s="13">
        <v>1.4948820022870171</v>
      </c>
      <c r="I20" s="13">
        <v>0</v>
      </c>
      <c r="J20" s="13">
        <v>0</v>
      </c>
      <c r="K20" s="13">
        <v>0</v>
      </c>
      <c r="L20" s="13">
        <v>0</v>
      </c>
      <c r="M20" s="13">
        <v>0</v>
      </c>
      <c r="N20" s="13"/>
      <c r="O20" s="13"/>
    </row>
    <row r="21" spans="1:15" x14ac:dyDescent="0.35">
      <c r="A21" s="12" t="str">
        <f t="shared" si="0"/>
        <v>DISTRIBUCION VOLUMEN X CRITERIO (Consumiciones)TOTAL BEBIDASDE 20 A 24 AÑOS</v>
      </c>
      <c r="B21" s="12" t="s">
        <v>118</v>
      </c>
      <c r="C21" s="12" t="s">
        <v>121</v>
      </c>
      <c r="D21" s="12" t="s">
        <v>40</v>
      </c>
      <c r="E21" s="13">
        <v>2.6749618939454307</v>
      </c>
      <c r="F21" s="13">
        <v>3.1323297758058422</v>
      </c>
      <c r="G21" s="13">
        <v>2.2447285892292395</v>
      </c>
      <c r="H21" s="13">
        <v>2.0726685108478011</v>
      </c>
      <c r="I21" s="13">
        <v>0</v>
      </c>
      <c r="J21" s="13">
        <v>0</v>
      </c>
      <c r="K21" s="13">
        <v>0</v>
      </c>
      <c r="L21" s="13">
        <v>0</v>
      </c>
      <c r="M21" s="13">
        <v>0</v>
      </c>
      <c r="N21" s="13"/>
      <c r="O21" s="13"/>
    </row>
    <row r="22" spans="1:15" x14ac:dyDescent="0.35">
      <c r="A22" s="12" t="str">
        <f t="shared" si="0"/>
        <v>DISTRIBUCION VOLUMEN X CRITERIO (Consumiciones)TOTAL BEBIDASDE 25 A 34 AÑOS</v>
      </c>
      <c r="B22" s="12" t="s">
        <v>118</v>
      </c>
      <c r="C22" s="12" t="s">
        <v>121</v>
      </c>
      <c r="D22" s="12" t="s">
        <v>41</v>
      </c>
      <c r="E22" s="13">
        <v>8.1646325525977108</v>
      </c>
      <c r="F22" s="13">
        <v>7.892389007295125</v>
      </c>
      <c r="G22" s="13">
        <v>7.6805527648916572</v>
      </c>
      <c r="H22" s="13">
        <v>6.9496139670973598</v>
      </c>
      <c r="I22" s="13">
        <v>0</v>
      </c>
      <c r="J22" s="13">
        <v>0</v>
      </c>
      <c r="K22" s="13">
        <v>0</v>
      </c>
      <c r="L22" s="13">
        <v>0</v>
      </c>
      <c r="M22" s="13">
        <v>0</v>
      </c>
      <c r="N22" s="13"/>
      <c r="O22" s="13"/>
    </row>
    <row r="23" spans="1:15" x14ac:dyDescent="0.35">
      <c r="A23" s="12" t="str">
        <f t="shared" si="0"/>
        <v>DISTRIBUCION VOLUMEN X CRITERIO (Consumiciones)TOTAL BEBIDASDE 35 A 49 AÑOS</v>
      </c>
      <c r="B23" s="12" t="s">
        <v>118</v>
      </c>
      <c r="C23" s="12" t="s">
        <v>121</v>
      </c>
      <c r="D23" s="12" t="s">
        <v>42</v>
      </c>
      <c r="E23" s="13">
        <v>28.997283048954799</v>
      </c>
      <c r="F23" s="13">
        <v>27.393328830725476</v>
      </c>
      <c r="G23" s="13">
        <v>26.779333434901233</v>
      </c>
      <c r="H23" s="13">
        <v>25.957153712670113</v>
      </c>
      <c r="I23" s="13">
        <v>0</v>
      </c>
      <c r="J23" s="13">
        <v>0</v>
      </c>
      <c r="K23" s="13">
        <v>0</v>
      </c>
      <c r="L23" s="13">
        <v>0</v>
      </c>
      <c r="M23" s="13">
        <v>0</v>
      </c>
      <c r="N23" s="13"/>
      <c r="O23" s="13"/>
    </row>
    <row r="24" spans="1:15" x14ac:dyDescent="0.35">
      <c r="A24" s="12" t="str">
        <f t="shared" si="0"/>
        <v>DISTRIBUCION VOLUMEN X CRITERIO (Consumiciones)TOTAL BEBIDASDE 50 A 59 AÑOS</v>
      </c>
      <c r="B24" s="12" t="s">
        <v>118</v>
      </c>
      <c r="C24" s="12" t="s">
        <v>121</v>
      </c>
      <c r="D24" s="12" t="s">
        <v>43</v>
      </c>
      <c r="E24" s="13">
        <v>25.856273512758758</v>
      </c>
      <c r="F24" s="13">
        <v>25.711092453158606</v>
      </c>
      <c r="G24" s="13">
        <v>26.36808648285821</v>
      </c>
      <c r="H24" s="13">
        <v>25.107205629647634</v>
      </c>
      <c r="I24" s="13">
        <v>0</v>
      </c>
      <c r="J24" s="13">
        <v>0</v>
      </c>
      <c r="K24" s="13">
        <v>0</v>
      </c>
      <c r="L24" s="13">
        <v>0</v>
      </c>
      <c r="M24" s="13">
        <v>0</v>
      </c>
      <c r="N24" s="13"/>
      <c r="O24" s="13"/>
    </row>
    <row r="25" spans="1:15" x14ac:dyDescent="0.35">
      <c r="A25" s="12" t="str">
        <f t="shared" si="0"/>
        <v>DISTRIBUCION VOLUMEN X CRITERIO (Consumiciones)TOTAL BEBIDASDE 60 A 75 AÑOS</v>
      </c>
      <c r="B25" s="12" t="s">
        <v>118</v>
      </c>
      <c r="C25" s="12" t="s">
        <v>121</v>
      </c>
      <c r="D25" s="12" t="s">
        <v>44</v>
      </c>
      <c r="E25" s="13">
        <v>32.75729672394386</v>
      </c>
      <c r="F25" s="13">
        <v>33.882407837141109</v>
      </c>
      <c r="G25" s="13">
        <v>35.003477596550226</v>
      </c>
      <c r="H25" s="13">
        <v>38.418468003693448</v>
      </c>
      <c r="I25" s="13">
        <v>0</v>
      </c>
      <c r="J25" s="13">
        <v>0</v>
      </c>
      <c r="K25" s="13">
        <v>0</v>
      </c>
      <c r="L25" s="13">
        <v>0</v>
      </c>
      <c r="M25" s="13">
        <v>0</v>
      </c>
      <c r="N25" s="13"/>
      <c r="O25" s="13"/>
    </row>
    <row r="26" spans="1:15" x14ac:dyDescent="0.35">
      <c r="A26" s="12" t="str">
        <f t="shared" si="0"/>
        <v>DISTRIBUCION VOLUMEN X CRITERIO (Consumiciones)TOTAL BEBIDASALTA Y MEDIA ALTA</v>
      </c>
      <c r="B26" s="12" t="s">
        <v>118</v>
      </c>
      <c r="C26" s="12" t="s">
        <v>121</v>
      </c>
      <c r="D26" s="12" t="s">
        <v>17</v>
      </c>
      <c r="E26" s="13">
        <v>25.562648543656248</v>
      </c>
      <c r="F26" s="13">
        <v>25.511328865104172</v>
      </c>
      <c r="G26" s="13">
        <v>27.221668996104352</v>
      </c>
      <c r="H26" s="13">
        <v>26.357068378650911</v>
      </c>
      <c r="I26" s="13">
        <v>0</v>
      </c>
      <c r="J26" s="13">
        <v>0</v>
      </c>
      <c r="K26" s="13">
        <v>0</v>
      </c>
      <c r="L26" s="13">
        <v>0</v>
      </c>
      <c r="M26" s="13">
        <v>0</v>
      </c>
      <c r="N26" s="13"/>
      <c r="O26" s="13"/>
    </row>
    <row r="27" spans="1:15" x14ac:dyDescent="0.35">
      <c r="A27" s="12" t="str">
        <f t="shared" si="0"/>
        <v>DISTRIBUCION VOLUMEN X CRITERIO (Consumiciones)TOTAL BEBIDASMEDIA</v>
      </c>
      <c r="B27" s="12" t="s">
        <v>118</v>
      </c>
      <c r="C27" s="12" t="s">
        <v>121</v>
      </c>
      <c r="D27" s="12" t="s">
        <v>18</v>
      </c>
      <c r="E27" s="13">
        <v>32.906648936224144</v>
      </c>
      <c r="F27" s="13">
        <v>32.702300685754857</v>
      </c>
      <c r="G27" s="13">
        <v>33.000323103679477</v>
      </c>
      <c r="H27" s="13">
        <v>33.12502060467817</v>
      </c>
      <c r="I27" s="13">
        <v>0</v>
      </c>
      <c r="J27" s="13">
        <v>0</v>
      </c>
      <c r="K27" s="13">
        <v>0</v>
      </c>
      <c r="L27" s="13">
        <v>0</v>
      </c>
      <c r="M27" s="13">
        <v>0</v>
      </c>
      <c r="N27" s="13"/>
      <c r="O27" s="13"/>
    </row>
    <row r="28" spans="1:15" x14ac:dyDescent="0.35">
      <c r="A28" s="12" t="str">
        <f t="shared" si="0"/>
        <v>DISTRIBUCION VOLUMEN X CRITERIO (Consumiciones)TOTAL BEBIDASMEDIA BAJA</v>
      </c>
      <c r="B28" s="12" t="s">
        <v>118</v>
      </c>
      <c r="C28" s="12" t="s">
        <v>121</v>
      </c>
      <c r="D28" s="12" t="s">
        <v>19</v>
      </c>
      <c r="E28" s="13">
        <v>25.321207121944038</v>
      </c>
      <c r="F28" s="13">
        <v>25.00007092692141</v>
      </c>
      <c r="G28" s="13">
        <v>24.328264506361609</v>
      </c>
      <c r="H28" s="13">
        <v>25.573423084813896</v>
      </c>
      <c r="I28" s="13">
        <v>0</v>
      </c>
      <c r="J28" s="13">
        <v>0</v>
      </c>
      <c r="K28" s="13">
        <v>0</v>
      </c>
      <c r="L28" s="13">
        <v>0</v>
      </c>
      <c r="M28" s="13">
        <v>0</v>
      </c>
      <c r="N28" s="13"/>
      <c r="O28" s="13"/>
    </row>
    <row r="29" spans="1:15" x14ac:dyDescent="0.35">
      <c r="A29" s="12" t="str">
        <f t="shared" si="0"/>
        <v>DISTRIBUCION VOLUMEN X CRITERIO (Consumiciones)TOTAL BEBIDASBAJA</v>
      </c>
      <c r="B29" s="12" t="s">
        <v>118</v>
      </c>
      <c r="C29" s="12" t="s">
        <v>121</v>
      </c>
      <c r="D29" s="12" t="s">
        <v>20</v>
      </c>
      <c r="E29" s="13">
        <v>16.209495398175573</v>
      </c>
      <c r="F29" s="13">
        <v>16.786316210906961</v>
      </c>
      <c r="G29" s="13">
        <v>15.449728673869156</v>
      </c>
      <c r="H29" s="13">
        <v>14.944487931857026</v>
      </c>
      <c r="I29" s="13">
        <v>0</v>
      </c>
      <c r="J29" s="13">
        <v>0</v>
      </c>
      <c r="K29" s="13">
        <v>0</v>
      </c>
      <c r="L29" s="13">
        <v>0</v>
      </c>
      <c r="M29" s="13">
        <v>0</v>
      </c>
      <c r="N29" s="13"/>
      <c r="O29" s="13"/>
    </row>
    <row r="30" spans="1:15" x14ac:dyDescent="0.35">
      <c r="A30" s="12" t="str">
        <f t="shared" si="0"/>
        <v>DISTRIBUCION VOLUMEN X CRITERIO (Consumiciones)TOTAL BEBIDASHOMBRE</v>
      </c>
      <c r="B30" s="12" t="s">
        <v>118</v>
      </c>
      <c r="C30" s="12" t="s">
        <v>121</v>
      </c>
      <c r="D30" s="12" t="s">
        <v>21</v>
      </c>
      <c r="E30" s="13">
        <v>58.447266228961567</v>
      </c>
      <c r="F30" s="13">
        <v>59.862188157273522</v>
      </c>
      <c r="G30" s="13">
        <v>61.140239508882409</v>
      </c>
      <c r="H30" s="13">
        <v>60.77186691053523</v>
      </c>
      <c r="I30" s="13">
        <v>0</v>
      </c>
      <c r="J30" s="13">
        <v>0</v>
      </c>
      <c r="K30" s="13">
        <v>0</v>
      </c>
      <c r="L30" s="13">
        <v>0</v>
      </c>
      <c r="M30" s="13">
        <v>0</v>
      </c>
      <c r="N30" s="13"/>
      <c r="O30" s="13"/>
    </row>
    <row r="31" spans="1:15" x14ac:dyDescent="0.35">
      <c r="A31" s="12" t="str">
        <f t="shared" si="0"/>
        <v>DISTRIBUCION VOLUMEN X CRITERIO (Consumiciones)TOTAL BEBIDASMUJER</v>
      </c>
      <c r="B31" s="12" t="s">
        <v>118</v>
      </c>
      <c r="C31" s="12" t="s">
        <v>121</v>
      </c>
      <c r="D31" s="12" t="s">
        <v>22</v>
      </c>
      <c r="E31" s="13">
        <v>41.552733771038426</v>
      </c>
      <c r="F31" s="13">
        <v>40.137828531413867</v>
      </c>
      <c r="G31" s="13">
        <v>38.859745771132189</v>
      </c>
      <c r="H31" s="13">
        <v>39.228133089464762</v>
      </c>
      <c r="I31" s="13">
        <v>0</v>
      </c>
      <c r="J31" s="13">
        <v>0</v>
      </c>
      <c r="K31" s="13">
        <v>0</v>
      </c>
      <c r="L31" s="13">
        <v>0</v>
      </c>
      <c r="M31" s="13">
        <v>0</v>
      </c>
      <c r="N31" s="13"/>
      <c r="O31" s="13"/>
    </row>
    <row r="32" spans="1:15" x14ac:dyDescent="0.35">
      <c r="A32" s="12" t="str">
        <f t="shared" si="0"/>
        <v>DISTRIBUCION VOLUMEN X CRITERIO (Consumiciones).Total Bebidas CalienteT.ESPAÑA</v>
      </c>
      <c r="B32" s="12" t="s">
        <v>118</v>
      </c>
      <c r="C32" s="12" t="s">
        <v>122</v>
      </c>
      <c r="D32" s="12" t="s">
        <v>36</v>
      </c>
      <c r="E32" s="13">
        <v>100</v>
      </c>
      <c r="F32" s="13">
        <v>100</v>
      </c>
      <c r="G32" s="13">
        <v>100</v>
      </c>
      <c r="H32" s="13">
        <v>100</v>
      </c>
      <c r="I32" s="13">
        <v>0</v>
      </c>
      <c r="J32" s="13">
        <v>0</v>
      </c>
      <c r="K32" s="13">
        <v>0</v>
      </c>
      <c r="L32" s="13">
        <v>0</v>
      </c>
      <c r="M32" s="13">
        <v>0</v>
      </c>
      <c r="N32" s="13"/>
      <c r="O32" s="13"/>
    </row>
    <row r="33" spans="1:15" x14ac:dyDescent="0.35">
      <c r="A33" s="12" t="str">
        <f t="shared" si="0"/>
        <v>DISTRIBUCION VOLUMEN X CRITERIO (Consumiciones).Total Bebidas CalienteBCN AM</v>
      </c>
      <c r="B33" s="12" t="s">
        <v>118</v>
      </c>
      <c r="C33" s="12" t="s">
        <v>122</v>
      </c>
      <c r="D33" s="12" t="s">
        <v>1</v>
      </c>
      <c r="E33" s="13">
        <v>11.285183853711146</v>
      </c>
      <c r="F33" s="13">
        <v>9.7740633929806915</v>
      </c>
      <c r="G33" s="13">
        <v>10.177889538035293</v>
      </c>
      <c r="H33" s="13">
        <v>9.5102105560412245</v>
      </c>
      <c r="I33" s="13">
        <v>0</v>
      </c>
      <c r="J33" s="13">
        <v>0</v>
      </c>
      <c r="K33" s="13">
        <v>0</v>
      </c>
      <c r="L33" s="13">
        <v>0</v>
      </c>
      <c r="M33" s="13">
        <v>0</v>
      </c>
      <c r="N33" s="13"/>
      <c r="O33" s="13"/>
    </row>
    <row r="34" spans="1:15" x14ac:dyDescent="0.35">
      <c r="A34" s="12" t="str">
        <f t="shared" si="0"/>
        <v>DISTRIBUCION VOLUMEN X CRITERIO (Consumiciones).Total Bebidas CalienteREST.CAT ARAGON</v>
      </c>
      <c r="B34" s="12" t="s">
        <v>118</v>
      </c>
      <c r="C34" s="12" t="s">
        <v>122</v>
      </c>
      <c r="D34" s="12" t="s">
        <v>2</v>
      </c>
      <c r="E34" s="13">
        <v>15.010623970467506</v>
      </c>
      <c r="F34" s="13">
        <v>15.49484171522578</v>
      </c>
      <c r="G34" s="13">
        <v>14.517643648738179</v>
      </c>
      <c r="H34" s="13">
        <v>15.423811518875782</v>
      </c>
      <c r="I34" s="13">
        <v>0</v>
      </c>
      <c r="J34" s="13">
        <v>0</v>
      </c>
      <c r="K34" s="13">
        <v>0</v>
      </c>
      <c r="L34" s="13">
        <v>0</v>
      </c>
      <c r="M34" s="13">
        <v>0</v>
      </c>
      <c r="N34" s="13"/>
      <c r="O34" s="13"/>
    </row>
    <row r="35" spans="1:15" x14ac:dyDescent="0.35">
      <c r="A35" s="12" t="str">
        <f t="shared" si="0"/>
        <v>DISTRIBUCION VOLUMEN X CRITERIO (Consumiciones).Total Bebidas CalienteLEVANTE</v>
      </c>
      <c r="B35" s="12" t="s">
        <v>118</v>
      </c>
      <c r="C35" s="12" t="s">
        <v>122</v>
      </c>
      <c r="D35" s="12" t="s">
        <v>3</v>
      </c>
      <c r="E35" s="13">
        <v>14.612104350998814</v>
      </c>
      <c r="F35" s="13">
        <v>15.265843303235101</v>
      </c>
      <c r="G35" s="13">
        <v>15.629709239294105</v>
      </c>
      <c r="H35" s="13">
        <v>16.108970451307357</v>
      </c>
      <c r="I35" s="13">
        <v>0</v>
      </c>
      <c r="J35" s="13">
        <v>0</v>
      </c>
      <c r="K35" s="13">
        <v>0</v>
      </c>
      <c r="L35" s="13">
        <v>0</v>
      </c>
      <c r="M35" s="13">
        <v>0</v>
      </c>
      <c r="N35" s="13"/>
      <c r="O35" s="13"/>
    </row>
    <row r="36" spans="1:15" x14ac:dyDescent="0.35">
      <c r="A36" s="12" t="str">
        <f t="shared" si="0"/>
        <v>DISTRIBUCION VOLUMEN X CRITERIO (Consumiciones).Total Bebidas CalienteANDALUCIA</v>
      </c>
      <c r="B36" s="12" t="s">
        <v>118</v>
      </c>
      <c r="C36" s="12" t="s">
        <v>122</v>
      </c>
      <c r="D36" s="12" t="s">
        <v>4</v>
      </c>
      <c r="E36" s="13">
        <v>18.073069307993194</v>
      </c>
      <c r="F36" s="13">
        <v>18.242892944450421</v>
      </c>
      <c r="G36" s="13">
        <v>18.468552370053608</v>
      </c>
      <c r="H36" s="13">
        <v>18.223767275148326</v>
      </c>
      <c r="I36" s="13">
        <v>0</v>
      </c>
      <c r="J36" s="13">
        <v>0</v>
      </c>
      <c r="K36" s="13">
        <v>0</v>
      </c>
      <c r="L36" s="13">
        <v>0</v>
      </c>
      <c r="M36" s="13">
        <v>0</v>
      </c>
      <c r="N36" s="13"/>
      <c r="O36" s="13"/>
    </row>
    <row r="37" spans="1:15" x14ac:dyDescent="0.35">
      <c r="A37" s="12" t="str">
        <f t="shared" si="0"/>
        <v>DISTRIBUCION VOLUMEN X CRITERIO (Consumiciones).Total Bebidas CalienteMDD AM</v>
      </c>
      <c r="B37" s="12" t="s">
        <v>118</v>
      </c>
      <c r="C37" s="12" t="s">
        <v>122</v>
      </c>
      <c r="D37" s="12" t="s">
        <v>5</v>
      </c>
      <c r="E37" s="13">
        <v>10.452111648271458</v>
      </c>
      <c r="F37" s="13">
        <v>9.9679235295538842</v>
      </c>
      <c r="G37" s="13">
        <v>9.6289074263687287</v>
      </c>
      <c r="H37" s="13">
        <v>9.5093178570387007</v>
      </c>
      <c r="I37" s="13">
        <v>0</v>
      </c>
      <c r="J37" s="13">
        <v>0</v>
      </c>
      <c r="K37" s="13">
        <v>0</v>
      </c>
      <c r="L37" s="13">
        <v>0</v>
      </c>
      <c r="M37" s="13">
        <v>0</v>
      </c>
      <c r="N37" s="13"/>
      <c r="O37" s="13"/>
    </row>
    <row r="38" spans="1:15" x14ac:dyDescent="0.35">
      <c r="A38" s="12" t="str">
        <f t="shared" si="0"/>
        <v>DISTRIBUCION VOLUMEN X CRITERIO (Consumiciones).Total Bebidas CalienteRTO CENTRO</v>
      </c>
      <c r="B38" s="12" t="s">
        <v>118</v>
      </c>
      <c r="C38" s="12" t="s">
        <v>122</v>
      </c>
      <c r="D38" s="12" t="s">
        <v>6</v>
      </c>
      <c r="E38" s="13">
        <v>8.09225952535534</v>
      </c>
      <c r="F38" s="13">
        <v>8.7712849257720951</v>
      </c>
      <c r="G38" s="13">
        <v>7.8539533518038915</v>
      </c>
      <c r="H38" s="13">
        <v>7.4068836695832916</v>
      </c>
      <c r="I38" s="13">
        <v>0</v>
      </c>
      <c r="J38" s="13">
        <v>0</v>
      </c>
      <c r="K38" s="13">
        <v>0</v>
      </c>
      <c r="L38" s="13">
        <v>0</v>
      </c>
      <c r="M38" s="13">
        <v>0</v>
      </c>
      <c r="N38" s="13"/>
      <c r="O38" s="13"/>
    </row>
    <row r="39" spans="1:15" x14ac:dyDescent="0.35">
      <c r="A39" s="12" t="str">
        <f t="shared" si="0"/>
        <v>DISTRIBUCION VOLUMEN X CRITERIO (Consumiciones).Total Bebidas CalienteNORTE-CENTRO</v>
      </c>
      <c r="B39" s="12" t="s">
        <v>118</v>
      </c>
      <c r="C39" s="12" t="s">
        <v>122</v>
      </c>
      <c r="D39" s="12" t="s">
        <v>7</v>
      </c>
      <c r="E39" s="13">
        <v>10.01288022278144</v>
      </c>
      <c r="F39" s="13">
        <v>10.182144449545012</v>
      </c>
      <c r="G39" s="13">
        <v>10.861531048605674</v>
      </c>
      <c r="H39" s="13">
        <v>11.351816589121592</v>
      </c>
      <c r="I39" s="13">
        <v>0</v>
      </c>
      <c r="J39" s="13">
        <v>0</v>
      </c>
      <c r="K39" s="13">
        <v>0</v>
      </c>
      <c r="L39" s="13">
        <v>0</v>
      </c>
      <c r="M39" s="13">
        <v>0</v>
      </c>
      <c r="N39" s="13"/>
      <c r="O39" s="13"/>
    </row>
    <row r="40" spans="1:15" x14ac:dyDescent="0.35">
      <c r="A40" s="12" t="str">
        <f t="shared" si="0"/>
        <v>DISTRIBUCION VOLUMEN X CRITERIO (Consumiciones).Total Bebidas CalienteNOROESTE</v>
      </c>
      <c r="B40" s="12" t="s">
        <v>118</v>
      </c>
      <c r="C40" s="12" t="s">
        <v>122</v>
      </c>
      <c r="D40" s="12" t="s">
        <v>8</v>
      </c>
      <c r="E40" s="13">
        <v>12.461764437600269</v>
      </c>
      <c r="F40" s="13">
        <v>12.300988167902883</v>
      </c>
      <c r="G40" s="13">
        <v>12.861820905860387</v>
      </c>
      <c r="H40" s="13">
        <v>12.465211413174529</v>
      </c>
      <c r="I40" s="13">
        <v>0</v>
      </c>
      <c r="J40" s="13">
        <v>0</v>
      </c>
      <c r="K40" s="13">
        <v>0</v>
      </c>
      <c r="L40" s="13">
        <v>0</v>
      </c>
      <c r="M40" s="13">
        <v>0</v>
      </c>
      <c r="N40" s="13"/>
      <c r="O40" s="13"/>
    </row>
    <row r="41" spans="1:15" x14ac:dyDescent="0.35">
      <c r="A41" s="12" t="str">
        <f t="shared" si="0"/>
        <v>DISTRIBUCION VOLUMEN X CRITERIO (Consumiciones).Total Bebidas Caliente&lt;2MIL</v>
      </c>
      <c r="B41" s="12" t="s">
        <v>118</v>
      </c>
      <c r="C41" s="12" t="s">
        <v>122</v>
      </c>
      <c r="D41" s="12" t="s">
        <v>9</v>
      </c>
      <c r="E41" s="13">
        <v>4.734191478287932</v>
      </c>
      <c r="F41" s="13">
        <v>5.2314737736856101</v>
      </c>
      <c r="G41" s="13">
        <v>4.7963319881949049</v>
      </c>
      <c r="H41" s="13">
        <v>5.0534196773622195</v>
      </c>
      <c r="I41" s="13">
        <v>0</v>
      </c>
      <c r="J41" s="13">
        <v>0</v>
      </c>
      <c r="K41" s="13">
        <v>0</v>
      </c>
      <c r="L41" s="13">
        <v>0</v>
      </c>
      <c r="M41" s="13">
        <v>0</v>
      </c>
      <c r="N41" s="13"/>
      <c r="O41" s="13"/>
    </row>
    <row r="42" spans="1:15" x14ac:dyDescent="0.35">
      <c r="A42" s="12" t="str">
        <f t="shared" si="0"/>
        <v>DISTRIBUCION VOLUMEN X CRITERIO (Consumiciones).Total Bebidas Caliente2-5MIL</v>
      </c>
      <c r="B42" s="12" t="s">
        <v>118</v>
      </c>
      <c r="C42" s="12" t="s">
        <v>122</v>
      </c>
      <c r="D42" s="12" t="s">
        <v>10</v>
      </c>
      <c r="E42" s="13">
        <v>5.46666595124778</v>
      </c>
      <c r="F42" s="13">
        <v>5.615345924658512</v>
      </c>
      <c r="G42" s="13">
        <v>5.5632716978859253</v>
      </c>
      <c r="H42" s="13">
        <v>5.1834941021404148</v>
      </c>
      <c r="I42" s="13">
        <v>0</v>
      </c>
      <c r="J42" s="13">
        <v>0</v>
      </c>
      <c r="K42" s="13">
        <v>0</v>
      </c>
      <c r="L42" s="13">
        <v>0</v>
      </c>
      <c r="M42" s="13">
        <v>0</v>
      </c>
      <c r="N42" s="13"/>
      <c r="O42" s="13"/>
    </row>
    <row r="43" spans="1:15" x14ac:dyDescent="0.35">
      <c r="A43" s="12" t="str">
        <f t="shared" si="0"/>
        <v>DISTRIBUCION VOLUMEN X CRITERIO (Consumiciones).Total Bebidas Caliente5-10MIL</v>
      </c>
      <c r="B43" s="12" t="s">
        <v>118</v>
      </c>
      <c r="C43" s="12" t="s">
        <v>122</v>
      </c>
      <c r="D43" s="12" t="s">
        <v>11</v>
      </c>
      <c r="E43" s="13">
        <v>7.0464074346330712</v>
      </c>
      <c r="F43" s="13">
        <v>6.8671453390938026</v>
      </c>
      <c r="G43" s="13">
        <v>8.1456777389628385</v>
      </c>
      <c r="H43" s="13">
        <v>7.8406464705668952</v>
      </c>
      <c r="I43" s="13">
        <v>0</v>
      </c>
      <c r="J43" s="13">
        <v>0</v>
      </c>
      <c r="K43" s="13">
        <v>0</v>
      </c>
      <c r="L43" s="13">
        <v>0</v>
      </c>
      <c r="M43" s="13">
        <v>0</v>
      </c>
      <c r="N43" s="13"/>
      <c r="O43" s="13"/>
    </row>
    <row r="44" spans="1:15" x14ac:dyDescent="0.35">
      <c r="A44" s="12" t="str">
        <f t="shared" si="0"/>
        <v>DISTRIBUCION VOLUMEN X CRITERIO (Consumiciones).Total Bebidas Caliente10-30MIL</v>
      </c>
      <c r="B44" s="12" t="s">
        <v>118</v>
      </c>
      <c r="C44" s="12" t="s">
        <v>122</v>
      </c>
      <c r="D44" s="12" t="s">
        <v>12</v>
      </c>
      <c r="E44" s="13">
        <v>19.872144807936859</v>
      </c>
      <c r="F44" s="13">
        <v>20.945719952469542</v>
      </c>
      <c r="G44" s="13">
        <v>19.670594169728364</v>
      </c>
      <c r="H44" s="13">
        <v>19.435408781455191</v>
      </c>
      <c r="I44" s="13">
        <v>0</v>
      </c>
      <c r="J44" s="13">
        <v>0</v>
      </c>
      <c r="K44" s="13">
        <v>0</v>
      </c>
      <c r="L44" s="13">
        <v>0</v>
      </c>
      <c r="M44" s="13">
        <v>0</v>
      </c>
      <c r="N44" s="13"/>
      <c r="O44" s="13"/>
    </row>
    <row r="45" spans="1:15" x14ac:dyDescent="0.35">
      <c r="A45" s="12" t="str">
        <f t="shared" si="0"/>
        <v>DISTRIBUCION VOLUMEN X CRITERIO (Consumiciones).Total Bebidas Caliente30-100MIL</v>
      </c>
      <c r="B45" s="12" t="s">
        <v>118</v>
      </c>
      <c r="C45" s="12" t="s">
        <v>122</v>
      </c>
      <c r="D45" s="12" t="s">
        <v>13</v>
      </c>
      <c r="E45" s="13">
        <v>21.886551555767795</v>
      </c>
      <c r="F45" s="13">
        <v>20.106679962309489</v>
      </c>
      <c r="G45" s="13">
        <v>20.530483948683969</v>
      </c>
      <c r="H45" s="13">
        <v>22.17947304440235</v>
      </c>
      <c r="I45" s="13">
        <v>0</v>
      </c>
      <c r="J45" s="13">
        <v>0</v>
      </c>
      <c r="K45" s="13">
        <v>0</v>
      </c>
      <c r="L45" s="13">
        <v>0</v>
      </c>
      <c r="M45" s="13">
        <v>0</v>
      </c>
      <c r="N45" s="13"/>
      <c r="O45" s="13"/>
    </row>
    <row r="46" spans="1:15" x14ac:dyDescent="0.35">
      <c r="A46" s="12" t="str">
        <f t="shared" si="0"/>
        <v>DISTRIBUCION VOLUMEN X CRITERIO (Consumiciones).Total Bebidas Caliente100-200MIL</v>
      </c>
      <c r="B46" s="12" t="s">
        <v>118</v>
      </c>
      <c r="C46" s="12" t="s">
        <v>122</v>
      </c>
      <c r="D46" s="12" t="s">
        <v>14</v>
      </c>
      <c r="E46" s="13">
        <v>11.060529803456546</v>
      </c>
      <c r="F46" s="13">
        <v>11.270789633791434</v>
      </c>
      <c r="G46" s="13">
        <v>11.053457959404927</v>
      </c>
      <c r="H46" s="13">
        <v>11.173870735761806</v>
      </c>
      <c r="I46" s="13">
        <v>0</v>
      </c>
      <c r="J46" s="13">
        <v>0</v>
      </c>
      <c r="K46" s="13">
        <v>0</v>
      </c>
      <c r="L46" s="13">
        <v>0</v>
      </c>
      <c r="M46" s="13">
        <v>0</v>
      </c>
      <c r="N46" s="13"/>
      <c r="O46" s="13"/>
    </row>
    <row r="47" spans="1:15" x14ac:dyDescent="0.35">
      <c r="A47" s="12" t="str">
        <f t="shared" si="0"/>
        <v>DISTRIBUCION VOLUMEN X CRITERIO (Consumiciones).Total Bebidas Caliente200-500MIL</v>
      </c>
      <c r="B47" s="12" t="s">
        <v>118</v>
      </c>
      <c r="C47" s="12" t="s">
        <v>122</v>
      </c>
      <c r="D47" s="12" t="s">
        <v>15</v>
      </c>
      <c r="E47" s="13">
        <v>12.560722966555957</v>
      </c>
      <c r="F47" s="13">
        <v>12.004568546872632</v>
      </c>
      <c r="G47" s="13">
        <v>12.815003312654339</v>
      </c>
      <c r="H47" s="13">
        <v>13.104746669094618</v>
      </c>
      <c r="I47" s="13">
        <v>0</v>
      </c>
      <c r="J47" s="13">
        <v>0</v>
      </c>
      <c r="K47" s="13">
        <v>0</v>
      </c>
      <c r="L47" s="13">
        <v>0</v>
      </c>
      <c r="M47" s="13">
        <v>0</v>
      </c>
      <c r="N47" s="13"/>
      <c r="O47" s="13"/>
    </row>
    <row r="48" spans="1:15" x14ac:dyDescent="0.35">
      <c r="A48" s="12" t="str">
        <f t="shared" si="0"/>
        <v>DISTRIBUCION VOLUMEN X CRITERIO (Consumiciones).Total Bebidas Caliente&gt;500MIL</v>
      </c>
      <c r="B48" s="12" t="s">
        <v>118</v>
      </c>
      <c r="C48" s="12" t="s">
        <v>122</v>
      </c>
      <c r="D48" s="12" t="s">
        <v>16</v>
      </c>
      <c r="E48" s="13">
        <v>17.372788684934889</v>
      </c>
      <c r="F48" s="13">
        <v>17.958254902951325</v>
      </c>
      <c r="G48" s="13">
        <v>17.425194242004459</v>
      </c>
      <c r="H48" s="13">
        <v>16.028926292937577</v>
      </c>
      <c r="I48" s="13">
        <v>0</v>
      </c>
      <c r="J48" s="13">
        <v>0</v>
      </c>
      <c r="K48" s="13">
        <v>0</v>
      </c>
      <c r="L48" s="13">
        <v>0</v>
      </c>
      <c r="M48" s="13">
        <v>0</v>
      </c>
      <c r="N48" s="13"/>
      <c r="O48" s="13"/>
    </row>
    <row r="49" spans="1:15" x14ac:dyDescent="0.35">
      <c r="A49" s="12" t="str">
        <f t="shared" si="0"/>
        <v>DISTRIBUCION VOLUMEN X CRITERIO (Consumiciones).Total Bebidas CalienteDE 15 A 19 AÑOS</v>
      </c>
      <c r="B49" s="12" t="s">
        <v>118</v>
      </c>
      <c r="C49" s="12" t="s">
        <v>122</v>
      </c>
      <c r="D49" s="12" t="s">
        <v>39</v>
      </c>
      <c r="E49" s="13">
        <v>0.7589794013017046</v>
      </c>
      <c r="F49" s="13">
        <v>0.87581591391803426</v>
      </c>
      <c r="G49" s="13">
        <v>1.1020184605191834</v>
      </c>
      <c r="H49" s="13">
        <v>0.49717999586015288</v>
      </c>
      <c r="I49" s="13">
        <v>0</v>
      </c>
      <c r="J49" s="13">
        <v>0</v>
      </c>
      <c r="K49" s="13">
        <v>0</v>
      </c>
      <c r="L49" s="13">
        <v>0</v>
      </c>
      <c r="M49" s="13">
        <v>0</v>
      </c>
      <c r="N49" s="13"/>
      <c r="O49" s="13"/>
    </row>
    <row r="50" spans="1:15" x14ac:dyDescent="0.35">
      <c r="A50" s="12" t="str">
        <f t="shared" si="0"/>
        <v>DISTRIBUCION VOLUMEN X CRITERIO (Consumiciones).Total Bebidas CalienteDE 20 A 24 AÑOS</v>
      </c>
      <c r="B50" s="12" t="s">
        <v>118</v>
      </c>
      <c r="C50" s="12" t="s">
        <v>122</v>
      </c>
      <c r="D50" s="12" t="s">
        <v>40</v>
      </c>
      <c r="E50" s="13">
        <v>1.4573345638538187</v>
      </c>
      <c r="F50" s="13">
        <v>1.7210339851566157</v>
      </c>
      <c r="G50" s="13">
        <v>1.261380096970427</v>
      </c>
      <c r="H50" s="13">
        <v>1.4420769940441682</v>
      </c>
      <c r="I50" s="13">
        <v>0</v>
      </c>
      <c r="J50" s="13">
        <v>0</v>
      </c>
      <c r="K50" s="13">
        <v>0</v>
      </c>
      <c r="L50" s="13">
        <v>0</v>
      </c>
      <c r="M50" s="13">
        <v>0</v>
      </c>
      <c r="N50" s="13"/>
      <c r="O50" s="13"/>
    </row>
    <row r="51" spans="1:15" x14ac:dyDescent="0.35">
      <c r="A51" s="12" t="str">
        <f t="shared" si="0"/>
        <v>DISTRIBUCION VOLUMEN X CRITERIO (Consumiciones).Total Bebidas CalienteDE 25 A 34 AÑOS</v>
      </c>
      <c r="B51" s="12" t="s">
        <v>118</v>
      </c>
      <c r="C51" s="12" t="s">
        <v>122</v>
      </c>
      <c r="D51" s="12" t="s">
        <v>41</v>
      </c>
      <c r="E51" s="13">
        <v>6.1006352919713898</v>
      </c>
      <c r="F51" s="13">
        <v>5.8553703488129472</v>
      </c>
      <c r="G51" s="13">
        <v>5.9230523098235262</v>
      </c>
      <c r="H51" s="13">
        <v>5.5847000638048607</v>
      </c>
      <c r="I51" s="13">
        <v>0</v>
      </c>
      <c r="J51" s="13">
        <v>0</v>
      </c>
      <c r="K51" s="13">
        <v>0</v>
      </c>
      <c r="L51" s="13">
        <v>0</v>
      </c>
      <c r="M51" s="13">
        <v>0</v>
      </c>
      <c r="N51" s="13"/>
      <c r="O51" s="13"/>
    </row>
    <row r="52" spans="1:15" x14ac:dyDescent="0.35">
      <c r="A52" s="12" t="str">
        <f t="shared" si="0"/>
        <v>DISTRIBUCION VOLUMEN X CRITERIO (Consumiciones).Total Bebidas CalienteDE 35 A 49 AÑOS</v>
      </c>
      <c r="B52" s="12" t="s">
        <v>118</v>
      </c>
      <c r="C52" s="12" t="s">
        <v>122</v>
      </c>
      <c r="D52" s="12" t="s">
        <v>42</v>
      </c>
      <c r="E52" s="13">
        <v>30.389760209474648</v>
      </c>
      <c r="F52" s="13">
        <v>29.518672837133504</v>
      </c>
      <c r="G52" s="13">
        <v>28.652656899355538</v>
      </c>
      <c r="H52" s="13">
        <v>26.539144673432208</v>
      </c>
      <c r="I52" s="13">
        <v>0</v>
      </c>
      <c r="J52" s="13">
        <v>0</v>
      </c>
      <c r="K52" s="13">
        <v>0</v>
      </c>
      <c r="L52" s="13">
        <v>0</v>
      </c>
      <c r="M52" s="13">
        <v>0</v>
      </c>
      <c r="N52" s="13"/>
      <c r="O52" s="13"/>
    </row>
    <row r="53" spans="1:15" x14ac:dyDescent="0.35">
      <c r="A53" s="12" t="str">
        <f t="shared" si="0"/>
        <v>DISTRIBUCION VOLUMEN X CRITERIO (Consumiciones).Total Bebidas CalienteDE 50 A 59 AÑOS</v>
      </c>
      <c r="B53" s="12" t="s">
        <v>118</v>
      </c>
      <c r="C53" s="12" t="s">
        <v>122</v>
      </c>
      <c r="D53" s="12" t="s">
        <v>43</v>
      </c>
      <c r="E53" s="13">
        <v>26.674804556502892</v>
      </c>
      <c r="F53" s="13">
        <v>27.366746689450828</v>
      </c>
      <c r="G53" s="13">
        <v>26.986670330663131</v>
      </c>
      <c r="H53" s="13">
        <v>26.115087751244982</v>
      </c>
      <c r="I53" s="13">
        <v>0</v>
      </c>
      <c r="J53" s="13">
        <v>0</v>
      </c>
      <c r="K53" s="13">
        <v>0</v>
      </c>
      <c r="L53" s="13">
        <v>0</v>
      </c>
      <c r="M53" s="13">
        <v>0</v>
      </c>
      <c r="N53" s="13"/>
      <c r="O53" s="13"/>
    </row>
    <row r="54" spans="1:15" x14ac:dyDescent="0.35">
      <c r="A54" s="12" t="str">
        <f t="shared" si="0"/>
        <v>DISTRIBUCION VOLUMEN X CRITERIO (Consumiciones).Total Bebidas CalienteDE 60 A 75 AÑOS</v>
      </c>
      <c r="B54" s="12" t="s">
        <v>118</v>
      </c>
      <c r="C54" s="12" t="s">
        <v>122</v>
      </c>
      <c r="D54" s="12" t="s">
        <v>44</v>
      </c>
      <c r="E54" s="13">
        <v>34.618476050458497</v>
      </c>
      <c r="F54" s="13">
        <v>34.662342654193942</v>
      </c>
      <c r="G54" s="13">
        <v>36.074237336625913</v>
      </c>
      <c r="H54" s="13">
        <v>39.821808743328759</v>
      </c>
      <c r="I54" s="13">
        <v>0</v>
      </c>
      <c r="J54" s="13">
        <v>0</v>
      </c>
      <c r="K54" s="13">
        <v>0</v>
      </c>
      <c r="L54" s="13">
        <v>0</v>
      </c>
      <c r="M54" s="13">
        <v>0</v>
      </c>
      <c r="N54" s="13"/>
      <c r="O54" s="13"/>
    </row>
    <row r="55" spans="1:15" x14ac:dyDescent="0.35">
      <c r="A55" s="12" t="str">
        <f t="shared" si="0"/>
        <v>DISTRIBUCION VOLUMEN X CRITERIO (Consumiciones).Total Bebidas CalienteALTA Y MEDIA ALTA</v>
      </c>
      <c r="B55" s="12" t="s">
        <v>118</v>
      </c>
      <c r="C55" s="12" t="s">
        <v>122</v>
      </c>
      <c r="D55" s="12" t="s">
        <v>17</v>
      </c>
      <c r="E55" s="13">
        <v>24.941012818517905</v>
      </c>
      <c r="F55" s="13">
        <v>24.533039599197867</v>
      </c>
      <c r="G55" s="13">
        <v>25.965548394868399</v>
      </c>
      <c r="H55" s="13">
        <v>25.51438668021957</v>
      </c>
      <c r="I55" s="13">
        <v>0</v>
      </c>
      <c r="J55" s="13">
        <v>0</v>
      </c>
      <c r="K55" s="13">
        <v>0</v>
      </c>
      <c r="L55" s="13">
        <v>0</v>
      </c>
      <c r="M55" s="13">
        <v>0</v>
      </c>
      <c r="N55" s="13"/>
      <c r="O55" s="13"/>
    </row>
    <row r="56" spans="1:15" x14ac:dyDescent="0.35">
      <c r="A56" s="12" t="str">
        <f t="shared" si="0"/>
        <v>DISTRIBUCION VOLUMEN X CRITERIO (Consumiciones).Total Bebidas CalienteMEDIA</v>
      </c>
      <c r="B56" s="12" t="s">
        <v>118</v>
      </c>
      <c r="C56" s="12" t="s">
        <v>122</v>
      </c>
      <c r="D56" s="12" t="s">
        <v>18</v>
      </c>
      <c r="E56" s="13">
        <v>34.401891925245884</v>
      </c>
      <c r="F56" s="13">
        <v>35.312380981666507</v>
      </c>
      <c r="G56" s="13">
        <v>33.792063181352766</v>
      </c>
      <c r="H56" s="13">
        <v>32.796815305199914</v>
      </c>
      <c r="I56" s="13">
        <v>0</v>
      </c>
      <c r="J56" s="13">
        <v>0</v>
      </c>
      <c r="K56" s="13">
        <v>0</v>
      </c>
      <c r="L56" s="13">
        <v>0</v>
      </c>
      <c r="M56" s="13">
        <v>0</v>
      </c>
      <c r="N56" s="13"/>
      <c r="O56" s="13"/>
    </row>
    <row r="57" spans="1:15" x14ac:dyDescent="0.35">
      <c r="A57" s="12" t="str">
        <f t="shared" si="0"/>
        <v>DISTRIBUCION VOLUMEN X CRITERIO (Consumiciones).Total Bebidas CalienteMEDIA BAJA</v>
      </c>
      <c r="B57" s="12" t="s">
        <v>118</v>
      </c>
      <c r="C57" s="12" t="s">
        <v>122</v>
      </c>
      <c r="D57" s="12" t="s">
        <v>19</v>
      </c>
      <c r="E57" s="13">
        <v>24.549031233400047</v>
      </c>
      <c r="F57" s="13">
        <v>25.779787255072073</v>
      </c>
      <c r="G57" s="13">
        <v>26.300721255194848</v>
      </c>
      <c r="H57" s="13">
        <v>28.345483761058265</v>
      </c>
      <c r="I57" s="13">
        <v>0</v>
      </c>
      <c r="J57" s="13">
        <v>0</v>
      </c>
      <c r="K57" s="13">
        <v>0</v>
      </c>
      <c r="L57" s="13">
        <v>0</v>
      </c>
      <c r="M57" s="13">
        <v>0</v>
      </c>
      <c r="N57" s="13"/>
      <c r="O57" s="13"/>
    </row>
    <row r="58" spans="1:15" x14ac:dyDescent="0.35">
      <c r="A58" s="12" t="str">
        <f t="shared" si="0"/>
        <v>DISTRIBUCION VOLUMEN X CRITERIO (Consumiciones).Total Bebidas CalienteBAJA</v>
      </c>
      <c r="B58" s="12" t="s">
        <v>118</v>
      </c>
      <c r="C58" s="12" t="s">
        <v>122</v>
      </c>
      <c r="D58" s="12" t="s">
        <v>20</v>
      </c>
      <c r="E58" s="13">
        <v>16.108077436940295</v>
      </c>
      <c r="F58" s="13">
        <v>14.374774592729423</v>
      </c>
      <c r="G58" s="13">
        <v>13.941678461723786</v>
      </c>
      <c r="H58" s="13">
        <v>13.343303583813057</v>
      </c>
      <c r="I58" s="13">
        <v>0</v>
      </c>
      <c r="J58" s="13">
        <v>0</v>
      </c>
      <c r="K58" s="13">
        <v>0</v>
      </c>
      <c r="L58" s="13">
        <v>0</v>
      </c>
      <c r="M58" s="13">
        <v>0</v>
      </c>
      <c r="N58" s="13"/>
      <c r="O58" s="13"/>
    </row>
    <row r="59" spans="1:15" x14ac:dyDescent="0.35">
      <c r="A59" s="12" t="str">
        <f t="shared" si="0"/>
        <v>DISTRIBUCION VOLUMEN X CRITERIO (Consumiciones).Total Bebidas CalienteHOMBRE</v>
      </c>
      <c r="B59" s="12" t="s">
        <v>118</v>
      </c>
      <c r="C59" s="12" t="s">
        <v>122</v>
      </c>
      <c r="D59" s="12" t="s">
        <v>21</v>
      </c>
      <c r="E59" s="13">
        <v>60.728519995063614</v>
      </c>
      <c r="F59" s="13">
        <v>63.886998750238867</v>
      </c>
      <c r="G59" s="13">
        <v>65.044231464193217</v>
      </c>
      <c r="H59" s="13">
        <v>64.146256105741088</v>
      </c>
      <c r="I59" s="13">
        <v>0</v>
      </c>
      <c r="J59" s="13">
        <v>0</v>
      </c>
      <c r="K59" s="13">
        <v>0</v>
      </c>
      <c r="L59" s="13">
        <v>0</v>
      </c>
      <c r="M59" s="13">
        <v>0</v>
      </c>
      <c r="N59" s="13"/>
      <c r="O59" s="13"/>
    </row>
    <row r="60" spans="1:15" x14ac:dyDescent="0.35">
      <c r="A60" s="12" t="str">
        <f t="shared" si="0"/>
        <v>DISTRIBUCION VOLUMEN X CRITERIO (Consumiciones).Total Bebidas CalienteMUJER</v>
      </c>
      <c r="B60" s="12" t="s">
        <v>118</v>
      </c>
      <c r="C60" s="12" t="s">
        <v>122</v>
      </c>
      <c r="D60" s="12" t="s">
        <v>22</v>
      </c>
      <c r="E60" s="13">
        <v>39.271506833144642</v>
      </c>
      <c r="F60" s="13">
        <v>36.112996856927609</v>
      </c>
      <c r="G60" s="13">
        <v>34.955776064566642</v>
      </c>
      <c r="H60" s="13">
        <v>35.853743894258919</v>
      </c>
      <c r="I60" s="13">
        <v>0</v>
      </c>
      <c r="J60" s="13">
        <v>0</v>
      </c>
      <c r="K60" s="13">
        <v>0</v>
      </c>
      <c r="L60" s="13">
        <v>0</v>
      </c>
      <c r="M60" s="13">
        <v>0</v>
      </c>
      <c r="N60" s="13"/>
      <c r="O60" s="13"/>
    </row>
    <row r="61" spans="1:15" x14ac:dyDescent="0.35">
      <c r="A61" s="12" t="str">
        <f t="shared" si="0"/>
        <v>DISTRIBUCION VOLUMEN X CRITERIO (Consumiciones)CafeT.ESPAÑA</v>
      </c>
      <c r="B61" s="12" t="s">
        <v>118</v>
      </c>
      <c r="C61" s="12" t="s">
        <v>123</v>
      </c>
      <c r="D61" s="12" t="s">
        <v>36</v>
      </c>
      <c r="E61" s="13">
        <v>100</v>
      </c>
      <c r="F61" s="13">
        <v>100</v>
      </c>
      <c r="G61" s="13">
        <v>100</v>
      </c>
      <c r="H61" s="13">
        <v>100</v>
      </c>
      <c r="I61" s="13">
        <v>0</v>
      </c>
      <c r="J61" s="13">
        <v>0</v>
      </c>
      <c r="K61" s="13">
        <v>0</v>
      </c>
      <c r="L61" s="13">
        <v>0</v>
      </c>
      <c r="M61" s="13">
        <v>0</v>
      </c>
      <c r="N61" s="13"/>
      <c r="O61" s="13"/>
    </row>
    <row r="62" spans="1:15" x14ac:dyDescent="0.35">
      <c r="A62" s="12" t="str">
        <f t="shared" si="0"/>
        <v>DISTRIBUCION VOLUMEN X CRITERIO (Consumiciones)CafeBCN AM</v>
      </c>
      <c r="B62" s="12" t="s">
        <v>118</v>
      </c>
      <c r="C62" s="12" t="s">
        <v>123</v>
      </c>
      <c r="D62" s="12" t="s">
        <v>1</v>
      </c>
      <c r="E62" s="13">
        <v>14.116917112641861</v>
      </c>
      <c r="F62" s="13">
        <v>11.966687605528882</v>
      </c>
      <c r="G62" s="13">
        <v>11.096014997801699</v>
      </c>
      <c r="H62" s="13">
        <v>10.714725398459239</v>
      </c>
      <c r="I62" s="13">
        <v>0</v>
      </c>
      <c r="J62" s="13">
        <v>0</v>
      </c>
      <c r="K62" s="13">
        <v>0</v>
      </c>
      <c r="L62" s="13">
        <v>0</v>
      </c>
      <c r="M62" s="13">
        <v>0</v>
      </c>
      <c r="N62" s="13"/>
      <c r="O62" s="13"/>
    </row>
    <row r="63" spans="1:15" x14ac:dyDescent="0.35">
      <c r="A63" s="12" t="str">
        <f t="shared" si="0"/>
        <v>DISTRIBUCION VOLUMEN X CRITERIO (Consumiciones)CafeREST.CAT ARAGON</v>
      </c>
      <c r="B63" s="12" t="s">
        <v>118</v>
      </c>
      <c r="C63" s="12" t="s">
        <v>123</v>
      </c>
      <c r="D63" s="12" t="s">
        <v>2</v>
      </c>
      <c r="E63" s="13">
        <v>22.402831793519066</v>
      </c>
      <c r="F63" s="13">
        <v>23.493595179913697</v>
      </c>
      <c r="G63" s="13">
        <v>22.360170270020756</v>
      </c>
      <c r="H63" s="13">
        <v>22.625608562867448</v>
      </c>
      <c r="I63" s="13">
        <v>0</v>
      </c>
      <c r="J63" s="13">
        <v>0</v>
      </c>
      <c r="K63" s="13">
        <v>0</v>
      </c>
      <c r="L63" s="13">
        <v>0</v>
      </c>
      <c r="M63" s="13">
        <v>0</v>
      </c>
      <c r="N63" s="13"/>
      <c r="O63" s="13"/>
    </row>
    <row r="64" spans="1:15" x14ac:dyDescent="0.35">
      <c r="A64" s="12" t="str">
        <f t="shared" si="0"/>
        <v>DISTRIBUCION VOLUMEN X CRITERIO (Consumiciones)CafeLEVANTE</v>
      </c>
      <c r="B64" s="12" t="s">
        <v>118</v>
      </c>
      <c r="C64" s="12" t="s">
        <v>123</v>
      </c>
      <c r="D64" s="12" t="s">
        <v>3</v>
      </c>
      <c r="E64" s="13">
        <v>20.3739106298862</v>
      </c>
      <c r="F64" s="13">
        <v>19.774397254821409</v>
      </c>
      <c r="G64" s="13">
        <v>20.95487588514726</v>
      </c>
      <c r="H64" s="13">
        <v>22.044754277109558</v>
      </c>
      <c r="I64" s="13">
        <v>0</v>
      </c>
      <c r="J64" s="13">
        <v>0</v>
      </c>
      <c r="K64" s="13">
        <v>0</v>
      </c>
      <c r="L64" s="13">
        <v>0</v>
      </c>
      <c r="M64" s="13">
        <v>0</v>
      </c>
      <c r="N64" s="13"/>
      <c r="O64" s="13"/>
    </row>
    <row r="65" spans="1:15" x14ac:dyDescent="0.35">
      <c r="A65" s="12" t="str">
        <f t="shared" si="0"/>
        <v>DISTRIBUCION VOLUMEN X CRITERIO (Consumiciones)CafeANDALUCIA</v>
      </c>
      <c r="B65" s="12" t="s">
        <v>118</v>
      </c>
      <c r="C65" s="12" t="s">
        <v>123</v>
      </c>
      <c r="D65" s="12" t="s">
        <v>4</v>
      </c>
      <c r="E65" s="13">
        <v>13.876353770080257</v>
      </c>
      <c r="F65" s="13">
        <v>14.409747821662263</v>
      </c>
      <c r="G65" s="13">
        <v>15.119672549214963</v>
      </c>
      <c r="H65" s="13">
        <v>14.490774263238308</v>
      </c>
      <c r="I65" s="13">
        <v>0</v>
      </c>
      <c r="J65" s="13">
        <v>0</v>
      </c>
      <c r="K65" s="13">
        <v>0</v>
      </c>
      <c r="L65" s="13">
        <v>0</v>
      </c>
      <c r="M65" s="13">
        <v>0</v>
      </c>
      <c r="N65" s="13"/>
      <c r="O65" s="13"/>
    </row>
    <row r="66" spans="1:15" x14ac:dyDescent="0.35">
      <c r="A66" s="12" t="str">
        <f t="shared" si="0"/>
        <v>DISTRIBUCION VOLUMEN X CRITERIO (Consumiciones)CafeMDD AM</v>
      </c>
      <c r="B66" s="12" t="s">
        <v>118</v>
      </c>
      <c r="C66" s="12" t="s">
        <v>123</v>
      </c>
      <c r="D66" s="12" t="s">
        <v>5</v>
      </c>
      <c r="E66" s="13">
        <v>5.9264789334817136</v>
      </c>
      <c r="F66" s="13">
        <v>5.4309669577935615</v>
      </c>
      <c r="G66" s="13">
        <v>5.6798269146922333</v>
      </c>
      <c r="H66" s="13">
        <v>4.8532055641002598</v>
      </c>
      <c r="I66" s="13">
        <v>0</v>
      </c>
      <c r="J66" s="13">
        <v>0</v>
      </c>
      <c r="K66" s="13">
        <v>0</v>
      </c>
      <c r="L66" s="13">
        <v>0</v>
      </c>
      <c r="M66" s="13">
        <v>0</v>
      </c>
      <c r="N66" s="13"/>
      <c r="O66" s="13"/>
    </row>
    <row r="67" spans="1:15" x14ac:dyDescent="0.35">
      <c r="A67" s="12" t="str">
        <f t="shared" si="0"/>
        <v>DISTRIBUCION VOLUMEN X CRITERIO (Consumiciones)CafeRTO CENTRO</v>
      </c>
      <c r="B67" s="12" t="s">
        <v>118</v>
      </c>
      <c r="C67" s="12" t="s">
        <v>123</v>
      </c>
      <c r="D67" s="12" t="s">
        <v>6</v>
      </c>
      <c r="E67" s="13">
        <v>6.2968657472199805</v>
      </c>
      <c r="F67" s="13">
        <v>7.7173926940133324</v>
      </c>
      <c r="G67" s="13">
        <v>6.4083116778653544</v>
      </c>
      <c r="H67" s="13">
        <v>5.7307061618527104</v>
      </c>
      <c r="I67" s="13">
        <v>0</v>
      </c>
      <c r="J67" s="13">
        <v>0</v>
      </c>
      <c r="K67" s="13">
        <v>0</v>
      </c>
      <c r="L67" s="13">
        <v>0</v>
      </c>
      <c r="M67" s="13">
        <v>0</v>
      </c>
      <c r="N67" s="13"/>
      <c r="O67" s="13"/>
    </row>
    <row r="68" spans="1:15" x14ac:dyDescent="0.35">
      <c r="A68" s="12" t="str">
        <f t="shared" ref="A68:A131" si="1">B68&amp;C68&amp;D68</f>
        <v>DISTRIBUCION VOLUMEN X CRITERIO (Consumiciones)CafeNORTE-CENTRO</v>
      </c>
      <c r="B68" s="12" t="s">
        <v>118</v>
      </c>
      <c r="C68" s="12" t="s">
        <v>123</v>
      </c>
      <c r="D68" s="12" t="s">
        <v>7</v>
      </c>
      <c r="E68" s="13">
        <v>8.890332679185823</v>
      </c>
      <c r="F68" s="13">
        <v>8.7567152806247908</v>
      </c>
      <c r="G68" s="13">
        <v>9.787491533572755</v>
      </c>
      <c r="H68" s="13">
        <v>10.662479290633177</v>
      </c>
      <c r="I68" s="13">
        <v>0</v>
      </c>
      <c r="J68" s="13">
        <v>0</v>
      </c>
      <c r="K68" s="13">
        <v>0</v>
      </c>
      <c r="L68" s="13">
        <v>0</v>
      </c>
      <c r="M68" s="13">
        <v>0</v>
      </c>
      <c r="N68" s="13"/>
      <c r="O68" s="13"/>
    </row>
    <row r="69" spans="1:15" x14ac:dyDescent="0.35">
      <c r="A69" s="12" t="str">
        <f t="shared" si="1"/>
        <v>DISTRIBUCION VOLUMEN X CRITERIO (Consumiciones)CafeNOROESTE</v>
      </c>
      <c r="B69" s="12" t="s">
        <v>118</v>
      </c>
      <c r="C69" s="12" t="s">
        <v>123</v>
      </c>
      <c r="D69" s="12" t="s">
        <v>8</v>
      </c>
      <c r="E69" s="13">
        <v>8.116289183034981</v>
      </c>
      <c r="F69" s="13">
        <v>8.4504972056420709</v>
      </c>
      <c r="G69" s="13">
        <v>8.5936590230405638</v>
      </c>
      <c r="H69" s="13">
        <v>8.8777854840268677</v>
      </c>
      <c r="I69" s="13">
        <v>0</v>
      </c>
      <c r="J69" s="13">
        <v>0</v>
      </c>
      <c r="K69" s="13">
        <v>0</v>
      </c>
      <c r="L69" s="13">
        <v>0</v>
      </c>
      <c r="M69" s="13">
        <v>0</v>
      </c>
      <c r="N69" s="13"/>
      <c r="O69" s="13"/>
    </row>
    <row r="70" spans="1:15" x14ac:dyDescent="0.35">
      <c r="A70" s="12" t="str">
        <f t="shared" si="1"/>
        <v>DISTRIBUCION VOLUMEN X CRITERIO (Consumiciones)Cafe&lt;2MIL</v>
      </c>
      <c r="B70" s="12" t="s">
        <v>118</v>
      </c>
      <c r="C70" s="12" t="s">
        <v>123</v>
      </c>
      <c r="D70" s="12" t="s">
        <v>9</v>
      </c>
      <c r="E70" s="13">
        <v>5.8014442380958267</v>
      </c>
      <c r="F70" s="13">
        <v>6.3157901465748765</v>
      </c>
      <c r="G70" s="13">
        <v>5.534675103996519</v>
      </c>
      <c r="H70" s="13">
        <v>5.2629551185415178</v>
      </c>
      <c r="I70" s="13">
        <v>0</v>
      </c>
      <c r="J70" s="13">
        <v>0</v>
      </c>
      <c r="K70" s="13">
        <v>0</v>
      </c>
      <c r="L70" s="13">
        <v>0</v>
      </c>
      <c r="M70" s="13">
        <v>0</v>
      </c>
      <c r="N70" s="13"/>
      <c r="O70" s="13"/>
    </row>
    <row r="71" spans="1:15" x14ac:dyDescent="0.35">
      <c r="A71" s="12" t="str">
        <f t="shared" si="1"/>
        <v>DISTRIBUCION VOLUMEN X CRITERIO (Consumiciones)Cafe2-5MIL</v>
      </c>
      <c r="B71" s="12" t="s">
        <v>118</v>
      </c>
      <c r="C71" s="12" t="s">
        <v>123</v>
      </c>
      <c r="D71" s="12" t="s">
        <v>10</v>
      </c>
      <c r="E71" s="13">
        <v>5.398033267268552</v>
      </c>
      <c r="F71" s="13">
        <v>6.7550459958900726</v>
      </c>
      <c r="G71" s="13">
        <v>6.7293787082037291</v>
      </c>
      <c r="H71" s="13">
        <v>6.0316647702510888</v>
      </c>
      <c r="I71" s="13">
        <v>0</v>
      </c>
      <c r="J71" s="13">
        <v>0</v>
      </c>
      <c r="K71" s="13">
        <v>0</v>
      </c>
      <c r="L71" s="13">
        <v>0</v>
      </c>
      <c r="M71" s="13">
        <v>0</v>
      </c>
      <c r="N71" s="13"/>
      <c r="O71" s="13"/>
    </row>
    <row r="72" spans="1:15" x14ac:dyDescent="0.35">
      <c r="A72" s="12" t="str">
        <f t="shared" si="1"/>
        <v>DISTRIBUCION VOLUMEN X CRITERIO (Consumiciones)Cafe5-10MIL</v>
      </c>
      <c r="B72" s="12" t="s">
        <v>118</v>
      </c>
      <c r="C72" s="12" t="s">
        <v>123</v>
      </c>
      <c r="D72" s="12" t="s">
        <v>11</v>
      </c>
      <c r="E72" s="13">
        <v>8.020416162622066</v>
      </c>
      <c r="F72" s="13">
        <v>8.2117845876905076</v>
      </c>
      <c r="G72" s="13">
        <v>9.6091138518519195</v>
      </c>
      <c r="H72" s="13">
        <v>9.4161018400600973</v>
      </c>
      <c r="I72" s="13">
        <v>0</v>
      </c>
      <c r="J72" s="13">
        <v>0</v>
      </c>
      <c r="K72" s="13">
        <v>0</v>
      </c>
      <c r="L72" s="13">
        <v>0</v>
      </c>
      <c r="M72" s="13">
        <v>0</v>
      </c>
      <c r="N72" s="13"/>
      <c r="O72" s="13"/>
    </row>
    <row r="73" spans="1:15" x14ac:dyDescent="0.35">
      <c r="A73" s="12" t="str">
        <f t="shared" si="1"/>
        <v>DISTRIBUCION VOLUMEN X CRITERIO (Consumiciones)Cafe10-30MIL</v>
      </c>
      <c r="B73" s="12" t="s">
        <v>118</v>
      </c>
      <c r="C73" s="12" t="s">
        <v>123</v>
      </c>
      <c r="D73" s="12" t="s">
        <v>12</v>
      </c>
      <c r="E73" s="13">
        <v>20.325457345313829</v>
      </c>
      <c r="F73" s="13">
        <v>21.344524260243066</v>
      </c>
      <c r="G73" s="13">
        <v>20.123132244451007</v>
      </c>
      <c r="H73" s="13">
        <v>19.828779957572294</v>
      </c>
      <c r="I73" s="13">
        <v>0</v>
      </c>
      <c r="J73" s="13">
        <v>0</v>
      </c>
      <c r="K73" s="13">
        <v>0</v>
      </c>
      <c r="L73" s="13">
        <v>0</v>
      </c>
      <c r="M73" s="13">
        <v>0</v>
      </c>
      <c r="N73" s="13"/>
      <c r="O73" s="13"/>
    </row>
    <row r="74" spans="1:15" x14ac:dyDescent="0.35">
      <c r="A74" s="12" t="str">
        <f t="shared" si="1"/>
        <v>DISTRIBUCION VOLUMEN X CRITERIO (Consumiciones)Cafe30-100MIL</v>
      </c>
      <c r="B74" s="12" t="s">
        <v>118</v>
      </c>
      <c r="C74" s="12" t="s">
        <v>123</v>
      </c>
      <c r="D74" s="12" t="s">
        <v>13</v>
      </c>
      <c r="E74" s="13">
        <v>22.905825509672781</v>
      </c>
      <c r="F74" s="13">
        <v>19.362317889430873</v>
      </c>
      <c r="G74" s="13">
        <v>20.153277752742845</v>
      </c>
      <c r="H74" s="13">
        <v>22.727591066102093</v>
      </c>
      <c r="I74" s="13">
        <v>0</v>
      </c>
      <c r="J74" s="13">
        <v>0</v>
      </c>
      <c r="K74" s="13">
        <v>0</v>
      </c>
      <c r="L74" s="13">
        <v>0</v>
      </c>
      <c r="M74" s="13">
        <v>0</v>
      </c>
      <c r="N74" s="13"/>
      <c r="O74" s="13"/>
    </row>
    <row r="75" spans="1:15" x14ac:dyDescent="0.35">
      <c r="A75" s="12" t="str">
        <f t="shared" si="1"/>
        <v>DISTRIBUCION VOLUMEN X CRITERIO (Consumiciones)Cafe100-200MIL</v>
      </c>
      <c r="B75" s="12" t="s">
        <v>118</v>
      </c>
      <c r="C75" s="12" t="s">
        <v>123</v>
      </c>
      <c r="D75" s="12" t="s">
        <v>14</v>
      </c>
      <c r="E75" s="13">
        <v>9.196315106257261</v>
      </c>
      <c r="F75" s="13">
        <v>9.4272397266754009</v>
      </c>
      <c r="G75" s="13">
        <v>9.4413757612929103</v>
      </c>
      <c r="H75" s="13">
        <v>10.724509885384146</v>
      </c>
      <c r="I75" s="13">
        <v>0</v>
      </c>
      <c r="J75" s="13">
        <v>0</v>
      </c>
      <c r="K75" s="13">
        <v>0</v>
      </c>
      <c r="L75" s="13">
        <v>0</v>
      </c>
      <c r="M75" s="13">
        <v>0</v>
      </c>
      <c r="N75" s="13"/>
      <c r="O75" s="13"/>
    </row>
    <row r="76" spans="1:15" x14ac:dyDescent="0.35">
      <c r="A76" s="12" t="str">
        <f t="shared" si="1"/>
        <v>DISTRIBUCION VOLUMEN X CRITERIO (Consumiciones)Cafe200-500MIL</v>
      </c>
      <c r="B76" s="12" t="s">
        <v>118</v>
      </c>
      <c r="C76" s="12" t="s">
        <v>123</v>
      </c>
      <c r="D76" s="12" t="s">
        <v>15</v>
      </c>
      <c r="E76" s="13">
        <v>10.847847976032069</v>
      </c>
      <c r="F76" s="13">
        <v>10.329521792752995</v>
      </c>
      <c r="G76" s="13">
        <v>11.550409633400273</v>
      </c>
      <c r="H76" s="13">
        <v>11.056402395079607</v>
      </c>
      <c r="I76" s="13">
        <v>0</v>
      </c>
      <c r="J76" s="13">
        <v>0</v>
      </c>
      <c r="K76" s="13">
        <v>0</v>
      </c>
      <c r="L76" s="13">
        <v>0</v>
      </c>
      <c r="M76" s="13">
        <v>0</v>
      </c>
      <c r="N76" s="13"/>
      <c r="O76" s="13"/>
    </row>
    <row r="77" spans="1:15" x14ac:dyDescent="0.35">
      <c r="A77" s="12" t="str">
        <f t="shared" si="1"/>
        <v>DISTRIBUCION VOLUMEN X CRITERIO (Consumiciones)Cafe&gt;500MIL</v>
      </c>
      <c r="B77" s="12" t="s">
        <v>118</v>
      </c>
      <c r="C77" s="12" t="s">
        <v>123</v>
      </c>
      <c r="D77" s="12" t="s">
        <v>16</v>
      </c>
      <c r="E77" s="13">
        <v>17.504636343603604</v>
      </c>
      <c r="F77" s="13">
        <v>18.253769208280879</v>
      </c>
      <c r="G77" s="13">
        <v>16.858651568928373</v>
      </c>
      <c r="H77" s="13">
        <v>14.952018707532019</v>
      </c>
      <c r="I77" s="13">
        <v>0</v>
      </c>
      <c r="J77" s="13">
        <v>0</v>
      </c>
      <c r="K77" s="13">
        <v>0</v>
      </c>
      <c r="L77" s="13">
        <v>0</v>
      </c>
      <c r="M77" s="13">
        <v>0</v>
      </c>
      <c r="N77" s="13"/>
      <c r="O77" s="13"/>
    </row>
    <row r="78" spans="1:15" x14ac:dyDescent="0.35">
      <c r="A78" s="12" t="str">
        <f t="shared" si="1"/>
        <v>DISTRIBUCION VOLUMEN X CRITERIO (Consumiciones)CafeDE 15 A 19 AÑOS</v>
      </c>
      <c r="B78" s="12" t="s">
        <v>118</v>
      </c>
      <c r="C78" s="12" t="s">
        <v>123</v>
      </c>
      <c r="D78" s="12" t="s">
        <v>39</v>
      </c>
      <c r="E78" s="13">
        <v>0.43496872377532603</v>
      </c>
      <c r="F78" s="13">
        <v>0.51931269108132316</v>
      </c>
      <c r="G78" s="13">
        <v>0.9822161610271043</v>
      </c>
      <c r="H78" s="13">
        <v>0.24809295771304152</v>
      </c>
      <c r="I78" s="13">
        <v>0</v>
      </c>
      <c r="J78" s="13">
        <v>0</v>
      </c>
      <c r="K78" s="13">
        <v>0</v>
      </c>
      <c r="L78" s="13">
        <v>0</v>
      </c>
      <c r="M78" s="13">
        <v>0</v>
      </c>
      <c r="N78" s="13"/>
      <c r="O78" s="13"/>
    </row>
    <row r="79" spans="1:15" x14ac:dyDescent="0.35">
      <c r="A79" s="12" t="str">
        <f t="shared" si="1"/>
        <v>DISTRIBUCION VOLUMEN X CRITERIO (Consumiciones)CafeDE 20 A 24 AÑOS</v>
      </c>
      <c r="B79" s="12" t="s">
        <v>118</v>
      </c>
      <c r="C79" s="12" t="s">
        <v>123</v>
      </c>
      <c r="D79" s="12" t="s">
        <v>40</v>
      </c>
      <c r="E79" s="13">
        <v>1.0000409519308835</v>
      </c>
      <c r="F79" s="13">
        <v>1.274018608028761</v>
      </c>
      <c r="G79" s="13">
        <v>0.85602530833334078</v>
      </c>
      <c r="H79" s="13">
        <v>1.0649311779199571</v>
      </c>
      <c r="I79" s="13">
        <v>0</v>
      </c>
      <c r="J79" s="13">
        <v>0</v>
      </c>
      <c r="K79" s="13">
        <v>0</v>
      </c>
      <c r="L79" s="13">
        <v>0</v>
      </c>
      <c r="M79" s="13">
        <v>0</v>
      </c>
      <c r="N79" s="13"/>
      <c r="O79" s="13"/>
    </row>
    <row r="80" spans="1:15" x14ac:dyDescent="0.35">
      <c r="A80" s="12" t="str">
        <f t="shared" si="1"/>
        <v>DISTRIBUCION VOLUMEN X CRITERIO (Consumiciones)CafeDE 25 A 34 AÑOS</v>
      </c>
      <c r="B80" s="12" t="s">
        <v>118</v>
      </c>
      <c r="C80" s="12" t="s">
        <v>123</v>
      </c>
      <c r="D80" s="12" t="s">
        <v>41</v>
      </c>
      <c r="E80" s="13">
        <v>4.5833979572136831</v>
      </c>
      <c r="F80" s="13">
        <v>4.5104834234954492</v>
      </c>
      <c r="G80" s="13">
        <v>4.2407701089644041</v>
      </c>
      <c r="H80" s="13">
        <v>3.8041856237568021</v>
      </c>
      <c r="I80" s="13">
        <v>0</v>
      </c>
      <c r="J80" s="13">
        <v>0</v>
      </c>
      <c r="K80" s="13">
        <v>0</v>
      </c>
      <c r="L80" s="13">
        <v>0</v>
      </c>
      <c r="M80" s="13">
        <v>0</v>
      </c>
      <c r="N80" s="13"/>
      <c r="O80" s="13"/>
    </row>
    <row r="81" spans="1:15" x14ac:dyDescent="0.35">
      <c r="A81" s="12" t="str">
        <f t="shared" si="1"/>
        <v>DISTRIBUCION VOLUMEN X CRITERIO (Consumiciones)CafeDE 35 A 49 AÑOS</v>
      </c>
      <c r="B81" s="12" t="s">
        <v>118</v>
      </c>
      <c r="C81" s="12" t="s">
        <v>123</v>
      </c>
      <c r="D81" s="12" t="s">
        <v>42</v>
      </c>
      <c r="E81" s="13">
        <v>27.770290869214481</v>
      </c>
      <c r="F81" s="13">
        <v>27.822047940050641</v>
      </c>
      <c r="G81" s="13">
        <v>27.517995442525638</v>
      </c>
      <c r="H81" s="13">
        <v>26.37432191131558</v>
      </c>
      <c r="I81" s="13">
        <v>0</v>
      </c>
      <c r="J81" s="13">
        <v>0</v>
      </c>
      <c r="K81" s="13">
        <v>0</v>
      </c>
      <c r="L81" s="13">
        <v>0</v>
      </c>
      <c r="M81" s="13">
        <v>0</v>
      </c>
      <c r="N81" s="13"/>
      <c r="O81" s="13"/>
    </row>
    <row r="82" spans="1:15" x14ac:dyDescent="0.35">
      <c r="A82" s="12" t="str">
        <f t="shared" si="1"/>
        <v>DISTRIBUCION VOLUMEN X CRITERIO (Consumiciones)CafeDE 50 A 59 AÑOS</v>
      </c>
      <c r="B82" s="12" t="s">
        <v>118</v>
      </c>
      <c r="C82" s="12" t="s">
        <v>123</v>
      </c>
      <c r="D82" s="12" t="s">
        <v>43</v>
      </c>
      <c r="E82" s="13">
        <v>29.33202850514402</v>
      </c>
      <c r="F82" s="13">
        <v>29.224415452027984</v>
      </c>
      <c r="G82" s="13">
        <v>28.407251374966062</v>
      </c>
      <c r="H82" s="13">
        <v>26.912188893165951</v>
      </c>
      <c r="I82" s="13">
        <v>0</v>
      </c>
      <c r="J82" s="13">
        <v>0</v>
      </c>
      <c r="K82" s="13">
        <v>0</v>
      </c>
      <c r="L82" s="13">
        <v>0</v>
      </c>
      <c r="M82" s="13">
        <v>0</v>
      </c>
      <c r="N82" s="13"/>
      <c r="O82" s="13"/>
    </row>
    <row r="83" spans="1:15" x14ac:dyDescent="0.35">
      <c r="A83" s="12" t="str">
        <f t="shared" si="1"/>
        <v>DISTRIBUCION VOLUMEN X CRITERIO (Consumiciones)CafeDE 60 A 75 AÑOS</v>
      </c>
      <c r="B83" s="12" t="s">
        <v>118</v>
      </c>
      <c r="C83" s="12" t="s">
        <v>123</v>
      </c>
      <c r="D83" s="12" t="s">
        <v>44</v>
      </c>
      <c r="E83" s="13">
        <v>36.879248356560012</v>
      </c>
      <c r="F83" s="13">
        <v>36.649717410592899</v>
      </c>
      <c r="G83" s="13">
        <v>37.995744163535271</v>
      </c>
      <c r="H83" s="13">
        <v>41.596312757648271</v>
      </c>
      <c r="I83" s="13">
        <v>0</v>
      </c>
      <c r="J83" s="13">
        <v>0</v>
      </c>
      <c r="K83" s="13">
        <v>0</v>
      </c>
      <c r="L83" s="13">
        <v>0</v>
      </c>
      <c r="M83" s="13">
        <v>0</v>
      </c>
      <c r="N83" s="13"/>
      <c r="O83" s="13"/>
    </row>
    <row r="84" spans="1:15" x14ac:dyDescent="0.35">
      <c r="A84" s="12" t="str">
        <f t="shared" si="1"/>
        <v>DISTRIBUCION VOLUMEN X CRITERIO (Consumiciones)CafeALTA Y MEDIA ALTA</v>
      </c>
      <c r="B84" s="12" t="s">
        <v>118</v>
      </c>
      <c r="C84" s="12" t="s">
        <v>123</v>
      </c>
      <c r="D84" s="12" t="s">
        <v>17</v>
      </c>
      <c r="E84" s="13">
        <v>25.363591393334197</v>
      </c>
      <c r="F84" s="13">
        <v>23.897609389929059</v>
      </c>
      <c r="G84" s="13">
        <v>23.853085892761332</v>
      </c>
      <c r="H84" s="13">
        <v>25.941600009496213</v>
      </c>
      <c r="I84" s="13">
        <v>0</v>
      </c>
      <c r="J84" s="13">
        <v>0</v>
      </c>
      <c r="K84" s="13">
        <v>0</v>
      </c>
      <c r="L84" s="13">
        <v>0</v>
      </c>
      <c r="M84" s="13">
        <v>0</v>
      </c>
      <c r="N84" s="13"/>
      <c r="O84" s="13"/>
    </row>
    <row r="85" spans="1:15" x14ac:dyDescent="0.35">
      <c r="A85" s="12" t="str">
        <f t="shared" si="1"/>
        <v>DISTRIBUCION VOLUMEN X CRITERIO (Consumiciones)CafeMEDIA</v>
      </c>
      <c r="B85" s="12" t="s">
        <v>118</v>
      </c>
      <c r="C85" s="12" t="s">
        <v>123</v>
      </c>
      <c r="D85" s="12" t="s">
        <v>18</v>
      </c>
      <c r="E85" s="13">
        <v>37.429161284954581</v>
      </c>
      <c r="F85" s="13">
        <v>39.246974448053578</v>
      </c>
      <c r="G85" s="13">
        <v>37.716016149510025</v>
      </c>
      <c r="H85" s="13">
        <v>34.827270738618537</v>
      </c>
      <c r="I85" s="13">
        <v>0</v>
      </c>
      <c r="J85" s="13">
        <v>0</v>
      </c>
      <c r="K85" s="13">
        <v>0</v>
      </c>
      <c r="L85" s="13">
        <v>0</v>
      </c>
      <c r="M85" s="13">
        <v>0</v>
      </c>
      <c r="N85" s="13"/>
      <c r="O85" s="13"/>
    </row>
    <row r="86" spans="1:15" x14ac:dyDescent="0.35">
      <c r="A86" s="12" t="str">
        <f t="shared" si="1"/>
        <v>DISTRIBUCION VOLUMEN X CRITERIO (Consumiciones)CafeMEDIA BAJA</v>
      </c>
      <c r="B86" s="12" t="s">
        <v>118</v>
      </c>
      <c r="C86" s="12" t="s">
        <v>123</v>
      </c>
      <c r="D86" s="12" t="s">
        <v>19</v>
      </c>
      <c r="E86" s="13">
        <v>23.191013456284466</v>
      </c>
      <c r="F86" s="13">
        <v>24.910644044740412</v>
      </c>
      <c r="G86" s="13">
        <v>27.336290603431181</v>
      </c>
      <c r="H86" s="13">
        <v>29.263797907103335</v>
      </c>
      <c r="I86" s="13">
        <v>0</v>
      </c>
      <c r="J86" s="13">
        <v>0</v>
      </c>
      <c r="K86" s="13">
        <v>0</v>
      </c>
      <c r="L86" s="13">
        <v>0</v>
      </c>
      <c r="M86" s="13">
        <v>0</v>
      </c>
      <c r="N86" s="13"/>
      <c r="O86" s="13"/>
    </row>
    <row r="87" spans="1:15" x14ac:dyDescent="0.35">
      <c r="A87" s="12" t="str">
        <f t="shared" si="1"/>
        <v>DISTRIBUCION VOLUMEN X CRITERIO (Consumiciones)CafeBAJA</v>
      </c>
      <c r="B87" s="12" t="s">
        <v>118</v>
      </c>
      <c r="C87" s="12" t="s">
        <v>123</v>
      </c>
      <c r="D87" s="12" t="s">
        <v>20</v>
      </c>
      <c r="E87" s="13">
        <v>14.016207864200798</v>
      </c>
      <c r="F87" s="13">
        <v>11.94478277137916</v>
      </c>
      <c r="G87" s="13">
        <v>11.094616494839707</v>
      </c>
      <c r="H87" s="13">
        <v>9.9673567810564183</v>
      </c>
      <c r="I87" s="13">
        <v>0</v>
      </c>
      <c r="J87" s="13">
        <v>0</v>
      </c>
      <c r="K87" s="13">
        <v>0</v>
      </c>
      <c r="L87" s="13">
        <v>0</v>
      </c>
      <c r="M87" s="13">
        <v>0</v>
      </c>
      <c r="N87" s="13"/>
      <c r="O87" s="13"/>
    </row>
    <row r="88" spans="1:15" x14ac:dyDescent="0.35">
      <c r="A88" s="12" t="str">
        <f t="shared" si="1"/>
        <v>DISTRIBUCION VOLUMEN X CRITERIO (Consumiciones)CafeHOMBRE</v>
      </c>
      <c r="B88" s="12" t="s">
        <v>118</v>
      </c>
      <c r="C88" s="12" t="s">
        <v>123</v>
      </c>
      <c r="D88" s="12" t="s">
        <v>21</v>
      </c>
      <c r="E88" s="13">
        <v>66.17884033232167</v>
      </c>
      <c r="F88" s="13">
        <v>71.173089101535297</v>
      </c>
      <c r="G88" s="13">
        <v>72.317246283684028</v>
      </c>
      <c r="H88" s="13">
        <v>71.375466543668139</v>
      </c>
      <c r="I88" s="13">
        <v>0</v>
      </c>
      <c r="J88" s="13">
        <v>0</v>
      </c>
      <c r="K88" s="13">
        <v>0</v>
      </c>
      <c r="L88" s="13">
        <v>0</v>
      </c>
      <c r="M88" s="13">
        <v>0</v>
      </c>
      <c r="N88" s="13"/>
      <c r="O88" s="13"/>
    </row>
    <row r="89" spans="1:15" x14ac:dyDescent="0.35">
      <c r="A89" s="12" t="str">
        <f t="shared" si="1"/>
        <v>DISTRIBUCION VOLUMEN X CRITERIO (Consumiciones)CafeMUJER</v>
      </c>
      <c r="B89" s="12" t="s">
        <v>118</v>
      </c>
      <c r="C89" s="12" t="s">
        <v>123</v>
      </c>
      <c r="D89" s="12" t="s">
        <v>22</v>
      </c>
      <c r="E89" s="13">
        <v>33.821120665839395</v>
      </c>
      <c r="F89" s="13">
        <v>28.826910898464703</v>
      </c>
      <c r="G89" s="13">
        <v>27.68277199740043</v>
      </c>
      <c r="H89" s="13">
        <v>28.624567371364517</v>
      </c>
      <c r="I89" s="13">
        <v>0</v>
      </c>
      <c r="J89" s="13">
        <v>0</v>
      </c>
      <c r="K89" s="13">
        <v>0</v>
      </c>
      <c r="L89" s="13">
        <v>0</v>
      </c>
      <c r="M89" s="13">
        <v>0</v>
      </c>
      <c r="N89" s="13"/>
      <c r="O89" s="13"/>
    </row>
    <row r="90" spans="1:15" x14ac:dyDescent="0.35">
      <c r="A90" s="12" t="str">
        <f t="shared" si="1"/>
        <v>DISTRIBUCION VOLUMEN X CRITERIO (Consumiciones)Leche+bebidas vegetalesT.ESPAÑA</v>
      </c>
      <c r="B90" s="12" t="s">
        <v>118</v>
      </c>
      <c r="C90" s="12" t="s">
        <v>174</v>
      </c>
      <c r="D90" s="12" t="s">
        <v>36</v>
      </c>
      <c r="E90" s="13">
        <v>100</v>
      </c>
      <c r="F90" s="13">
        <v>100</v>
      </c>
      <c r="G90" s="13">
        <v>100</v>
      </c>
      <c r="H90" s="13">
        <v>100</v>
      </c>
      <c r="I90" s="13">
        <v>0</v>
      </c>
      <c r="J90" s="13">
        <v>0</v>
      </c>
      <c r="K90" s="13">
        <v>0</v>
      </c>
      <c r="L90" s="13">
        <v>0</v>
      </c>
      <c r="M90" s="13">
        <v>0</v>
      </c>
      <c r="N90" s="13"/>
      <c r="O90" s="13"/>
    </row>
    <row r="91" spans="1:15" x14ac:dyDescent="0.35">
      <c r="A91" s="12" t="str">
        <f t="shared" si="1"/>
        <v>DISTRIBUCION VOLUMEN X CRITERIO (Consumiciones)Leche+bebidas vegetalesBCN AM</v>
      </c>
      <c r="B91" s="12" t="s">
        <v>118</v>
      </c>
      <c r="C91" s="12" t="s">
        <v>174</v>
      </c>
      <c r="D91" s="12" t="s">
        <v>1</v>
      </c>
      <c r="E91" s="13">
        <v>9.2339190326158125</v>
      </c>
      <c r="F91" s="13">
        <v>8.230660072170382</v>
      </c>
      <c r="G91" s="13">
        <v>9.4520757832732869</v>
      </c>
      <c r="H91" s="13">
        <v>8.3696613694476554</v>
      </c>
      <c r="I91" s="13">
        <v>0</v>
      </c>
      <c r="J91" s="13">
        <v>0</v>
      </c>
      <c r="K91" s="13">
        <v>0</v>
      </c>
      <c r="L91" s="13">
        <v>0</v>
      </c>
      <c r="M91" s="13">
        <v>0</v>
      </c>
      <c r="N91" s="13"/>
      <c r="O91" s="13"/>
    </row>
    <row r="92" spans="1:15" x14ac:dyDescent="0.35">
      <c r="A92" s="12" t="str">
        <f t="shared" si="1"/>
        <v>DISTRIBUCION VOLUMEN X CRITERIO (Consumiciones)Leche+bebidas vegetalesREST.CAT ARAGON</v>
      </c>
      <c r="B92" s="12" t="s">
        <v>118</v>
      </c>
      <c r="C92" s="12" t="s">
        <v>174</v>
      </c>
      <c r="D92" s="12" t="s">
        <v>2</v>
      </c>
      <c r="E92" s="13">
        <v>9.497877933726798</v>
      </c>
      <c r="F92" s="13">
        <v>9.560257598900769</v>
      </c>
      <c r="G92" s="13">
        <v>8.6673660779836528</v>
      </c>
      <c r="H92" s="13">
        <v>9.7941837794021929</v>
      </c>
      <c r="I92" s="13">
        <v>0</v>
      </c>
      <c r="J92" s="13">
        <v>0</v>
      </c>
      <c r="K92" s="13">
        <v>0</v>
      </c>
      <c r="L92" s="13">
        <v>0</v>
      </c>
      <c r="M92" s="13">
        <v>0</v>
      </c>
      <c r="N92" s="13"/>
      <c r="O92" s="13"/>
    </row>
    <row r="93" spans="1:15" x14ac:dyDescent="0.35">
      <c r="A93" s="12" t="str">
        <f t="shared" si="1"/>
        <v>DISTRIBUCION VOLUMEN X CRITERIO (Consumiciones)Leche+bebidas vegetalesLEVANTE</v>
      </c>
      <c r="B93" s="12" t="s">
        <v>118</v>
      </c>
      <c r="C93" s="12" t="s">
        <v>174</v>
      </c>
      <c r="D93" s="12" t="s">
        <v>3</v>
      </c>
      <c r="E93" s="13">
        <v>10.040579135798755</v>
      </c>
      <c r="F93" s="13">
        <v>11.910172221740496</v>
      </c>
      <c r="G93" s="13">
        <v>11.564709378992264</v>
      </c>
      <c r="H93" s="13">
        <v>11.073214220256139</v>
      </c>
      <c r="I93" s="13">
        <v>0</v>
      </c>
      <c r="J93" s="13">
        <v>0</v>
      </c>
      <c r="K93" s="13">
        <v>0</v>
      </c>
      <c r="L93" s="13">
        <v>0</v>
      </c>
      <c r="M93" s="13">
        <v>0</v>
      </c>
      <c r="N93" s="13"/>
      <c r="O93" s="13"/>
    </row>
    <row r="94" spans="1:15" x14ac:dyDescent="0.35">
      <c r="A94" s="12" t="str">
        <f t="shared" si="1"/>
        <v>DISTRIBUCION VOLUMEN X CRITERIO (Consumiciones)Leche+bebidas vegetalesANDALUCIA</v>
      </c>
      <c r="B94" s="12" t="s">
        <v>118</v>
      </c>
      <c r="C94" s="12" t="s">
        <v>174</v>
      </c>
      <c r="D94" s="12" t="s">
        <v>4</v>
      </c>
      <c r="E94" s="13">
        <v>21.381080775459345</v>
      </c>
      <c r="F94" s="13">
        <v>20.937347838557127</v>
      </c>
      <c r="G94" s="13">
        <v>20.767472692102256</v>
      </c>
      <c r="H94" s="13">
        <v>21.192099058479663</v>
      </c>
      <c r="I94" s="13">
        <v>0</v>
      </c>
      <c r="J94" s="13">
        <v>0</v>
      </c>
      <c r="K94" s="13">
        <v>0</v>
      </c>
      <c r="L94" s="13">
        <v>0</v>
      </c>
      <c r="M94" s="13">
        <v>0</v>
      </c>
      <c r="N94" s="13"/>
      <c r="O94" s="13"/>
    </row>
    <row r="95" spans="1:15" x14ac:dyDescent="0.35">
      <c r="A95" s="12" t="str">
        <f t="shared" si="1"/>
        <v>DISTRIBUCION VOLUMEN X CRITERIO (Consumiciones)Leche+bebidas vegetalesMDD AM</v>
      </c>
      <c r="B95" s="12" t="s">
        <v>118</v>
      </c>
      <c r="C95" s="12" t="s">
        <v>174</v>
      </c>
      <c r="D95" s="12" t="s">
        <v>5</v>
      </c>
      <c r="E95" s="13">
        <v>13.758391524599059</v>
      </c>
      <c r="F95" s="13">
        <v>13.285328135109356</v>
      </c>
      <c r="G95" s="13">
        <v>12.480271422663622</v>
      </c>
      <c r="H95" s="13">
        <v>12.990407738546036</v>
      </c>
      <c r="I95" s="13">
        <v>0</v>
      </c>
      <c r="J95" s="13">
        <v>0</v>
      </c>
      <c r="K95" s="13">
        <v>0</v>
      </c>
      <c r="L95" s="13">
        <v>0</v>
      </c>
      <c r="M95" s="13">
        <v>0</v>
      </c>
      <c r="N95" s="13"/>
      <c r="O95" s="13"/>
    </row>
    <row r="96" spans="1:15" x14ac:dyDescent="0.35">
      <c r="A96" s="12" t="str">
        <f t="shared" si="1"/>
        <v>DISTRIBUCION VOLUMEN X CRITERIO (Consumiciones)Leche+bebidas vegetalesRTO CENTRO</v>
      </c>
      <c r="B96" s="12" t="s">
        <v>118</v>
      </c>
      <c r="C96" s="12" t="s">
        <v>174</v>
      </c>
      <c r="D96" s="12" t="s">
        <v>6</v>
      </c>
      <c r="E96" s="13">
        <v>9.5646418423124757</v>
      </c>
      <c r="F96" s="13">
        <v>9.6250992175983665</v>
      </c>
      <c r="G96" s="13">
        <v>8.8185481611369916</v>
      </c>
      <c r="H96" s="13">
        <v>8.952556034396304</v>
      </c>
      <c r="I96" s="13">
        <v>0</v>
      </c>
      <c r="J96" s="13">
        <v>0</v>
      </c>
      <c r="K96" s="13">
        <v>0</v>
      </c>
      <c r="L96" s="13">
        <v>0</v>
      </c>
      <c r="M96" s="13">
        <v>0</v>
      </c>
      <c r="N96" s="13"/>
      <c r="O96" s="13"/>
    </row>
    <row r="97" spans="1:15" x14ac:dyDescent="0.35">
      <c r="A97" s="12" t="str">
        <f t="shared" si="1"/>
        <v>DISTRIBUCION VOLUMEN X CRITERIO (Consumiciones)Leche+bebidas vegetalesNORTE-CENTRO</v>
      </c>
      <c r="B97" s="12" t="s">
        <v>118</v>
      </c>
      <c r="C97" s="12" t="s">
        <v>174</v>
      </c>
      <c r="D97" s="12" t="s">
        <v>7</v>
      </c>
      <c r="E97" s="13">
        <v>10.918541910679217</v>
      </c>
      <c r="F97" s="13">
        <v>11.39233139678368</v>
      </c>
      <c r="G97" s="13">
        <v>11.911712444059509</v>
      </c>
      <c r="H97" s="13">
        <v>12.2276607649602</v>
      </c>
      <c r="I97" s="13">
        <v>0</v>
      </c>
      <c r="J97" s="13">
        <v>0</v>
      </c>
      <c r="K97" s="13">
        <v>0</v>
      </c>
      <c r="L97" s="13">
        <v>0</v>
      </c>
      <c r="M97" s="13">
        <v>0</v>
      </c>
      <c r="N97" s="13"/>
      <c r="O97" s="13"/>
    </row>
    <row r="98" spans="1:15" x14ac:dyDescent="0.35">
      <c r="A98" s="12" t="str">
        <f t="shared" si="1"/>
        <v>DISTRIBUCION VOLUMEN X CRITERIO (Consumiciones)Leche+bebidas vegetalesNOROESTE</v>
      </c>
      <c r="B98" s="12" t="s">
        <v>118</v>
      </c>
      <c r="C98" s="12" t="s">
        <v>174</v>
      </c>
      <c r="D98" s="12" t="s">
        <v>8</v>
      </c>
      <c r="E98" s="13">
        <v>15.604941909019326</v>
      </c>
      <c r="F98" s="13">
        <v>15.058821861889104</v>
      </c>
      <c r="G98" s="13">
        <v>16.337822759525224</v>
      </c>
      <c r="H98" s="13">
        <v>15.400223950844241</v>
      </c>
      <c r="I98" s="13">
        <v>0</v>
      </c>
      <c r="J98" s="13">
        <v>0</v>
      </c>
      <c r="K98" s="13">
        <v>0</v>
      </c>
      <c r="L98" s="13">
        <v>0</v>
      </c>
      <c r="M98" s="13">
        <v>0</v>
      </c>
      <c r="N98" s="13"/>
      <c r="O98" s="13"/>
    </row>
    <row r="99" spans="1:15" x14ac:dyDescent="0.35">
      <c r="A99" s="12" t="str">
        <f t="shared" si="1"/>
        <v>DISTRIBUCION VOLUMEN X CRITERIO (Consumiciones)Leche+bebidas vegetales&lt;2MIL</v>
      </c>
      <c r="B99" s="12" t="s">
        <v>118</v>
      </c>
      <c r="C99" s="12" t="s">
        <v>174</v>
      </c>
      <c r="D99" s="12" t="s">
        <v>9</v>
      </c>
      <c r="E99" s="13">
        <v>3.8070921934311914</v>
      </c>
      <c r="F99" s="13">
        <v>4.3863675019843518</v>
      </c>
      <c r="G99" s="13">
        <v>3.9060760116814461</v>
      </c>
      <c r="H99" s="13">
        <v>4.9044640084434583</v>
      </c>
      <c r="I99" s="13">
        <v>0</v>
      </c>
      <c r="J99" s="13">
        <v>0</v>
      </c>
      <c r="K99" s="13">
        <v>0</v>
      </c>
      <c r="L99" s="13">
        <v>0</v>
      </c>
      <c r="M99" s="13">
        <v>0</v>
      </c>
      <c r="N99" s="13"/>
      <c r="O99" s="13"/>
    </row>
    <row r="100" spans="1:15" x14ac:dyDescent="0.35">
      <c r="A100" s="12" t="str">
        <f t="shared" si="1"/>
        <v>DISTRIBUCION VOLUMEN X CRITERIO (Consumiciones)Leche+bebidas vegetales2-5MIL</v>
      </c>
      <c r="B100" s="12" t="s">
        <v>118</v>
      </c>
      <c r="C100" s="12" t="s">
        <v>174</v>
      </c>
      <c r="D100" s="12" t="s">
        <v>10</v>
      </c>
      <c r="E100" s="13">
        <v>5.3896541099407731</v>
      </c>
      <c r="F100" s="13">
        <v>4.7938191605023919</v>
      </c>
      <c r="G100" s="13">
        <v>4.6906204402602718</v>
      </c>
      <c r="H100" s="13">
        <v>4.4848252208212047</v>
      </c>
      <c r="I100" s="13">
        <v>0</v>
      </c>
      <c r="J100" s="13">
        <v>0</v>
      </c>
      <c r="K100" s="13">
        <v>0</v>
      </c>
      <c r="L100" s="13">
        <v>0</v>
      </c>
      <c r="M100" s="13">
        <v>0</v>
      </c>
      <c r="N100" s="13"/>
      <c r="O100" s="13"/>
    </row>
    <row r="101" spans="1:15" x14ac:dyDescent="0.35">
      <c r="A101" s="12" t="str">
        <f t="shared" si="1"/>
        <v>DISTRIBUCION VOLUMEN X CRITERIO (Consumiciones)Leche+bebidas vegetales5-10MIL</v>
      </c>
      <c r="B101" s="12" t="s">
        <v>118</v>
      </c>
      <c r="C101" s="12" t="s">
        <v>174</v>
      </c>
      <c r="D101" s="12" t="s">
        <v>11</v>
      </c>
      <c r="E101" s="13">
        <v>6.5467170996733133</v>
      </c>
      <c r="F101" s="13">
        <v>5.9517343903203637</v>
      </c>
      <c r="G101" s="13">
        <v>7.3280146862189728</v>
      </c>
      <c r="H101" s="13">
        <v>6.9061432939586522</v>
      </c>
      <c r="I101" s="13">
        <v>0</v>
      </c>
      <c r="J101" s="13">
        <v>0</v>
      </c>
      <c r="K101" s="13">
        <v>0</v>
      </c>
      <c r="L101" s="13">
        <v>0</v>
      </c>
      <c r="M101" s="13">
        <v>0</v>
      </c>
      <c r="N101" s="13"/>
      <c r="O101" s="13"/>
    </row>
    <row r="102" spans="1:15" x14ac:dyDescent="0.35">
      <c r="A102" s="12" t="str">
        <f t="shared" si="1"/>
        <v>DISTRIBUCION VOLUMEN X CRITERIO (Consumiciones)Leche+bebidas vegetales10-30MIL</v>
      </c>
      <c r="B102" s="12" t="s">
        <v>118</v>
      </c>
      <c r="C102" s="12" t="s">
        <v>174</v>
      </c>
      <c r="D102" s="12" t="s">
        <v>12</v>
      </c>
      <c r="E102" s="13">
        <v>19.866876781140324</v>
      </c>
      <c r="F102" s="13">
        <v>20.830676413892462</v>
      </c>
      <c r="G102" s="13">
        <v>19.719930456099881</v>
      </c>
      <c r="H102" s="13">
        <v>19.377626909512934</v>
      </c>
      <c r="I102" s="13">
        <v>0</v>
      </c>
      <c r="J102" s="13">
        <v>0</v>
      </c>
      <c r="K102" s="13">
        <v>0</v>
      </c>
      <c r="L102" s="13">
        <v>0</v>
      </c>
      <c r="M102" s="13">
        <v>0</v>
      </c>
      <c r="N102" s="13"/>
      <c r="O102" s="13"/>
    </row>
    <row r="103" spans="1:15" x14ac:dyDescent="0.35">
      <c r="A103" s="12" t="str">
        <f t="shared" si="1"/>
        <v>DISTRIBUCION VOLUMEN X CRITERIO (Consumiciones)Leche+bebidas vegetales30-100MIL</v>
      </c>
      <c r="B103" s="12" t="s">
        <v>118</v>
      </c>
      <c r="C103" s="12" t="s">
        <v>174</v>
      </c>
      <c r="D103" s="12" t="s">
        <v>13</v>
      </c>
      <c r="E103" s="13">
        <v>21.437745287726457</v>
      </c>
      <c r="F103" s="13">
        <v>20.671444674933131</v>
      </c>
      <c r="G103" s="13">
        <v>20.590286127325488</v>
      </c>
      <c r="H103" s="13">
        <v>21.458972661812787</v>
      </c>
      <c r="I103" s="13">
        <v>0</v>
      </c>
      <c r="J103" s="13">
        <v>0</v>
      </c>
      <c r="K103" s="13">
        <v>0</v>
      </c>
      <c r="L103" s="13">
        <v>0</v>
      </c>
      <c r="M103" s="13">
        <v>0</v>
      </c>
      <c r="N103" s="13"/>
      <c r="O103" s="13"/>
    </row>
    <row r="104" spans="1:15" x14ac:dyDescent="0.35">
      <c r="A104" s="12" t="str">
        <f t="shared" si="1"/>
        <v>DISTRIBUCION VOLUMEN X CRITERIO (Consumiciones)Leche+bebidas vegetales100-200MIL</v>
      </c>
      <c r="B104" s="12" t="s">
        <v>118</v>
      </c>
      <c r="C104" s="12" t="s">
        <v>174</v>
      </c>
      <c r="D104" s="12" t="s">
        <v>14</v>
      </c>
      <c r="E104" s="13">
        <v>12.061485456765558</v>
      </c>
      <c r="F104" s="13">
        <v>12.5494253716908</v>
      </c>
      <c r="G104" s="13">
        <v>12.265617407822766</v>
      </c>
      <c r="H104" s="13">
        <v>11.554867611022697</v>
      </c>
      <c r="I104" s="13">
        <v>0</v>
      </c>
      <c r="J104" s="13">
        <v>0</v>
      </c>
      <c r="K104" s="13">
        <v>0</v>
      </c>
      <c r="L104" s="13">
        <v>0</v>
      </c>
      <c r="M104" s="13">
        <v>0</v>
      </c>
      <c r="N104" s="13"/>
      <c r="O104" s="13"/>
    </row>
    <row r="105" spans="1:15" x14ac:dyDescent="0.35">
      <c r="A105" s="12" t="str">
        <f t="shared" si="1"/>
        <v>DISTRIBUCION VOLUMEN X CRITERIO (Consumiciones)Leche+bebidas vegetales200-500MIL</v>
      </c>
      <c r="B105" s="12" t="s">
        <v>118</v>
      </c>
      <c r="C105" s="12" t="s">
        <v>174</v>
      </c>
      <c r="D105" s="12" t="s">
        <v>15</v>
      </c>
      <c r="E105" s="13">
        <v>13.842968133214512</v>
      </c>
      <c r="F105" s="13">
        <v>13.173979309378813</v>
      </c>
      <c r="G105" s="13">
        <v>13.617779518030412</v>
      </c>
      <c r="H105" s="13">
        <v>14.606367313966221</v>
      </c>
      <c r="I105" s="13">
        <v>0</v>
      </c>
      <c r="J105" s="13">
        <v>0</v>
      </c>
      <c r="K105" s="13">
        <v>0</v>
      </c>
      <c r="L105" s="13">
        <v>0</v>
      </c>
      <c r="M105" s="13">
        <v>0</v>
      </c>
      <c r="N105" s="13"/>
      <c r="O105" s="13"/>
    </row>
    <row r="106" spans="1:15" x14ac:dyDescent="0.35">
      <c r="A106" s="12" t="str">
        <f t="shared" si="1"/>
        <v>DISTRIBUCION VOLUMEN X CRITERIO (Consumiciones)Leche+bebidas vegetales&gt;500MIL</v>
      </c>
      <c r="B106" s="12" t="s">
        <v>118</v>
      </c>
      <c r="C106" s="12" t="s">
        <v>174</v>
      </c>
      <c r="D106" s="12" t="s">
        <v>16</v>
      </c>
      <c r="E106" s="13">
        <v>17.047449007644833</v>
      </c>
      <c r="F106" s="13">
        <v>17.642564849956312</v>
      </c>
      <c r="G106" s="13">
        <v>17.88166329374495</v>
      </c>
      <c r="H106" s="13">
        <v>16.706732980462053</v>
      </c>
      <c r="I106" s="13">
        <v>0</v>
      </c>
      <c r="J106" s="13">
        <v>0</v>
      </c>
      <c r="K106" s="13">
        <v>0</v>
      </c>
      <c r="L106" s="13">
        <v>0</v>
      </c>
      <c r="M106" s="13">
        <v>0</v>
      </c>
      <c r="N106" s="13"/>
      <c r="O106" s="13"/>
    </row>
    <row r="107" spans="1:15" x14ac:dyDescent="0.35">
      <c r="A107" s="12" t="str">
        <f t="shared" si="1"/>
        <v>DISTRIBUCION VOLUMEN X CRITERIO (Consumiciones)Leche+bebidas vegetalesDE 15 A 19 AÑOS</v>
      </c>
      <c r="B107" s="12" t="s">
        <v>118</v>
      </c>
      <c r="C107" s="12" t="s">
        <v>174</v>
      </c>
      <c r="D107" s="12" t="s">
        <v>39</v>
      </c>
      <c r="E107" s="13">
        <v>0.94221298677585974</v>
      </c>
      <c r="F107" s="13">
        <v>0.95625170921072811</v>
      </c>
      <c r="G107" s="13">
        <v>1.1012124784626003</v>
      </c>
      <c r="H107" s="13">
        <v>0.63099865615660788</v>
      </c>
      <c r="I107" s="13">
        <v>0</v>
      </c>
      <c r="J107" s="13">
        <v>0</v>
      </c>
      <c r="K107" s="13">
        <v>0</v>
      </c>
      <c r="L107" s="13">
        <v>0</v>
      </c>
      <c r="M107" s="13">
        <v>0</v>
      </c>
      <c r="N107" s="13"/>
      <c r="O107" s="13"/>
    </row>
    <row r="108" spans="1:15" x14ac:dyDescent="0.35">
      <c r="A108" s="12" t="str">
        <f t="shared" si="1"/>
        <v>DISTRIBUCION VOLUMEN X CRITERIO (Consumiciones)Leche+bebidas vegetalesDE 20 A 24 AÑOS</v>
      </c>
      <c r="B108" s="12" t="s">
        <v>118</v>
      </c>
      <c r="C108" s="12" t="s">
        <v>174</v>
      </c>
      <c r="D108" s="12" t="s">
        <v>40</v>
      </c>
      <c r="E108" s="13">
        <v>1.7449500424828224</v>
      </c>
      <c r="F108" s="13">
        <v>2.0084660125531109</v>
      </c>
      <c r="G108" s="13">
        <v>1.4353970223237054</v>
      </c>
      <c r="H108" s="13">
        <v>1.5868183003389695</v>
      </c>
      <c r="I108" s="13">
        <v>0</v>
      </c>
      <c r="J108" s="13">
        <v>0</v>
      </c>
      <c r="K108" s="13">
        <v>0</v>
      </c>
      <c r="L108" s="13">
        <v>0</v>
      </c>
      <c r="M108" s="13">
        <v>0</v>
      </c>
      <c r="N108" s="13"/>
      <c r="O108" s="13"/>
    </row>
    <row r="109" spans="1:15" x14ac:dyDescent="0.35">
      <c r="A109" s="12" t="str">
        <f t="shared" si="1"/>
        <v>DISTRIBUCION VOLUMEN X CRITERIO (Consumiciones)Leche+bebidas vegetalesDE 25 A 34 AÑOS</v>
      </c>
      <c r="B109" s="12" t="s">
        <v>118</v>
      </c>
      <c r="C109" s="12" t="s">
        <v>174</v>
      </c>
      <c r="D109" s="12" t="s">
        <v>41</v>
      </c>
      <c r="E109" s="13">
        <v>7.0797701881589639</v>
      </c>
      <c r="F109" s="13">
        <v>6.4758125837930143</v>
      </c>
      <c r="G109" s="13">
        <v>6.8944825242931937</v>
      </c>
      <c r="H109" s="13">
        <v>6.5343897339494399</v>
      </c>
      <c r="I109" s="13">
        <v>0</v>
      </c>
      <c r="J109" s="13">
        <v>0</v>
      </c>
      <c r="K109" s="13">
        <v>0</v>
      </c>
      <c r="L109" s="13">
        <v>0</v>
      </c>
      <c r="M109" s="13">
        <v>0</v>
      </c>
      <c r="N109" s="13"/>
      <c r="O109" s="13"/>
    </row>
    <row r="110" spans="1:15" x14ac:dyDescent="0.35">
      <c r="A110" s="12" t="str">
        <f t="shared" si="1"/>
        <v>DISTRIBUCION VOLUMEN X CRITERIO (Consumiciones)Leche+bebidas vegetalesDE 35 A 49 AÑOS</v>
      </c>
      <c r="B110" s="12" t="s">
        <v>118</v>
      </c>
      <c r="C110" s="12" t="s">
        <v>174</v>
      </c>
      <c r="D110" s="12" t="s">
        <v>42</v>
      </c>
      <c r="E110" s="13">
        <v>32.268816155714333</v>
      </c>
      <c r="F110" s="13">
        <v>31.026985519233207</v>
      </c>
      <c r="G110" s="13">
        <v>29.375473929194889</v>
      </c>
      <c r="H110" s="13">
        <v>26.872572799586131</v>
      </c>
      <c r="I110" s="13">
        <v>0</v>
      </c>
      <c r="J110" s="13">
        <v>0</v>
      </c>
      <c r="K110" s="13">
        <v>0</v>
      </c>
      <c r="L110" s="13">
        <v>0</v>
      </c>
      <c r="M110" s="13">
        <v>0</v>
      </c>
      <c r="N110" s="13"/>
      <c r="O110" s="13"/>
    </row>
    <row r="111" spans="1:15" x14ac:dyDescent="0.35">
      <c r="A111" s="12" t="str">
        <f t="shared" si="1"/>
        <v>DISTRIBUCION VOLUMEN X CRITERIO (Consumiciones)Leche+bebidas vegetalesDE 50 A 59 AÑOS</v>
      </c>
      <c r="B111" s="12" t="s">
        <v>118</v>
      </c>
      <c r="C111" s="12" t="s">
        <v>174</v>
      </c>
      <c r="D111" s="12" t="s">
        <v>43</v>
      </c>
      <c r="E111" s="13">
        <v>25.118910406372319</v>
      </c>
      <c r="F111" s="13">
        <v>26.026576976181104</v>
      </c>
      <c r="G111" s="13">
        <v>26.030557039262792</v>
      </c>
      <c r="H111" s="13">
        <v>25.627487718322676</v>
      </c>
      <c r="I111" s="13">
        <v>0</v>
      </c>
      <c r="J111" s="13">
        <v>0</v>
      </c>
      <c r="K111" s="13">
        <v>0</v>
      </c>
      <c r="L111" s="13">
        <v>0</v>
      </c>
      <c r="M111" s="13">
        <v>0</v>
      </c>
      <c r="N111" s="13"/>
      <c r="O111" s="13"/>
    </row>
    <row r="112" spans="1:15" x14ac:dyDescent="0.35">
      <c r="A112" s="12" t="str">
        <f t="shared" si="1"/>
        <v>DISTRIBUCION VOLUMEN X CRITERIO (Consumiciones)Leche+bebidas vegetalesDE 60 A 75 AÑOS</v>
      </c>
      <c r="B112" s="12" t="s">
        <v>118</v>
      </c>
      <c r="C112" s="12" t="s">
        <v>174</v>
      </c>
      <c r="D112" s="12" t="s">
        <v>44</v>
      </c>
      <c r="E112" s="13">
        <v>32.845316878285416</v>
      </c>
      <c r="F112" s="13">
        <v>33.505924708016785</v>
      </c>
      <c r="G112" s="13">
        <v>35.162861400936471</v>
      </c>
      <c r="H112" s="13">
        <v>38.747735765669127</v>
      </c>
      <c r="I112" s="13">
        <v>0</v>
      </c>
      <c r="J112" s="13">
        <v>0</v>
      </c>
      <c r="K112" s="13">
        <v>0</v>
      </c>
      <c r="L112" s="13">
        <v>0</v>
      </c>
      <c r="M112" s="13">
        <v>0</v>
      </c>
      <c r="N112" s="13"/>
      <c r="O112" s="13"/>
    </row>
    <row r="113" spans="1:15" x14ac:dyDescent="0.35">
      <c r="A113" s="12" t="str">
        <f t="shared" si="1"/>
        <v>DISTRIBUCION VOLUMEN X CRITERIO (Consumiciones)Leche+bebidas vegetalesALTA Y MEDIA ALTA</v>
      </c>
      <c r="B113" s="12" t="s">
        <v>118</v>
      </c>
      <c r="C113" s="12" t="s">
        <v>174</v>
      </c>
      <c r="D113" s="12" t="s">
        <v>17</v>
      </c>
      <c r="E113" s="13">
        <v>24.487524366673963</v>
      </c>
      <c r="F113" s="13">
        <v>24.772925101552129</v>
      </c>
      <c r="G113" s="13">
        <v>27.595613995887231</v>
      </c>
      <c r="H113" s="13">
        <v>25.778637247355025</v>
      </c>
      <c r="I113" s="13">
        <v>0</v>
      </c>
      <c r="J113" s="13">
        <v>0</v>
      </c>
      <c r="K113" s="13">
        <v>0</v>
      </c>
      <c r="L113" s="13">
        <v>0</v>
      </c>
      <c r="M113" s="13">
        <v>0</v>
      </c>
      <c r="N113" s="13"/>
      <c r="O113" s="13"/>
    </row>
    <row r="114" spans="1:15" x14ac:dyDescent="0.35">
      <c r="A114" s="12" t="str">
        <f t="shared" si="1"/>
        <v>DISTRIBUCION VOLUMEN X CRITERIO (Consumiciones)Leche+bebidas vegetalesMEDIA</v>
      </c>
      <c r="B114" s="12" t="s">
        <v>118</v>
      </c>
      <c r="C114" s="12" t="s">
        <v>174</v>
      </c>
      <c r="D114" s="12" t="s">
        <v>18</v>
      </c>
      <c r="E114" s="13">
        <v>31.722224585260793</v>
      </c>
      <c r="F114" s="13">
        <v>32.185438525109554</v>
      </c>
      <c r="G114" s="13">
        <v>30.582164160206332</v>
      </c>
      <c r="H114" s="13">
        <v>30.591989642100547</v>
      </c>
      <c r="I114" s="13">
        <v>0</v>
      </c>
      <c r="J114" s="13">
        <v>0</v>
      </c>
      <c r="K114" s="13">
        <v>0</v>
      </c>
      <c r="L114" s="13">
        <v>0</v>
      </c>
      <c r="M114" s="13">
        <v>0</v>
      </c>
      <c r="N114" s="13"/>
      <c r="O114" s="13"/>
    </row>
    <row r="115" spans="1:15" x14ac:dyDescent="0.35">
      <c r="A115" s="12" t="str">
        <f t="shared" si="1"/>
        <v>DISTRIBUCION VOLUMEN X CRITERIO (Consumiciones)Leche+bebidas vegetalesMEDIA BAJA</v>
      </c>
      <c r="B115" s="12" t="s">
        <v>118</v>
      </c>
      <c r="C115" s="12" t="s">
        <v>174</v>
      </c>
      <c r="D115" s="12" t="s">
        <v>19</v>
      </c>
      <c r="E115" s="13">
        <v>26.090226460937071</v>
      </c>
      <c r="F115" s="13">
        <v>26.949534094168342</v>
      </c>
      <c r="G115" s="13">
        <v>25.930092916722526</v>
      </c>
      <c r="H115" s="13">
        <v>27.973576843565702</v>
      </c>
      <c r="I115" s="13">
        <v>0</v>
      </c>
      <c r="J115" s="13">
        <v>0</v>
      </c>
      <c r="K115" s="13">
        <v>0</v>
      </c>
      <c r="L115" s="13">
        <v>0</v>
      </c>
      <c r="M115" s="13">
        <v>0</v>
      </c>
      <c r="N115" s="13"/>
      <c r="O115" s="13"/>
    </row>
    <row r="116" spans="1:15" x14ac:dyDescent="0.35">
      <c r="A116" s="12" t="str">
        <f t="shared" si="1"/>
        <v>DISTRIBUCION VOLUMEN X CRITERIO (Consumiciones)Leche+bebidas vegetalesBAJA</v>
      </c>
      <c r="B116" s="12" t="s">
        <v>118</v>
      </c>
      <c r="C116" s="12" t="s">
        <v>174</v>
      </c>
      <c r="D116" s="12" t="s">
        <v>20</v>
      </c>
      <c r="E116" s="13">
        <v>17.699998651338962</v>
      </c>
      <c r="F116" s="13">
        <v>16.092110616783284</v>
      </c>
      <c r="G116" s="13">
        <v>15.892114740341775</v>
      </c>
      <c r="H116" s="13">
        <v>15.655796266978731</v>
      </c>
      <c r="I116" s="13">
        <v>0</v>
      </c>
      <c r="J116" s="13">
        <v>0</v>
      </c>
      <c r="K116" s="13">
        <v>0</v>
      </c>
      <c r="L116" s="13">
        <v>0</v>
      </c>
      <c r="M116" s="13">
        <v>0</v>
      </c>
      <c r="N116" s="13"/>
      <c r="O116" s="13"/>
    </row>
    <row r="117" spans="1:15" x14ac:dyDescent="0.35">
      <c r="A117" s="12" t="str">
        <f t="shared" si="1"/>
        <v>DISTRIBUCION VOLUMEN X CRITERIO (Consumiciones)Leche+bebidas vegetalesHOMBRE</v>
      </c>
      <c r="B117" s="12" t="s">
        <v>118</v>
      </c>
      <c r="C117" s="12" t="s">
        <v>174</v>
      </c>
      <c r="D117" s="12" t="s">
        <v>21</v>
      </c>
      <c r="E117" s="13">
        <v>58.129417513297277</v>
      </c>
      <c r="F117" s="13">
        <v>60.042530165484955</v>
      </c>
      <c r="G117" s="13">
        <v>61.621002768562235</v>
      </c>
      <c r="H117" s="13">
        <v>60.647977353161075</v>
      </c>
      <c r="I117" s="13">
        <v>0</v>
      </c>
      <c r="J117" s="13">
        <v>0</v>
      </c>
      <c r="K117" s="13">
        <v>0</v>
      </c>
      <c r="L117" s="13">
        <v>0</v>
      </c>
      <c r="M117" s="13">
        <v>0</v>
      </c>
      <c r="N117" s="13"/>
      <c r="O117" s="13"/>
    </row>
    <row r="118" spans="1:15" x14ac:dyDescent="0.35">
      <c r="A118" s="12" t="str">
        <f t="shared" si="1"/>
        <v>DISTRIBUCION VOLUMEN X CRITERIO (Consumiciones)Leche+bebidas vegetalesMUJER</v>
      </c>
      <c r="B118" s="12" t="s">
        <v>118</v>
      </c>
      <c r="C118" s="12" t="s">
        <v>174</v>
      </c>
      <c r="D118" s="12" t="s">
        <v>22</v>
      </c>
      <c r="E118" s="13">
        <v>41.870566925229191</v>
      </c>
      <c r="F118" s="13">
        <v>39.957478172128361</v>
      </c>
      <c r="G118" s="13">
        <v>38.378983044595635</v>
      </c>
      <c r="H118" s="13">
        <v>39.352022646838925</v>
      </c>
      <c r="I118" s="13">
        <v>0</v>
      </c>
      <c r="J118" s="13">
        <v>0</v>
      </c>
      <c r="K118" s="13">
        <v>0</v>
      </c>
      <c r="L118" s="13">
        <v>0</v>
      </c>
      <c r="M118" s="13">
        <v>0</v>
      </c>
      <c r="N118" s="13"/>
      <c r="O118" s="13"/>
    </row>
    <row r="119" spans="1:15" x14ac:dyDescent="0.35">
      <c r="A119" s="12" t="str">
        <f t="shared" si="1"/>
        <v>DISTRIBUCION VOLUMEN X CRITERIO (Consumiciones)LecheT.ESPAÑA</v>
      </c>
      <c r="B119" s="12" t="s">
        <v>118</v>
      </c>
      <c r="C119" s="12" t="s">
        <v>124</v>
      </c>
      <c r="D119" s="12" t="s">
        <v>36</v>
      </c>
      <c r="E119" s="13">
        <v>100</v>
      </c>
      <c r="F119" s="13">
        <v>100</v>
      </c>
      <c r="G119" s="13">
        <v>100</v>
      </c>
      <c r="H119" s="13">
        <v>100</v>
      </c>
      <c r="I119" s="13">
        <v>0</v>
      </c>
      <c r="J119" s="13">
        <v>0</v>
      </c>
      <c r="K119" s="13">
        <v>0</v>
      </c>
      <c r="L119" s="13">
        <v>0</v>
      </c>
      <c r="M119" s="13">
        <v>0</v>
      </c>
      <c r="N119" s="13"/>
      <c r="O119" s="13"/>
    </row>
    <row r="120" spans="1:15" x14ac:dyDescent="0.35">
      <c r="A120" s="12" t="str">
        <f t="shared" si="1"/>
        <v>DISTRIBUCION VOLUMEN X CRITERIO (Consumiciones)LecheBCN AM</v>
      </c>
      <c r="B120" s="12" t="s">
        <v>118</v>
      </c>
      <c r="C120" s="12" t="s">
        <v>124</v>
      </c>
      <c r="D120" s="12" t="s">
        <v>1</v>
      </c>
      <c r="E120" s="13">
        <v>9.1598424628939696</v>
      </c>
      <c r="F120" s="13">
        <v>7.5223445762543193</v>
      </c>
      <c r="G120" s="13">
        <v>9.0553924484101369</v>
      </c>
      <c r="H120" s="13">
        <v>8.1436723204650239</v>
      </c>
      <c r="I120" s="13">
        <v>0</v>
      </c>
      <c r="J120" s="13">
        <v>0</v>
      </c>
      <c r="K120" s="13">
        <v>0</v>
      </c>
      <c r="L120" s="13">
        <v>0</v>
      </c>
      <c r="M120" s="13">
        <v>0</v>
      </c>
      <c r="N120" s="13"/>
      <c r="O120" s="13"/>
    </row>
    <row r="121" spans="1:15" x14ac:dyDescent="0.35">
      <c r="A121" s="12" t="str">
        <f t="shared" si="1"/>
        <v>DISTRIBUCION VOLUMEN X CRITERIO (Consumiciones)LecheREST.CAT ARAGON</v>
      </c>
      <c r="B121" s="12" t="s">
        <v>118</v>
      </c>
      <c r="C121" s="12" t="s">
        <v>124</v>
      </c>
      <c r="D121" s="12" t="s">
        <v>2</v>
      </c>
      <c r="E121" s="13">
        <v>9.4155270180559079</v>
      </c>
      <c r="F121" s="13">
        <v>9.4349600052159666</v>
      </c>
      <c r="G121" s="13">
        <v>8.4394079805135291</v>
      </c>
      <c r="H121" s="13">
        <v>9.3651688165498932</v>
      </c>
      <c r="I121" s="13">
        <v>0</v>
      </c>
      <c r="J121" s="13">
        <v>0</v>
      </c>
      <c r="K121" s="13">
        <v>0</v>
      </c>
      <c r="L121" s="13">
        <v>0</v>
      </c>
      <c r="M121" s="13">
        <v>0</v>
      </c>
      <c r="N121" s="13"/>
      <c r="O121" s="13"/>
    </row>
    <row r="122" spans="1:15" x14ac:dyDescent="0.35">
      <c r="A122" s="12" t="str">
        <f t="shared" si="1"/>
        <v>DISTRIBUCION VOLUMEN X CRITERIO (Consumiciones)LecheLEVANTE</v>
      </c>
      <c r="B122" s="12" t="s">
        <v>118</v>
      </c>
      <c r="C122" s="12" t="s">
        <v>124</v>
      </c>
      <c r="D122" s="12" t="s">
        <v>3</v>
      </c>
      <c r="E122" s="13">
        <v>10.084433234411993</v>
      </c>
      <c r="F122" s="13">
        <v>12.026042077738467</v>
      </c>
      <c r="G122" s="13">
        <v>11.660768844941765</v>
      </c>
      <c r="H122" s="13">
        <v>11.030513633408734</v>
      </c>
      <c r="I122" s="13">
        <v>0</v>
      </c>
      <c r="J122" s="13">
        <v>0</v>
      </c>
      <c r="K122" s="13">
        <v>0</v>
      </c>
      <c r="L122" s="13">
        <v>0</v>
      </c>
      <c r="M122" s="13">
        <v>0</v>
      </c>
      <c r="N122" s="13"/>
      <c r="O122" s="13"/>
    </row>
    <row r="123" spans="1:15" x14ac:dyDescent="0.35">
      <c r="A123" s="12" t="str">
        <f t="shared" si="1"/>
        <v>DISTRIBUCION VOLUMEN X CRITERIO (Consumiciones)LecheANDALUCIA</v>
      </c>
      <c r="B123" s="12" t="s">
        <v>118</v>
      </c>
      <c r="C123" s="12" t="s">
        <v>124</v>
      </c>
      <c r="D123" s="12" t="s">
        <v>4</v>
      </c>
      <c r="E123" s="13">
        <v>21.48453610418381</v>
      </c>
      <c r="F123" s="13">
        <v>21.235231441287794</v>
      </c>
      <c r="G123" s="13">
        <v>21.072636752177196</v>
      </c>
      <c r="H123" s="13">
        <v>21.637961428684829</v>
      </c>
      <c r="I123" s="13">
        <v>0</v>
      </c>
      <c r="J123" s="13">
        <v>0</v>
      </c>
      <c r="K123" s="13">
        <v>0</v>
      </c>
      <c r="L123" s="13">
        <v>0</v>
      </c>
      <c r="M123" s="13">
        <v>0</v>
      </c>
      <c r="N123" s="13"/>
      <c r="O123" s="13"/>
    </row>
    <row r="124" spans="1:15" x14ac:dyDescent="0.35">
      <c r="A124" s="12" t="str">
        <f t="shared" si="1"/>
        <v>DISTRIBUCION VOLUMEN X CRITERIO (Consumiciones)LecheMDD AM</v>
      </c>
      <c r="B124" s="12" t="s">
        <v>118</v>
      </c>
      <c r="C124" s="12" t="s">
        <v>124</v>
      </c>
      <c r="D124" s="12" t="s">
        <v>5</v>
      </c>
      <c r="E124" s="13">
        <v>13.760716698017204</v>
      </c>
      <c r="F124" s="13">
        <v>13.397677866121278</v>
      </c>
      <c r="G124" s="13">
        <v>12.524862212276448</v>
      </c>
      <c r="H124" s="13">
        <v>13.065144429672465</v>
      </c>
      <c r="I124" s="13">
        <v>0</v>
      </c>
      <c r="J124" s="13">
        <v>0</v>
      </c>
      <c r="K124" s="13">
        <v>0</v>
      </c>
      <c r="L124" s="13">
        <v>0</v>
      </c>
      <c r="M124" s="13">
        <v>0</v>
      </c>
      <c r="N124" s="13"/>
      <c r="O124" s="13"/>
    </row>
    <row r="125" spans="1:15" x14ac:dyDescent="0.35">
      <c r="A125" s="12" t="str">
        <f t="shared" si="1"/>
        <v>DISTRIBUCION VOLUMEN X CRITERIO (Consumiciones)LecheRTO CENTRO</v>
      </c>
      <c r="B125" s="12" t="s">
        <v>118</v>
      </c>
      <c r="C125" s="12" t="s">
        <v>124</v>
      </c>
      <c r="D125" s="12" t="s">
        <v>6</v>
      </c>
      <c r="E125" s="13">
        <v>9.5641775235339601</v>
      </c>
      <c r="F125" s="13">
        <v>9.7137224488955543</v>
      </c>
      <c r="G125" s="13">
        <v>8.9724395433841142</v>
      </c>
      <c r="H125" s="13">
        <v>9.1600472862268489</v>
      </c>
      <c r="I125" s="13">
        <v>0</v>
      </c>
      <c r="J125" s="13">
        <v>0</v>
      </c>
      <c r="K125" s="13">
        <v>0</v>
      </c>
      <c r="L125" s="13">
        <v>0</v>
      </c>
      <c r="M125" s="13">
        <v>0</v>
      </c>
      <c r="N125" s="13"/>
      <c r="O125" s="13"/>
    </row>
    <row r="126" spans="1:15" x14ac:dyDescent="0.35">
      <c r="A126" s="12" t="str">
        <f t="shared" si="1"/>
        <v>DISTRIBUCION VOLUMEN X CRITERIO (Consumiciones)LecheNORTE-CENTRO</v>
      </c>
      <c r="B126" s="12" t="s">
        <v>118</v>
      </c>
      <c r="C126" s="12" t="s">
        <v>124</v>
      </c>
      <c r="D126" s="12" t="s">
        <v>7</v>
      </c>
      <c r="E126" s="13">
        <v>10.888107275167163</v>
      </c>
      <c r="F126" s="13">
        <v>11.453529869978347</v>
      </c>
      <c r="G126" s="13">
        <v>11.75314904369387</v>
      </c>
      <c r="H126" s="13">
        <v>12.120506932381126</v>
      </c>
      <c r="I126" s="13">
        <v>0</v>
      </c>
      <c r="J126" s="13">
        <v>0</v>
      </c>
      <c r="K126" s="13">
        <v>0</v>
      </c>
      <c r="L126" s="13">
        <v>0</v>
      </c>
      <c r="M126" s="13">
        <v>0</v>
      </c>
      <c r="N126" s="13"/>
      <c r="O126" s="13"/>
    </row>
    <row r="127" spans="1:15" x14ac:dyDescent="0.35">
      <c r="A127" s="12" t="str">
        <f t="shared" si="1"/>
        <v>DISTRIBUCION VOLUMEN X CRITERIO (Consumiciones)LecheNOROESTE</v>
      </c>
      <c r="B127" s="12" t="s">
        <v>118</v>
      </c>
      <c r="C127" s="12" t="s">
        <v>124</v>
      </c>
      <c r="D127" s="12" t="s">
        <v>8</v>
      </c>
      <c r="E127" s="13">
        <v>15.642664948309784</v>
      </c>
      <c r="F127" s="13">
        <v>15.216522598511393</v>
      </c>
      <c r="G127" s="13">
        <v>16.521357734129936</v>
      </c>
      <c r="H127" s="13">
        <v>15.476978001034118</v>
      </c>
      <c r="I127" s="13">
        <v>0</v>
      </c>
      <c r="J127" s="13">
        <v>0</v>
      </c>
      <c r="K127" s="13">
        <v>0</v>
      </c>
      <c r="L127" s="13">
        <v>0</v>
      </c>
      <c r="M127" s="13">
        <v>0</v>
      </c>
      <c r="N127" s="13"/>
      <c r="O127" s="13"/>
    </row>
    <row r="128" spans="1:15" x14ac:dyDescent="0.35">
      <c r="A128" s="12" t="str">
        <f t="shared" si="1"/>
        <v>DISTRIBUCION VOLUMEN X CRITERIO (Consumiciones)Leche&lt;2MIL</v>
      </c>
      <c r="B128" s="12" t="s">
        <v>118</v>
      </c>
      <c r="C128" s="12" t="s">
        <v>124</v>
      </c>
      <c r="D128" s="12" t="s">
        <v>9</v>
      </c>
      <c r="E128" s="13">
        <v>3.826660749285729</v>
      </c>
      <c r="F128" s="13">
        <v>4.4293236746473212</v>
      </c>
      <c r="G128" s="13">
        <v>3.9455815839455002</v>
      </c>
      <c r="H128" s="13">
        <v>5.0114253593488636</v>
      </c>
      <c r="I128" s="13">
        <v>0</v>
      </c>
      <c r="J128" s="13">
        <v>0</v>
      </c>
      <c r="K128" s="13">
        <v>0</v>
      </c>
      <c r="L128" s="13">
        <v>0</v>
      </c>
      <c r="M128" s="13">
        <v>0</v>
      </c>
      <c r="N128" s="13"/>
      <c r="O128" s="13"/>
    </row>
    <row r="129" spans="1:15" x14ac:dyDescent="0.35">
      <c r="A129" s="12" t="str">
        <f t="shared" si="1"/>
        <v>DISTRIBUCION VOLUMEN X CRITERIO (Consumiciones)Leche2-5MIL</v>
      </c>
      <c r="B129" s="12" t="s">
        <v>118</v>
      </c>
      <c r="C129" s="12" t="s">
        <v>124</v>
      </c>
      <c r="D129" s="12" t="s">
        <v>10</v>
      </c>
      <c r="E129" s="13">
        <v>5.3746928779266421</v>
      </c>
      <c r="F129" s="13">
        <v>4.7943039603586666</v>
      </c>
      <c r="G129" s="13">
        <v>4.7466234636969116</v>
      </c>
      <c r="H129" s="13">
        <v>4.5280931821871384</v>
      </c>
      <c r="I129" s="13">
        <v>0</v>
      </c>
      <c r="J129" s="13">
        <v>0</v>
      </c>
      <c r="K129" s="13">
        <v>0</v>
      </c>
      <c r="L129" s="13">
        <v>0</v>
      </c>
      <c r="M129" s="13">
        <v>0</v>
      </c>
      <c r="N129" s="13"/>
      <c r="O129" s="13"/>
    </row>
    <row r="130" spans="1:15" x14ac:dyDescent="0.35">
      <c r="A130" s="12" t="str">
        <f t="shared" si="1"/>
        <v>DISTRIBUCION VOLUMEN X CRITERIO (Consumiciones)Leche5-10MIL</v>
      </c>
      <c r="B130" s="12" t="s">
        <v>118</v>
      </c>
      <c r="C130" s="12" t="s">
        <v>124</v>
      </c>
      <c r="D130" s="12" t="s">
        <v>11</v>
      </c>
      <c r="E130" s="13">
        <v>6.5573319982374212</v>
      </c>
      <c r="F130" s="13">
        <v>5.9891271151252692</v>
      </c>
      <c r="G130" s="13">
        <v>7.2947379685528784</v>
      </c>
      <c r="H130" s="13">
        <v>6.5327109554292271</v>
      </c>
      <c r="I130" s="13">
        <v>0</v>
      </c>
      <c r="J130" s="13">
        <v>0</v>
      </c>
      <c r="K130" s="13">
        <v>0</v>
      </c>
      <c r="L130" s="13">
        <v>0</v>
      </c>
      <c r="M130" s="13">
        <v>0</v>
      </c>
      <c r="N130" s="13"/>
      <c r="O130" s="13"/>
    </row>
    <row r="131" spans="1:15" x14ac:dyDescent="0.35">
      <c r="A131" s="12" t="str">
        <f t="shared" si="1"/>
        <v>DISTRIBUCION VOLUMEN X CRITERIO (Consumiciones)Leche10-30MIL</v>
      </c>
      <c r="B131" s="12" t="s">
        <v>118</v>
      </c>
      <c r="C131" s="12" t="s">
        <v>124</v>
      </c>
      <c r="D131" s="12" t="s">
        <v>12</v>
      </c>
      <c r="E131" s="13">
        <v>19.897704066725314</v>
      </c>
      <c r="F131" s="13">
        <v>20.982471612453804</v>
      </c>
      <c r="G131" s="13">
        <v>19.771349908384174</v>
      </c>
      <c r="H131" s="13">
        <v>19.655844662027199</v>
      </c>
      <c r="I131" s="13">
        <v>0</v>
      </c>
      <c r="J131" s="13">
        <v>0</v>
      </c>
      <c r="K131" s="13">
        <v>0</v>
      </c>
      <c r="L131" s="13">
        <v>0</v>
      </c>
      <c r="M131" s="13">
        <v>0</v>
      </c>
      <c r="N131" s="13"/>
      <c r="O131" s="13"/>
    </row>
    <row r="132" spans="1:15" x14ac:dyDescent="0.35">
      <c r="A132" s="12" t="str">
        <f t="shared" ref="A132:A195" si="2">B132&amp;C132&amp;D132</f>
        <v>DISTRIBUCION VOLUMEN X CRITERIO (Consumiciones)Leche30-100MIL</v>
      </c>
      <c r="B132" s="12" t="s">
        <v>118</v>
      </c>
      <c r="C132" s="12" t="s">
        <v>124</v>
      </c>
      <c r="D132" s="12" t="s">
        <v>13</v>
      </c>
      <c r="E132" s="13">
        <v>21.458639665720622</v>
      </c>
      <c r="F132" s="13">
        <v>20.401234673813455</v>
      </c>
      <c r="G132" s="13">
        <v>20.545771148986912</v>
      </c>
      <c r="H132" s="13">
        <v>21.415211261159143</v>
      </c>
      <c r="I132" s="13">
        <v>0</v>
      </c>
      <c r="J132" s="13">
        <v>0</v>
      </c>
      <c r="K132" s="13">
        <v>0</v>
      </c>
      <c r="L132" s="13">
        <v>0</v>
      </c>
      <c r="M132" s="13">
        <v>0</v>
      </c>
      <c r="N132" s="13"/>
      <c r="O132" s="13"/>
    </row>
    <row r="133" spans="1:15" x14ac:dyDescent="0.35">
      <c r="A133" s="12" t="str">
        <f t="shared" si="2"/>
        <v>DISTRIBUCION VOLUMEN X CRITERIO (Consumiciones)Leche100-200MIL</v>
      </c>
      <c r="B133" s="12" t="s">
        <v>118</v>
      </c>
      <c r="C133" s="12" t="s">
        <v>124</v>
      </c>
      <c r="D133" s="12" t="s">
        <v>14</v>
      </c>
      <c r="E133" s="13">
        <v>11.993583537467181</v>
      </c>
      <c r="F133" s="13">
        <v>12.486625510872885</v>
      </c>
      <c r="G133" s="13">
        <v>12.222701068887675</v>
      </c>
      <c r="H133" s="13">
        <v>11.506715688342858</v>
      </c>
      <c r="I133" s="13">
        <v>0</v>
      </c>
      <c r="J133" s="13">
        <v>0</v>
      </c>
      <c r="K133" s="13">
        <v>0</v>
      </c>
      <c r="L133" s="13">
        <v>0</v>
      </c>
      <c r="M133" s="13">
        <v>0</v>
      </c>
      <c r="N133" s="13"/>
      <c r="O133" s="13"/>
    </row>
    <row r="134" spans="1:15" x14ac:dyDescent="0.35">
      <c r="A134" s="12" t="str">
        <f t="shared" si="2"/>
        <v>DISTRIBUCION VOLUMEN X CRITERIO (Consumiciones)Leche200-500MIL</v>
      </c>
      <c r="B134" s="12" t="s">
        <v>118</v>
      </c>
      <c r="C134" s="12" t="s">
        <v>124</v>
      </c>
      <c r="D134" s="12" t="s">
        <v>15</v>
      </c>
      <c r="E134" s="13">
        <v>13.869166918050063</v>
      </c>
      <c r="F134" s="13">
        <v>13.239508875719341</v>
      </c>
      <c r="G134" s="13">
        <v>13.505737545598617</v>
      </c>
      <c r="H134" s="13">
        <v>14.525439231977849</v>
      </c>
      <c r="I134" s="13">
        <v>0</v>
      </c>
      <c r="J134" s="13">
        <v>0</v>
      </c>
      <c r="K134" s="13">
        <v>0</v>
      </c>
      <c r="L134" s="13">
        <v>0</v>
      </c>
      <c r="M134" s="13">
        <v>0</v>
      </c>
      <c r="N134" s="13"/>
      <c r="O134" s="13"/>
    </row>
    <row r="135" spans="1:15" x14ac:dyDescent="0.35">
      <c r="A135" s="12" t="str">
        <f t="shared" si="2"/>
        <v>DISTRIBUCION VOLUMEN X CRITERIO (Consumiciones)Leche&gt;500MIL</v>
      </c>
      <c r="B135" s="12" t="s">
        <v>118</v>
      </c>
      <c r="C135" s="12" t="s">
        <v>124</v>
      </c>
      <c r="D135" s="12" t="s">
        <v>16</v>
      </c>
      <c r="E135" s="13">
        <v>17.022220186587024</v>
      </c>
      <c r="F135" s="13">
        <v>17.677437176790328</v>
      </c>
      <c r="G135" s="13">
        <v>17.967511871474322</v>
      </c>
      <c r="H135" s="13">
        <v>16.824556798896943</v>
      </c>
      <c r="I135" s="13">
        <v>0</v>
      </c>
      <c r="J135" s="13">
        <v>0</v>
      </c>
      <c r="K135" s="13">
        <v>0</v>
      </c>
      <c r="L135" s="13">
        <v>0</v>
      </c>
      <c r="M135" s="13">
        <v>0</v>
      </c>
      <c r="N135" s="13"/>
      <c r="O135" s="13"/>
    </row>
    <row r="136" spans="1:15" x14ac:dyDescent="0.35">
      <c r="A136" s="12" t="str">
        <f t="shared" si="2"/>
        <v>DISTRIBUCION VOLUMEN X CRITERIO (Consumiciones)LecheDE 15 A 19 AÑOS</v>
      </c>
      <c r="B136" s="12" t="s">
        <v>118</v>
      </c>
      <c r="C136" s="12" t="s">
        <v>124</v>
      </c>
      <c r="D136" s="12" t="s">
        <v>39</v>
      </c>
      <c r="E136" s="13">
        <v>0.94411444341083306</v>
      </c>
      <c r="F136" s="13">
        <v>0.97007683253664045</v>
      </c>
      <c r="G136" s="13">
        <v>1.0928220803962523</v>
      </c>
      <c r="H136" s="13">
        <v>0.64172251452306495</v>
      </c>
      <c r="I136" s="13">
        <v>0</v>
      </c>
      <c r="J136" s="13">
        <v>0</v>
      </c>
      <c r="K136" s="13">
        <v>0</v>
      </c>
      <c r="L136" s="13">
        <v>0</v>
      </c>
      <c r="M136" s="13">
        <v>0</v>
      </c>
      <c r="N136" s="13"/>
      <c r="O136" s="13"/>
    </row>
    <row r="137" spans="1:15" x14ac:dyDescent="0.35">
      <c r="A137" s="12" t="str">
        <f t="shared" si="2"/>
        <v>DISTRIBUCION VOLUMEN X CRITERIO (Consumiciones)LecheDE 20 A 24 AÑOS</v>
      </c>
      <c r="B137" s="12" t="s">
        <v>118</v>
      </c>
      <c r="C137" s="12" t="s">
        <v>124</v>
      </c>
      <c r="D137" s="12" t="s">
        <v>40</v>
      </c>
      <c r="E137" s="13">
        <v>1.6934349185491466</v>
      </c>
      <c r="F137" s="13">
        <v>1.9179617930565898</v>
      </c>
      <c r="G137" s="13">
        <v>1.4234077883277727</v>
      </c>
      <c r="H137" s="13">
        <v>1.5705385065933961</v>
      </c>
      <c r="I137" s="13">
        <v>0</v>
      </c>
      <c r="J137" s="13">
        <v>0</v>
      </c>
      <c r="K137" s="13">
        <v>0</v>
      </c>
      <c r="L137" s="13">
        <v>0</v>
      </c>
      <c r="M137" s="13">
        <v>0</v>
      </c>
      <c r="N137" s="13"/>
      <c r="O137" s="13"/>
    </row>
    <row r="138" spans="1:15" x14ac:dyDescent="0.35">
      <c r="A138" s="12" t="str">
        <f t="shared" si="2"/>
        <v>DISTRIBUCION VOLUMEN X CRITERIO (Consumiciones)LecheDE 25 A 34 AÑOS</v>
      </c>
      <c r="B138" s="12" t="s">
        <v>118</v>
      </c>
      <c r="C138" s="12" t="s">
        <v>124</v>
      </c>
      <c r="D138" s="12" t="s">
        <v>41</v>
      </c>
      <c r="E138" s="13">
        <v>7.0393774325621274</v>
      </c>
      <c r="F138" s="13">
        <v>6.2331115976294811</v>
      </c>
      <c r="G138" s="13">
        <v>6.6993909021883695</v>
      </c>
      <c r="H138" s="13">
        <v>6.3557966749458084</v>
      </c>
      <c r="I138" s="13">
        <v>0</v>
      </c>
      <c r="J138" s="13">
        <v>0</v>
      </c>
      <c r="K138" s="13">
        <v>0</v>
      </c>
      <c r="L138" s="13">
        <v>0</v>
      </c>
      <c r="M138" s="13">
        <v>0</v>
      </c>
      <c r="N138" s="13"/>
      <c r="O138" s="13"/>
    </row>
    <row r="139" spans="1:15" x14ac:dyDescent="0.35">
      <c r="A139" s="12" t="str">
        <f t="shared" si="2"/>
        <v>DISTRIBUCION VOLUMEN X CRITERIO (Consumiciones)LecheDE 35 A 49 AÑOS</v>
      </c>
      <c r="B139" s="12" t="s">
        <v>118</v>
      </c>
      <c r="C139" s="12" t="s">
        <v>124</v>
      </c>
      <c r="D139" s="12" t="s">
        <v>42</v>
      </c>
      <c r="E139" s="13">
        <v>32.118575048341953</v>
      </c>
      <c r="F139" s="13">
        <v>31.25945822595423</v>
      </c>
      <c r="G139" s="13">
        <v>29.408315382649846</v>
      </c>
      <c r="H139" s="13">
        <v>26.728339482497589</v>
      </c>
      <c r="I139" s="13">
        <v>0</v>
      </c>
      <c r="J139" s="13">
        <v>0</v>
      </c>
      <c r="K139" s="13">
        <v>0</v>
      </c>
      <c r="L139" s="13">
        <v>0</v>
      </c>
      <c r="M139" s="13">
        <v>0</v>
      </c>
      <c r="N139" s="13"/>
      <c r="O139" s="13"/>
    </row>
    <row r="140" spans="1:15" x14ac:dyDescent="0.35">
      <c r="A140" s="12" t="str">
        <f t="shared" si="2"/>
        <v>DISTRIBUCION VOLUMEN X CRITERIO (Consumiciones)LecheDE 50 A 59 AÑOS</v>
      </c>
      <c r="B140" s="12" t="s">
        <v>118</v>
      </c>
      <c r="C140" s="12" t="s">
        <v>124</v>
      </c>
      <c r="D140" s="12" t="s">
        <v>43</v>
      </c>
      <c r="E140" s="13">
        <v>25.105783713409235</v>
      </c>
      <c r="F140" s="13">
        <v>26.229509321821602</v>
      </c>
      <c r="G140" s="13">
        <v>25.973897680012175</v>
      </c>
      <c r="H140" s="13">
        <v>25.697389602894383</v>
      </c>
      <c r="I140" s="13">
        <v>0</v>
      </c>
      <c r="J140" s="13">
        <v>0</v>
      </c>
      <c r="K140" s="13">
        <v>0</v>
      </c>
      <c r="L140" s="13">
        <v>0</v>
      </c>
      <c r="M140" s="13">
        <v>0</v>
      </c>
      <c r="N140" s="13"/>
      <c r="O140" s="13"/>
    </row>
    <row r="141" spans="1:15" x14ac:dyDescent="0.35">
      <c r="A141" s="12" t="str">
        <f t="shared" si="2"/>
        <v>DISTRIBUCION VOLUMEN X CRITERIO (Consumiciones)LecheDE 60 A 75 AÑOS</v>
      </c>
      <c r="B141" s="12" t="s">
        <v>118</v>
      </c>
      <c r="C141" s="12" t="s">
        <v>124</v>
      </c>
      <c r="D141" s="12" t="s">
        <v>44</v>
      </c>
      <c r="E141" s="13">
        <v>33.098722867044764</v>
      </c>
      <c r="F141" s="13">
        <v>33.389913970893545</v>
      </c>
      <c r="G141" s="13">
        <v>35.402188733692419</v>
      </c>
      <c r="H141" s="13">
        <v>39.00621686585</v>
      </c>
      <c r="I141" s="13">
        <v>0</v>
      </c>
      <c r="J141" s="13">
        <v>0</v>
      </c>
      <c r="K141" s="13">
        <v>0</v>
      </c>
      <c r="L141" s="13">
        <v>0</v>
      </c>
      <c r="M141" s="13">
        <v>0</v>
      </c>
      <c r="N141" s="13"/>
      <c r="O141" s="13"/>
    </row>
    <row r="142" spans="1:15" x14ac:dyDescent="0.35">
      <c r="A142" s="12" t="str">
        <f t="shared" si="2"/>
        <v>DISTRIBUCION VOLUMEN X CRITERIO (Consumiciones)LecheALTA Y MEDIA ALTA</v>
      </c>
      <c r="B142" s="12" t="s">
        <v>118</v>
      </c>
      <c r="C142" s="12" t="s">
        <v>124</v>
      </c>
      <c r="D142" s="12" t="s">
        <v>17</v>
      </c>
      <c r="E142" s="13">
        <v>24.571245213844353</v>
      </c>
      <c r="F142" s="13">
        <v>25.070861629371372</v>
      </c>
      <c r="G142" s="13">
        <v>27.812205397071061</v>
      </c>
      <c r="H142" s="13">
        <v>26.033635296751111</v>
      </c>
      <c r="I142" s="13">
        <v>0</v>
      </c>
      <c r="J142" s="13">
        <v>0</v>
      </c>
      <c r="K142" s="13">
        <v>0</v>
      </c>
      <c r="L142" s="13">
        <v>0</v>
      </c>
      <c r="M142" s="13">
        <v>0</v>
      </c>
      <c r="N142" s="13"/>
      <c r="O142" s="13"/>
    </row>
    <row r="143" spans="1:15" x14ac:dyDescent="0.35">
      <c r="A143" s="12" t="str">
        <f t="shared" si="2"/>
        <v>DISTRIBUCION VOLUMEN X CRITERIO (Consumiciones)LecheMEDIA</v>
      </c>
      <c r="B143" s="12" t="s">
        <v>118</v>
      </c>
      <c r="C143" s="12" t="s">
        <v>124</v>
      </c>
      <c r="D143" s="12" t="s">
        <v>18</v>
      </c>
      <c r="E143" s="13">
        <v>31.743721600914771</v>
      </c>
      <c r="F143" s="13">
        <v>32.416252878217513</v>
      </c>
      <c r="G143" s="13">
        <v>30.71096354221644</v>
      </c>
      <c r="H143" s="13">
        <v>30.799982550152222</v>
      </c>
      <c r="I143" s="13">
        <v>0</v>
      </c>
      <c r="J143" s="13">
        <v>0</v>
      </c>
      <c r="K143" s="13">
        <v>0</v>
      </c>
      <c r="L143" s="13">
        <v>0</v>
      </c>
      <c r="M143" s="13">
        <v>0</v>
      </c>
      <c r="N143" s="13"/>
      <c r="O143" s="13"/>
    </row>
    <row r="144" spans="1:15" x14ac:dyDescent="0.35">
      <c r="A144" s="12" t="str">
        <f t="shared" si="2"/>
        <v>DISTRIBUCION VOLUMEN X CRITERIO (Consumiciones)LecheMEDIA BAJA</v>
      </c>
      <c r="B144" s="12" t="s">
        <v>118</v>
      </c>
      <c r="C144" s="12" t="s">
        <v>124</v>
      </c>
      <c r="D144" s="12" t="s">
        <v>19</v>
      </c>
      <c r="E144" s="13">
        <v>26.029042547758895</v>
      </c>
      <c r="F144" s="13">
        <v>27.035084227539606</v>
      </c>
      <c r="G144" s="13">
        <v>25.74441041559442</v>
      </c>
      <c r="H144" s="13">
        <v>27.384460910553081</v>
      </c>
      <c r="I144" s="13">
        <v>0</v>
      </c>
      <c r="J144" s="13">
        <v>0</v>
      </c>
      <c r="K144" s="13">
        <v>0</v>
      </c>
      <c r="L144" s="13">
        <v>0</v>
      </c>
      <c r="M144" s="13">
        <v>0</v>
      </c>
      <c r="N144" s="13"/>
      <c r="O144" s="13"/>
    </row>
    <row r="145" spans="1:15" x14ac:dyDescent="0.35">
      <c r="A145" s="12" t="str">
        <f t="shared" si="2"/>
        <v>DISTRIBUCION VOLUMEN X CRITERIO (Consumiciones)LecheBAJA</v>
      </c>
      <c r="B145" s="12" t="s">
        <v>118</v>
      </c>
      <c r="C145" s="12" t="s">
        <v>124</v>
      </c>
      <c r="D145" s="12" t="s">
        <v>20</v>
      </c>
      <c r="E145" s="13">
        <v>17.655995902055764</v>
      </c>
      <c r="F145" s="13">
        <v>15.477835580430524</v>
      </c>
      <c r="G145" s="13">
        <v>15.732435204645071</v>
      </c>
      <c r="H145" s="13">
        <v>15.781921242543588</v>
      </c>
      <c r="I145" s="13">
        <v>0</v>
      </c>
      <c r="J145" s="13">
        <v>0</v>
      </c>
      <c r="K145" s="13">
        <v>0</v>
      </c>
      <c r="L145" s="13">
        <v>0</v>
      </c>
      <c r="M145" s="13">
        <v>0</v>
      </c>
      <c r="N145" s="13"/>
      <c r="O145" s="13"/>
    </row>
    <row r="146" spans="1:15" x14ac:dyDescent="0.35">
      <c r="A146" s="12" t="str">
        <f t="shared" si="2"/>
        <v>DISTRIBUCION VOLUMEN X CRITERIO (Consumiciones)LecheHOMBRE</v>
      </c>
      <c r="B146" s="12" t="s">
        <v>118</v>
      </c>
      <c r="C146" s="12" t="s">
        <v>124</v>
      </c>
      <c r="D146" s="12" t="s">
        <v>21</v>
      </c>
      <c r="E146" s="13">
        <v>58.617712447926785</v>
      </c>
      <c r="F146" s="13">
        <v>60.934532776506188</v>
      </c>
      <c r="G146" s="13">
        <v>62.506590005903895</v>
      </c>
      <c r="H146" s="13">
        <v>61.618552048819531</v>
      </c>
      <c r="I146" s="13">
        <v>0</v>
      </c>
      <c r="J146" s="13">
        <v>0</v>
      </c>
      <c r="K146" s="13">
        <v>0</v>
      </c>
      <c r="L146" s="13">
        <v>0</v>
      </c>
      <c r="M146" s="13">
        <v>0</v>
      </c>
      <c r="N146" s="13"/>
      <c r="O146" s="13"/>
    </row>
    <row r="147" spans="1:15" x14ac:dyDescent="0.35">
      <c r="A147" s="12" t="str">
        <f t="shared" si="2"/>
        <v>DISTRIBUCION VOLUMEN X CRITERIO (Consumiciones)LecheMUJER</v>
      </c>
      <c r="B147" s="12" t="s">
        <v>118</v>
      </c>
      <c r="C147" s="12" t="s">
        <v>124</v>
      </c>
      <c r="D147" s="12" t="s">
        <v>22</v>
      </c>
      <c r="E147" s="13">
        <v>41.382266493778062</v>
      </c>
      <c r="F147" s="13">
        <v>39.065501539052825</v>
      </c>
      <c r="G147" s="13">
        <v>37.4934245536231</v>
      </c>
      <c r="H147" s="13">
        <v>38.381447951180476</v>
      </c>
      <c r="I147" s="13">
        <v>0</v>
      </c>
      <c r="J147" s="13">
        <v>0</v>
      </c>
      <c r="K147" s="13">
        <v>0</v>
      </c>
      <c r="L147" s="13">
        <v>0</v>
      </c>
      <c r="M147" s="13">
        <v>0</v>
      </c>
      <c r="N147" s="13"/>
      <c r="O147" s="13"/>
    </row>
    <row r="148" spans="1:15" x14ac:dyDescent="0.35">
      <c r="A148" s="12" t="str">
        <f t="shared" si="2"/>
        <v>DISTRIBUCION VOLUMEN X CRITERIO (Consumiciones)Leche SolaT.ESPAÑA</v>
      </c>
      <c r="B148" s="12" t="s">
        <v>118</v>
      </c>
      <c r="C148" s="12" t="s">
        <v>125</v>
      </c>
      <c r="D148" s="12" t="s">
        <v>36</v>
      </c>
      <c r="E148" s="13">
        <v>100</v>
      </c>
      <c r="F148" s="13">
        <v>100</v>
      </c>
      <c r="G148" s="13">
        <v>100</v>
      </c>
      <c r="H148" s="13">
        <v>100</v>
      </c>
      <c r="I148" s="13">
        <v>0</v>
      </c>
      <c r="J148" s="13">
        <v>0</v>
      </c>
      <c r="K148" s="13">
        <v>0</v>
      </c>
      <c r="L148" s="13">
        <v>0</v>
      </c>
      <c r="M148" s="13">
        <v>0</v>
      </c>
      <c r="N148" s="13"/>
      <c r="O148" s="13"/>
    </row>
    <row r="149" spans="1:15" x14ac:dyDescent="0.35">
      <c r="A149" s="12" t="str">
        <f t="shared" si="2"/>
        <v>DISTRIBUCION VOLUMEN X CRITERIO (Consumiciones)Leche SolaBCN AM</v>
      </c>
      <c r="B149" s="12" t="s">
        <v>118</v>
      </c>
      <c r="C149" s="12" t="s">
        <v>125</v>
      </c>
      <c r="D149" s="12" t="s">
        <v>1</v>
      </c>
      <c r="E149" s="13">
        <v>5.6432433223579146</v>
      </c>
      <c r="F149" s="13">
        <v>8.1605647416203535</v>
      </c>
      <c r="G149" s="13">
        <v>5.6059341276995998</v>
      </c>
      <c r="H149" s="13">
        <v>3.4555752667382191</v>
      </c>
      <c r="I149" s="13">
        <v>0</v>
      </c>
      <c r="J149" s="13">
        <v>0</v>
      </c>
      <c r="K149" s="13">
        <v>0</v>
      </c>
      <c r="L149" s="13">
        <v>0</v>
      </c>
      <c r="M149" s="13">
        <v>0</v>
      </c>
      <c r="N149" s="13"/>
      <c r="O149" s="13"/>
    </row>
    <row r="150" spans="1:15" x14ac:dyDescent="0.35">
      <c r="A150" s="12" t="str">
        <f t="shared" si="2"/>
        <v>DISTRIBUCION VOLUMEN X CRITERIO (Consumiciones)Leche SolaREST.CAT ARAGON</v>
      </c>
      <c r="B150" s="12" t="s">
        <v>118</v>
      </c>
      <c r="C150" s="12" t="s">
        <v>125</v>
      </c>
      <c r="D150" s="12" t="s">
        <v>2</v>
      </c>
      <c r="E150" s="13">
        <v>6.7434684586968645</v>
      </c>
      <c r="F150" s="13">
        <v>4.0899678967171811</v>
      </c>
      <c r="G150" s="13">
        <v>5.6681159775444589</v>
      </c>
      <c r="H150" s="13">
        <v>8.6222082177011234</v>
      </c>
      <c r="I150" s="13">
        <v>0</v>
      </c>
      <c r="J150" s="13">
        <v>0</v>
      </c>
      <c r="K150" s="13">
        <v>0</v>
      </c>
      <c r="L150" s="13">
        <v>0</v>
      </c>
      <c r="M150" s="13">
        <v>0</v>
      </c>
      <c r="N150" s="13"/>
      <c r="O150" s="13"/>
    </row>
    <row r="151" spans="1:15" x14ac:dyDescent="0.35">
      <c r="A151" s="12" t="str">
        <f t="shared" si="2"/>
        <v>DISTRIBUCION VOLUMEN X CRITERIO (Consumiciones)Leche SolaLEVANTE</v>
      </c>
      <c r="B151" s="12" t="s">
        <v>118</v>
      </c>
      <c r="C151" s="12" t="s">
        <v>125</v>
      </c>
      <c r="D151" s="12" t="s">
        <v>3</v>
      </c>
      <c r="E151" s="13">
        <v>15.613662487853249</v>
      </c>
      <c r="F151" s="13">
        <v>15.895025717145913</v>
      </c>
      <c r="G151" s="13">
        <v>47.753298750784055</v>
      </c>
      <c r="H151" s="13">
        <v>43.324415394102225</v>
      </c>
      <c r="I151" s="13">
        <v>0</v>
      </c>
      <c r="J151" s="13">
        <v>0</v>
      </c>
      <c r="K151" s="13">
        <v>0</v>
      </c>
      <c r="L151" s="13">
        <v>0</v>
      </c>
      <c r="M151" s="13">
        <v>0</v>
      </c>
      <c r="N151" s="13"/>
      <c r="O151" s="13"/>
    </row>
    <row r="152" spans="1:15" x14ac:dyDescent="0.35">
      <c r="A152" s="12" t="str">
        <f t="shared" si="2"/>
        <v>DISTRIBUCION VOLUMEN X CRITERIO (Consumiciones)Leche SolaANDALUCIA</v>
      </c>
      <c r="B152" s="12" t="s">
        <v>118</v>
      </c>
      <c r="C152" s="12" t="s">
        <v>125</v>
      </c>
      <c r="D152" s="12" t="s">
        <v>4</v>
      </c>
      <c r="E152" s="13">
        <v>37.091721495842009</v>
      </c>
      <c r="F152" s="13">
        <v>27.429189823604545</v>
      </c>
      <c r="G152" s="13">
        <v>18.131765456694559</v>
      </c>
      <c r="H152" s="13">
        <v>18.737006121434018</v>
      </c>
      <c r="I152" s="13">
        <v>0</v>
      </c>
      <c r="J152" s="13">
        <v>0</v>
      </c>
      <c r="K152" s="13">
        <v>0</v>
      </c>
      <c r="L152" s="13">
        <v>0</v>
      </c>
      <c r="M152" s="13">
        <v>0</v>
      </c>
      <c r="N152" s="13"/>
      <c r="O152" s="13"/>
    </row>
    <row r="153" spans="1:15" x14ac:dyDescent="0.35">
      <c r="A153" s="12" t="str">
        <f t="shared" si="2"/>
        <v>DISTRIBUCION VOLUMEN X CRITERIO (Consumiciones)Leche SolaMDD AM</v>
      </c>
      <c r="B153" s="12" t="s">
        <v>118</v>
      </c>
      <c r="C153" s="12" t="s">
        <v>125</v>
      </c>
      <c r="D153" s="12" t="s">
        <v>5</v>
      </c>
      <c r="E153" s="13">
        <v>13.037045826509633</v>
      </c>
      <c r="F153" s="13">
        <v>10.88274362249301</v>
      </c>
      <c r="G153" s="13">
        <v>6.07766318043008</v>
      </c>
      <c r="H153" s="13">
        <v>6.6437707209212897</v>
      </c>
      <c r="I153" s="13">
        <v>0</v>
      </c>
      <c r="J153" s="13">
        <v>0</v>
      </c>
      <c r="K153" s="13">
        <v>0</v>
      </c>
      <c r="L153" s="13">
        <v>0</v>
      </c>
      <c r="M153" s="13">
        <v>0</v>
      </c>
      <c r="N153" s="13"/>
      <c r="O153" s="13"/>
    </row>
    <row r="154" spans="1:15" x14ac:dyDescent="0.35">
      <c r="A154" s="12" t="str">
        <f t="shared" si="2"/>
        <v>DISTRIBUCION VOLUMEN X CRITERIO (Consumiciones)Leche SolaRTO CENTRO</v>
      </c>
      <c r="B154" s="12" t="s">
        <v>118</v>
      </c>
      <c r="C154" s="12" t="s">
        <v>125</v>
      </c>
      <c r="D154" s="12" t="s">
        <v>6</v>
      </c>
      <c r="E154" s="13">
        <v>8.3098936104038383</v>
      </c>
      <c r="F154" s="13">
        <v>15.713873450930304</v>
      </c>
      <c r="G154" s="13">
        <v>6.9053345728686715</v>
      </c>
      <c r="H154" s="13">
        <v>5.3006140958397339</v>
      </c>
      <c r="I154" s="13">
        <v>0</v>
      </c>
      <c r="J154" s="13">
        <v>0</v>
      </c>
      <c r="K154" s="13">
        <v>0</v>
      </c>
      <c r="L154" s="13">
        <v>0</v>
      </c>
      <c r="M154" s="13">
        <v>0</v>
      </c>
      <c r="N154" s="13"/>
      <c r="O154" s="13"/>
    </row>
    <row r="155" spans="1:15" x14ac:dyDescent="0.35">
      <c r="A155" s="12" t="str">
        <f t="shared" si="2"/>
        <v>DISTRIBUCION VOLUMEN X CRITERIO (Consumiciones)Leche SolaNORTE-CENTRO</v>
      </c>
      <c r="B155" s="12" t="s">
        <v>118</v>
      </c>
      <c r="C155" s="12" t="s">
        <v>125</v>
      </c>
      <c r="D155" s="12" t="s">
        <v>7</v>
      </c>
      <c r="E155" s="13">
        <v>5.2988636547777048</v>
      </c>
      <c r="F155" s="13">
        <v>5.8089191894784085</v>
      </c>
      <c r="G155" s="13">
        <v>5.6324732536186284</v>
      </c>
      <c r="H155" s="13">
        <v>8.0997630500111448</v>
      </c>
      <c r="I155" s="13">
        <v>0</v>
      </c>
      <c r="J155" s="13">
        <v>0</v>
      </c>
      <c r="K155" s="13">
        <v>0</v>
      </c>
      <c r="L155" s="13">
        <v>0</v>
      </c>
      <c r="M155" s="13">
        <v>0</v>
      </c>
      <c r="N155" s="13"/>
      <c r="O155" s="13"/>
    </row>
    <row r="156" spans="1:15" x14ac:dyDescent="0.35">
      <c r="A156" s="12" t="str">
        <f t="shared" si="2"/>
        <v>DISTRIBUCION VOLUMEN X CRITERIO (Consumiciones)Leche SolaNOROESTE</v>
      </c>
      <c r="B156" s="12" t="s">
        <v>118</v>
      </c>
      <c r="C156" s="12" t="s">
        <v>125</v>
      </c>
      <c r="D156" s="12" t="s">
        <v>8</v>
      </c>
      <c r="E156" s="13">
        <v>8.262085461900627</v>
      </c>
      <c r="F156" s="13">
        <v>12.019724533121613</v>
      </c>
      <c r="G156" s="13">
        <v>4.2254188515388789</v>
      </c>
      <c r="H156" s="13">
        <v>5.816653099033597</v>
      </c>
      <c r="I156" s="13">
        <v>0</v>
      </c>
      <c r="J156" s="13">
        <v>0</v>
      </c>
      <c r="K156" s="13">
        <v>0</v>
      </c>
      <c r="L156" s="13">
        <v>0</v>
      </c>
      <c r="M156" s="13">
        <v>0</v>
      </c>
      <c r="N156" s="13"/>
      <c r="O156" s="13"/>
    </row>
    <row r="157" spans="1:15" x14ac:dyDescent="0.35">
      <c r="A157" s="12" t="str">
        <f t="shared" si="2"/>
        <v>DISTRIBUCION VOLUMEN X CRITERIO (Consumiciones)Leche Sola&lt;2MIL</v>
      </c>
      <c r="B157" s="12" t="s">
        <v>118</v>
      </c>
      <c r="C157" s="12" t="s">
        <v>125</v>
      </c>
      <c r="D157" s="12" t="s">
        <v>9</v>
      </c>
      <c r="E157" s="13">
        <v>13.868649385827858</v>
      </c>
      <c r="F157" s="13">
        <v>8.4067451413580034</v>
      </c>
      <c r="G157" s="13">
        <v>2.0939156577193141</v>
      </c>
      <c r="H157" s="13">
        <v>1.4092569402375139</v>
      </c>
      <c r="I157" s="13">
        <v>0</v>
      </c>
      <c r="J157" s="13">
        <v>0</v>
      </c>
      <c r="K157" s="13">
        <v>0</v>
      </c>
      <c r="L157" s="13">
        <v>0</v>
      </c>
      <c r="M157" s="13">
        <v>0</v>
      </c>
      <c r="N157" s="13"/>
      <c r="O157" s="13"/>
    </row>
    <row r="158" spans="1:15" x14ac:dyDescent="0.35">
      <c r="A158" s="12" t="str">
        <f t="shared" si="2"/>
        <v>DISTRIBUCION VOLUMEN X CRITERIO (Consumiciones)Leche Sola2-5MIL</v>
      </c>
      <c r="B158" s="12" t="s">
        <v>118</v>
      </c>
      <c r="C158" s="12" t="s">
        <v>125</v>
      </c>
      <c r="D158" s="12" t="s">
        <v>10</v>
      </c>
      <c r="E158" s="13">
        <v>6.4122143389945849</v>
      </c>
      <c r="F158" s="13">
        <v>4.3844958403810974</v>
      </c>
      <c r="G158" s="13">
        <v>3.5783913118514143</v>
      </c>
      <c r="H158" s="13">
        <v>4.8869815261444938</v>
      </c>
      <c r="I158" s="13">
        <v>0</v>
      </c>
      <c r="J158" s="13">
        <v>0</v>
      </c>
      <c r="K158" s="13">
        <v>0</v>
      </c>
      <c r="L158" s="13">
        <v>0</v>
      </c>
      <c r="M158" s="13">
        <v>0</v>
      </c>
      <c r="N158" s="13"/>
      <c r="O158" s="13"/>
    </row>
    <row r="159" spans="1:15" x14ac:dyDescent="0.35">
      <c r="A159" s="12" t="str">
        <f t="shared" si="2"/>
        <v>DISTRIBUCION VOLUMEN X CRITERIO (Consumiciones)Leche Sola5-10MIL</v>
      </c>
      <c r="B159" s="12" t="s">
        <v>118</v>
      </c>
      <c r="C159" s="12" t="s">
        <v>125</v>
      </c>
      <c r="D159" s="12" t="s">
        <v>11</v>
      </c>
      <c r="E159" s="13">
        <v>17.770303434858128</v>
      </c>
      <c r="F159" s="13">
        <v>3.8659836376816594</v>
      </c>
      <c r="G159" s="13">
        <v>45.977174266120166</v>
      </c>
      <c r="H159" s="13">
        <v>5.0653762862360203</v>
      </c>
      <c r="I159" s="13">
        <v>0</v>
      </c>
      <c r="J159" s="13">
        <v>0</v>
      </c>
      <c r="K159" s="13">
        <v>0</v>
      </c>
      <c r="L159" s="13">
        <v>0</v>
      </c>
      <c r="M159" s="13">
        <v>0</v>
      </c>
      <c r="N159" s="13"/>
      <c r="O159" s="13"/>
    </row>
    <row r="160" spans="1:15" x14ac:dyDescent="0.35">
      <c r="A160" s="12" t="str">
        <f t="shared" si="2"/>
        <v>DISTRIBUCION VOLUMEN X CRITERIO (Consumiciones)Leche Sola10-30MIL</v>
      </c>
      <c r="B160" s="12" t="s">
        <v>118</v>
      </c>
      <c r="C160" s="12" t="s">
        <v>125</v>
      </c>
      <c r="D160" s="12" t="s">
        <v>12</v>
      </c>
      <c r="E160" s="13">
        <v>13.673569558347006</v>
      </c>
      <c r="F160" s="13">
        <v>11.46415133418482</v>
      </c>
      <c r="G160" s="13">
        <v>5.5172183659093728</v>
      </c>
      <c r="H160" s="13">
        <v>9.4089971575763514</v>
      </c>
      <c r="I160" s="13">
        <v>0</v>
      </c>
      <c r="J160" s="13">
        <v>0</v>
      </c>
      <c r="K160" s="13">
        <v>0</v>
      </c>
      <c r="L160" s="13">
        <v>0</v>
      </c>
      <c r="M160" s="13">
        <v>0</v>
      </c>
      <c r="N160" s="13"/>
      <c r="O160" s="13"/>
    </row>
    <row r="161" spans="1:15" x14ac:dyDescent="0.35">
      <c r="A161" s="12" t="str">
        <f t="shared" si="2"/>
        <v>DISTRIBUCION VOLUMEN X CRITERIO (Consumiciones)Leche Sola30-100MIL</v>
      </c>
      <c r="B161" s="12" t="s">
        <v>118</v>
      </c>
      <c r="C161" s="12" t="s">
        <v>125</v>
      </c>
      <c r="D161" s="12" t="s">
        <v>13</v>
      </c>
      <c r="E161" s="13">
        <v>16.639901561004525</v>
      </c>
      <c r="F161" s="13">
        <v>27.865960164313574</v>
      </c>
      <c r="G161" s="13">
        <v>14.324219481178337</v>
      </c>
      <c r="H161" s="13">
        <v>14.389746665806147</v>
      </c>
      <c r="I161" s="13">
        <v>0</v>
      </c>
      <c r="J161" s="13">
        <v>0</v>
      </c>
      <c r="K161" s="13">
        <v>0</v>
      </c>
      <c r="L161" s="13">
        <v>0</v>
      </c>
      <c r="M161" s="13">
        <v>0</v>
      </c>
      <c r="N161" s="13"/>
      <c r="O161" s="13"/>
    </row>
    <row r="162" spans="1:15" x14ac:dyDescent="0.35">
      <c r="A162" s="12" t="str">
        <f t="shared" si="2"/>
        <v>DISTRIBUCION VOLUMEN X CRITERIO (Consumiciones)Leche Sola100-200MIL</v>
      </c>
      <c r="B162" s="12" t="s">
        <v>118</v>
      </c>
      <c r="C162" s="12" t="s">
        <v>125</v>
      </c>
      <c r="D162" s="12" t="s">
        <v>14</v>
      </c>
      <c r="E162" s="13">
        <v>8.6493910550776416</v>
      </c>
      <c r="F162" s="13">
        <v>11.935475853498568</v>
      </c>
      <c r="G162" s="13">
        <v>10.798827690162744</v>
      </c>
      <c r="H162" s="13">
        <v>9.707985849166608</v>
      </c>
      <c r="I162" s="13">
        <v>0</v>
      </c>
      <c r="J162" s="13">
        <v>0</v>
      </c>
      <c r="K162" s="13">
        <v>0</v>
      </c>
      <c r="L162" s="13">
        <v>0</v>
      </c>
      <c r="M162" s="13">
        <v>0</v>
      </c>
      <c r="N162" s="13"/>
      <c r="O162" s="13"/>
    </row>
    <row r="163" spans="1:15" x14ac:dyDescent="0.35">
      <c r="A163" s="12" t="str">
        <f t="shared" si="2"/>
        <v>DISTRIBUCION VOLUMEN X CRITERIO (Consumiciones)Leche Sola200-500MIL</v>
      </c>
      <c r="B163" s="12" t="s">
        <v>118</v>
      </c>
      <c r="C163" s="12" t="s">
        <v>125</v>
      </c>
      <c r="D163" s="12" t="s">
        <v>15</v>
      </c>
      <c r="E163" s="13">
        <v>12.559633425558909</v>
      </c>
      <c r="F163" s="13">
        <v>15.787869791846457</v>
      </c>
      <c r="G163" s="13">
        <v>5.6165237081989217</v>
      </c>
      <c r="H163" s="13">
        <v>46.983180292963247</v>
      </c>
      <c r="I163" s="13">
        <v>0</v>
      </c>
      <c r="J163" s="13">
        <v>0</v>
      </c>
      <c r="K163" s="13">
        <v>0</v>
      </c>
      <c r="L163" s="13">
        <v>0</v>
      </c>
      <c r="M163" s="13">
        <v>0</v>
      </c>
      <c r="N163" s="13"/>
      <c r="O163" s="13"/>
    </row>
    <row r="164" spans="1:15" x14ac:dyDescent="0.35">
      <c r="A164" s="12" t="str">
        <f t="shared" si="2"/>
        <v>DISTRIBUCION VOLUMEN X CRITERIO (Consumiciones)Leche Sola&gt;500MIL</v>
      </c>
      <c r="B164" s="12" t="s">
        <v>118</v>
      </c>
      <c r="C164" s="12" t="s">
        <v>125</v>
      </c>
      <c r="D164" s="12" t="s">
        <v>16</v>
      </c>
      <c r="E164" s="13">
        <v>10.426326785892572</v>
      </c>
      <c r="F164" s="13">
        <v>16.289343781283439</v>
      </c>
      <c r="G164" s="13">
        <v>12.093738904012309</v>
      </c>
      <c r="H164" s="13">
        <v>8.14847636655713</v>
      </c>
      <c r="I164" s="13">
        <v>0</v>
      </c>
      <c r="J164" s="13">
        <v>0</v>
      </c>
      <c r="K164" s="13">
        <v>0</v>
      </c>
      <c r="L164" s="13">
        <v>0</v>
      </c>
      <c r="M164" s="13">
        <v>0</v>
      </c>
      <c r="N164" s="13"/>
      <c r="O164" s="13"/>
    </row>
    <row r="165" spans="1:15" x14ac:dyDescent="0.35">
      <c r="A165" s="12" t="str">
        <f t="shared" si="2"/>
        <v>DISTRIBUCION VOLUMEN X CRITERIO (Consumiciones)Leche SolaDE 15 A 19 AÑOS</v>
      </c>
      <c r="B165" s="12" t="s">
        <v>118</v>
      </c>
      <c r="C165" s="12" t="s">
        <v>125</v>
      </c>
      <c r="D165" s="12" t="s">
        <v>39</v>
      </c>
      <c r="E165" s="13">
        <v>1.0131511612529227</v>
      </c>
      <c r="F165" s="13">
        <v>3.2737609168421415</v>
      </c>
      <c r="G165" s="13">
        <v>3.0613392717017316</v>
      </c>
      <c r="H165" s="13">
        <v>0.67965109941215351</v>
      </c>
      <c r="I165" s="13">
        <v>0</v>
      </c>
      <c r="J165" s="13">
        <v>0</v>
      </c>
      <c r="K165" s="13">
        <v>0</v>
      </c>
      <c r="L165" s="13">
        <v>0</v>
      </c>
      <c r="M165" s="13">
        <v>0</v>
      </c>
      <c r="N165" s="13"/>
      <c r="O165" s="13"/>
    </row>
    <row r="166" spans="1:15" x14ac:dyDescent="0.35">
      <c r="A166" s="12" t="str">
        <f t="shared" si="2"/>
        <v>DISTRIBUCION VOLUMEN X CRITERIO (Consumiciones)Leche SolaDE 20 A 24 AÑOS</v>
      </c>
      <c r="B166" s="12" t="s">
        <v>118</v>
      </c>
      <c r="C166" s="12" t="s">
        <v>125</v>
      </c>
      <c r="D166" s="12" t="s">
        <v>40</v>
      </c>
      <c r="E166" s="13">
        <v>5.7523249365023519</v>
      </c>
      <c r="F166" s="13">
        <v>4.6234547274672924</v>
      </c>
      <c r="G166" s="13">
        <v>1.0442217961826414</v>
      </c>
      <c r="H166" s="13">
        <v>1.0436700619193873</v>
      </c>
      <c r="I166" s="13">
        <v>0</v>
      </c>
      <c r="J166" s="13">
        <v>0</v>
      </c>
      <c r="K166" s="13">
        <v>0</v>
      </c>
      <c r="L166" s="13">
        <v>0</v>
      </c>
      <c r="M166" s="13">
        <v>0</v>
      </c>
      <c r="N166" s="13"/>
      <c r="O166" s="13"/>
    </row>
    <row r="167" spans="1:15" x14ac:dyDescent="0.35">
      <c r="A167" s="12" t="str">
        <f t="shared" si="2"/>
        <v>DISTRIBUCION VOLUMEN X CRITERIO (Consumiciones)Leche SolaDE 25 A 34 AÑOS</v>
      </c>
      <c r="B167" s="12" t="s">
        <v>118</v>
      </c>
      <c r="C167" s="12" t="s">
        <v>125</v>
      </c>
      <c r="D167" s="12" t="s">
        <v>41</v>
      </c>
      <c r="E167" s="13">
        <v>11.993211932905503</v>
      </c>
      <c r="F167" s="13">
        <v>12.996354724015328</v>
      </c>
      <c r="G167" s="13">
        <v>46.855963456301424</v>
      </c>
      <c r="H167" s="13">
        <v>4.6620292659539899</v>
      </c>
      <c r="I167" s="13">
        <v>0</v>
      </c>
      <c r="J167" s="13">
        <v>0</v>
      </c>
      <c r="K167" s="13">
        <v>0</v>
      </c>
      <c r="L167" s="13">
        <v>0</v>
      </c>
      <c r="M167" s="13">
        <v>0</v>
      </c>
      <c r="N167" s="13"/>
      <c r="O167" s="13"/>
    </row>
    <row r="168" spans="1:15" x14ac:dyDescent="0.35">
      <c r="A168" s="12" t="str">
        <f t="shared" si="2"/>
        <v>DISTRIBUCION VOLUMEN X CRITERIO (Consumiciones)Leche SolaDE 35 A 49 AÑOS</v>
      </c>
      <c r="B168" s="12" t="s">
        <v>118</v>
      </c>
      <c r="C168" s="12" t="s">
        <v>125</v>
      </c>
      <c r="D168" s="12" t="s">
        <v>42</v>
      </c>
      <c r="E168" s="13">
        <v>43.446943461872401</v>
      </c>
      <c r="F168" s="13">
        <v>26.510676930511924</v>
      </c>
      <c r="G168" s="13">
        <v>14.16045899652906</v>
      </c>
      <c r="H168" s="13">
        <v>56.603713210788953</v>
      </c>
      <c r="I168" s="13">
        <v>0</v>
      </c>
      <c r="J168" s="13">
        <v>0</v>
      </c>
      <c r="K168" s="13">
        <v>0</v>
      </c>
      <c r="L168" s="13">
        <v>0</v>
      </c>
      <c r="M168" s="13">
        <v>0</v>
      </c>
      <c r="N168" s="13"/>
      <c r="O168" s="13"/>
    </row>
    <row r="169" spans="1:15" x14ac:dyDescent="0.35">
      <c r="A169" s="12" t="str">
        <f t="shared" si="2"/>
        <v>DISTRIBUCION VOLUMEN X CRITERIO (Consumiciones)Leche SolaDE 50 A 59 AÑOS</v>
      </c>
      <c r="B169" s="12" t="s">
        <v>118</v>
      </c>
      <c r="C169" s="12" t="s">
        <v>125</v>
      </c>
      <c r="D169" s="12" t="s">
        <v>43</v>
      </c>
      <c r="E169" s="13">
        <v>17.424146512686722</v>
      </c>
      <c r="F169" s="13">
        <v>23.751347992681833</v>
      </c>
      <c r="G169" s="13">
        <v>17.948671557721557</v>
      </c>
      <c r="H169" s="13">
        <v>10.652656481089286</v>
      </c>
      <c r="I169" s="13">
        <v>0</v>
      </c>
      <c r="J169" s="13">
        <v>0</v>
      </c>
      <c r="K169" s="13">
        <v>0</v>
      </c>
      <c r="L169" s="13">
        <v>0</v>
      </c>
      <c r="M169" s="13">
        <v>0</v>
      </c>
      <c r="N169" s="13"/>
      <c r="O169" s="13"/>
    </row>
    <row r="170" spans="1:15" x14ac:dyDescent="0.35">
      <c r="A170" s="12" t="str">
        <f t="shared" si="2"/>
        <v>DISTRIBUCION VOLUMEN X CRITERIO (Consumiciones)Leche SolaDE 60 A 75 AÑOS</v>
      </c>
      <c r="B170" s="12" t="s">
        <v>118</v>
      </c>
      <c r="C170" s="12" t="s">
        <v>125</v>
      </c>
      <c r="D170" s="12" t="s">
        <v>44</v>
      </c>
      <c r="E170" s="13">
        <v>20.370207358565818</v>
      </c>
      <c r="F170" s="13">
        <v>28.8444268010632</v>
      </c>
      <c r="G170" s="13">
        <v>16.929350135537245</v>
      </c>
      <c r="H170" s="13">
        <v>26.358259271773331</v>
      </c>
      <c r="I170" s="13">
        <v>0</v>
      </c>
      <c r="J170" s="13">
        <v>0</v>
      </c>
      <c r="K170" s="13">
        <v>0</v>
      </c>
      <c r="L170" s="13">
        <v>0</v>
      </c>
      <c r="M170" s="13">
        <v>0</v>
      </c>
      <c r="N170" s="13"/>
      <c r="O170" s="13"/>
    </row>
    <row r="171" spans="1:15" x14ac:dyDescent="0.35">
      <c r="A171" s="12" t="str">
        <f t="shared" si="2"/>
        <v>DISTRIBUCION VOLUMEN X CRITERIO (Consumiciones)Leche SolaALTA Y MEDIA ALTA</v>
      </c>
      <c r="B171" s="12" t="s">
        <v>118</v>
      </c>
      <c r="C171" s="12" t="s">
        <v>125</v>
      </c>
      <c r="D171" s="12" t="s">
        <v>17</v>
      </c>
      <c r="E171" s="13">
        <v>18.446878121630075</v>
      </c>
      <c r="F171" s="13">
        <v>19.969270599606475</v>
      </c>
      <c r="G171" s="13">
        <v>52.101101034817354</v>
      </c>
      <c r="H171" s="13">
        <v>8.5053114436160442</v>
      </c>
      <c r="I171" s="13">
        <v>0</v>
      </c>
      <c r="J171" s="13">
        <v>0</v>
      </c>
      <c r="K171" s="13">
        <v>0</v>
      </c>
      <c r="L171" s="13">
        <v>0</v>
      </c>
      <c r="M171" s="13">
        <v>0</v>
      </c>
      <c r="N171" s="13"/>
      <c r="O171" s="13"/>
    </row>
    <row r="172" spans="1:15" x14ac:dyDescent="0.35">
      <c r="A172" s="12" t="str">
        <f t="shared" si="2"/>
        <v>DISTRIBUCION VOLUMEN X CRITERIO (Consumiciones)Leche SolaMEDIA</v>
      </c>
      <c r="B172" s="12" t="s">
        <v>118</v>
      </c>
      <c r="C172" s="12" t="s">
        <v>125</v>
      </c>
      <c r="D172" s="12" t="s">
        <v>18</v>
      </c>
      <c r="E172" s="13">
        <v>34.681393137601845</v>
      </c>
      <c r="F172" s="13">
        <v>28.087272601746694</v>
      </c>
      <c r="G172" s="13">
        <v>12.521832211199301</v>
      </c>
      <c r="H172" s="13">
        <v>16.060013591134631</v>
      </c>
      <c r="I172" s="13">
        <v>0</v>
      </c>
      <c r="J172" s="13">
        <v>0</v>
      </c>
      <c r="K172" s="13">
        <v>0</v>
      </c>
      <c r="L172" s="13">
        <v>0</v>
      </c>
      <c r="M172" s="13">
        <v>0</v>
      </c>
      <c r="N172" s="13"/>
      <c r="O172" s="13"/>
    </row>
    <row r="173" spans="1:15" x14ac:dyDescent="0.35">
      <c r="A173" s="12" t="str">
        <f t="shared" si="2"/>
        <v>DISTRIBUCION VOLUMEN X CRITERIO (Consumiciones)Leche SolaMEDIA BAJA</v>
      </c>
      <c r="B173" s="12" t="s">
        <v>118</v>
      </c>
      <c r="C173" s="12" t="s">
        <v>125</v>
      </c>
      <c r="D173" s="12" t="s">
        <v>19</v>
      </c>
      <c r="E173" s="13">
        <v>24.537174154745557</v>
      </c>
      <c r="F173" s="13">
        <v>23.359087300217475</v>
      </c>
      <c r="G173" s="13">
        <v>17.005557574522019</v>
      </c>
      <c r="H173" s="13">
        <v>60.128296839925611</v>
      </c>
      <c r="I173" s="13">
        <v>0</v>
      </c>
      <c r="J173" s="13">
        <v>0</v>
      </c>
      <c r="K173" s="13">
        <v>0</v>
      </c>
      <c r="L173" s="13">
        <v>0</v>
      </c>
      <c r="M173" s="13">
        <v>0</v>
      </c>
      <c r="N173" s="13"/>
      <c r="O173" s="13"/>
    </row>
    <row r="174" spans="1:15" x14ac:dyDescent="0.35">
      <c r="A174" s="12" t="str">
        <f t="shared" si="2"/>
        <v>DISTRIBUCION VOLUMEN X CRITERIO (Consumiciones)Leche SolaBAJA</v>
      </c>
      <c r="B174" s="12" t="s">
        <v>118</v>
      </c>
      <c r="C174" s="12" t="s">
        <v>125</v>
      </c>
      <c r="D174" s="12" t="s">
        <v>20</v>
      </c>
      <c r="E174" s="13">
        <v>22.334533677144975</v>
      </c>
      <c r="F174" s="13">
        <v>28.584383306292938</v>
      </c>
      <c r="G174" s="13">
        <v>18.371514393434982</v>
      </c>
      <c r="H174" s="13">
        <v>15.306394395636518</v>
      </c>
      <c r="I174" s="13">
        <v>0</v>
      </c>
      <c r="J174" s="13">
        <v>0</v>
      </c>
      <c r="K174" s="13">
        <v>0</v>
      </c>
      <c r="L174" s="13">
        <v>0</v>
      </c>
      <c r="M174" s="13">
        <v>0</v>
      </c>
      <c r="N174" s="13"/>
      <c r="O174" s="13"/>
    </row>
    <row r="175" spans="1:15" x14ac:dyDescent="0.35">
      <c r="A175" s="12" t="str">
        <f t="shared" si="2"/>
        <v>DISTRIBUCION VOLUMEN X CRITERIO (Consumiciones)Leche SolaHOMBRE</v>
      </c>
      <c r="B175" s="12" t="s">
        <v>118</v>
      </c>
      <c r="C175" s="12" t="s">
        <v>125</v>
      </c>
      <c r="D175" s="12" t="s">
        <v>21</v>
      </c>
      <c r="E175" s="13">
        <v>33.263928056734152</v>
      </c>
      <c r="F175" s="13">
        <v>44.737353722945215</v>
      </c>
      <c r="G175" s="13">
        <v>71.640675876977326</v>
      </c>
      <c r="H175" s="13">
        <v>75.44609130140266</v>
      </c>
      <c r="I175" s="13">
        <v>0</v>
      </c>
      <c r="J175" s="13">
        <v>0</v>
      </c>
      <c r="K175" s="13">
        <v>0</v>
      </c>
      <c r="L175" s="13">
        <v>0</v>
      </c>
      <c r="M175" s="13">
        <v>0</v>
      </c>
      <c r="N175" s="13"/>
      <c r="O175" s="13"/>
    </row>
    <row r="176" spans="1:15" x14ac:dyDescent="0.35">
      <c r="A176" s="12" t="str">
        <f t="shared" si="2"/>
        <v>DISTRIBUCION VOLUMEN X CRITERIO (Consumiciones)Leche SolaMUJER</v>
      </c>
      <c r="B176" s="12" t="s">
        <v>118</v>
      </c>
      <c r="C176" s="12" t="s">
        <v>125</v>
      </c>
      <c r="D176" s="12" t="s">
        <v>22</v>
      </c>
      <c r="E176" s="13">
        <v>66.736066716046466</v>
      </c>
      <c r="F176" s="13">
        <v>55.262660084918366</v>
      </c>
      <c r="G176" s="13">
        <v>28.359339764943641</v>
      </c>
      <c r="H176" s="13">
        <v>24.553892428284527</v>
      </c>
      <c r="I176" s="13">
        <v>0</v>
      </c>
      <c r="J176" s="13">
        <v>0</v>
      </c>
      <c r="K176" s="13">
        <v>0</v>
      </c>
      <c r="L176" s="13">
        <v>0</v>
      </c>
      <c r="M176" s="13">
        <v>0</v>
      </c>
      <c r="N176" s="13"/>
      <c r="O176" s="13"/>
    </row>
    <row r="177" spans="1:15" x14ac:dyDescent="0.35">
      <c r="A177" s="12" t="str">
        <f t="shared" si="2"/>
        <v>DISTRIBUCION VOLUMEN X CRITERIO (Consumiciones)Leche Con CacaoT.ESPAÑA</v>
      </c>
      <c r="B177" s="12" t="s">
        <v>118</v>
      </c>
      <c r="C177" s="12" t="s">
        <v>126</v>
      </c>
      <c r="D177" s="12" t="s">
        <v>36</v>
      </c>
      <c r="E177" s="13">
        <v>100</v>
      </c>
      <c r="F177" s="13">
        <v>100</v>
      </c>
      <c r="G177" s="13">
        <v>100</v>
      </c>
      <c r="H177" s="13">
        <v>100</v>
      </c>
      <c r="I177" s="13">
        <v>0</v>
      </c>
      <c r="J177" s="13">
        <v>0</v>
      </c>
      <c r="K177" s="13">
        <v>0</v>
      </c>
      <c r="L177" s="13">
        <v>0</v>
      </c>
      <c r="M177" s="13">
        <v>0</v>
      </c>
      <c r="N177" s="13"/>
      <c r="O177" s="13"/>
    </row>
    <row r="178" spans="1:15" x14ac:dyDescent="0.35">
      <c r="A178" s="12" t="str">
        <f t="shared" si="2"/>
        <v>DISTRIBUCION VOLUMEN X CRITERIO (Consumiciones)Leche Con CacaoBCN AM</v>
      </c>
      <c r="B178" s="12" t="s">
        <v>118</v>
      </c>
      <c r="C178" s="12" t="s">
        <v>126</v>
      </c>
      <c r="D178" s="12" t="s">
        <v>1</v>
      </c>
      <c r="E178" s="13">
        <v>0.62799477288613248</v>
      </c>
      <c r="F178" s="13">
        <v>0.52668789904186653</v>
      </c>
      <c r="G178" s="13">
        <v>0.75436396325683808</v>
      </c>
      <c r="H178" s="13">
        <v>0.49002125116935508</v>
      </c>
      <c r="I178" s="13">
        <v>0</v>
      </c>
      <c r="J178" s="13">
        <v>0</v>
      </c>
      <c r="K178" s="13">
        <v>0</v>
      </c>
      <c r="L178" s="13">
        <v>0</v>
      </c>
      <c r="M178" s="13">
        <v>0</v>
      </c>
      <c r="N178" s="13"/>
      <c r="O178" s="13"/>
    </row>
    <row r="179" spans="1:15" x14ac:dyDescent="0.35">
      <c r="A179" s="12" t="str">
        <f t="shared" si="2"/>
        <v>DISTRIBUCION VOLUMEN X CRITERIO (Consumiciones)Leche Con CacaoREST.CAT ARAGON</v>
      </c>
      <c r="B179" s="12" t="s">
        <v>118</v>
      </c>
      <c r="C179" s="12" t="s">
        <v>126</v>
      </c>
      <c r="D179" s="12" t="s">
        <v>2</v>
      </c>
      <c r="E179" s="13">
        <v>2.119387336210627</v>
      </c>
      <c r="F179" s="13">
        <v>2.0419384457051151</v>
      </c>
      <c r="G179" s="13">
        <v>1.0117730152101394</v>
      </c>
      <c r="H179" s="13">
        <v>0.87276292238726871</v>
      </c>
      <c r="I179" s="13">
        <v>0</v>
      </c>
      <c r="J179" s="13">
        <v>0</v>
      </c>
      <c r="K179" s="13">
        <v>0</v>
      </c>
      <c r="L179" s="13">
        <v>0</v>
      </c>
      <c r="M179" s="13">
        <v>0</v>
      </c>
      <c r="N179" s="13"/>
      <c r="O179" s="13"/>
    </row>
    <row r="180" spans="1:15" x14ac:dyDescent="0.35">
      <c r="A180" s="12" t="str">
        <f t="shared" si="2"/>
        <v>DISTRIBUCION VOLUMEN X CRITERIO (Consumiciones)Leche Con CacaoLEVANTE</v>
      </c>
      <c r="B180" s="12" t="s">
        <v>118</v>
      </c>
      <c r="C180" s="12" t="s">
        <v>126</v>
      </c>
      <c r="D180" s="12" t="s">
        <v>3</v>
      </c>
      <c r="E180" s="13">
        <v>9.9414116674618054</v>
      </c>
      <c r="F180" s="13">
        <v>6.1974647630828521</v>
      </c>
      <c r="G180" s="13">
        <v>5.9565394039718438</v>
      </c>
      <c r="H180" s="13">
        <v>7.3412505204643885</v>
      </c>
      <c r="I180" s="13">
        <v>0</v>
      </c>
      <c r="J180" s="13">
        <v>0</v>
      </c>
      <c r="K180" s="13">
        <v>0</v>
      </c>
      <c r="L180" s="13">
        <v>0</v>
      </c>
      <c r="M180" s="13">
        <v>0</v>
      </c>
      <c r="N180" s="13"/>
      <c r="O180" s="13"/>
    </row>
    <row r="181" spans="1:15" x14ac:dyDescent="0.35">
      <c r="A181" s="12" t="str">
        <f t="shared" si="2"/>
        <v>DISTRIBUCION VOLUMEN X CRITERIO (Consumiciones)Leche Con CacaoANDALUCIA</v>
      </c>
      <c r="B181" s="12" t="s">
        <v>118</v>
      </c>
      <c r="C181" s="12" t="s">
        <v>126</v>
      </c>
      <c r="D181" s="12" t="s">
        <v>4</v>
      </c>
      <c r="E181" s="13">
        <v>42.679960280036838</v>
      </c>
      <c r="F181" s="13">
        <v>41.187352837833693</v>
      </c>
      <c r="G181" s="13">
        <v>34.269040347372815</v>
      </c>
      <c r="H181" s="13">
        <v>32.180521383651204</v>
      </c>
      <c r="I181" s="13">
        <v>0</v>
      </c>
      <c r="J181" s="13">
        <v>0</v>
      </c>
      <c r="K181" s="13">
        <v>0</v>
      </c>
      <c r="L181" s="13">
        <v>0</v>
      </c>
      <c r="M181" s="13">
        <v>0</v>
      </c>
      <c r="N181" s="13"/>
      <c r="O181" s="13"/>
    </row>
    <row r="182" spans="1:15" x14ac:dyDescent="0.35">
      <c r="A182" s="12" t="str">
        <f t="shared" si="2"/>
        <v>DISTRIBUCION VOLUMEN X CRITERIO (Consumiciones)Leche Con CacaoMDD AM</v>
      </c>
      <c r="B182" s="12" t="s">
        <v>118</v>
      </c>
      <c r="C182" s="12" t="s">
        <v>126</v>
      </c>
      <c r="D182" s="12" t="s">
        <v>5</v>
      </c>
      <c r="E182" s="13">
        <v>15.628973383186695</v>
      </c>
      <c r="F182" s="13">
        <v>20.939240016720692</v>
      </c>
      <c r="G182" s="13">
        <v>30.727408272075163</v>
      </c>
      <c r="H182" s="13">
        <v>25.909577085507568</v>
      </c>
      <c r="I182" s="13">
        <v>0</v>
      </c>
      <c r="J182" s="13">
        <v>0</v>
      </c>
      <c r="K182" s="13">
        <v>0</v>
      </c>
      <c r="L182" s="13">
        <v>0</v>
      </c>
      <c r="M182" s="13">
        <v>0</v>
      </c>
      <c r="N182" s="13"/>
      <c r="O182" s="13"/>
    </row>
    <row r="183" spans="1:15" x14ac:dyDescent="0.35">
      <c r="A183" s="12" t="str">
        <f t="shared" si="2"/>
        <v>DISTRIBUCION VOLUMEN X CRITERIO (Consumiciones)Leche Con CacaoRTO CENTRO</v>
      </c>
      <c r="B183" s="12" t="s">
        <v>118</v>
      </c>
      <c r="C183" s="12" t="s">
        <v>126</v>
      </c>
      <c r="D183" s="12" t="s">
        <v>6</v>
      </c>
      <c r="E183" s="13">
        <v>6.7560932143213765</v>
      </c>
      <c r="F183" s="13">
        <v>5.7061907759613542</v>
      </c>
      <c r="G183" s="13">
        <v>5.6907665782804777</v>
      </c>
      <c r="H183" s="13">
        <v>7.383402458214146</v>
      </c>
      <c r="I183" s="13">
        <v>0</v>
      </c>
      <c r="J183" s="13">
        <v>0</v>
      </c>
      <c r="K183" s="13">
        <v>0</v>
      </c>
      <c r="L183" s="13">
        <v>0</v>
      </c>
      <c r="M183" s="13">
        <v>0</v>
      </c>
      <c r="N183" s="13"/>
      <c r="O183" s="13"/>
    </row>
    <row r="184" spans="1:15" x14ac:dyDescent="0.35">
      <c r="A184" s="12" t="str">
        <f t="shared" si="2"/>
        <v>DISTRIBUCION VOLUMEN X CRITERIO (Consumiciones)Leche Con CacaoNORTE-CENTRO</v>
      </c>
      <c r="B184" s="12" t="s">
        <v>118</v>
      </c>
      <c r="C184" s="12" t="s">
        <v>126</v>
      </c>
      <c r="D184" s="12" t="s">
        <v>7</v>
      </c>
      <c r="E184" s="13">
        <v>10.108425513974105</v>
      </c>
      <c r="F184" s="13">
        <v>10.806841628645811</v>
      </c>
      <c r="G184" s="13">
        <v>9.8938778727607843</v>
      </c>
      <c r="H184" s="13">
        <v>13.559693074714355</v>
      </c>
      <c r="I184" s="13">
        <v>0</v>
      </c>
      <c r="J184" s="13">
        <v>0</v>
      </c>
      <c r="K184" s="13">
        <v>0</v>
      </c>
      <c r="L184" s="13">
        <v>0</v>
      </c>
      <c r="M184" s="13">
        <v>0</v>
      </c>
      <c r="N184" s="13"/>
      <c r="O184" s="13"/>
    </row>
    <row r="185" spans="1:15" x14ac:dyDescent="0.35">
      <c r="A185" s="12" t="str">
        <f t="shared" si="2"/>
        <v>DISTRIBUCION VOLUMEN X CRITERIO (Consumiciones)Leche Con CacaoNOROESTE</v>
      </c>
      <c r="B185" s="12" t="s">
        <v>118</v>
      </c>
      <c r="C185" s="12" t="s">
        <v>126</v>
      </c>
      <c r="D185" s="12" t="s">
        <v>8</v>
      </c>
      <c r="E185" s="13">
        <v>12.137761633067425</v>
      </c>
      <c r="F185" s="13">
        <v>12.594292030091998</v>
      </c>
      <c r="G185" s="13">
        <v>11.696249624736057</v>
      </c>
      <c r="H185" s="13">
        <v>12.26276394979749</v>
      </c>
      <c r="I185" s="13">
        <v>0</v>
      </c>
      <c r="J185" s="13">
        <v>0</v>
      </c>
      <c r="K185" s="13">
        <v>0</v>
      </c>
      <c r="L185" s="13">
        <v>0</v>
      </c>
      <c r="M185" s="13">
        <v>0</v>
      </c>
      <c r="N185" s="13"/>
      <c r="O185" s="13"/>
    </row>
    <row r="186" spans="1:15" x14ac:dyDescent="0.35">
      <c r="A186" s="12" t="str">
        <f t="shared" si="2"/>
        <v>DISTRIBUCION VOLUMEN X CRITERIO (Consumiciones)Leche Con Cacao&lt;2MIL</v>
      </c>
      <c r="B186" s="12" t="s">
        <v>118</v>
      </c>
      <c r="C186" s="12" t="s">
        <v>126</v>
      </c>
      <c r="D186" s="12" t="s">
        <v>9</v>
      </c>
      <c r="E186" s="13">
        <v>1.9353635264226516</v>
      </c>
      <c r="F186" s="13">
        <v>2.1668127846644065</v>
      </c>
      <c r="G186" s="13">
        <v>1.9758933797570468</v>
      </c>
      <c r="H186" s="13">
        <v>3.5366033818018607</v>
      </c>
      <c r="I186" s="13">
        <v>0</v>
      </c>
      <c r="J186" s="13">
        <v>0</v>
      </c>
      <c r="K186" s="13">
        <v>0</v>
      </c>
      <c r="L186" s="13">
        <v>0</v>
      </c>
      <c r="M186" s="13">
        <v>0</v>
      </c>
      <c r="N186" s="13"/>
      <c r="O186" s="13"/>
    </row>
    <row r="187" spans="1:15" x14ac:dyDescent="0.35">
      <c r="A187" s="12" t="str">
        <f t="shared" si="2"/>
        <v>DISTRIBUCION VOLUMEN X CRITERIO (Consumiciones)Leche Con Cacao2-5MIL</v>
      </c>
      <c r="B187" s="12" t="s">
        <v>118</v>
      </c>
      <c r="C187" s="12" t="s">
        <v>126</v>
      </c>
      <c r="D187" s="12" t="s">
        <v>10</v>
      </c>
      <c r="E187" s="13">
        <v>3.5657924299075794</v>
      </c>
      <c r="F187" s="13">
        <v>2.7278974989024749</v>
      </c>
      <c r="G187" s="13">
        <v>2.0139596090210934</v>
      </c>
      <c r="H187" s="13">
        <v>6.2983339732116299</v>
      </c>
      <c r="I187" s="13">
        <v>0</v>
      </c>
      <c r="J187" s="13">
        <v>0</v>
      </c>
      <c r="K187" s="13">
        <v>0</v>
      </c>
      <c r="L187" s="13">
        <v>0</v>
      </c>
      <c r="M187" s="13">
        <v>0</v>
      </c>
      <c r="N187" s="13"/>
      <c r="O187" s="13"/>
    </row>
    <row r="188" spans="1:15" x14ac:dyDescent="0.35">
      <c r="A188" s="12" t="str">
        <f t="shared" si="2"/>
        <v>DISTRIBUCION VOLUMEN X CRITERIO (Consumiciones)Leche Con Cacao5-10MIL</v>
      </c>
      <c r="B188" s="12" t="s">
        <v>118</v>
      </c>
      <c r="C188" s="12" t="s">
        <v>126</v>
      </c>
      <c r="D188" s="12" t="s">
        <v>11</v>
      </c>
      <c r="E188" s="13">
        <v>10.086875284308396</v>
      </c>
      <c r="F188" s="13">
        <v>7.2531250926631259</v>
      </c>
      <c r="G188" s="13">
        <v>5.1464137345764422</v>
      </c>
      <c r="H188" s="13">
        <v>6.6264823096181811</v>
      </c>
      <c r="I188" s="13">
        <v>0</v>
      </c>
      <c r="J188" s="13">
        <v>0</v>
      </c>
      <c r="K188" s="13">
        <v>0</v>
      </c>
      <c r="L188" s="13">
        <v>0</v>
      </c>
      <c r="M188" s="13">
        <v>0</v>
      </c>
      <c r="N188" s="13"/>
      <c r="O188" s="13"/>
    </row>
    <row r="189" spans="1:15" x14ac:dyDescent="0.35">
      <c r="A189" s="12" t="str">
        <f t="shared" si="2"/>
        <v>DISTRIBUCION VOLUMEN X CRITERIO (Consumiciones)Leche Con Cacao10-30MIL</v>
      </c>
      <c r="B189" s="12" t="s">
        <v>118</v>
      </c>
      <c r="C189" s="12" t="s">
        <v>126</v>
      </c>
      <c r="D189" s="12" t="s">
        <v>12</v>
      </c>
      <c r="E189" s="13">
        <v>15.244383869035072</v>
      </c>
      <c r="F189" s="13">
        <v>16.678405089472236</v>
      </c>
      <c r="G189" s="13">
        <v>12.587465848884774</v>
      </c>
      <c r="H189" s="13">
        <v>16.380353753562137</v>
      </c>
      <c r="I189" s="13">
        <v>0</v>
      </c>
      <c r="J189" s="13">
        <v>0</v>
      </c>
      <c r="K189" s="13">
        <v>0</v>
      </c>
      <c r="L189" s="13">
        <v>0</v>
      </c>
      <c r="M189" s="13">
        <v>0</v>
      </c>
      <c r="N189" s="13"/>
      <c r="O189" s="13"/>
    </row>
    <row r="190" spans="1:15" x14ac:dyDescent="0.35">
      <c r="A190" s="12" t="str">
        <f t="shared" si="2"/>
        <v>DISTRIBUCION VOLUMEN X CRITERIO (Consumiciones)Leche Con Cacao30-100MIL</v>
      </c>
      <c r="B190" s="12" t="s">
        <v>118</v>
      </c>
      <c r="C190" s="12" t="s">
        <v>126</v>
      </c>
      <c r="D190" s="12" t="s">
        <v>13</v>
      </c>
      <c r="E190" s="13">
        <v>32.950996327567658</v>
      </c>
      <c r="F190" s="13">
        <v>29.358092833430465</v>
      </c>
      <c r="G190" s="13">
        <v>25.668053675741763</v>
      </c>
      <c r="H190" s="13">
        <v>20.52986032628386</v>
      </c>
      <c r="I190" s="13">
        <v>0</v>
      </c>
      <c r="J190" s="13">
        <v>0</v>
      </c>
      <c r="K190" s="13">
        <v>0</v>
      </c>
      <c r="L190" s="13">
        <v>0</v>
      </c>
      <c r="M190" s="13">
        <v>0</v>
      </c>
      <c r="N190" s="13"/>
      <c r="O190" s="13"/>
    </row>
    <row r="191" spans="1:15" x14ac:dyDescent="0.35">
      <c r="A191" s="12" t="str">
        <f t="shared" si="2"/>
        <v>DISTRIBUCION VOLUMEN X CRITERIO (Consumiciones)Leche Con Cacao100-200MIL</v>
      </c>
      <c r="B191" s="12" t="s">
        <v>118</v>
      </c>
      <c r="C191" s="12" t="s">
        <v>126</v>
      </c>
      <c r="D191" s="12" t="s">
        <v>14</v>
      </c>
      <c r="E191" s="13">
        <v>9.8866181585691937</v>
      </c>
      <c r="F191" s="13">
        <v>7.4288156937289784</v>
      </c>
      <c r="G191" s="13">
        <v>9.518716656016716</v>
      </c>
      <c r="H191" s="13">
        <v>8.0193088232908494</v>
      </c>
      <c r="I191" s="13">
        <v>0</v>
      </c>
      <c r="J191" s="13">
        <v>0</v>
      </c>
      <c r="K191" s="13">
        <v>0</v>
      </c>
      <c r="L191" s="13">
        <v>0</v>
      </c>
      <c r="M191" s="13">
        <v>0</v>
      </c>
      <c r="N191" s="13"/>
      <c r="O191" s="13"/>
    </row>
    <row r="192" spans="1:15" x14ac:dyDescent="0.35">
      <c r="A192" s="12" t="str">
        <f t="shared" si="2"/>
        <v>DISTRIBUCION VOLUMEN X CRITERIO (Consumiciones)Leche Con Cacao200-500MIL</v>
      </c>
      <c r="B192" s="12" t="s">
        <v>118</v>
      </c>
      <c r="C192" s="12" t="s">
        <v>126</v>
      </c>
      <c r="D192" s="12" t="s">
        <v>15</v>
      </c>
      <c r="E192" s="13">
        <v>13.299393729682352</v>
      </c>
      <c r="F192" s="13">
        <v>12.167449913365715</v>
      </c>
      <c r="G192" s="13">
        <v>14.756074244398715</v>
      </c>
      <c r="H192" s="13">
        <v>13.746037170620395</v>
      </c>
      <c r="I192" s="13">
        <v>0</v>
      </c>
      <c r="J192" s="13">
        <v>0</v>
      </c>
      <c r="K192" s="13">
        <v>0</v>
      </c>
      <c r="L192" s="13">
        <v>0</v>
      </c>
      <c r="M192" s="13">
        <v>0</v>
      </c>
      <c r="N192" s="13"/>
      <c r="O192" s="13"/>
    </row>
    <row r="193" spans="1:15" x14ac:dyDescent="0.35">
      <c r="A193" s="12" t="str">
        <f t="shared" si="2"/>
        <v>DISTRIBUCION VOLUMEN X CRITERIO (Consumiciones)Leche Con Cacao&gt;500MIL</v>
      </c>
      <c r="B193" s="12" t="s">
        <v>118</v>
      </c>
      <c r="C193" s="12" t="s">
        <v>126</v>
      </c>
      <c r="D193" s="12" t="s">
        <v>16</v>
      </c>
      <c r="E193" s="13">
        <v>13.03057494091933</v>
      </c>
      <c r="F193" s="13">
        <v>22.219412114944522</v>
      </c>
      <c r="G193" s="13">
        <v>28.33343396277046</v>
      </c>
      <c r="H193" s="13">
        <v>24.863024587548871</v>
      </c>
      <c r="I193" s="13">
        <v>0</v>
      </c>
      <c r="J193" s="13">
        <v>0</v>
      </c>
      <c r="K193" s="13">
        <v>0</v>
      </c>
      <c r="L193" s="13">
        <v>0</v>
      </c>
      <c r="M193" s="13">
        <v>0</v>
      </c>
      <c r="N193" s="13"/>
      <c r="O193" s="13"/>
    </row>
    <row r="194" spans="1:15" x14ac:dyDescent="0.35">
      <c r="A194" s="12" t="str">
        <f t="shared" si="2"/>
        <v>DISTRIBUCION VOLUMEN X CRITERIO (Consumiciones)Leche Con CacaoDE 15 A 19 AÑOS</v>
      </c>
      <c r="B194" s="12" t="s">
        <v>118</v>
      </c>
      <c r="C194" s="12" t="s">
        <v>126</v>
      </c>
      <c r="D194" s="12" t="s">
        <v>39</v>
      </c>
      <c r="E194" s="13">
        <v>4.611040111060567</v>
      </c>
      <c r="F194" s="13">
        <v>4.0302037840931417</v>
      </c>
      <c r="G194" s="13">
        <v>1.9931769048733159</v>
      </c>
      <c r="H194" s="13">
        <v>4.1424920646078816</v>
      </c>
      <c r="I194" s="13">
        <v>0</v>
      </c>
      <c r="J194" s="13">
        <v>0</v>
      </c>
      <c r="K194" s="13">
        <v>0</v>
      </c>
      <c r="L194" s="13">
        <v>0</v>
      </c>
      <c r="M194" s="13">
        <v>0</v>
      </c>
      <c r="N194" s="13"/>
      <c r="O194" s="13"/>
    </row>
    <row r="195" spans="1:15" x14ac:dyDescent="0.35">
      <c r="A195" s="12" t="str">
        <f t="shared" si="2"/>
        <v>DISTRIBUCION VOLUMEN X CRITERIO (Consumiciones)Leche Con CacaoDE 20 A 24 AÑOS</v>
      </c>
      <c r="B195" s="12" t="s">
        <v>118</v>
      </c>
      <c r="C195" s="12" t="s">
        <v>126</v>
      </c>
      <c r="D195" s="12" t="s">
        <v>40</v>
      </c>
      <c r="E195" s="13">
        <v>3.1256154236611158</v>
      </c>
      <c r="F195" s="13">
        <v>3.307385470998967</v>
      </c>
      <c r="G195" s="13">
        <v>3.0452270619390953</v>
      </c>
      <c r="H195" s="13">
        <v>2.9440494022094725</v>
      </c>
      <c r="I195" s="13">
        <v>0</v>
      </c>
      <c r="J195" s="13">
        <v>0</v>
      </c>
      <c r="K195" s="13">
        <v>0</v>
      </c>
      <c r="L195" s="13">
        <v>0</v>
      </c>
      <c r="M195" s="13">
        <v>0</v>
      </c>
      <c r="N195" s="13"/>
      <c r="O195" s="13"/>
    </row>
    <row r="196" spans="1:15" x14ac:dyDescent="0.35">
      <c r="A196" s="12" t="str">
        <f t="shared" ref="A196:A259" si="3">B196&amp;C196&amp;D196</f>
        <v>DISTRIBUCION VOLUMEN X CRITERIO (Consumiciones)Leche Con CacaoDE 25 A 34 AÑOS</v>
      </c>
      <c r="B196" s="12" t="s">
        <v>118</v>
      </c>
      <c r="C196" s="12" t="s">
        <v>126</v>
      </c>
      <c r="D196" s="12" t="s">
        <v>41</v>
      </c>
      <c r="E196" s="13">
        <v>10.236629530905017</v>
      </c>
      <c r="F196" s="13">
        <v>6.8890013165052295</v>
      </c>
      <c r="G196" s="13">
        <v>5.9278076032248386</v>
      </c>
      <c r="H196" s="13">
        <v>5.3105060806462951</v>
      </c>
      <c r="I196" s="13">
        <v>0</v>
      </c>
      <c r="J196" s="13">
        <v>0</v>
      </c>
      <c r="K196" s="13">
        <v>0</v>
      </c>
      <c r="L196" s="13">
        <v>0</v>
      </c>
      <c r="M196" s="13">
        <v>0</v>
      </c>
      <c r="N196" s="13"/>
      <c r="O196" s="13"/>
    </row>
    <row r="197" spans="1:15" x14ac:dyDescent="0.35">
      <c r="A197" s="12" t="str">
        <f t="shared" si="3"/>
        <v>DISTRIBUCION VOLUMEN X CRITERIO (Consumiciones)Leche Con CacaoDE 35 A 49 AÑOS</v>
      </c>
      <c r="B197" s="12" t="s">
        <v>118</v>
      </c>
      <c r="C197" s="12" t="s">
        <v>126</v>
      </c>
      <c r="D197" s="12" t="s">
        <v>42</v>
      </c>
      <c r="E197" s="13">
        <v>31.621646547802644</v>
      </c>
      <c r="F197" s="13">
        <v>22.779746864673392</v>
      </c>
      <c r="G197" s="13">
        <v>22.811666138362121</v>
      </c>
      <c r="H197" s="13">
        <v>26.705463118676697</v>
      </c>
      <c r="I197" s="13">
        <v>0</v>
      </c>
      <c r="J197" s="13">
        <v>0</v>
      </c>
      <c r="K197" s="13">
        <v>0</v>
      </c>
      <c r="L197" s="13">
        <v>0</v>
      </c>
      <c r="M197" s="13">
        <v>0</v>
      </c>
      <c r="N197" s="13"/>
      <c r="O197" s="13"/>
    </row>
    <row r="198" spans="1:15" x14ac:dyDescent="0.35">
      <c r="A198" s="12" t="str">
        <f t="shared" si="3"/>
        <v>DISTRIBUCION VOLUMEN X CRITERIO (Consumiciones)Leche Con CacaoDE 50 A 59 AÑOS</v>
      </c>
      <c r="B198" s="12" t="s">
        <v>118</v>
      </c>
      <c r="C198" s="12" t="s">
        <v>126</v>
      </c>
      <c r="D198" s="12" t="s">
        <v>43</v>
      </c>
      <c r="E198" s="13">
        <v>23.176282993642587</v>
      </c>
      <c r="F198" s="13">
        <v>16.432934725534771</v>
      </c>
      <c r="G198" s="13">
        <v>14.070745848616429</v>
      </c>
      <c r="H198" s="13">
        <v>18.315711265282726</v>
      </c>
      <c r="I198" s="13">
        <v>0</v>
      </c>
      <c r="J198" s="13">
        <v>0</v>
      </c>
      <c r="K198" s="13">
        <v>0</v>
      </c>
      <c r="L198" s="13">
        <v>0</v>
      </c>
      <c r="M198" s="13">
        <v>0</v>
      </c>
      <c r="N198" s="13"/>
      <c r="O198" s="13"/>
    </row>
    <row r="199" spans="1:15" x14ac:dyDescent="0.35">
      <c r="A199" s="12" t="str">
        <f t="shared" si="3"/>
        <v>DISTRIBUCION VOLUMEN X CRITERIO (Consumiciones)Leche Con CacaoDE 60 A 75 AÑOS</v>
      </c>
      <c r="B199" s="12" t="s">
        <v>118</v>
      </c>
      <c r="C199" s="12" t="s">
        <v>126</v>
      </c>
      <c r="D199" s="12" t="s">
        <v>44</v>
      </c>
      <c r="E199" s="13">
        <v>27.228787126515851</v>
      </c>
      <c r="F199" s="13">
        <v>46.560751454991504</v>
      </c>
      <c r="G199" s="13">
        <v>52.151394472425018</v>
      </c>
      <c r="H199" s="13">
        <v>42.581762927794692</v>
      </c>
      <c r="I199" s="13">
        <v>0</v>
      </c>
      <c r="J199" s="13">
        <v>0</v>
      </c>
      <c r="K199" s="13">
        <v>0</v>
      </c>
      <c r="L199" s="13">
        <v>0</v>
      </c>
      <c r="M199" s="13">
        <v>0</v>
      </c>
      <c r="N199" s="13"/>
      <c r="O199" s="13"/>
    </row>
    <row r="200" spans="1:15" x14ac:dyDescent="0.35">
      <c r="A200" s="12" t="str">
        <f t="shared" si="3"/>
        <v>DISTRIBUCION VOLUMEN X CRITERIO (Consumiciones)Leche Con CacaoALTA Y MEDIA ALTA</v>
      </c>
      <c r="B200" s="12" t="s">
        <v>118</v>
      </c>
      <c r="C200" s="12" t="s">
        <v>126</v>
      </c>
      <c r="D200" s="12" t="s">
        <v>17</v>
      </c>
      <c r="E200" s="13">
        <v>24.389621079317887</v>
      </c>
      <c r="F200" s="13">
        <v>15.718917605456214</v>
      </c>
      <c r="G200" s="13">
        <v>19.435032796810717</v>
      </c>
      <c r="H200" s="13">
        <v>18.634137056523787</v>
      </c>
      <c r="I200" s="13">
        <v>0</v>
      </c>
      <c r="J200" s="13">
        <v>0</v>
      </c>
      <c r="K200" s="13">
        <v>0</v>
      </c>
      <c r="L200" s="13">
        <v>0</v>
      </c>
      <c r="M200" s="13">
        <v>0</v>
      </c>
      <c r="N200" s="13"/>
      <c r="O200" s="13"/>
    </row>
    <row r="201" spans="1:15" x14ac:dyDescent="0.35">
      <c r="A201" s="12" t="str">
        <f t="shared" si="3"/>
        <v>DISTRIBUCION VOLUMEN X CRITERIO (Consumiciones)Leche Con CacaoMEDIA</v>
      </c>
      <c r="B201" s="12" t="s">
        <v>118</v>
      </c>
      <c r="C201" s="12" t="s">
        <v>126</v>
      </c>
      <c r="D201" s="12" t="s">
        <v>18</v>
      </c>
      <c r="E201" s="13">
        <v>37.531360602900222</v>
      </c>
      <c r="F201" s="13">
        <v>46.592844058026998</v>
      </c>
      <c r="G201" s="13">
        <v>29.904825516941802</v>
      </c>
      <c r="H201" s="13">
        <v>33.342100567238589</v>
      </c>
      <c r="I201" s="13">
        <v>0</v>
      </c>
      <c r="J201" s="13">
        <v>0</v>
      </c>
      <c r="K201" s="13">
        <v>0</v>
      </c>
      <c r="L201" s="13">
        <v>0</v>
      </c>
      <c r="M201" s="13">
        <v>0</v>
      </c>
      <c r="N201" s="13"/>
      <c r="O201" s="13"/>
    </row>
    <row r="202" spans="1:15" x14ac:dyDescent="0.35">
      <c r="A202" s="12" t="str">
        <f t="shared" si="3"/>
        <v>DISTRIBUCION VOLUMEN X CRITERIO (Consumiciones)Leche Con CacaoMEDIA BAJA</v>
      </c>
      <c r="B202" s="12" t="s">
        <v>118</v>
      </c>
      <c r="C202" s="12" t="s">
        <v>126</v>
      </c>
      <c r="D202" s="12" t="s">
        <v>19</v>
      </c>
      <c r="E202" s="13">
        <v>17.964511377883305</v>
      </c>
      <c r="F202" s="13">
        <v>18.15886074670539</v>
      </c>
      <c r="G202" s="13">
        <v>13.88250381133993</v>
      </c>
      <c r="H202" s="13">
        <v>34.918277627872016</v>
      </c>
      <c r="I202" s="13">
        <v>0</v>
      </c>
      <c r="J202" s="13">
        <v>0</v>
      </c>
      <c r="K202" s="13">
        <v>0</v>
      </c>
      <c r="L202" s="13">
        <v>0</v>
      </c>
      <c r="M202" s="13">
        <v>0</v>
      </c>
      <c r="N202" s="13"/>
      <c r="O202" s="13"/>
    </row>
    <row r="203" spans="1:15" x14ac:dyDescent="0.35">
      <c r="A203" s="12" t="str">
        <f t="shared" si="3"/>
        <v>DISTRIBUCION VOLUMEN X CRITERIO (Consumiciones)Leche Con CacaoBAJA</v>
      </c>
      <c r="B203" s="12" t="s">
        <v>118</v>
      </c>
      <c r="C203" s="12" t="s">
        <v>126</v>
      </c>
      <c r="D203" s="12" t="s">
        <v>20</v>
      </c>
      <c r="E203" s="13">
        <v>20.114506939898593</v>
      </c>
      <c r="F203" s="13">
        <v>19.529398582519843</v>
      </c>
      <c r="G203" s="13">
        <v>36.777648357140578</v>
      </c>
      <c r="H203" s="13">
        <v>13.105482585396716</v>
      </c>
      <c r="I203" s="13">
        <v>0</v>
      </c>
      <c r="J203" s="13">
        <v>0</v>
      </c>
      <c r="K203" s="13">
        <v>0</v>
      </c>
      <c r="L203" s="13">
        <v>0</v>
      </c>
      <c r="M203" s="13">
        <v>0</v>
      </c>
      <c r="N203" s="13"/>
      <c r="O203" s="13"/>
    </row>
    <row r="204" spans="1:15" x14ac:dyDescent="0.35">
      <c r="A204" s="12" t="str">
        <f t="shared" si="3"/>
        <v>DISTRIBUCION VOLUMEN X CRITERIO (Consumiciones)Leche Con CacaoHOMBRE</v>
      </c>
      <c r="B204" s="12" t="s">
        <v>118</v>
      </c>
      <c r="C204" s="12" t="s">
        <v>126</v>
      </c>
      <c r="D204" s="12" t="s">
        <v>21</v>
      </c>
      <c r="E204" s="13">
        <v>56.746135486125752</v>
      </c>
      <c r="F204" s="13">
        <v>62.848915214911536</v>
      </c>
      <c r="G204" s="13">
        <v>68.112502033553199</v>
      </c>
      <c r="H204" s="13">
        <v>68.582033298906069</v>
      </c>
      <c r="I204" s="13">
        <v>0</v>
      </c>
      <c r="J204" s="13">
        <v>0</v>
      </c>
      <c r="K204" s="13">
        <v>0</v>
      </c>
      <c r="L204" s="13">
        <v>0</v>
      </c>
      <c r="M204" s="13">
        <v>0</v>
      </c>
      <c r="N204" s="13"/>
      <c r="O204" s="13"/>
    </row>
    <row r="205" spans="1:15" x14ac:dyDescent="0.35">
      <c r="A205" s="12" t="str">
        <f t="shared" si="3"/>
        <v>DISTRIBUCION VOLUMEN X CRITERIO (Consumiciones)Leche Con CacaoMUJER</v>
      </c>
      <c r="B205" s="12" t="s">
        <v>118</v>
      </c>
      <c r="C205" s="12" t="s">
        <v>126</v>
      </c>
      <c r="D205" s="12" t="s">
        <v>22</v>
      </c>
      <c r="E205" s="13">
        <v>43.253864513874255</v>
      </c>
      <c r="F205" s="13">
        <v>37.151084785088457</v>
      </c>
      <c r="G205" s="13">
        <v>31.887518930912861</v>
      </c>
      <c r="H205" s="13">
        <v>31.417966701093921</v>
      </c>
      <c r="I205" s="13">
        <v>0</v>
      </c>
      <c r="J205" s="13">
        <v>0</v>
      </c>
      <c r="K205" s="13">
        <v>0</v>
      </c>
      <c r="L205" s="13">
        <v>0</v>
      </c>
      <c r="M205" s="13">
        <v>0</v>
      </c>
      <c r="N205" s="13"/>
      <c r="O205" s="13"/>
    </row>
    <row r="206" spans="1:15" x14ac:dyDescent="0.35">
      <c r="A206" s="12" t="str">
        <f t="shared" si="3"/>
        <v>DISTRIBUCION VOLUMEN X CRITERIO (Consumiciones)Leche Con CafeT.ESPAÑA</v>
      </c>
      <c r="B206" s="12" t="s">
        <v>118</v>
      </c>
      <c r="C206" s="12" t="s">
        <v>127</v>
      </c>
      <c r="D206" s="12" t="s">
        <v>36</v>
      </c>
      <c r="E206" s="13">
        <v>100</v>
      </c>
      <c r="F206" s="13">
        <v>100</v>
      </c>
      <c r="G206" s="13">
        <v>100</v>
      </c>
      <c r="H206" s="13">
        <v>100</v>
      </c>
      <c r="I206" s="13">
        <v>0</v>
      </c>
      <c r="J206" s="13">
        <v>0</v>
      </c>
      <c r="K206" s="13">
        <v>0</v>
      </c>
      <c r="L206" s="13">
        <v>0</v>
      </c>
      <c r="M206" s="13">
        <v>0</v>
      </c>
      <c r="N206" s="13"/>
      <c r="O206" s="13"/>
    </row>
    <row r="207" spans="1:15" x14ac:dyDescent="0.35">
      <c r="A207" s="12" t="str">
        <f t="shared" si="3"/>
        <v>DISTRIBUCION VOLUMEN X CRITERIO (Consumiciones)Leche Con CafeBCN AM</v>
      </c>
      <c r="B207" s="12" t="s">
        <v>118</v>
      </c>
      <c r="C207" s="12" t="s">
        <v>127</v>
      </c>
      <c r="D207" s="12" t="s">
        <v>1</v>
      </c>
      <c r="E207" s="13">
        <v>9.4667672514299035</v>
      </c>
      <c r="F207" s="13">
        <v>7.7535530461547859</v>
      </c>
      <c r="G207" s="13">
        <v>9.4090184206820986</v>
      </c>
      <c r="H207" s="13">
        <v>8.4738179184206626</v>
      </c>
      <c r="I207" s="13">
        <v>0</v>
      </c>
      <c r="J207" s="13">
        <v>0</v>
      </c>
      <c r="K207" s="13">
        <v>0</v>
      </c>
      <c r="L207" s="13">
        <v>0</v>
      </c>
      <c r="M207" s="13">
        <v>0</v>
      </c>
      <c r="N207" s="13"/>
      <c r="O207" s="13"/>
    </row>
    <row r="208" spans="1:15" x14ac:dyDescent="0.35">
      <c r="A208" s="12" t="str">
        <f t="shared" si="3"/>
        <v>DISTRIBUCION VOLUMEN X CRITERIO (Consumiciones)Leche Con CafeREST.CAT ARAGON</v>
      </c>
      <c r="B208" s="12" t="s">
        <v>118</v>
      </c>
      <c r="C208" s="12" t="s">
        <v>127</v>
      </c>
      <c r="D208" s="12" t="s">
        <v>2</v>
      </c>
      <c r="E208" s="13">
        <v>9.6744784451424408</v>
      </c>
      <c r="F208" s="13">
        <v>9.7576318955239572</v>
      </c>
      <c r="G208" s="13">
        <v>8.7512014153744424</v>
      </c>
      <c r="H208" s="13">
        <v>9.66984647823746</v>
      </c>
      <c r="I208" s="13">
        <v>0</v>
      </c>
      <c r="J208" s="13">
        <v>0</v>
      </c>
      <c r="K208" s="13">
        <v>0</v>
      </c>
      <c r="L208" s="13">
        <v>0</v>
      </c>
      <c r="M208" s="13">
        <v>0</v>
      </c>
      <c r="N208" s="13"/>
      <c r="O208" s="13"/>
    </row>
    <row r="209" spans="1:15" x14ac:dyDescent="0.35">
      <c r="A209" s="12" t="str">
        <f t="shared" si="3"/>
        <v>DISTRIBUCION VOLUMEN X CRITERIO (Consumiciones)Leche Con CafeLEVANTE</v>
      </c>
      <c r="B209" s="12" t="s">
        <v>118</v>
      </c>
      <c r="C209" s="12" t="s">
        <v>127</v>
      </c>
      <c r="D209" s="12" t="s">
        <v>3</v>
      </c>
      <c r="E209" s="13">
        <v>10.030927071474618</v>
      </c>
      <c r="F209" s="13">
        <v>12.175248571728902</v>
      </c>
      <c r="G209" s="13">
        <v>11.339272049415669</v>
      </c>
      <c r="H209" s="13">
        <v>10.711918369672965</v>
      </c>
      <c r="I209" s="13">
        <v>0</v>
      </c>
      <c r="J209" s="13">
        <v>0</v>
      </c>
      <c r="K209" s="13">
        <v>0</v>
      </c>
      <c r="L209" s="13">
        <v>0</v>
      </c>
      <c r="M209" s="13">
        <v>0</v>
      </c>
      <c r="N209" s="13"/>
      <c r="O209" s="13"/>
    </row>
    <row r="210" spans="1:15" x14ac:dyDescent="0.35">
      <c r="A210" s="12" t="str">
        <f t="shared" si="3"/>
        <v>DISTRIBUCION VOLUMEN X CRITERIO (Consumiciones)Leche Con CafeANDALUCIA</v>
      </c>
      <c r="B210" s="12" t="s">
        <v>118</v>
      </c>
      <c r="C210" s="12" t="s">
        <v>127</v>
      </c>
      <c r="D210" s="12" t="s">
        <v>4</v>
      </c>
      <c r="E210" s="13">
        <v>20.649929362063997</v>
      </c>
      <c r="F210" s="13">
        <v>20.471511393376272</v>
      </c>
      <c r="G210" s="13">
        <v>20.634110095562264</v>
      </c>
      <c r="H210" s="13">
        <v>21.312583325709983</v>
      </c>
      <c r="I210" s="13">
        <v>0</v>
      </c>
      <c r="J210" s="13">
        <v>0</v>
      </c>
      <c r="K210" s="13">
        <v>0</v>
      </c>
      <c r="L210" s="13">
        <v>0</v>
      </c>
      <c r="M210" s="13">
        <v>0</v>
      </c>
      <c r="N210" s="13"/>
      <c r="O210" s="13"/>
    </row>
    <row r="211" spans="1:15" x14ac:dyDescent="0.35">
      <c r="A211" s="12" t="str">
        <f t="shared" si="3"/>
        <v>DISTRIBUCION VOLUMEN X CRITERIO (Consumiciones)Leche Con CafeMDD AM</v>
      </c>
      <c r="B211" s="12" t="s">
        <v>118</v>
      </c>
      <c r="C211" s="12" t="s">
        <v>127</v>
      </c>
      <c r="D211" s="12" t="s">
        <v>5</v>
      </c>
      <c r="E211" s="13">
        <v>13.709180188459269</v>
      </c>
      <c r="F211" s="13">
        <v>13.172203809501562</v>
      </c>
      <c r="G211" s="13">
        <v>11.955070125926696</v>
      </c>
      <c r="H211" s="13">
        <v>12.708646078124087</v>
      </c>
      <c r="I211" s="13">
        <v>0</v>
      </c>
      <c r="J211" s="13">
        <v>0</v>
      </c>
      <c r="K211" s="13">
        <v>0</v>
      </c>
      <c r="L211" s="13">
        <v>0</v>
      </c>
      <c r="M211" s="13">
        <v>0</v>
      </c>
      <c r="N211" s="13"/>
      <c r="O211" s="13"/>
    </row>
    <row r="212" spans="1:15" x14ac:dyDescent="0.35">
      <c r="A212" s="12" t="str">
        <f t="shared" si="3"/>
        <v>DISTRIBUCION VOLUMEN X CRITERIO (Consumiciones)Leche Con CafeRTO CENTRO</v>
      </c>
      <c r="B212" s="12" t="s">
        <v>118</v>
      </c>
      <c r="C212" s="12" t="s">
        <v>127</v>
      </c>
      <c r="D212" s="12" t="s">
        <v>6</v>
      </c>
      <c r="E212" s="13">
        <v>9.6662103776043455</v>
      </c>
      <c r="F212" s="13">
        <v>9.7728512145357982</v>
      </c>
      <c r="G212" s="13">
        <v>9.1225612033131505</v>
      </c>
      <c r="H212" s="13">
        <v>9.2749969631574771</v>
      </c>
      <c r="I212" s="13">
        <v>0</v>
      </c>
      <c r="J212" s="13">
        <v>0</v>
      </c>
      <c r="K212" s="13">
        <v>0</v>
      </c>
      <c r="L212" s="13">
        <v>0</v>
      </c>
      <c r="M212" s="13">
        <v>0</v>
      </c>
      <c r="N212" s="13"/>
      <c r="O212" s="13"/>
    </row>
    <row r="213" spans="1:15" x14ac:dyDescent="0.35">
      <c r="A213" s="12" t="str">
        <f t="shared" si="3"/>
        <v>DISTRIBUCION VOLUMEN X CRITERIO (Consumiciones)Leche Con CafeNORTE-CENTRO</v>
      </c>
      <c r="B213" s="12" t="s">
        <v>118</v>
      </c>
      <c r="C213" s="12" t="s">
        <v>127</v>
      </c>
      <c r="D213" s="12" t="s">
        <v>7</v>
      </c>
      <c r="E213" s="13">
        <v>10.97144581453084</v>
      </c>
      <c r="F213" s="13">
        <v>11.549127225061746</v>
      </c>
      <c r="G213" s="13">
        <v>11.910847326889055</v>
      </c>
      <c r="H213" s="13">
        <v>12.126202177228631</v>
      </c>
      <c r="I213" s="13">
        <v>0</v>
      </c>
      <c r="J213" s="13">
        <v>0</v>
      </c>
      <c r="K213" s="13">
        <v>0</v>
      </c>
      <c r="L213" s="13">
        <v>0</v>
      </c>
      <c r="M213" s="13">
        <v>0</v>
      </c>
      <c r="N213" s="13"/>
      <c r="O213" s="13"/>
    </row>
    <row r="214" spans="1:15" x14ac:dyDescent="0.35">
      <c r="A214" s="12" t="str">
        <f t="shared" si="3"/>
        <v>DISTRIBUCION VOLUMEN X CRITERIO (Consumiciones)Leche Con CafeNOROESTE</v>
      </c>
      <c r="B214" s="12" t="s">
        <v>118</v>
      </c>
      <c r="C214" s="12" t="s">
        <v>127</v>
      </c>
      <c r="D214" s="12" t="s">
        <v>8</v>
      </c>
      <c r="E214" s="13">
        <v>15.831050516411318</v>
      </c>
      <c r="F214" s="13">
        <v>15.347901593716056</v>
      </c>
      <c r="G214" s="13">
        <v>16.877942319818303</v>
      </c>
      <c r="H214" s="13">
        <v>15.721966194318931</v>
      </c>
      <c r="I214" s="13">
        <v>0</v>
      </c>
      <c r="J214" s="13">
        <v>0</v>
      </c>
      <c r="K214" s="13">
        <v>0</v>
      </c>
      <c r="L214" s="13">
        <v>0</v>
      </c>
      <c r="M214" s="13">
        <v>0</v>
      </c>
      <c r="N214" s="13"/>
      <c r="O214" s="13"/>
    </row>
    <row r="215" spans="1:15" x14ac:dyDescent="0.35">
      <c r="A215" s="12" t="str">
        <f t="shared" si="3"/>
        <v>DISTRIBUCION VOLUMEN X CRITERIO (Consumiciones)Leche Con Cafe&lt;2MIL</v>
      </c>
      <c r="B215" s="12" t="s">
        <v>118</v>
      </c>
      <c r="C215" s="12" t="s">
        <v>127</v>
      </c>
      <c r="D215" s="12" t="s">
        <v>9</v>
      </c>
      <c r="E215" s="13">
        <v>3.7811156679056879</v>
      </c>
      <c r="F215" s="13">
        <v>4.4550279904299774</v>
      </c>
      <c r="G215" s="13">
        <v>4.044654390293176</v>
      </c>
      <c r="H215" s="13">
        <v>5.1123556749963637</v>
      </c>
      <c r="I215" s="13">
        <v>0</v>
      </c>
      <c r="J215" s="13">
        <v>0</v>
      </c>
      <c r="K215" s="13">
        <v>0</v>
      </c>
      <c r="L215" s="13">
        <v>0</v>
      </c>
      <c r="M215" s="13">
        <v>0</v>
      </c>
      <c r="N215" s="13"/>
      <c r="O215" s="13"/>
    </row>
    <row r="216" spans="1:15" x14ac:dyDescent="0.35">
      <c r="A216" s="12" t="str">
        <f t="shared" si="3"/>
        <v>DISTRIBUCION VOLUMEN X CRITERIO (Consumiciones)Leche Con Cafe2-5MIL</v>
      </c>
      <c r="B216" s="12" t="s">
        <v>118</v>
      </c>
      <c r="C216" s="12" t="s">
        <v>127</v>
      </c>
      <c r="D216" s="12" t="s">
        <v>10</v>
      </c>
      <c r="E216" s="13">
        <v>5.4210520251827674</v>
      </c>
      <c r="F216" s="13">
        <v>4.8703860262573677</v>
      </c>
      <c r="G216" s="13">
        <v>4.8635153872995858</v>
      </c>
      <c r="H216" s="13">
        <v>4.4617612786831646</v>
      </c>
      <c r="I216" s="13">
        <v>0</v>
      </c>
      <c r="J216" s="13">
        <v>0</v>
      </c>
      <c r="K216" s="13">
        <v>0</v>
      </c>
      <c r="L216" s="13">
        <v>0</v>
      </c>
      <c r="M216" s="13">
        <v>0</v>
      </c>
      <c r="N216" s="13"/>
      <c r="O216" s="13"/>
    </row>
    <row r="217" spans="1:15" x14ac:dyDescent="0.35">
      <c r="A217" s="12" t="str">
        <f t="shared" si="3"/>
        <v>DISTRIBUCION VOLUMEN X CRITERIO (Consumiciones)Leche Con Cafe5-10MIL</v>
      </c>
      <c r="B217" s="12" t="s">
        <v>118</v>
      </c>
      <c r="C217" s="12" t="s">
        <v>127</v>
      </c>
      <c r="D217" s="12" t="s">
        <v>11</v>
      </c>
      <c r="E217" s="13">
        <v>6.32793558917525</v>
      </c>
      <c r="F217" s="13">
        <v>5.9734793932756496</v>
      </c>
      <c r="G217" s="13">
        <v>6.8054296322597629</v>
      </c>
      <c r="H217" s="13">
        <v>6.5497464798871041</v>
      </c>
      <c r="I217" s="13">
        <v>0</v>
      </c>
      <c r="J217" s="13">
        <v>0</v>
      </c>
      <c r="K217" s="13">
        <v>0</v>
      </c>
      <c r="L217" s="13">
        <v>0</v>
      </c>
      <c r="M217" s="13">
        <v>0</v>
      </c>
      <c r="N217" s="13"/>
      <c r="O217" s="13"/>
    </row>
    <row r="218" spans="1:15" x14ac:dyDescent="0.35">
      <c r="A218" s="12" t="str">
        <f t="shared" si="3"/>
        <v>DISTRIBUCION VOLUMEN X CRITERIO (Consumiciones)Leche Con Cafe10-30MIL</v>
      </c>
      <c r="B218" s="12" t="s">
        <v>118</v>
      </c>
      <c r="C218" s="12" t="s">
        <v>127</v>
      </c>
      <c r="D218" s="12" t="s">
        <v>12</v>
      </c>
      <c r="E218" s="13">
        <v>20.110293936110388</v>
      </c>
      <c r="F218" s="13">
        <v>21.253698141787634</v>
      </c>
      <c r="G218" s="13">
        <v>20.242777733564331</v>
      </c>
      <c r="H218" s="13">
        <v>19.911061755130014</v>
      </c>
      <c r="I218" s="13">
        <v>0</v>
      </c>
      <c r="J218" s="13">
        <v>0</v>
      </c>
      <c r="K218" s="13">
        <v>0</v>
      </c>
      <c r="L218" s="13">
        <v>0</v>
      </c>
      <c r="M218" s="13">
        <v>0</v>
      </c>
      <c r="N218" s="13"/>
      <c r="O218" s="13"/>
    </row>
    <row r="219" spans="1:15" x14ac:dyDescent="0.35">
      <c r="A219" s="12" t="str">
        <f t="shared" si="3"/>
        <v>DISTRIBUCION VOLUMEN X CRITERIO (Consumiciones)Leche Con Cafe30-100MIL</v>
      </c>
      <c r="B219" s="12" t="s">
        <v>118</v>
      </c>
      <c r="C219" s="12" t="s">
        <v>127</v>
      </c>
      <c r="D219" s="12" t="s">
        <v>13</v>
      </c>
      <c r="E219" s="13">
        <v>21.145503175278094</v>
      </c>
      <c r="F219" s="13">
        <v>19.997430504582418</v>
      </c>
      <c r="G219" s="13">
        <v>20.450109887418964</v>
      </c>
      <c r="H219" s="13">
        <v>21.543038432179433</v>
      </c>
      <c r="I219" s="13">
        <v>0</v>
      </c>
      <c r="J219" s="13">
        <v>0</v>
      </c>
      <c r="K219" s="13">
        <v>0</v>
      </c>
      <c r="L219" s="13">
        <v>0</v>
      </c>
      <c r="M219" s="13">
        <v>0</v>
      </c>
      <c r="N219" s="13"/>
      <c r="O219" s="13"/>
    </row>
    <row r="220" spans="1:15" x14ac:dyDescent="0.35">
      <c r="A220" s="12" t="str">
        <f t="shared" si="3"/>
        <v>DISTRIBUCION VOLUMEN X CRITERIO (Consumiciones)Leche Con Cafe100-200MIL</v>
      </c>
      <c r="B220" s="12" t="s">
        <v>118</v>
      </c>
      <c r="C220" s="12" t="s">
        <v>127</v>
      </c>
      <c r="D220" s="12" t="s">
        <v>14</v>
      </c>
      <c r="E220" s="13">
        <v>12.095365328432113</v>
      </c>
      <c r="F220" s="13">
        <v>12.666965542707079</v>
      </c>
      <c r="G220" s="13">
        <v>12.342293188204396</v>
      </c>
      <c r="H220" s="13">
        <v>11.652484737054428</v>
      </c>
      <c r="I220" s="13">
        <v>0</v>
      </c>
      <c r="J220" s="13">
        <v>0</v>
      </c>
      <c r="K220" s="13">
        <v>0</v>
      </c>
      <c r="L220" s="13">
        <v>0</v>
      </c>
      <c r="M220" s="13">
        <v>0</v>
      </c>
      <c r="N220" s="13"/>
      <c r="O220" s="13"/>
    </row>
    <row r="221" spans="1:15" x14ac:dyDescent="0.35">
      <c r="A221" s="12" t="str">
        <f t="shared" si="3"/>
        <v>DISTRIBUCION VOLUMEN X CRITERIO (Consumiciones)Leche Con Cafe200-500MIL</v>
      </c>
      <c r="B221" s="12" t="s">
        <v>118</v>
      </c>
      <c r="C221" s="12" t="s">
        <v>127</v>
      </c>
      <c r="D221" s="12" t="s">
        <v>15</v>
      </c>
      <c r="E221" s="13">
        <v>13.900936809908512</v>
      </c>
      <c r="F221" s="13">
        <v>13.243053602729054</v>
      </c>
      <c r="G221" s="13">
        <v>13.575886598632378</v>
      </c>
      <c r="H221" s="13">
        <v>14.103704048073592</v>
      </c>
      <c r="I221" s="13">
        <v>0</v>
      </c>
      <c r="J221" s="13">
        <v>0</v>
      </c>
      <c r="K221" s="13">
        <v>0</v>
      </c>
      <c r="L221" s="13">
        <v>0</v>
      </c>
      <c r="M221" s="13">
        <v>0</v>
      </c>
      <c r="N221" s="13"/>
      <c r="O221" s="13"/>
    </row>
    <row r="222" spans="1:15" x14ac:dyDescent="0.35">
      <c r="A222" s="12" t="str">
        <f t="shared" si="3"/>
        <v>DISTRIBUCION VOLUMEN X CRITERIO (Consumiciones)Leche Con Cafe&gt;500MIL</v>
      </c>
      <c r="B222" s="12" t="s">
        <v>118</v>
      </c>
      <c r="C222" s="12" t="s">
        <v>127</v>
      </c>
      <c r="D222" s="12" t="s">
        <v>16</v>
      </c>
      <c r="E222" s="13">
        <v>17.217770584443194</v>
      </c>
      <c r="F222" s="13">
        <v>17.539995633654641</v>
      </c>
      <c r="G222" s="13">
        <v>17.675345426050971</v>
      </c>
      <c r="H222" s="13">
        <v>16.665831847405038</v>
      </c>
      <c r="I222" s="13">
        <v>0</v>
      </c>
      <c r="J222" s="13">
        <v>0</v>
      </c>
      <c r="K222" s="13">
        <v>0</v>
      </c>
      <c r="L222" s="13">
        <v>0</v>
      </c>
      <c r="M222" s="13">
        <v>0</v>
      </c>
      <c r="N222" s="13"/>
      <c r="O222" s="13"/>
    </row>
    <row r="223" spans="1:15" x14ac:dyDescent="0.35">
      <c r="A223" s="12" t="str">
        <f t="shared" si="3"/>
        <v>DISTRIBUCION VOLUMEN X CRITERIO (Consumiciones)Leche Con CafeDE 15 A 19 AÑOS</v>
      </c>
      <c r="B223" s="12" t="s">
        <v>118</v>
      </c>
      <c r="C223" s="12" t="s">
        <v>127</v>
      </c>
      <c r="D223" s="12" t="s">
        <v>39</v>
      </c>
      <c r="E223" s="13">
        <v>0.82733893864786656</v>
      </c>
      <c r="F223" s="13">
        <v>0.83532723781937868</v>
      </c>
      <c r="G223" s="13">
        <v>1.0310669180711238</v>
      </c>
      <c r="H223" s="13">
        <v>0.51983665536411372</v>
      </c>
      <c r="I223" s="13">
        <v>0</v>
      </c>
      <c r="J223" s="13">
        <v>0</v>
      </c>
      <c r="K223" s="13">
        <v>0</v>
      </c>
      <c r="L223" s="13">
        <v>0</v>
      </c>
      <c r="M223" s="13">
        <v>0</v>
      </c>
      <c r="N223" s="13"/>
      <c r="O223" s="13"/>
    </row>
    <row r="224" spans="1:15" x14ac:dyDescent="0.35">
      <c r="A224" s="12" t="str">
        <f t="shared" si="3"/>
        <v>DISTRIBUCION VOLUMEN X CRITERIO (Consumiciones)Leche Con CafeDE 20 A 24 AÑOS</v>
      </c>
      <c r="B224" s="12" t="s">
        <v>118</v>
      </c>
      <c r="C224" s="12" t="s">
        <v>127</v>
      </c>
      <c r="D224" s="12" t="s">
        <v>40</v>
      </c>
      <c r="E224" s="13">
        <v>1.6055067414651543</v>
      </c>
      <c r="F224" s="13">
        <v>1.8351839390364753</v>
      </c>
      <c r="G224" s="13">
        <v>1.3697742257375312</v>
      </c>
      <c r="H224" s="13">
        <v>1.530207210139005</v>
      </c>
      <c r="I224" s="13">
        <v>0</v>
      </c>
      <c r="J224" s="13">
        <v>0</v>
      </c>
      <c r="K224" s="13">
        <v>0</v>
      </c>
      <c r="L224" s="13">
        <v>0</v>
      </c>
      <c r="M224" s="13">
        <v>0</v>
      </c>
      <c r="N224" s="13"/>
      <c r="O224" s="13"/>
    </row>
    <row r="225" spans="1:15" x14ac:dyDescent="0.35">
      <c r="A225" s="12" t="str">
        <f t="shared" si="3"/>
        <v>DISTRIBUCION VOLUMEN X CRITERIO (Consumiciones)Leche Con CafeDE 25 A 34 AÑOS</v>
      </c>
      <c r="B225" s="12" t="s">
        <v>118</v>
      </c>
      <c r="C225" s="12" t="s">
        <v>127</v>
      </c>
      <c r="D225" s="12" t="s">
        <v>41</v>
      </c>
      <c r="E225" s="13">
        <v>6.8861919980248807</v>
      </c>
      <c r="F225" s="13">
        <v>6.1226448912411646</v>
      </c>
      <c r="G225" s="13">
        <v>6.1381941426026483</v>
      </c>
      <c r="H225" s="13">
        <v>6.4154498051171931</v>
      </c>
      <c r="I225" s="13">
        <v>0</v>
      </c>
      <c r="J225" s="13">
        <v>0</v>
      </c>
      <c r="K225" s="13">
        <v>0</v>
      </c>
      <c r="L225" s="13">
        <v>0</v>
      </c>
      <c r="M225" s="13">
        <v>0</v>
      </c>
      <c r="N225" s="13"/>
      <c r="O225" s="13"/>
    </row>
    <row r="226" spans="1:15" x14ac:dyDescent="0.35">
      <c r="A226" s="12" t="str">
        <f t="shared" si="3"/>
        <v>DISTRIBUCION VOLUMEN X CRITERIO (Consumiciones)Leche Con CafeDE 35 A 49 AÑOS</v>
      </c>
      <c r="B226" s="12" t="s">
        <v>118</v>
      </c>
      <c r="C226" s="12" t="s">
        <v>127</v>
      </c>
      <c r="D226" s="12" t="s">
        <v>42</v>
      </c>
      <c r="E226" s="13">
        <v>32.01538946877529</v>
      </c>
      <c r="F226" s="13">
        <v>31.61157674480868</v>
      </c>
      <c r="G226" s="13">
        <v>29.872887192452968</v>
      </c>
      <c r="H226" s="13">
        <v>26.316070070829667</v>
      </c>
      <c r="I226" s="13">
        <v>0</v>
      </c>
      <c r="J226" s="13">
        <v>0</v>
      </c>
      <c r="K226" s="13">
        <v>0</v>
      </c>
      <c r="L226" s="13">
        <v>0</v>
      </c>
      <c r="M226" s="13">
        <v>0</v>
      </c>
      <c r="N226" s="13"/>
      <c r="O226" s="13"/>
    </row>
    <row r="227" spans="1:15" x14ac:dyDescent="0.35">
      <c r="A227" s="12" t="str">
        <f t="shared" si="3"/>
        <v>DISTRIBUCION VOLUMEN X CRITERIO (Consumiciones)Leche Con CafeDE 50 A 59 AÑOS</v>
      </c>
      <c r="B227" s="12" t="s">
        <v>118</v>
      </c>
      <c r="C227" s="12" t="s">
        <v>127</v>
      </c>
      <c r="D227" s="12" t="s">
        <v>43</v>
      </c>
      <c r="E227" s="13">
        <v>25.247468692992442</v>
      </c>
      <c r="F227" s="13">
        <v>26.597170500395755</v>
      </c>
      <c r="G227" s="13">
        <v>26.526164837250306</v>
      </c>
      <c r="H227" s="13">
        <v>26.161288581022209</v>
      </c>
      <c r="I227" s="13">
        <v>0</v>
      </c>
      <c r="J227" s="13">
        <v>0</v>
      </c>
      <c r="K227" s="13">
        <v>0</v>
      </c>
      <c r="L227" s="13">
        <v>0</v>
      </c>
      <c r="M227" s="13">
        <v>0</v>
      </c>
      <c r="N227" s="13"/>
      <c r="O227" s="13"/>
    </row>
    <row r="228" spans="1:15" x14ac:dyDescent="0.35">
      <c r="A228" s="12" t="str">
        <f t="shared" si="3"/>
        <v>DISTRIBUCION VOLUMEN X CRITERIO (Consumiciones)Leche Con CafeDE 60 A 75 AÑOS</v>
      </c>
      <c r="B228" s="12" t="s">
        <v>118</v>
      </c>
      <c r="C228" s="12" t="s">
        <v>127</v>
      </c>
      <c r="D228" s="12" t="s">
        <v>44</v>
      </c>
      <c r="E228" s="13">
        <v>33.418080568395354</v>
      </c>
      <c r="F228" s="13">
        <v>32.998124987085134</v>
      </c>
      <c r="G228" s="13">
        <v>35.061937936565272</v>
      </c>
      <c r="H228" s="13">
        <v>39.05712413262529</v>
      </c>
      <c r="I228" s="13">
        <v>0</v>
      </c>
      <c r="J228" s="13">
        <v>0</v>
      </c>
      <c r="K228" s="13">
        <v>0</v>
      </c>
      <c r="L228" s="13">
        <v>0</v>
      </c>
      <c r="M228" s="13">
        <v>0</v>
      </c>
      <c r="N228" s="13"/>
      <c r="O228" s="13"/>
    </row>
    <row r="229" spans="1:15" x14ac:dyDescent="0.35">
      <c r="A229" s="12" t="str">
        <f t="shared" si="3"/>
        <v>DISTRIBUCION VOLUMEN X CRITERIO (Consumiciones)Leche Con CafeALTA Y MEDIA ALTA</v>
      </c>
      <c r="B229" s="12" t="s">
        <v>118</v>
      </c>
      <c r="C229" s="12" t="s">
        <v>127</v>
      </c>
      <c r="D229" s="12" t="s">
        <v>17</v>
      </c>
      <c r="E229" s="13">
        <v>24.641266270728462</v>
      </c>
      <c r="F229" s="13">
        <v>25.457437566202689</v>
      </c>
      <c r="G229" s="13">
        <v>27.761510630612985</v>
      </c>
      <c r="H229" s="13">
        <v>26.532495714677772</v>
      </c>
      <c r="I229" s="13">
        <v>0</v>
      </c>
      <c r="J229" s="13">
        <v>0</v>
      </c>
      <c r="K229" s="13">
        <v>0</v>
      </c>
      <c r="L229" s="13">
        <v>0</v>
      </c>
      <c r="M229" s="13">
        <v>0</v>
      </c>
      <c r="N229" s="13"/>
      <c r="O229" s="13"/>
    </row>
    <row r="230" spans="1:15" x14ac:dyDescent="0.35">
      <c r="A230" s="12" t="str">
        <f t="shared" si="3"/>
        <v>DISTRIBUCION VOLUMEN X CRITERIO (Consumiciones)Leche Con CafeMEDIA</v>
      </c>
      <c r="B230" s="12" t="s">
        <v>118</v>
      </c>
      <c r="C230" s="12" t="s">
        <v>127</v>
      </c>
      <c r="D230" s="12" t="s">
        <v>18</v>
      </c>
      <c r="E230" s="13">
        <v>31.529713196263732</v>
      </c>
      <c r="F230" s="13">
        <v>31.987208225260293</v>
      </c>
      <c r="G230" s="13">
        <v>31.007344703671279</v>
      </c>
      <c r="H230" s="13">
        <v>30.915641763558188</v>
      </c>
      <c r="I230" s="13">
        <v>0</v>
      </c>
      <c r="J230" s="13">
        <v>0</v>
      </c>
      <c r="K230" s="13">
        <v>0</v>
      </c>
      <c r="L230" s="13">
        <v>0</v>
      </c>
      <c r="M230" s="13">
        <v>0</v>
      </c>
      <c r="N230" s="13"/>
      <c r="O230" s="13"/>
    </row>
    <row r="231" spans="1:15" x14ac:dyDescent="0.35">
      <c r="A231" s="12" t="str">
        <f t="shared" si="3"/>
        <v>DISTRIBUCION VOLUMEN X CRITERIO (Consumiciones)Leche Con CafeMEDIA BAJA</v>
      </c>
      <c r="B231" s="12" t="s">
        <v>118</v>
      </c>
      <c r="C231" s="12" t="s">
        <v>127</v>
      </c>
      <c r="D231" s="12" t="s">
        <v>19</v>
      </c>
      <c r="E231" s="13">
        <v>26.299916331765129</v>
      </c>
      <c r="F231" s="13">
        <v>27.386823160317647</v>
      </c>
      <c r="G231" s="13">
        <v>26.305647723585697</v>
      </c>
      <c r="H231" s="13">
        <v>26.670570821417162</v>
      </c>
      <c r="I231" s="13">
        <v>0</v>
      </c>
      <c r="J231" s="13">
        <v>0</v>
      </c>
      <c r="K231" s="13">
        <v>0</v>
      </c>
      <c r="L231" s="13">
        <v>0</v>
      </c>
      <c r="M231" s="13">
        <v>0</v>
      </c>
      <c r="N231" s="13"/>
      <c r="O231" s="13"/>
    </row>
    <row r="232" spans="1:15" x14ac:dyDescent="0.35">
      <c r="A232" s="12" t="str">
        <f t="shared" si="3"/>
        <v>DISTRIBUCION VOLUMEN X CRITERIO (Consumiciones)Leche Con CafeBAJA</v>
      </c>
      <c r="B232" s="12" t="s">
        <v>118</v>
      </c>
      <c r="C232" s="12" t="s">
        <v>127</v>
      </c>
      <c r="D232" s="12" t="s">
        <v>20</v>
      </c>
      <c r="E232" s="13">
        <v>17.529076769034521</v>
      </c>
      <c r="F232" s="13">
        <v>15.168558000968503</v>
      </c>
      <c r="G232" s="13">
        <v>14.925519899111716</v>
      </c>
      <c r="H232" s="13">
        <v>15.881276703593672</v>
      </c>
      <c r="I232" s="13">
        <v>0</v>
      </c>
      <c r="J232" s="13">
        <v>0</v>
      </c>
      <c r="K232" s="13">
        <v>0</v>
      </c>
      <c r="L232" s="13">
        <v>0</v>
      </c>
      <c r="M232" s="13">
        <v>0</v>
      </c>
      <c r="N232" s="13"/>
      <c r="O232" s="13"/>
    </row>
    <row r="233" spans="1:15" x14ac:dyDescent="0.35">
      <c r="A233" s="12" t="str">
        <f t="shared" si="3"/>
        <v>DISTRIBUCION VOLUMEN X CRITERIO (Consumiciones)Leche Con CafeHOMBRE</v>
      </c>
      <c r="B233" s="12" t="s">
        <v>118</v>
      </c>
      <c r="C233" s="12" t="s">
        <v>127</v>
      </c>
      <c r="D233" s="12" t="s">
        <v>21</v>
      </c>
      <c r="E233" s="13">
        <v>58.943037019764908</v>
      </c>
      <c r="F233" s="13">
        <v>61.079763067366599</v>
      </c>
      <c r="G233" s="13">
        <v>62.167911955383872</v>
      </c>
      <c r="H233" s="13">
        <v>61.185958240041025</v>
      </c>
      <c r="I233" s="13">
        <v>0</v>
      </c>
      <c r="J233" s="13">
        <v>0</v>
      </c>
      <c r="K233" s="13">
        <v>0</v>
      </c>
      <c r="L233" s="13">
        <v>0</v>
      </c>
      <c r="M233" s="13">
        <v>0</v>
      </c>
      <c r="N233" s="13"/>
      <c r="O233" s="13"/>
    </row>
    <row r="234" spans="1:15" x14ac:dyDescent="0.35">
      <c r="A234" s="12" t="str">
        <f t="shared" si="3"/>
        <v>DISTRIBUCION VOLUMEN X CRITERIO (Consumiciones)Leche Con CafeMUJER</v>
      </c>
      <c r="B234" s="12" t="s">
        <v>118</v>
      </c>
      <c r="C234" s="12" t="s">
        <v>127</v>
      </c>
      <c r="D234" s="12" t="s">
        <v>22</v>
      </c>
      <c r="E234" s="13">
        <v>41.056913602260416</v>
      </c>
      <c r="F234" s="13">
        <v>38.920263885382532</v>
      </c>
      <c r="G234" s="13">
        <v>37.832103349270582</v>
      </c>
      <c r="H234" s="13">
        <v>38.814019264829163</v>
      </c>
      <c r="I234" s="13">
        <v>0</v>
      </c>
      <c r="J234" s="13">
        <v>0</v>
      </c>
      <c r="K234" s="13">
        <v>0</v>
      </c>
      <c r="L234" s="13">
        <v>0</v>
      </c>
      <c r="M234" s="13">
        <v>0</v>
      </c>
      <c r="N234" s="13"/>
      <c r="O234" s="13"/>
    </row>
    <row r="235" spans="1:15" x14ac:dyDescent="0.35">
      <c r="A235" s="12" t="str">
        <f t="shared" si="3"/>
        <v>DISTRIBUCION VOLUMEN X CRITERIO (Consumiciones)Bebidas VegetalesT.ESPAÑA</v>
      </c>
      <c r="B235" s="12" t="s">
        <v>118</v>
      </c>
      <c r="C235" s="12" t="s">
        <v>175</v>
      </c>
      <c r="D235" s="12" t="s">
        <v>36</v>
      </c>
      <c r="E235" s="13">
        <v>100</v>
      </c>
      <c r="F235" s="13">
        <v>100</v>
      </c>
      <c r="G235" s="13">
        <v>100</v>
      </c>
      <c r="H235" s="13">
        <v>100</v>
      </c>
      <c r="I235" s="13">
        <v>0</v>
      </c>
      <c r="J235" s="13">
        <v>0</v>
      </c>
      <c r="K235" s="13">
        <v>0</v>
      </c>
      <c r="L235" s="13">
        <v>0</v>
      </c>
      <c r="M235" s="13">
        <v>0</v>
      </c>
      <c r="N235" s="13"/>
      <c r="O235" s="13"/>
    </row>
    <row r="236" spans="1:15" x14ac:dyDescent="0.35">
      <c r="A236" s="12" t="str">
        <f t="shared" si="3"/>
        <v>DISTRIBUCION VOLUMEN X CRITERIO (Consumiciones)Bebidas VegetalesBCN AM</v>
      </c>
      <c r="B236" s="12" t="s">
        <v>118</v>
      </c>
      <c r="C236" s="12" t="s">
        <v>175</v>
      </c>
      <c r="D236" s="12" t="s">
        <v>1</v>
      </c>
      <c r="E236" s="13">
        <v>14.197457221752668</v>
      </c>
      <c r="F236" s="13">
        <v>32.707603681034705</v>
      </c>
      <c r="G236" s="13">
        <v>24.552627392991884</v>
      </c>
      <c r="H236" s="13">
        <v>15.013775228390406</v>
      </c>
      <c r="I236" s="13">
        <v>0</v>
      </c>
      <c r="J236" s="13">
        <v>0</v>
      </c>
      <c r="K236" s="13">
        <v>0</v>
      </c>
      <c r="L236" s="13">
        <v>0</v>
      </c>
      <c r="M236" s="13">
        <v>0</v>
      </c>
      <c r="N236" s="13"/>
      <c r="O236" s="13"/>
    </row>
    <row r="237" spans="1:15" x14ac:dyDescent="0.35">
      <c r="A237" s="12" t="str">
        <f t="shared" si="3"/>
        <v>DISTRIBUCION VOLUMEN X CRITERIO (Consumiciones)Bebidas VegetalesREST.CAT ARAGON</v>
      </c>
      <c r="B237" s="12" t="s">
        <v>118</v>
      </c>
      <c r="C237" s="12" t="s">
        <v>175</v>
      </c>
      <c r="D237" s="12" t="s">
        <v>2</v>
      </c>
      <c r="E237" s="13">
        <v>15.016071385737245</v>
      </c>
      <c r="F237" s="13">
        <v>13.890255550990133</v>
      </c>
      <c r="G237" s="13">
        <v>17.345283074291721</v>
      </c>
      <c r="H237" s="13">
        <v>22.407480570336297</v>
      </c>
      <c r="I237" s="13">
        <v>0</v>
      </c>
      <c r="J237" s="13">
        <v>0</v>
      </c>
      <c r="K237" s="13">
        <v>0</v>
      </c>
      <c r="L237" s="13">
        <v>0</v>
      </c>
      <c r="M237" s="13">
        <v>0</v>
      </c>
      <c r="N237" s="13"/>
      <c r="O237" s="13"/>
    </row>
    <row r="238" spans="1:15" x14ac:dyDescent="0.35">
      <c r="A238" s="12" t="str">
        <f t="shared" si="3"/>
        <v>DISTRIBUCION VOLUMEN X CRITERIO (Consumiciones)Bebidas VegetalesLEVANTE</v>
      </c>
      <c r="B238" s="12" t="s">
        <v>118</v>
      </c>
      <c r="C238" s="12" t="s">
        <v>175</v>
      </c>
      <c r="D238" s="12" t="s">
        <v>3</v>
      </c>
      <c r="E238" s="13">
        <v>7.1022861158183916</v>
      </c>
      <c r="F238" s="13">
        <v>7.9061669367380709</v>
      </c>
      <c r="G238" s="13">
        <v>7.9081200856408556</v>
      </c>
      <c r="H238" s="13">
        <v>12.328615994824222</v>
      </c>
      <c r="I238" s="13">
        <v>0</v>
      </c>
      <c r="J238" s="13">
        <v>0</v>
      </c>
      <c r="K238" s="13">
        <v>0</v>
      </c>
      <c r="L238" s="13">
        <v>0</v>
      </c>
      <c r="M238" s="13">
        <v>0</v>
      </c>
      <c r="N238" s="13"/>
      <c r="O238" s="13"/>
    </row>
    <row r="239" spans="1:15" x14ac:dyDescent="0.35">
      <c r="A239" s="12" t="str">
        <f t="shared" si="3"/>
        <v>DISTRIBUCION VOLUMEN X CRITERIO (Consumiciones)Bebidas VegetalesANDALUCIA</v>
      </c>
      <c r="B239" s="12" t="s">
        <v>118</v>
      </c>
      <c r="C239" s="12" t="s">
        <v>175</v>
      </c>
      <c r="D239" s="12" t="s">
        <v>4</v>
      </c>
      <c r="E239" s="13">
        <v>14.449523290810243</v>
      </c>
      <c r="F239" s="13">
        <v>10.643582231851113</v>
      </c>
      <c r="G239" s="13">
        <v>9.1512648542714281</v>
      </c>
      <c r="H239" s="13">
        <v>8.0833498563183639</v>
      </c>
      <c r="I239" s="13">
        <v>0</v>
      </c>
      <c r="J239" s="13">
        <v>0</v>
      </c>
      <c r="K239" s="13">
        <v>0</v>
      </c>
      <c r="L239" s="13">
        <v>0</v>
      </c>
      <c r="M239" s="13">
        <v>0</v>
      </c>
      <c r="N239" s="13"/>
      <c r="O239" s="13"/>
    </row>
    <row r="240" spans="1:15" x14ac:dyDescent="0.35">
      <c r="A240" s="12" t="str">
        <f t="shared" si="3"/>
        <v>DISTRIBUCION VOLUMEN X CRITERIO (Consumiciones)Bebidas VegetalesMDD AM</v>
      </c>
      <c r="B240" s="12" t="s">
        <v>118</v>
      </c>
      <c r="C240" s="12" t="s">
        <v>175</v>
      </c>
      <c r="D240" s="12" t="s">
        <v>5</v>
      </c>
      <c r="E240" s="13">
        <v>13.602766564180421</v>
      </c>
      <c r="F240" s="13">
        <v>9.4030325075848253</v>
      </c>
      <c r="G240" s="13">
        <v>10.782958178862581</v>
      </c>
      <c r="H240" s="13">
        <v>10.792953996435241</v>
      </c>
      <c r="I240" s="13">
        <v>0</v>
      </c>
      <c r="J240" s="13">
        <v>0</v>
      </c>
      <c r="K240" s="13">
        <v>0</v>
      </c>
      <c r="L240" s="13">
        <v>0</v>
      </c>
      <c r="M240" s="13">
        <v>0</v>
      </c>
      <c r="N240" s="13"/>
      <c r="O240" s="13"/>
    </row>
    <row r="241" spans="1:15" x14ac:dyDescent="0.35">
      <c r="A241" s="12" t="str">
        <f t="shared" si="3"/>
        <v>DISTRIBUCION VOLUMEN X CRITERIO (Consumiciones)Bebidas VegetalesRTO CENTRO</v>
      </c>
      <c r="B241" s="12" t="s">
        <v>118</v>
      </c>
      <c r="C241" s="12" t="s">
        <v>175</v>
      </c>
      <c r="D241" s="12" t="s">
        <v>6</v>
      </c>
      <c r="E241" s="13">
        <v>9.5960353485825713</v>
      </c>
      <c r="F241" s="13">
        <v>6.562462387146617</v>
      </c>
      <c r="G241" s="13">
        <v>2.9604817215075938</v>
      </c>
      <c r="H241" s="13">
        <v>2.852181906605991</v>
      </c>
      <c r="I241" s="13">
        <v>0</v>
      </c>
      <c r="J241" s="13">
        <v>0</v>
      </c>
      <c r="K241" s="13">
        <v>0</v>
      </c>
      <c r="L241" s="13">
        <v>0</v>
      </c>
      <c r="M241" s="13">
        <v>0</v>
      </c>
      <c r="N241" s="13"/>
      <c r="O241" s="13"/>
    </row>
    <row r="242" spans="1:15" x14ac:dyDescent="0.35">
      <c r="A242" s="12" t="str">
        <f t="shared" si="3"/>
        <v>DISTRIBUCION VOLUMEN X CRITERIO (Consumiciones)Bebidas VegetalesNORTE-CENTRO</v>
      </c>
      <c r="B242" s="12" t="s">
        <v>118</v>
      </c>
      <c r="C242" s="12" t="s">
        <v>175</v>
      </c>
      <c r="D242" s="12" t="s">
        <v>7</v>
      </c>
      <c r="E242" s="13">
        <v>12.958105043931747</v>
      </c>
      <c r="F242" s="13">
        <v>9.2775071134614162</v>
      </c>
      <c r="G242" s="13">
        <v>17.947640026847289</v>
      </c>
      <c r="H242" s="13">
        <v>15.377938314142488</v>
      </c>
      <c r="I242" s="13">
        <v>0</v>
      </c>
      <c r="J242" s="13">
        <v>0</v>
      </c>
      <c r="K242" s="13">
        <v>0</v>
      </c>
      <c r="L242" s="13">
        <v>0</v>
      </c>
      <c r="M242" s="13">
        <v>0</v>
      </c>
      <c r="N242" s="13"/>
      <c r="O242" s="13"/>
    </row>
    <row r="243" spans="1:15" x14ac:dyDescent="0.35">
      <c r="A243" s="12" t="str">
        <f t="shared" si="3"/>
        <v>DISTRIBUCION VOLUMEN X CRITERIO (Consumiciones)Bebidas VegetalesNOROESTE</v>
      </c>
      <c r="B243" s="12" t="s">
        <v>118</v>
      </c>
      <c r="C243" s="12" t="s">
        <v>175</v>
      </c>
      <c r="D243" s="12" t="s">
        <v>8</v>
      </c>
      <c r="E243" s="13">
        <v>13.077758556707723</v>
      </c>
      <c r="F243" s="13">
        <v>9.6093895911931231</v>
      </c>
      <c r="G243" s="13">
        <v>9.3516274367766847</v>
      </c>
      <c r="H243" s="13">
        <v>13.143708338160568</v>
      </c>
      <c r="I243" s="13">
        <v>0</v>
      </c>
      <c r="J243" s="13">
        <v>0</v>
      </c>
      <c r="K243" s="13">
        <v>0</v>
      </c>
      <c r="L243" s="13">
        <v>0</v>
      </c>
      <c r="M243" s="13">
        <v>0</v>
      </c>
      <c r="N243" s="13"/>
      <c r="O243" s="13"/>
    </row>
    <row r="244" spans="1:15" x14ac:dyDescent="0.35">
      <c r="A244" s="12" t="str">
        <f t="shared" si="3"/>
        <v>DISTRIBUCION VOLUMEN X CRITERIO (Consumiciones)Bebidas Vegetales&lt;2MIL</v>
      </c>
      <c r="B244" s="12" t="s">
        <v>118</v>
      </c>
      <c r="C244" s="12" t="s">
        <v>175</v>
      </c>
      <c r="D244" s="12" t="s">
        <v>9</v>
      </c>
      <c r="E244" s="13">
        <v>2.4959715710026487</v>
      </c>
      <c r="F244" s="13">
        <v>2.9019759384462507</v>
      </c>
      <c r="G244" s="13">
        <v>2.4022526449623367</v>
      </c>
      <c r="H244" s="13">
        <v>1.7597338604428383</v>
      </c>
      <c r="I244" s="13">
        <v>0</v>
      </c>
      <c r="J244" s="13">
        <v>0</v>
      </c>
      <c r="K244" s="13">
        <v>0</v>
      </c>
      <c r="L244" s="13">
        <v>0</v>
      </c>
      <c r="M244" s="13">
        <v>0</v>
      </c>
      <c r="N244" s="13"/>
      <c r="O244" s="13"/>
    </row>
    <row r="245" spans="1:15" x14ac:dyDescent="0.35">
      <c r="A245" s="12" t="str">
        <f t="shared" si="3"/>
        <v>DISTRIBUCION VOLUMEN X CRITERIO (Consumiciones)Bebidas Vegetales2-5MIL</v>
      </c>
      <c r="B245" s="12" t="s">
        <v>118</v>
      </c>
      <c r="C245" s="12" t="s">
        <v>175</v>
      </c>
      <c r="D245" s="12" t="s">
        <v>10</v>
      </c>
      <c r="E245" s="13">
        <v>6.3920303423247491</v>
      </c>
      <c r="F245" s="13">
        <v>4.7770650975844173</v>
      </c>
      <c r="G245" s="13">
        <v>2.558807423907278</v>
      </c>
      <c r="H245" s="13">
        <v>3.2127137904302376</v>
      </c>
      <c r="I245" s="13">
        <v>0</v>
      </c>
      <c r="J245" s="13">
        <v>0</v>
      </c>
      <c r="K245" s="13">
        <v>0</v>
      </c>
      <c r="L245" s="13">
        <v>0</v>
      </c>
      <c r="M245" s="13">
        <v>0</v>
      </c>
      <c r="N245" s="13"/>
      <c r="O245" s="13"/>
    </row>
    <row r="246" spans="1:15" x14ac:dyDescent="0.35">
      <c r="A246" s="12" t="str">
        <f t="shared" si="3"/>
        <v>DISTRIBUCION VOLUMEN X CRITERIO (Consumiciones)Bebidas Vegetales5-10MIL</v>
      </c>
      <c r="B246" s="12" t="s">
        <v>118</v>
      </c>
      <c r="C246" s="12" t="s">
        <v>175</v>
      </c>
      <c r="D246" s="12" t="s">
        <v>11</v>
      </c>
      <c r="E246" s="13">
        <v>5.8353945814455219</v>
      </c>
      <c r="F246" s="13">
        <v>4.6596270227933152</v>
      </c>
      <c r="G246" s="13">
        <v>8.5949789361844804</v>
      </c>
      <c r="H246" s="13">
        <v>17.885277988797728</v>
      </c>
      <c r="I246" s="13">
        <v>0</v>
      </c>
      <c r="J246" s="13">
        <v>0</v>
      </c>
      <c r="K246" s="13">
        <v>0</v>
      </c>
      <c r="L246" s="13">
        <v>0</v>
      </c>
      <c r="M246" s="13">
        <v>0</v>
      </c>
      <c r="N246" s="13"/>
      <c r="O246" s="13"/>
    </row>
    <row r="247" spans="1:15" x14ac:dyDescent="0.35">
      <c r="A247" s="12" t="str">
        <f t="shared" si="3"/>
        <v>DISTRIBUCION VOLUMEN X CRITERIO (Consumiciones)Bebidas Vegetales10-30MIL</v>
      </c>
      <c r="B247" s="12" t="s">
        <v>118</v>
      </c>
      <c r="C247" s="12" t="s">
        <v>175</v>
      </c>
      <c r="D247" s="12" t="s">
        <v>12</v>
      </c>
      <c r="E247" s="13">
        <v>17.801437253161716</v>
      </c>
      <c r="F247" s="13">
        <v>15.585325665795679</v>
      </c>
      <c r="G247" s="13">
        <v>17.762787795013963</v>
      </c>
      <c r="H247" s="13">
        <v>11.197863499187658</v>
      </c>
      <c r="I247" s="13">
        <v>0</v>
      </c>
      <c r="J247" s="13">
        <v>0</v>
      </c>
      <c r="K247" s="13">
        <v>0</v>
      </c>
      <c r="L247" s="13">
        <v>0</v>
      </c>
      <c r="M247" s="13">
        <v>0</v>
      </c>
      <c r="N247" s="13"/>
      <c r="O247" s="13"/>
    </row>
    <row r="248" spans="1:15" x14ac:dyDescent="0.35">
      <c r="A248" s="12" t="str">
        <f t="shared" si="3"/>
        <v>DISTRIBUCION VOLUMEN X CRITERIO (Consumiciones)Bebidas Vegetales30-100MIL</v>
      </c>
      <c r="B248" s="12" t="s">
        <v>118</v>
      </c>
      <c r="C248" s="12" t="s">
        <v>175</v>
      </c>
      <c r="D248" s="12" t="s">
        <v>13</v>
      </c>
      <c r="E248" s="13">
        <v>20.037980818751734</v>
      </c>
      <c r="F248" s="13">
        <v>30.009231639443112</v>
      </c>
      <c r="G248" s="13">
        <v>22.285098368932964</v>
      </c>
      <c r="H248" s="13">
        <v>22.745579742308713</v>
      </c>
      <c r="I248" s="13">
        <v>0</v>
      </c>
      <c r="J248" s="13">
        <v>0</v>
      </c>
      <c r="K248" s="13">
        <v>0</v>
      </c>
      <c r="L248" s="13">
        <v>0</v>
      </c>
      <c r="M248" s="13">
        <v>0</v>
      </c>
      <c r="N248" s="13"/>
      <c r="O248" s="13"/>
    </row>
    <row r="249" spans="1:15" x14ac:dyDescent="0.35">
      <c r="A249" s="12" t="str">
        <f t="shared" si="3"/>
        <v>DISTRIBUCION VOLUMEN X CRITERIO (Consumiciones)Bebidas Vegetales100-200MIL</v>
      </c>
      <c r="B249" s="12" t="s">
        <v>118</v>
      </c>
      <c r="C249" s="12" t="s">
        <v>175</v>
      </c>
      <c r="D249" s="12" t="s">
        <v>14</v>
      </c>
      <c r="E249" s="13">
        <v>16.611202277931969</v>
      </c>
      <c r="F249" s="13">
        <v>14.719603033574824</v>
      </c>
      <c r="G249" s="13">
        <v>13.899466213373874</v>
      </c>
      <c r="H249" s="13">
        <v>12.970367331714183</v>
      </c>
      <c r="I249" s="13">
        <v>0</v>
      </c>
      <c r="J249" s="13">
        <v>0</v>
      </c>
      <c r="K249" s="13">
        <v>0</v>
      </c>
      <c r="L249" s="13">
        <v>0</v>
      </c>
      <c r="M249" s="13">
        <v>0</v>
      </c>
      <c r="N249" s="13"/>
      <c r="O249" s="13"/>
    </row>
    <row r="250" spans="1:15" x14ac:dyDescent="0.35">
      <c r="A250" s="12" t="str">
        <f t="shared" si="3"/>
        <v>DISTRIBUCION VOLUMEN X CRITERIO (Consumiciones)Bebidas Vegetales200-500MIL</v>
      </c>
      <c r="B250" s="12" t="s">
        <v>118</v>
      </c>
      <c r="C250" s="12" t="s">
        <v>175</v>
      </c>
      <c r="D250" s="12" t="s">
        <v>15</v>
      </c>
      <c r="E250" s="13">
        <v>12.087724509074899</v>
      </c>
      <c r="F250" s="13">
        <v>10.909618870253665</v>
      </c>
      <c r="G250" s="13">
        <v>17.882852374826733</v>
      </c>
      <c r="H250" s="13">
        <v>16.985700801997307</v>
      </c>
      <c r="I250" s="13">
        <v>0</v>
      </c>
      <c r="J250" s="13">
        <v>0</v>
      </c>
      <c r="K250" s="13">
        <v>0</v>
      </c>
      <c r="L250" s="13">
        <v>0</v>
      </c>
      <c r="M250" s="13">
        <v>0</v>
      </c>
      <c r="N250" s="13"/>
      <c r="O250" s="13"/>
    </row>
    <row r="251" spans="1:15" x14ac:dyDescent="0.35">
      <c r="A251" s="12" t="str">
        <f t="shared" si="3"/>
        <v>DISTRIBUCION VOLUMEN X CRITERIO (Consumiciones)Bebidas Vegetales&gt;500MIL</v>
      </c>
      <c r="B251" s="12" t="s">
        <v>118</v>
      </c>
      <c r="C251" s="12" t="s">
        <v>175</v>
      </c>
      <c r="D251" s="12" t="s">
        <v>16</v>
      </c>
      <c r="E251" s="13">
        <v>18.738262173827771</v>
      </c>
      <c r="F251" s="13">
        <v>16.437541763237203</v>
      </c>
      <c r="G251" s="13">
        <v>14.613759845345426</v>
      </c>
      <c r="H251" s="13">
        <v>13.242774759719353</v>
      </c>
      <c r="I251" s="13">
        <v>0</v>
      </c>
      <c r="J251" s="13">
        <v>0</v>
      </c>
      <c r="K251" s="13">
        <v>0</v>
      </c>
      <c r="L251" s="13">
        <v>0</v>
      </c>
      <c r="M251" s="13">
        <v>0</v>
      </c>
      <c r="N251" s="13"/>
      <c r="O251" s="13"/>
    </row>
    <row r="252" spans="1:15" x14ac:dyDescent="0.35">
      <c r="A252" s="12" t="str">
        <f t="shared" si="3"/>
        <v>DISTRIBUCION VOLUMEN X CRITERIO (Consumiciones)Bebidas VegetalesDE 15 A 19 AÑOS</v>
      </c>
      <c r="B252" s="12" t="s">
        <v>118</v>
      </c>
      <c r="C252" s="12" t="s">
        <v>175</v>
      </c>
      <c r="D252" s="12" t="s">
        <v>39</v>
      </c>
      <c r="E252" s="13">
        <v>0.81483301421026566</v>
      </c>
      <c r="F252" s="13">
        <v>0.47851375941173641</v>
      </c>
      <c r="G252" s="13">
        <v>1.420619815449828</v>
      </c>
      <c r="H252" s="13">
        <v>0.31570998408116402</v>
      </c>
      <c r="I252" s="13">
        <v>0</v>
      </c>
      <c r="J252" s="13">
        <v>0</v>
      </c>
      <c r="K252" s="13">
        <v>0</v>
      </c>
      <c r="L252" s="13">
        <v>0</v>
      </c>
      <c r="M252" s="13">
        <v>0</v>
      </c>
      <c r="N252" s="13"/>
      <c r="O252" s="13"/>
    </row>
    <row r="253" spans="1:15" x14ac:dyDescent="0.35">
      <c r="A253" s="12" t="str">
        <f t="shared" si="3"/>
        <v>DISTRIBUCION VOLUMEN X CRITERIO (Consumiciones)Bebidas VegetalesDE 20 A 24 AÑOS</v>
      </c>
      <c r="B253" s="12" t="s">
        <v>118</v>
      </c>
      <c r="C253" s="12" t="s">
        <v>175</v>
      </c>
      <c r="D253" s="12" t="s">
        <v>40</v>
      </c>
      <c r="E253" s="13">
        <v>5.1967580670878055</v>
      </c>
      <c r="F253" s="13">
        <v>5.1359932550333776</v>
      </c>
      <c r="G253" s="13">
        <v>1.8918121864744866</v>
      </c>
      <c r="H253" s="13">
        <v>2.0654413234984599</v>
      </c>
      <c r="I253" s="13">
        <v>0</v>
      </c>
      <c r="J253" s="13">
        <v>0</v>
      </c>
      <c r="K253" s="13">
        <v>0</v>
      </c>
      <c r="L253" s="13">
        <v>0</v>
      </c>
      <c r="M253" s="13">
        <v>0</v>
      </c>
      <c r="N253" s="13"/>
      <c r="O253" s="13"/>
    </row>
    <row r="254" spans="1:15" x14ac:dyDescent="0.35">
      <c r="A254" s="12" t="str">
        <f t="shared" si="3"/>
        <v>DISTRIBUCION VOLUMEN X CRITERIO (Consumiciones)Bebidas VegetalesDE 25 A 34 AÑOS</v>
      </c>
      <c r="B254" s="12" t="s">
        <v>118</v>
      </c>
      <c r="C254" s="12" t="s">
        <v>175</v>
      </c>
      <c r="D254" s="12" t="s">
        <v>41</v>
      </c>
      <c r="E254" s="13">
        <v>9.7864403503251687</v>
      </c>
      <c r="F254" s="13">
        <v>14.862729019661556</v>
      </c>
      <c r="G254" s="13">
        <v>14.321091693690388</v>
      </c>
      <c r="H254" s="13">
        <v>11.785155217587212</v>
      </c>
      <c r="I254" s="13">
        <v>0</v>
      </c>
      <c r="J254" s="13">
        <v>0</v>
      </c>
      <c r="K254" s="13">
        <v>0</v>
      </c>
      <c r="L254" s="13">
        <v>0</v>
      </c>
      <c r="M254" s="13">
        <v>0</v>
      </c>
      <c r="N254" s="13"/>
      <c r="O254" s="13"/>
    </row>
    <row r="255" spans="1:15" x14ac:dyDescent="0.35">
      <c r="A255" s="12" t="str">
        <f t="shared" si="3"/>
        <v>DISTRIBUCION VOLUMEN X CRITERIO (Consumiciones)Bebidas VegetalesDE 35 A 49 AÑOS</v>
      </c>
      <c r="B255" s="12" t="s">
        <v>118</v>
      </c>
      <c r="C255" s="12" t="s">
        <v>175</v>
      </c>
      <c r="D255" s="12" t="s">
        <v>42</v>
      </c>
      <c r="E255" s="13">
        <v>42.336531148716055</v>
      </c>
      <c r="F255" s="13">
        <v>22.993731141693509</v>
      </c>
      <c r="G255" s="13">
        <v>28.12580537710631</v>
      </c>
      <c r="H255" s="13">
        <v>31.113071675132108</v>
      </c>
      <c r="I255" s="13">
        <v>0</v>
      </c>
      <c r="J255" s="13">
        <v>0</v>
      </c>
      <c r="K255" s="13">
        <v>0</v>
      </c>
      <c r="L255" s="13">
        <v>0</v>
      </c>
      <c r="M255" s="13">
        <v>0</v>
      </c>
      <c r="N255" s="13"/>
      <c r="O255" s="13"/>
    </row>
    <row r="256" spans="1:15" x14ac:dyDescent="0.35">
      <c r="A256" s="12" t="str">
        <f t="shared" si="3"/>
        <v>DISTRIBUCION VOLUMEN X CRITERIO (Consumiciones)Bebidas VegetalesDE 50 A 59 AÑOS</v>
      </c>
      <c r="B256" s="12" t="s">
        <v>118</v>
      </c>
      <c r="C256" s="12" t="s">
        <v>175</v>
      </c>
      <c r="D256" s="12" t="s">
        <v>43</v>
      </c>
      <c r="E256" s="13">
        <v>25.998905762981632</v>
      </c>
      <c r="F256" s="13">
        <v>19.01391327239384</v>
      </c>
      <c r="G256" s="13">
        <v>28.187907745974982</v>
      </c>
      <c r="H256" s="13">
        <v>23.572471914955443</v>
      </c>
      <c r="I256" s="13">
        <v>0</v>
      </c>
      <c r="J256" s="13">
        <v>0</v>
      </c>
      <c r="K256" s="13">
        <v>0</v>
      </c>
      <c r="L256" s="13">
        <v>0</v>
      </c>
      <c r="M256" s="13">
        <v>0</v>
      </c>
      <c r="N256" s="13"/>
      <c r="O256" s="13"/>
    </row>
    <row r="257" spans="1:15" x14ac:dyDescent="0.35">
      <c r="A257" s="12" t="str">
        <f t="shared" si="3"/>
        <v>DISTRIBUCION VOLUMEN X CRITERIO (Consumiciones)Bebidas VegetalesDE 60 A 75 AÑOS</v>
      </c>
      <c r="B257" s="12" t="s">
        <v>118</v>
      </c>
      <c r="C257" s="12" t="s">
        <v>175</v>
      </c>
      <c r="D257" s="12" t="s">
        <v>44</v>
      </c>
      <c r="E257" s="13">
        <v>15.866528481910166</v>
      </c>
      <c r="F257" s="13">
        <v>37.515111843950315</v>
      </c>
      <c r="G257" s="13">
        <v>26.052747385520753</v>
      </c>
      <c r="H257" s="13">
        <v>31.148164182471781</v>
      </c>
      <c r="I257" s="13">
        <v>0</v>
      </c>
      <c r="J257" s="13">
        <v>0</v>
      </c>
      <c r="K257" s="13">
        <v>0</v>
      </c>
      <c r="L257" s="13">
        <v>0</v>
      </c>
      <c r="M257" s="13">
        <v>0</v>
      </c>
      <c r="N257" s="13"/>
      <c r="O257" s="13"/>
    </row>
    <row r="258" spans="1:15" x14ac:dyDescent="0.35">
      <c r="A258" s="12" t="str">
        <f t="shared" si="3"/>
        <v>DISTRIBUCION VOLUMEN X CRITERIO (Consumiciones)Bebidas VegetalesALTA Y MEDIA ALTA</v>
      </c>
      <c r="B258" s="12" t="s">
        <v>118</v>
      </c>
      <c r="C258" s="12" t="s">
        <v>175</v>
      </c>
      <c r="D258" s="12" t="s">
        <v>17</v>
      </c>
      <c r="E258" s="13">
        <v>18.878463496507049</v>
      </c>
      <c r="F258" s="13">
        <v>14.477608975738635</v>
      </c>
      <c r="G258" s="13">
        <v>19.350918012125618</v>
      </c>
      <c r="H258" s="13">
        <v>18.281568906314362</v>
      </c>
      <c r="I258" s="13">
        <v>0</v>
      </c>
      <c r="J258" s="13">
        <v>0</v>
      </c>
      <c r="K258" s="13">
        <v>0</v>
      </c>
      <c r="L258" s="13">
        <v>0</v>
      </c>
      <c r="M258" s="13">
        <v>0</v>
      </c>
      <c r="N258" s="13"/>
      <c r="O258" s="13"/>
    </row>
    <row r="259" spans="1:15" x14ac:dyDescent="0.35">
      <c r="A259" s="12" t="str">
        <f t="shared" si="3"/>
        <v>DISTRIBUCION VOLUMEN X CRITERIO (Consumiciones)Bebidas VegetalesMEDIA</v>
      </c>
      <c r="B259" s="12" t="s">
        <v>118</v>
      </c>
      <c r="C259" s="12" t="s">
        <v>175</v>
      </c>
      <c r="D259" s="12" t="s">
        <v>18</v>
      </c>
      <c r="E259" s="13">
        <v>30.282335726873921</v>
      </c>
      <c r="F259" s="13">
        <v>24.209725416535484</v>
      </c>
      <c r="G259" s="13">
        <v>25.679376637426916</v>
      </c>
      <c r="H259" s="13">
        <v>24.47690822604957</v>
      </c>
      <c r="I259" s="13">
        <v>0</v>
      </c>
      <c r="J259" s="13">
        <v>0</v>
      </c>
      <c r="K259" s="13">
        <v>0</v>
      </c>
      <c r="L259" s="13">
        <v>0</v>
      </c>
      <c r="M259" s="13">
        <v>0</v>
      </c>
      <c r="N259" s="13"/>
      <c r="O259" s="13"/>
    </row>
    <row r="260" spans="1:15" x14ac:dyDescent="0.35">
      <c r="A260" s="12" t="str">
        <f t="shared" ref="A260:A323" si="4">B260&amp;C260&amp;D260</f>
        <v>DISTRIBUCION VOLUMEN X CRITERIO (Consumiciones)Bebidas VegetalesMEDIA BAJA</v>
      </c>
      <c r="B260" s="12" t="s">
        <v>118</v>
      </c>
      <c r="C260" s="12" t="s">
        <v>175</v>
      </c>
      <c r="D260" s="12" t="s">
        <v>19</v>
      </c>
      <c r="E260" s="13">
        <v>30.190630763087455</v>
      </c>
      <c r="F260" s="13">
        <v>23.993276971121034</v>
      </c>
      <c r="G260" s="13">
        <v>32.998776796714921</v>
      </c>
      <c r="H260" s="13">
        <v>45.293913941565613</v>
      </c>
      <c r="I260" s="13">
        <v>0</v>
      </c>
      <c r="J260" s="13">
        <v>0</v>
      </c>
      <c r="K260" s="13">
        <v>0</v>
      </c>
      <c r="L260" s="13">
        <v>0</v>
      </c>
      <c r="M260" s="13">
        <v>0</v>
      </c>
      <c r="N260" s="13"/>
      <c r="O260" s="13"/>
    </row>
    <row r="261" spans="1:15" x14ac:dyDescent="0.35">
      <c r="A261" s="12" t="str">
        <f t="shared" si="4"/>
        <v>DISTRIBUCION VOLUMEN X CRITERIO (Consumiciones)Bebidas VegetalesBAJA</v>
      </c>
      <c r="B261" s="12" t="s">
        <v>118</v>
      </c>
      <c r="C261" s="12" t="s">
        <v>175</v>
      </c>
      <c r="D261" s="12" t="s">
        <v>20</v>
      </c>
      <c r="E261" s="13">
        <v>20.648570013531572</v>
      </c>
      <c r="F261" s="13">
        <v>37.319391601164718</v>
      </c>
      <c r="G261" s="13">
        <v>21.970931324922585</v>
      </c>
      <c r="H261" s="13">
        <v>11.947608926070451</v>
      </c>
      <c r="I261" s="13">
        <v>0</v>
      </c>
      <c r="J261" s="13">
        <v>0</v>
      </c>
      <c r="K261" s="13">
        <v>0</v>
      </c>
      <c r="L261" s="13">
        <v>0</v>
      </c>
      <c r="M261" s="13">
        <v>0</v>
      </c>
      <c r="N261" s="13"/>
      <c r="O261" s="13"/>
    </row>
    <row r="262" spans="1:15" x14ac:dyDescent="0.35">
      <c r="A262" s="12" t="str">
        <f t="shared" si="4"/>
        <v>DISTRIBUCION VOLUMEN X CRITERIO (Consumiciones)Bebidas VegetalesHOMBRE</v>
      </c>
      <c r="B262" s="12" t="s">
        <v>118</v>
      </c>
      <c r="C262" s="12" t="s">
        <v>175</v>
      </c>
      <c r="D262" s="12" t="s">
        <v>21</v>
      </c>
      <c r="E262" s="13">
        <v>25.410296551636556</v>
      </c>
      <c r="F262" s="13">
        <v>29.218464939039755</v>
      </c>
      <c r="G262" s="13">
        <v>27.909985096539948</v>
      </c>
      <c r="H262" s="13">
        <v>32.112461708902082</v>
      </c>
      <c r="I262" s="13">
        <v>0</v>
      </c>
      <c r="J262" s="13">
        <v>0</v>
      </c>
      <c r="K262" s="13">
        <v>0</v>
      </c>
      <c r="L262" s="13">
        <v>0</v>
      </c>
      <c r="M262" s="13">
        <v>0</v>
      </c>
      <c r="N262" s="13"/>
      <c r="O262" s="13"/>
    </row>
    <row r="263" spans="1:15" x14ac:dyDescent="0.35">
      <c r="A263" s="12" t="str">
        <f t="shared" si="4"/>
        <v>DISTRIBUCION VOLUMEN X CRITERIO (Consumiciones)Bebidas VegetalesMUJER</v>
      </c>
      <c r="B263" s="12" t="s">
        <v>118</v>
      </c>
      <c r="C263" s="12" t="s">
        <v>175</v>
      </c>
      <c r="D263" s="12" t="s">
        <v>22</v>
      </c>
      <c r="E263" s="13">
        <v>74.589714030926487</v>
      </c>
      <c r="F263" s="13">
        <v>70.781535060960252</v>
      </c>
      <c r="G263" s="13">
        <v>72.090014903460045</v>
      </c>
      <c r="H263" s="13">
        <v>67.887538291097911</v>
      </c>
      <c r="I263" s="13">
        <v>0</v>
      </c>
      <c r="J263" s="13">
        <v>0</v>
      </c>
      <c r="K263" s="13">
        <v>0</v>
      </c>
      <c r="L263" s="13">
        <v>0</v>
      </c>
      <c r="M263" s="13">
        <v>0</v>
      </c>
      <c r="N263" s="13"/>
      <c r="O263" s="13"/>
    </row>
    <row r="264" spans="1:15" x14ac:dyDescent="0.35">
      <c r="A264" s="12" t="str">
        <f t="shared" si="4"/>
        <v>DISTRIBUCION VOLUMEN X CRITERIO (Consumiciones)InfusionesT.ESPAÑA</v>
      </c>
      <c r="B264" s="12" t="s">
        <v>118</v>
      </c>
      <c r="C264" s="12" t="s">
        <v>128</v>
      </c>
      <c r="D264" s="12" t="s">
        <v>36</v>
      </c>
      <c r="E264" s="13">
        <v>100</v>
      </c>
      <c r="F264" s="13">
        <v>100</v>
      </c>
      <c r="G264" s="13">
        <v>100</v>
      </c>
      <c r="H264" s="13">
        <v>100</v>
      </c>
      <c r="I264" s="13">
        <v>0</v>
      </c>
      <c r="J264" s="13">
        <v>0</v>
      </c>
      <c r="K264" s="13">
        <v>0</v>
      </c>
      <c r="L264" s="13">
        <v>0</v>
      </c>
      <c r="M264" s="13">
        <v>0</v>
      </c>
      <c r="N264" s="13"/>
      <c r="O264" s="13"/>
    </row>
    <row r="265" spans="1:15" x14ac:dyDescent="0.35">
      <c r="A265" s="12" t="str">
        <f t="shared" si="4"/>
        <v>DISTRIBUCION VOLUMEN X CRITERIO (Consumiciones)InfusionesBCN AM</v>
      </c>
      <c r="B265" s="12" t="s">
        <v>118</v>
      </c>
      <c r="C265" s="12" t="s">
        <v>128</v>
      </c>
      <c r="D265" s="12" t="s">
        <v>1</v>
      </c>
      <c r="E265" s="13">
        <v>8.8895804667334541</v>
      </c>
      <c r="F265" s="13">
        <v>7.1303828321231677</v>
      </c>
      <c r="G265" s="13">
        <v>10.24613550922669</v>
      </c>
      <c r="H265" s="13">
        <v>11.269888557258257</v>
      </c>
      <c r="I265" s="13">
        <v>0</v>
      </c>
      <c r="J265" s="13">
        <v>0</v>
      </c>
      <c r="K265" s="13">
        <v>0</v>
      </c>
      <c r="L265" s="13">
        <v>0</v>
      </c>
      <c r="M265" s="13">
        <v>0</v>
      </c>
      <c r="N265" s="13"/>
      <c r="O265" s="13"/>
    </row>
    <row r="266" spans="1:15" x14ac:dyDescent="0.35">
      <c r="A266" s="12" t="str">
        <f t="shared" si="4"/>
        <v>DISTRIBUCION VOLUMEN X CRITERIO (Consumiciones)InfusionesREST.CAT ARAGON</v>
      </c>
      <c r="B266" s="12" t="s">
        <v>118</v>
      </c>
      <c r="C266" s="12" t="s">
        <v>128</v>
      </c>
      <c r="D266" s="12" t="s">
        <v>2</v>
      </c>
      <c r="E266" s="13">
        <v>12.276891839362008</v>
      </c>
      <c r="F266" s="13">
        <v>12.900676584324305</v>
      </c>
      <c r="G266" s="13">
        <v>12.407109042124977</v>
      </c>
      <c r="H266" s="13">
        <v>13.162670393799003</v>
      </c>
      <c r="I266" s="13">
        <v>0</v>
      </c>
      <c r="J266" s="13">
        <v>0</v>
      </c>
      <c r="K266" s="13">
        <v>0</v>
      </c>
      <c r="L266" s="13">
        <v>0</v>
      </c>
      <c r="M266" s="13">
        <v>0</v>
      </c>
      <c r="N266" s="13"/>
      <c r="O266" s="13"/>
    </row>
    <row r="267" spans="1:15" x14ac:dyDescent="0.35">
      <c r="A267" s="12" t="str">
        <f t="shared" si="4"/>
        <v>DISTRIBUCION VOLUMEN X CRITERIO (Consumiciones)InfusionesLEVANTE</v>
      </c>
      <c r="B267" s="12" t="s">
        <v>118</v>
      </c>
      <c r="C267" s="12" t="s">
        <v>128</v>
      </c>
      <c r="D267" s="12" t="s">
        <v>3</v>
      </c>
      <c r="E267" s="13">
        <v>14.596070944231048</v>
      </c>
      <c r="F267" s="13">
        <v>12.372845501429067</v>
      </c>
      <c r="G267" s="13">
        <v>14.080740166822814</v>
      </c>
      <c r="H267" s="13">
        <v>17.301791919101923</v>
      </c>
      <c r="I267" s="13">
        <v>0</v>
      </c>
      <c r="J267" s="13">
        <v>0</v>
      </c>
      <c r="K267" s="13">
        <v>0</v>
      </c>
      <c r="L267" s="13">
        <v>0</v>
      </c>
      <c r="M267" s="13">
        <v>0</v>
      </c>
      <c r="N267" s="13"/>
      <c r="O267" s="13"/>
    </row>
    <row r="268" spans="1:15" x14ac:dyDescent="0.35">
      <c r="A268" s="12" t="str">
        <f t="shared" si="4"/>
        <v>DISTRIBUCION VOLUMEN X CRITERIO (Consumiciones)InfusionesANDALUCIA</v>
      </c>
      <c r="B268" s="12" t="s">
        <v>118</v>
      </c>
      <c r="C268" s="12" t="s">
        <v>128</v>
      </c>
      <c r="D268" s="12" t="s">
        <v>4</v>
      </c>
      <c r="E268" s="13">
        <v>16.766964880472621</v>
      </c>
      <c r="F268" s="13">
        <v>18.977045415185195</v>
      </c>
      <c r="G268" s="13">
        <v>19.837045729852505</v>
      </c>
      <c r="H268" s="13">
        <v>17.545132083036354</v>
      </c>
      <c r="I268" s="13">
        <v>0</v>
      </c>
      <c r="J268" s="13">
        <v>0</v>
      </c>
      <c r="K268" s="13">
        <v>0</v>
      </c>
      <c r="L268" s="13">
        <v>0</v>
      </c>
      <c r="M268" s="13">
        <v>0</v>
      </c>
      <c r="N268" s="13"/>
      <c r="O268" s="13"/>
    </row>
    <row r="269" spans="1:15" x14ac:dyDescent="0.35">
      <c r="A269" s="12" t="str">
        <f t="shared" si="4"/>
        <v>DISTRIBUCION VOLUMEN X CRITERIO (Consumiciones)InfusionesMDD AM</v>
      </c>
      <c r="B269" s="12" t="s">
        <v>118</v>
      </c>
      <c r="C269" s="12" t="s">
        <v>128</v>
      </c>
      <c r="D269" s="12" t="s">
        <v>5</v>
      </c>
      <c r="E269" s="13">
        <v>11.487420762371329</v>
      </c>
      <c r="F269" s="13">
        <v>11.00421688357426</v>
      </c>
      <c r="G269" s="13">
        <v>10.653540635370369</v>
      </c>
      <c r="H269" s="13">
        <v>12.570004380494179</v>
      </c>
      <c r="I269" s="13">
        <v>0</v>
      </c>
      <c r="J269" s="13">
        <v>0</v>
      </c>
      <c r="K269" s="13">
        <v>0</v>
      </c>
      <c r="L269" s="13">
        <v>0</v>
      </c>
      <c r="M269" s="13">
        <v>0</v>
      </c>
      <c r="N269" s="13"/>
      <c r="O269" s="13"/>
    </row>
    <row r="270" spans="1:15" x14ac:dyDescent="0.35">
      <c r="A270" s="12" t="str">
        <f t="shared" si="4"/>
        <v>DISTRIBUCION VOLUMEN X CRITERIO (Consumiciones)InfusionesRTO CENTRO</v>
      </c>
      <c r="B270" s="12" t="s">
        <v>118</v>
      </c>
      <c r="C270" s="12" t="s">
        <v>128</v>
      </c>
      <c r="D270" s="12" t="s">
        <v>6</v>
      </c>
      <c r="E270" s="13">
        <v>7.7222339751603117</v>
      </c>
      <c r="F270" s="13">
        <v>8.2589698855467137</v>
      </c>
      <c r="G270" s="13">
        <v>9.3738817155151253</v>
      </c>
      <c r="H270" s="13">
        <v>4.3278512191138043</v>
      </c>
      <c r="I270" s="13">
        <v>0</v>
      </c>
      <c r="J270" s="13">
        <v>0</v>
      </c>
      <c r="K270" s="13">
        <v>0</v>
      </c>
      <c r="L270" s="13">
        <v>0</v>
      </c>
      <c r="M270" s="13">
        <v>0</v>
      </c>
      <c r="N270" s="13"/>
      <c r="O270" s="13"/>
    </row>
    <row r="271" spans="1:15" x14ac:dyDescent="0.35">
      <c r="A271" s="12" t="str">
        <f t="shared" si="4"/>
        <v>DISTRIBUCION VOLUMEN X CRITERIO (Consumiciones)InfusionesNORTE-CENTRO</v>
      </c>
      <c r="B271" s="12" t="s">
        <v>118</v>
      </c>
      <c r="C271" s="12" t="s">
        <v>128</v>
      </c>
      <c r="D271" s="12" t="s">
        <v>7</v>
      </c>
      <c r="E271" s="13">
        <v>11.3433433398431</v>
      </c>
      <c r="F271" s="13">
        <v>10.894834782548052</v>
      </c>
      <c r="G271" s="13">
        <v>10.351534936293309</v>
      </c>
      <c r="H271" s="13">
        <v>9.9695592777381794</v>
      </c>
      <c r="I271" s="13">
        <v>0</v>
      </c>
      <c r="J271" s="13">
        <v>0</v>
      </c>
      <c r="K271" s="13">
        <v>0</v>
      </c>
      <c r="L271" s="13">
        <v>0</v>
      </c>
      <c r="M271" s="13">
        <v>0</v>
      </c>
      <c r="N271" s="13"/>
      <c r="O271" s="13"/>
    </row>
    <row r="272" spans="1:15" x14ac:dyDescent="0.35">
      <c r="A272" s="12" t="str">
        <f t="shared" si="4"/>
        <v>DISTRIBUCION VOLUMEN X CRITERIO (Consumiciones)InfusionesNOROESTE</v>
      </c>
      <c r="B272" s="12" t="s">
        <v>118</v>
      </c>
      <c r="C272" s="12" t="s">
        <v>128</v>
      </c>
      <c r="D272" s="12" t="s">
        <v>8</v>
      </c>
      <c r="E272" s="13">
        <v>16.91747630811658</v>
      </c>
      <c r="F272" s="13">
        <v>18.46102346600399</v>
      </c>
      <c r="G272" s="13">
        <v>13.050011184195595</v>
      </c>
      <c r="H272" s="13">
        <v>13.853071543121882</v>
      </c>
      <c r="I272" s="13">
        <v>0</v>
      </c>
      <c r="J272" s="13">
        <v>0</v>
      </c>
      <c r="K272" s="13">
        <v>0</v>
      </c>
      <c r="L272" s="13">
        <v>0</v>
      </c>
      <c r="M272" s="13">
        <v>0</v>
      </c>
      <c r="N272" s="13"/>
      <c r="O272" s="13"/>
    </row>
    <row r="273" spans="1:15" x14ac:dyDescent="0.35">
      <c r="A273" s="12" t="str">
        <f t="shared" si="4"/>
        <v>DISTRIBUCION VOLUMEN X CRITERIO (Consumiciones)Infusiones&lt;2MIL</v>
      </c>
      <c r="B273" s="12" t="s">
        <v>118</v>
      </c>
      <c r="C273" s="12" t="s">
        <v>128</v>
      </c>
      <c r="D273" s="12" t="s">
        <v>9</v>
      </c>
      <c r="E273" s="13">
        <v>5.1228475368075799</v>
      </c>
      <c r="F273" s="13">
        <v>5.3567718291720468</v>
      </c>
      <c r="G273" s="13">
        <v>8.7387998655735331</v>
      </c>
      <c r="H273" s="13">
        <v>4.3789981290092657</v>
      </c>
      <c r="I273" s="13">
        <v>0</v>
      </c>
      <c r="J273" s="13">
        <v>0</v>
      </c>
      <c r="K273" s="13">
        <v>0</v>
      </c>
      <c r="L273" s="13">
        <v>0</v>
      </c>
      <c r="M273" s="13">
        <v>0</v>
      </c>
      <c r="N273" s="13"/>
      <c r="O273" s="13"/>
    </row>
    <row r="274" spans="1:15" x14ac:dyDescent="0.35">
      <c r="A274" s="12" t="str">
        <f t="shared" si="4"/>
        <v>DISTRIBUCION VOLUMEN X CRITERIO (Consumiciones)Infusiones2-5MIL</v>
      </c>
      <c r="B274" s="12" t="s">
        <v>118</v>
      </c>
      <c r="C274" s="12" t="s">
        <v>128</v>
      </c>
      <c r="D274" s="12" t="s">
        <v>10</v>
      </c>
      <c r="E274" s="13">
        <v>6.7983306554118199</v>
      </c>
      <c r="F274" s="13">
        <v>5.4721061520239989</v>
      </c>
      <c r="G274" s="13">
        <v>5.7166065313541088</v>
      </c>
      <c r="H274" s="13">
        <v>5.4508484423259684</v>
      </c>
      <c r="I274" s="13">
        <v>0</v>
      </c>
      <c r="J274" s="13">
        <v>0</v>
      </c>
      <c r="K274" s="13">
        <v>0</v>
      </c>
      <c r="L274" s="13">
        <v>0</v>
      </c>
      <c r="M274" s="13">
        <v>0</v>
      </c>
      <c r="N274" s="13"/>
      <c r="O274" s="13"/>
    </row>
    <row r="275" spans="1:15" x14ac:dyDescent="0.35">
      <c r="A275" s="12" t="str">
        <f t="shared" si="4"/>
        <v>DISTRIBUCION VOLUMEN X CRITERIO (Consumiciones)Infusiones5-10MIL</v>
      </c>
      <c r="B275" s="12" t="s">
        <v>118</v>
      </c>
      <c r="C275" s="12" t="s">
        <v>128</v>
      </c>
      <c r="D275" s="12" t="s">
        <v>11</v>
      </c>
      <c r="E275" s="13">
        <v>4.4700268025267453</v>
      </c>
      <c r="F275" s="13">
        <v>5.3325782151703205</v>
      </c>
      <c r="G275" s="13">
        <v>5.33374179960731</v>
      </c>
      <c r="H275" s="13">
        <v>4.9664576651223573</v>
      </c>
      <c r="I275" s="13">
        <v>0</v>
      </c>
      <c r="J275" s="13">
        <v>0</v>
      </c>
      <c r="K275" s="13">
        <v>0</v>
      </c>
      <c r="L275" s="13">
        <v>0</v>
      </c>
      <c r="M275" s="13">
        <v>0</v>
      </c>
      <c r="N275" s="13"/>
      <c r="O275" s="13"/>
    </row>
    <row r="276" spans="1:15" x14ac:dyDescent="0.35">
      <c r="A276" s="12" t="str">
        <f t="shared" si="4"/>
        <v>DISTRIBUCION VOLUMEN X CRITERIO (Consumiciones)Infusiones10-30MIL</v>
      </c>
      <c r="B276" s="12" t="s">
        <v>118</v>
      </c>
      <c r="C276" s="12" t="s">
        <v>128</v>
      </c>
      <c r="D276" s="12" t="s">
        <v>12</v>
      </c>
      <c r="E276" s="13">
        <v>18.338482285796875</v>
      </c>
      <c r="F276" s="13">
        <v>20.399987911910372</v>
      </c>
      <c r="G276" s="13">
        <v>16.571260615530576</v>
      </c>
      <c r="H276" s="13">
        <v>17.65228713768116</v>
      </c>
      <c r="I276" s="13">
        <v>0</v>
      </c>
      <c r="J276" s="13">
        <v>0</v>
      </c>
      <c r="K276" s="13">
        <v>0</v>
      </c>
      <c r="L276" s="13">
        <v>0</v>
      </c>
      <c r="M276" s="13">
        <v>0</v>
      </c>
      <c r="N276" s="13"/>
      <c r="O276" s="13"/>
    </row>
    <row r="277" spans="1:15" x14ac:dyDescent="0.35">
      <c r="A277" s="12" t="str">
        <f t="shared" si="4"/>
        <v>DISTRIBUCION VOLUMEN X CRITERIO (Consumiciones)Infusiones30-100MIL</v>
      </c>
      <c r="B277" s="12" t="s">
        <v>118</v>
      </c>
      <c r="C277" s="12" t="s">
        <v>128</v>
      </c>
      <c r="D277" s="12" t="s">
        <v>13</v>
      </c>
      <c r="E277" s="13">
        <v>17.085838603214789</v>
      </c>
      <c r="F277" s="13">
        <v>17.142433727629768</v>
      </c>
      <c r="G277" s="13">
        <v>19.728737331332063</v>
      </c>
      <c r="H277" s="13">
        <v>21.820021085768595</v>
      </c>
      <c r="I277" s="13">
        <v>0</v>
      </c>
      <c r="J277" s="13">
        <v>0</v>
      </c>
      <c r="K277" s="13">
        <v>0</v>
      </c>
      <c r="L277" s="13">
        <v>0</v>
      </c>
      <c r="M277" s="13">
        <v>0</v>
      </c>
      <c r="N277" s="13"/>
      <c r="O277" s="13"/>
    </row>
    <row r="278" spans="1:15" x14ac:dyDescent="0.35">
      <c r="A278" s="12" t="str">
        <f t="shared" si="4"/>
        <v>DISTRIBUCION VOLUMEN X CRITERIO (Consumiciones)Infusiones100-200MIL</v>
      </c>
      <c r="B278" s="12" t="s">
        <v>118</v>
      </c>
      <c r="C278" s="12" t="s">
        <v>128</v>
      </c>
      <c r="D278" s="12" t="s">
        <v>14</v>
      </c>
      <c r="E278" s="13">
        <v>16.615235421063094</v>
      </c>
      <c r="F278" s="13">
        <v>13.205284819800289</v>
      </c>
      <c r="G278" s="13">
        <v>10.690583555666496</v>
      </c>
      <c r="H278" s="13">
        <v>10.633631058446188</v>
      </c>
      <c r="I278" s="13">
        <v>0</v>
      </c>
      <c r="J278" s="13">
        <v>0</v>
      </c>
      <c r="K278" s="13">
        <v>0</v>
      </c>
      <c r="L278" s="13">
        <v>0</v>
      </c>
      <c r="M278" s="13">
        <v>0</v>
      </c>
      <c r="N278" s="13"/>
      <c r="O278" s="13"/>
    </row>
    <row r="279" spans="1:15" x14ac:dyDescent="0.35">
      <c r="A279" s="12" t="str">
        <f t="shared" si="4"/>
        <v>DISTRIBUCION VOLUMEN X CRITERIO (Consumiciones)Infusiones200-500MIL</v>
      </c>
      <c r="B279" s="12" t="s">
        <v>118</v>
      </c>
      <c r="C279" s="12" t="s">
        <v>128</v>
      </c>
      <c r="D279" s="12" t="s">
        <v>15</v>
      </c>
      <c r="E279" s="13">
        <v>13.899356774325522</v>
      </c>
      <c r="F279" s="13">
        <v>15.042430356912471</v>
      </c>
      <c r="G279" s="13">
        <v>16.084537390332748</v>
      </c>
      <c r="H279" s="13">
        <v>15.650039350201951</v>
      </c>
      <c r="I279" s="13">
        <v>0</v>
      </c>
      <c r="J279" s="13">
        <v>0</v>
      </c>
      <c r="K279" s="13">
        <v>0</v>
      </c>
      <c r="L279" s="13">
        <v>0</v>
      </c>
      <c r="M279" s="13">
        <v>0</v>
      </c>
      <c r="N279" s="13"/>
      <c r="O279" s="13"/>
    </row>
    <row r="280" spans="1:15" x14ac:dyDescent="0.35">
      <c r="A280" s="12" t="str">
        <f t="shared" si="4"/>
        <v>DISTRIBUCION VOLUMEN X CRITERIO (Consumiciones)Infusiones&gt;500MIL</v>
      </c>
      <c r="B280" s="12" t="s">
        <v>118</v>
      </c>
      <c r="C280" s="12" t="s">
        <v>128</v>
      </c>
      <c r="D280" s="12" t="s">
        <v>16</v>
      </c>
      <c r="E280" s="13">
        <v>17.669864437144025</v>
      </c>
      <c r="F280" s="13">
        <v>18.048401175799178</v>
      </c>
      <c r="G280" s="13">
        <v>17.135732910603156</v>
      </c>
      <c r="H280" s="13">
        <v>19.447677224400099</v>
      </c>
      <c r="I280" s="13">
        <v>0</v>
      </c>
      <c r="J280" s="13">
        <v>0</v>
      </c>
      <c r="K280" s="13">
        <v>0</v>
      </c>
      <c r="L280" s="13">
        <v>0</v>
      </c>
      <c r="M280" s="13">
        <v>0</v>
      </c>
      <c r="N280" s="13"/>
      <c r="O280" s="13"/>
    </row>
    <row r="281" spans="1:15" x14ac:dyDescent="0.35">
      <c r="A281" s="12" t="str">
        <f t="shared" si="4"/>
        <v>DISTRIBUCION VOLUMEN X CRITERIO (Consumiciones)InfusionesDE 15 A 19 AÑOS</v>
      </c>
      <c r="B281" s="12" t="s">
        <v>118</v>
      </c>
      <c r="C281" s="12" t="s">
        <v>128</v>
      </c>
      <c r="D281" s="12" t="s">
        <v>39</v>
      </c>
      <c r="E281" s="13">
        <v>0.79229877561581996</v>
      </c>
      <c r="F281" s="13">
        <v>2.426339947300578</v>
      </c>
      <c r="G281" s="13">
        <v>2.1729616938599308</v>
      </c>
      <c r="H281" s="13">
        <v>0.28870779133998575</v>
      </c>
      <c r="I281" s="13">
        <v>0</v>
      </c>
      <c r="J281" s="13">
        <v>0</v>
      </c>
      <c r="K281" s="13">
        <v>0</v>
      </c>
      <c r="L281" s="13">
        <v>0</v>
      </c>
      <c r="M281" s="13">
        <v>0</v>
      </c>
      <c r="N281" s="13"/>
      <c r="O281" s="13"/>
    </row>
    <row r="282" spans="1:15" x14ac:dyDescent="0.35">
      <c r="A282" s="12" t="str">
        <f t="shared" si="4"/>
        <v>DISTRIBUCION VOLUMEN X CRITERIO (Consumiciones)InfusionesDE 20 A 24 AÑOS</v>
      </c>
      <c r="B282" s="12" t="s">
        <v>118</v>
      </c>
      <c r="C282" s="12" t="s">
        <v>128</v>
      </c>
      <c r="D282" s="12" t="s">
        <v>40</v>
      </c>
      <c r="E282" s="13">
        <v>1.7363951971084277</v>
      </c>
      <c r="F282" s="13">
        <v>1.8188181335292222</v>
      </c>
      <c r="G282" s="13">
        <v>2.0029975805397155</v>
      </c>
      <c r="H282" s="13">
        <v>2.4837411276431456</v>
      </c>
      <c r="I282" s="13">
        <v>0</v>
      </c>
      <c r="J282" s="13">
        <v>0</v>
      </c>
      <c r="K282" s="13">
        <v>0</v>
      </c>
      <c r="L282" s="13">
        <v>0</v>
      </c>
      <c r="M282" s="13">
        <v>0</v>
      </c>
      <c r="N282" s="13"/>
      <c r="O282" s="13"/>
    </row>
    <row r="283" spans="1:15" x14ac:dyDescent="0.35">
      <c r="A283" s="12" t="str">
        <f t="shared" si="4"/>
        <v>DISTRIBUCION VOLUMEN X CRITERIO (Consumiciones)InfusionesDE 25 A 34 AÑOS</v>
      </c>
      <c r="B283" s="12" t="s">
        <v>118</v>
      </c>
      <c r="C283" s="12" t="s">
        <v>128</v>
      </c>
      <c r="D283" s="12" t="s">
        <v>41</v>
      </c>
      <c r="E283" s="13">
        <v>7.8802051188804834</v>
      </c>
      <c r="F283" s="13">
        <v>11.117527613729745</v>
      </c>
      <c r="G283" s="13">
        <v>9.8844191728449893</v>
      </c>
      <c r="H283" s="13">
        <v>11.231939742219055</v>
      </c>
      <c r="I283" s="13">
        <v>0</v>
      </c>
      <c r="J283" s="13">
        <v>0</v>
      </c>
      <c r="K283" s="13">
        <v>0</v>
      </c>
      <c r="L283" s="13">
        <v>0</v>
      </c>
      <c r="M283" s="13">
        <v>0</v>
      </c>
      <c r="N283" s="13"/>
      <c r="O283" s="13"/>
    </row>
    <row r="284" spans="1:15" x14ac:dyDescent="0.35">
      <c r="A284" s="12" t="str">
        <f t="shared" si="4"/>
        <v>DISTRIBUCION VOLUMEN X CRITERIO (Consumiciones)InfusionesDE 35 A 49 AÑOS</v>
      </c>
      <c r="B284" s="12" t="s">
        <v>118</v>
      </c>
      <c r="C284" s="12" t="s">
        <v>128</v>
      </c>
      <c r="D284" s="12" t="s">
        <v>42</v>
      </c>
      <c r="E284" s="13">
        <v>32.354432091232326</v>
      </c>
      <c r="F284" s="13">
        <v>26.833920109350718</v>
      </c>
      <c r="G284" s="13">
        <v>29.163400557372761</v>
      </c>
      <c r="H284" s="13">
        <v>24.746126232478023</v>
      </c>
      <c r="I284" s="13">
        <v>0</v>
      </c>
      <c r="J284" s="13">
        <v>0</v>
      </c>
      <c r="K284" s="13">
        <v>0</v>
      </c>
      <c r="L284" s="13">
        <v>0</v>
      </c>
      <c r="M284" s="13">
        <v>0</v>
      </c>
      <c r="N284" s="13"/>
      <c r="O284" s="13"/>
    </row>
    <row r="285" spans="1:15" x14ac:dyDescent="0.35">
      <c r="A285" s="12" t="str">
        <f t="shared" si="4"/>
        <v>DISTRIBUCION VOLUMEN X CRITERIO (Consumiciones)InfusionesDE 50 A 59 AÑOS</v>
      </c>
      <c r="B285" s="12" t="s">
        <v>118</v>
      </c>
      <c r="C285" s="12" t="s">
        <v>128</v>
      </c>
      <c r="D285" s="12" t="s">
        <v>43</v>
      </c>
      <c r="E285" s="13">
        <v>22.9666066975429</v>
      </c>
      <c r="F285" s="13">
        <v>26.539482141591048</v>
      </c>
      <c r="G285" s="13">
        <v>24.753888263942692</v>
      </c>
      <c r="H285" s="13">
        <v>26.318705081373249</v>
      </c>
      <c r="I285" s="13">
        <v>0</v>
      </c>
      <c r="J285" s="13">
        <v>0</v>
      </c>
      <c r="K285" s="13">
        <v>0</v>
      </c>
      <c r="L285" s="13">
        <v>0</v>
      </c>
      <c r="M285" s="13">
        <v>0</v>
      </c>
      <c r="N285" s="13"/>
      <c r="O285" s="13"/>
    </row>
    <row r="286" spans="1:15" x14ac:dyDescent="0.35">
      <c r="A286" s="12" t="str">
        <f t="shared" si="4"/>
        <v>DISTRIBUCION VOLUMEN X CRITERIO (Consumiciones)InfusionesDE 60 A 75 AÑOS</v>
      </c>
      <c r="B286" s="12" t="s">
        <v>118</v>
      </c>
      <c r="C286" s="12" t="s">
        <v>128</v>
      </c>
      <c r="D286" s="12" t="s">
        <v>44</v>
      </c>
      <c r="E286" s="13">
        <v>34.27005221218463</v>
      </c>
      <c r="F286" s="13">
        <v>31.263891132805092</v>
      </c>
      <c r="G286" s="13">
        <v>32.022329489644086</v>
      </c>
      <c r="H286" s="13">
        <v>34.930738076146355</v>
      </c>
      <c r="I286" s="13">
        <v>0</v>
      </c>
      <c r="J286" s="13">
        <v>0</v>
      </c>
      <c r="K286" s="13">
        <v>0</v>
      </c>
      <c r="L286" s="13">
        <v>0</v>
      </c>
      <c r="M286" s="13">
        <v>0</v>
      </c>
      <c r="N286" s="13"/>
      <c r="O286" s="13"/>
    </row>
    <row r="287" spans="1:15" x14ac:dyDescent="0.35">
      <c r="A287" s="12" t="str">
        <f t="shared" si="4"/>
        <v>DISTRIBUCION VOLUMEN X CRITERIO (Consumiciones)InfusionesALTA Y MEDIA ALTA</v>
      </c>
      <c r="B287" s="12" t="s">
        <v>118</v>
      </c>
      <c r="C287" s="12" t="s">
        <v>128</v>
      </c>
      <c r="D287" s="12" t="s">
        <v>17</v>
      </c>
      <c r="E287" s="13">
        <v>25.245829698178724</v>
      </c>
      <c r="F287" s="13">
        <v>26.003235888608252</v>
      </c>
      <c r="G287" s="13">
        <v>26.159347231992637</v>
      </c>
      <c r="H287" s="13">
        <v>21.00819115288667</v>
      </c>
      <c r="I287" s="13">
        <v>0</v>
      </c>
      <c r="J287" s="13">
        <v>0</v>
      </c>
      <c r="K287" s="13">
        <v>0</v>
      </c>
      <c r="L287" s="13">
        <v>0</v>
      </c>
      <c r="M287" s="13">
        <v>0</v>
      </c>
      <c r="N287" s="13"/>
      <c r="O287" s="13"/>
    </row>
    <row r="288" spans="1:15" x14ac:dyDescent="0.35">
      <c r="A288" s="12" t="str">
        <f t="shared" si="4"/>
        <v>DISTRIBUCION VOLUMEN X CRITERIO (Consumiciones)InfusionesMEDIA</v>
      </c>
      <c r="B288" s="12" t="s">
        <v>118</v>
      </c>
      <c r="C288" s="12" t="s">
        <v>128</v>
      </c>
      <c r="D288" s="12" t="s">
        <v>18</v>
      </c>
      <c r="E288" s="13">
        <v>38.841797488523397</v>
      </c>
      <c r="F288" s="13">
        <v>37.728334133394391</v>
      </c>
      <c r="G288" s="13">
        <v>34.223498048979209</v>
      </c>
      <c r="H288" s="13">
        <v>39.314164959016395</v>
      </c>
      <c r="I288" s="13">
        <v>0</v>
      </c>
      <c r="J288" s="13">
        <v>0</v>
      </c>
      <c r="K288" s="13">
        <v>0</v>
      </c>
      <c r="L288" s="13">
        <v>0</v>
      </c>
      <c r="M288" s="13">
        <v>0</v>
      </c>
      <c r="N288" s="13"/>
      <c r="O288" s="13"/>
    </row>
    <row r="289" spans="1:15" x14ac:dyDescent="0.35">
      <c r="A289" s="12" t="str">
        <f t="shared" si="4"/>
        <v>DISTRIBUCION VOLUMEN X CRITERIO (Consumiciones)InfusionesMEDIA BAJA</v>
      </c>
      <c r="B289" s="12" t="s">
        <v>118</v>
      </c>
      <c r="C289" s="12" t="s">
        <v>128</v>
      </c>
      <c r="D289" s="12" t="s">
        <v>19</v>
      </c>
      <c r="E289" s="13">
        <v>21.431665212604827</v>
      </c>
      <c r="F289" s="13">
        <v>20.81145950896785</v>
      </c>
      <c r="G289" s="13">
        <v>21.24461186518884</v>
      </c>
      <c r="H289" s="13">
        <v>22.150739115585651</v>
      </c>
      <c r="I289" s="13">
        <v>0</v>
      </c>
      <c r="J289" s="13">
        <v>0</v>
      </c>
      <c r="K289" s="13">
        <v>0</v>
      </c>
      <c r="L289" s="13">
        <v>0</v>
      </c>
      <c r="M289" s="13">
        <v>0</v>
      </c>
      <c r="N289" s="13"/>
      <c r="O289" s="13"/>
    </row>
    <row r="290" spans="1:15" x14ac:dyDescent="0.35">
      <c r="A290" s="12" t="str">
        <f t="shared" si="4"/>
        <v>DISTRIBUCION VOLUMEN X CRITERIO (Consumiciones)InfusionesBAJA</v>
      </c>
      <c r="B290" s="12" t="s">
        <v>118</v>
      </c>
      <c r="C290" s="12" t="s">
        <v>128</v>
      </c>
      <c r="D290" s="12" t="s">
        <v>20</v>
      </c>
      <c r="E290" s="13">
        <v>14.480690116983499</v>
      </c>
      <c r="F290" s="13">
        <v>15.456958845866394</v>
      </c>
      <c r="G290" s="13">
        <v>18.37254285383931</v>
      </c>
      <c r="H290" s="13">
        <v>17.526867649679261</v>
      </c>
      <c r="I290" s="13">
        <v>0</v>
      </c>
      <c r="J290" s="13">
        <v>0</v>
      </c>
      <c r="K290" s="13">
        <v>0</v>
      </c>
      <c r="L290" s="13">
        <v>0</v>
      </c>
      <c r="M290" s="13">
        <v>0</v>
      </c>
      <c r="N290" s="13"/>
      <c r="O290" s="13"/>
    </row>
    <row r="291" spans="1:15" x14ac:dyDescent="0.35">
      <c r="A291" s="12" t="str">
        <f t="shared" si="4"/>
        <v>DISTRIBUCION VOLUMEN X CRITERIO (Consumiciones)InfusionesHOMBRE</v>
      </c>
      <c r="B291" s="12" t="s">
        <v>118</v>
      </c>
      <c r="C291" s="12" t="s">
        <v>128</v>
      </c>
      <c r="D291" s="12" t="s">
        <v>21</v>
      </c>
      <c r="E291" s="13">
        <v>45.867777698129771</v>
      </c>
      <c r="F291" s="13">
        <v>46.929206800480259</v>
      </c>
      <c r="G291" s="13">
        <v>44.051326272702021</v>
      </c>
      <c r="H291" s="13">
        <v>45.208574631741506</v>
      </c>
      <c r="I291" s="13">
        <v>0</v>
      </c>
      <c r="J291" s="13">
        <v>0</v>
      </c>
      <c r="K291" s="13">
        <v>0</v>
      </c>
      <c r="L291" s="13">
        <v>0</v>
      </c>
      <c r="M291" s="13">
        <v>0</v>
      </c>
      <c r="N291" s="13"/>
      <c r="O291" s="13"/>
    </row>
    <row r="292" spans="1:15" x14ac:dyDescent="0.35">
      <c r="A292" s="12" t="str">
        <f t="shared" si="4"/>
        <v>DISTRIBUCION VOLUMEN X CRITERIO (Consumiciones)InfusionesMUJER</v>
      </c>
      <c r="B292" s="12" t="s">
        <v>118</v>
      </c>
      <c r="C292" s="12" t="s">
        <v>128</v>
      </c>
      <c r="D292" s="12" t="s">
        <v>22</v>
      </c>
      <c r="E292" s="13">
        <v>54.132210646063861</v>
      </c>
      <c r="F292" s="13">
        <v>53.070781576356616</v>
      </c>
      <c r="G292" s="13">
        <v>55.948662921311886</v>
      </c>
      <c r="H292" s="13">
        <v>54.791388245426475</v>
      </c>
      <c r="I292" s="13">
        <v>0</v>
      </c>
      <c r="J292" s="13">
        <v>0</v>
      </c>
      <c r="K292" s="13">
        <v>0</v>
      </c>
      <c r="L292" s="13">
        <v>0</v>
      </c>
      <c r="M292" s="13">
        <v>0</v>
      </c>
      <c r="N292" s="13"/>
      <c r="O292" s="13"/>
    </row>
    <row r="293" spans="1:15" x14ac:dyDescent="0.35">
      <c r="A293" s="12" t="str">
        <f t="shared" si="4"/>
        <v>DISTRIBUCION VOLUMEN X CRITERIO (Consumiciones)Resto Bebidas CalienteT.ESPAÑA</v>
      </c>
      <c r="B293" s="12" t="s">
        <v>118</v>
      </c>
      <c r="C293" s="12" t="s">
        <v>129</v>
      </c>
      <c r="D293" s="12" t="s">
        <v>36</v>
      </c>
      <c r="E293" s="13">
        <v>100</v>
      </c>
      <c r="F293" s="13">
        <v>100</v>
      </c>
      <c r="G293" s="13">
        <v>100</v>
      </c>
      <c r="H293" s="13">
        <v>100</v>
      </c>
      <c r="I293" s="13">
        <v>0</v>
      </c>
      <c r="J293" s="13">
        <v>0</v>
      </c>
      <c r="K293" s="13">
        <v>0</v>
      </c>
      <c r="L293" s="13">
        <v>0</v>
      </c>
      <c r="M293" s="13">
        <v>0</v>
      </c>
      <c r="N293" s="13"/>
      <c r="O293" s="13"/>
    </row>
    <row r="294" spans="1:15" x14ac:dyDescent="0.35">
      <c r="A294" s="12" t="str">
        <f t="shared" si="4"/>
        <v>DISTRIBUCION VOLUMEN X CRITERIO (Consumiciones)Resto Bebidas CalienteBCN AM</v>
      </c>
      <c r="B294" s="12" t="s">
        <v>118</v>
      </c>
      <c r="C294" s="12" t="s">
        <v>129</v>
      </c>
      <c r="D294" s="12" t="s">
        <v>1</v>
      </c>
      <c r="E294" s="13">
        <v>11.388446362976401</v>
      </c>
      <c r="F294" s="13">
        <v>10.166650448294877</v>
      </c>
      <c r="G294" s="13">
        <v>10.384950480433799</v>
      </c>
      <c r="H294" s="13">
        <v>10.003928777155082</v>
      </c>
      <c r="I294" s="13">
        <v>0</v>
      </c>
      <c r="J294" s="13">
        <v>0</v>
      </c>
      <c r="K294" s="13">
        <v>0</v>
      </c>
      <c r="L294" s="13">
        <v>0</v>
      </c>
      <c r="M294" s="13">
        <v>0</v>
      </c>
      <c r="N294" s="13"/>
      <c r="O294" s="13"/>
    </row>
    <row r="295" spans="1:15" x14ac:dyDescent="0.35">
      <c r="A295" s="12" t="str">
        <f t="shared" si="4"/>
        <v>DISTRIBUCION VOLUMEN X CRITERIO (Consumiciones)Resto Bebidas CalienteREST.CAT ARAGON</v>
      </c>
      <c r="B295" s="12" t="s">
        <v>118</v>
      </c>
      <c r="C295" s="12" t="s">
        <v>129</v>
      </c>
      <c r="D295" s="12" t="s">
        <v>2</v>
      </c>
      <c r="E295" s="13">
        <v>11.937664575464353</v>
      </c>
      <c r="F295" s="13">
        <v>12.315483584145683</v>
      </c>
      <c r="G295" s="13">
        <v>12.237462848065356</v>
      </c>
      <c r="H295" s="13">
        <v>14.017282043747079</v>
      </c>
      <c r="I295" s="13">
        <v>0</v>
      </c>
      <c r="J295" s="13">
        <v>0</v>
      </c>
      <c r="K295" s="13">
        <v>0</v>
      </c>
      <c r="L295" s="13">
        <v>0</v>
      </c>
      <c r="M295" s="13">
        <v>0</v>
      </c>
      <c r="N295" s="13"/>
      <c r="O295" s="13"/>
    </row>
    <row r="296" spans="1:15" x14ac:dyDescent="0.35">
      <c r="A296" s="12" t="str">
        <f t="shared" si="4"/>
        <v>DISTRIBUCION VOLUMEN X CRITERIO (Consumiciones)Resto Bebidas CalienteLEVANTE</v>
      </c>
      <c r="B296" s="12" t="s">
        <v>118</v>
      </c>
      <c r="C296" s="12" t="s">
        <v>129</v>
      </c>
      <c r="D296" s="12" t="s">
        <v>3</v>
      </c>
      <c r="E296" s="13">
        <v>14.07639370552382</v>
      </c>
      <c r="F296" s="13">
        <v>16.064968889346822</v>
      </c>
      <c r="G296" s="13">
        <v>16.429697210589776</v>
      </c>
      <c r="H296" s="13">
        <v>18.036874833811837</v>
      </c>
      <c r="I296" s="13">
        <v>0</v>
      </c>
      <c r="J296" s="13">
        <v>0</v>
      </c>
      <c r="K296" s="13">
        <v>0</v>
      </c>
      <c r="L296" s="13">
        <v>0</v>
      </c>
      <c r="M296" s="13">
        <v>0</v>
      </c>
      <c r="N296" s="13"/>
      <c r="O296" s="13"/>
    </row>
    <row r="297" spans="1:15" x14ac:dyDescent="0.35">
      <c r="A297" s="12" t="str">
        <f t="shared" si="4"/>
        <v>DISTRIBUCION VOLUMEN X CRITERIO (Consumiciones)Resto Bebidas CalienteANDALUCIA</v>
      </c>
      <c r="B297" s="12" t="s">
        <v>118</v>
      </c>
      <c r="C297" s="12" t="s">
        <v>129</v>
      </c>
      <c r="D297" s="12" t="s">
        <v>4</v>
      </c>
      <c r="E297" s="13">
        <v>21.454229118620439</v>
      </c>
      <c r="F297" s="13">
        <v>24.023968845461813</v>
      </c>
      <c r="G297" s="13">
        <v>23.39248218893156</v>
      </c>
      <c r="H297" s="13">
        <v>20.56414240298297</v>
      </c>
      <c r="I297" s="13">
        <v>0</v>
      </c>
      <c r="J297" s="13">
        <v>0</v>
      </c>
      <c r="K297" s="13">
        <v>0</v>
      </c>
      <c r="L297" s="13">
        <v>0</v>
      </c>
      <c r="M297" s="13">
        <v>0</v>
      </c>
      <c r="N297" s="13"/>
      <c r="O297" s="13"/>
    </row>
    <row r="298" spans="1:15" x14ac:dyDescent="0.35">
      <c r="A298" s="12" t="str">
        <f t="shared" si="4"/>
        <v>DISTRIBUCION VOLUMEN X CRITERIO (Consumiciones)Resto Bebidas CalienteMDD AM</v>
      </c>
      <c r="B298" s="12" t="s">
        <v>118</v>
      </c>
      <c r="C298" s="12" t="s">
        <v>129</v>
      </c>
      <c r="D298" s="12" t="s">
        <v>5</v>
      </c>
      <c r="E298" s="13">
        <v>15.03400180011171</v>
      </c>
      <c r="F298" s="13">
        <v>13.601216950297371</v>
      </c>
      <c r="G298" s="13">
        <v>13.050770002365555</v>
      </c>
      <c r="H298" s="13">
        <v>11.143619874350309</v>
      </c>
      <c r="I298" s="13">
        <v>0</v>
      </c>
      <c r="J298" s="13">
        <v>0</v>
      </c>
      <c r="K298" s="13">
        <v>0</v>
      </c>
      <c r="L298" s="13">
        <v>0</v>
      </c>
      <c r="M298" s="13">
        <v>0</v>
      </c>
      <c r="N298" s="13"/>
      <c r="O298" s="13"/>
    </row>
    <row r="299" spans="1:15" x14ac:dyDescent="0.35">
      <c r="A299" s="12" t="str">
        <f t="shared" si="4"/>
        <v>DISTRIBUCION VOLUMEN X CRITERIO (Consumiciones)Resto Bebidas CalienteRTO CENTRO</v>
      </c>
      <c r="B299" s="12" t="s">
        <v>118</v>
      </c>
      <c r="C299" s="12" t="s">
        <v>129</v>
      </c>
      <c r="D299" s="12" t="s">
        <v>6</v>
      </c>
      <c r="E299" s="13">
        <v>7.9470479228128168</v>
      </c>
      <c r="F299" s="13">
        <v>8.9472273262392275</v>
      </c>
      <c r="G299" s="13">
        <v>9.201591022925605</v>
      </c>
      <c r="H299" s="13">
        <v>8.3456937501048607</v>
      </c>
      <c r="I299" s="13">
        <v>0</v>
      </c>
      <c r="J299" s="13">
        <v>0</v>
      </c>
      <c r="K299" s="13">
        <v>0</v>
      </c>
      <c r="L299" s="13">
        <v>0</v>
      </c>
      <c r="M299" s="13">
        <v>0</v>
      </c>
      <c r="N299" s="13"/>
      <c r="O299" s="13"/>
    </row>
    <row r="300" spans="1:15" x14ac:dyDescent="0.35">
      <c r="A300" s="12" t="str">
        <f t="shared" si="4"/>
        <v>DISTRIBUCION VOLUMEN X CRITERIO (Consumiciones)Resto Bebidas CalienteNORTE-CENTRO</v>
      </c>
      <c r="B300" s="12" t="s">
        <v>118</v>
      </c>
      <c r="C300" s="12" t="s">
        <v>129</v>
      </c>
      <c r="D300" s="12" t="s">
        <v>7</v>
      </c>
      <c r="E300" s="13">
        <v>7.2523855944190956</v>
      </c>
      <c r="F300" s="13">
        <v>6.84549234206645</v>
      </c>
      <c r="G300" s="13">
        <v>6.5681478566789364</v>
      </c>
      <c r="H300" s="13">
        <v>7.4831460417093512</v>
      </c>
      <c r="I300" s="13">
        <v>0</v>
      </c>
      <c r="J300" s="13">
        <v>0</v>
      </c>
      <c r="K300" s="13">
        <v>0</v>
      </c>
      <c r="L300" s="13">
        <v>0</v>
      </c>
      <c r="M300" s="13">
        <v>0</v>
      </c>
      <c r="N300" s="13"/>
      <c r="O300" s="13"/>
    </row>
    <row r="301" spans="1:15" x14ac:dyDescent="0.35">
      <c r="A301" s="12" t="str">
        <f t="shared" si="4"/>
        <v>DISTRIBUCION VOLUMEN X CRITERIO (Consumiciones)Resto Bebidas CalienteNOROESTE</v>
      </c>
      <c r="B301" s="12" t="s">
        <v>118</v>
      </c>
      <c r="C301" s="12" t="s">
        <v>129</v>
      </c>
      <c r="D301" s="12" t="s">
        <v>8</v>
      </c>
      <c r="E301" s="13">
        <v>10.90984431209897</v>
      </c>
      <c r="F301" s="13">
        <v>8.0349935221915025</v>
      </c>
      <c r="G301" s="13">
        <v>8.7349050394971268</v>
      </c>
      <c r="H301" s="13">
        <v>10.405313547176084</v>
      </c>
      <c r="I301" s="13">
        <v>0</v>
      </c>
      <c r="J301" s="13">
        <v>0</v>
      </c>
      <c r="K301" s="13">
        <v>0</v>
      </c>
      <c r="L301" s="13">
        <v>0</v>
      </c>
      <c r="M301" s="13">
        <v>0</v>
      </c>
      <c r="N301" s="13"/>
      <c r="O301" s="13"/>
    </row>
    <row r="302" spans="1:15" x14ac:dyDescent="0.35">
      <c r="A302" s="12" t="str">
        <f t="shared" si="4"/>
        <v>DISTRIBUCION VOLUMEN X CRITERIO (Consumiciones)Resto Bebidas Caliente&lt;2MIL</v>
      </c>
      <c r="B302" s="12" t="s">
        <v>118</v>
      </c>
      <c r="C302" s="12" t="s">
        <v>129</v>
      </c>
      <c r="D302" s="12" t="s">
        <v>9</v>
      </c>
      <c r="E302" s="13">
        <v>5.6130808861727868</v>
      </c>
      <c r="F302" s="13">
        <v>4.9469296714157878</v>
      </c>
      <c r="G302" s="13">
        <v>6.1667349070343427</v>
      </c>
      <c r="H302" s="13">
        <v>5.5734311456065058</v>
      </c>
      <c r="I302" s="13">
        <v>0</v>
      </c>
      <c r="J302" s="13">
        <v>0</v>
      </c>
      <c r="K302" s="13">
        <v>0</v>
      </c>
      <c r="L302" s="13">
        <v>0</v>
      </c>
      <c r="M302" s="13">
        <v>0</v>
      </c>
      <c r="N302" s="13"/>
      <c r="O302" s="13"/>
    </row>
    <row r="303" spans="1:15" x14ac:dyDescent="0.35">
      <c r="A303" s="12" t="str">
        <f t="shared" si="4"/>
        <v>DISTRIBUCION VOLUMEN X CRITERIO (Consumiciones)Resto Bebidas Caliente2-5MIL</v>
      </c>
      <c r="B303" s="12" t="s">
        <v>118</v>
      </c>
      <c r="C303" s="12" t="s">
        <v>129</v>
      </c>
      <c r="D303" s="12" t="s">
        <v>10</v>
      </c>
      <c r="E303" s="13">
        <v>5.7517743041586149</v>
      </c>
      <c r="F303" s="13">
        <v>4.2400357185788131</v>
      </c>
      <c r="G303" s="13">
        <v>4.5704738474816979</v>
      </c>
      <c r="H303" s="13">
        <v>4.9422084633816619</v>
      </c>
      <c r="I303" s="13">
        <v>0</v>
      </c>
      <c r="J303" s="13">
        <v>0</v>
      </c>
      <c r="K303" s="13">
        <v>0</v>
      </c>
      <c r="L303" s="13">
        <v>0</v>
      </c>
      <c r="M303" s="13">
        <v>0</v>
      </c>
      <c r="N303" s="13"/>
      <c r="O303" s="13"/>
    </row>
    <row r="304" spans="1:15" x14ac:dyDescent="0.35">
      <c r="A304" s="12" t="str">
        <f t="shared" si="4"/>
        <v>DISTRIBUCION VOLUMEN X CRITERIO (Consumiciones)Resto Bebidas Caliente5-10MIL</v>
      </c>
      <c r="B304" s="12" t="s">
        <v>118</v>
      </c>
      <c r="C304" s="12" t="s">
        <v>129</v>
      </c>
      <c r="D304" s="12" t="s">
        <v>11</v>
      </c>
      <c r="E304" s="13">
        <v>6.0083410011991436</v>
      </c>
      <c r="F304" s="13">
        <v>6.2542678168354335</v>
      </c>
      <c r="G304" s="13">
        <v>5.0183833399745099</v>
      </c>
      <c r="H304" s="13">
        <v>5.3332635110023556</v>
      </c>
      <c r="I304" s="13">
        <v>0</v>
      </c>
      <c r="J304" s="13">
        <v>0</v>
      </c>
      <c r="K304" s="13">
        <v>0</v>
      </c>
      <c r="L304" s="13">
        <v>0</v>
      </c>
      <c r="M304" s="13">
        <v>0</v>
      </c>
      <c r="N304" s="13"/>
      <c r="O304" s="13"/>
    </row>
    <row r="305" spans="1:15" x14ac:dyDescent="0.35">
      <c r="A305" s="12" t="str">
        <f t="shared" si="4"/>
        <v>DISTRIBUCION VOLUMEN X CRITERIO (Consumiciones)Resto Bebidas Caliente10-30MIL</v>
      </c>
      <c r="B305" s="12" t="s">
        <v>118</v>
      </c>
      <c r="C305" s="12" t="s">
        <v>129</v>
      </c>
      <c r="D305" s="12" t="s">
        <v>12</v>
      </c>
      <c r="E305" s="13">
        <v>15.139497497643839</v>
      </c>
      <c r="F305" s="13">
        <v>17.332369771244636</v>
      </c>
      <c r="G305" s="13">
        <v>15.051918368893963</v>
      </c>
      <c r="H305" s="13">
        <v>17.042592977669901</v>
      </c>
      <c r="I305" s="13">
        <v>0</v>
      </c>
      <c r="J305" s="13">
        <v>0</v>
      </c>
      <c r="K305" s="13">
        <v>0</v>
      </c>
      <c r="L305" s="13">
        <v>0</v>
      </c>
      <c r="M305" s="13">
        <v>0</v>
      </c>
      <c r="N305" s="13"/>
      <c r="O305" s="13"/>
    </row>
    <row r="306" spans="1:15" x14ac:dyDescent="0.35">
      <c r="A306" s="12" t="str">
        <f t="shared" si="4"/>
        <v>DISTRIBUCION VOLUMEN X CRITERIO (Consumiciones)Resto Bebidas Caliente30-100MIL</v>
      </c>
      <c r="B306" s="12" t="s">
        <v>118</v>
      </c>
      <c r="C306" s="12" t="s">
        <v>129</v>
      </c>
      <c r="D306" s="12" t="s">
        <v>13</v>
      </c>
      <c r="E306" s="13">
        <v>23.235982592596105</v>
      </c>
      <c r="F306" s="13">
        <v>25.379195072667848</v>
      </c>
      <c r="G306" s="13">
        <v>27.222487370544862</v>
      </c>
      <c r="H306" s="13">
        <v>27.696112201096447</v>
      </c>
      <c r="I306" s="13">
        <v>0</v>
      </c>
      <c r="J306" s="13">
        <v>0</v>
      </c>
      <c r="K306" s="13">
        <v>0</v>
      </c>
      <c r="L306" s="13">
        <v>0</v>
      </c>
      <c r="M306" s="13">
        <v>0</v>
      </c>
      <c r="N306" s="13"/>
      <c r="O306" s="13"/>
    </row>
    <row r="307" spans="1:15" x14ac:dyDescent="0.35">
      <c r="A307" s="12" t="str">
        <f t="shared" si="4"/>
        <v>DISTRIBUCION VOLUMEN X CRITERIO (Consumiciones)Resto Bebidas Caliente100-200MIL</v>
      </c>
      <c r="B307" s="12" t="s">
        <v>118</v>
      </c>
      <c r="C307" s="12" t="s">
        <v>129</v>
      </c>
      <c r="D307" s="12" t="s">
        <v>14</v>
      </c>
      <c r="E307" s="13">
        <v>10.894068503569255</v>
      </c>
      <c r="F307" s="13">
        <v>11.850083095304877</v>
      </c>
      <c r="G307" s="13">
        <v>12.52276078085599</v>
      </c>
      <c r="H307" s="13">
        <v>11.648498879199062</v>
      </c>
      <c r="I307" s="13">
        <v>0</v>
      </c>
      <c r="J307" s="13">
        <v>0</v>
      </c>
      <c r="K307" s="13">
        <v>0</v>
      </c>
      <c r="L307" s="13">
        <v>0</v>
      </c>
      <c r="M307" s="13">
        <v>0</v>
      </c>
      <c r="N307" s="13"/>
      <c r="O307" s="13"/>
    </row>
    <row r="308" spans="1:15" x14ac:dyDescent="0.35">
      <c r="A308" s="12" t="str">
        <f t="shared" si="4"/>
        <v>DISTRIBUCION VOLUMEN X CRITERIO (Consumiciones)Resto Bebidas Caliente200-500MIL</v>
      </c>
      <c r="B308" s="12" t="s">
        <v>118</v>
      </c>
      <c r="C308" s="12" t="s">
        <v>129</v>
      </c>
      <c r="D308" s="12" t="s">
        <v>15</v>
      </c>
      <c r="E308" s="13">
        <v>11.817538087763536</v>
      </c>
      <c r="F308" s="13">
        <v>10.254458621209434</v>
      </c>
      <c r="G308" s="13">
        <v>11.970690388049142</v>
      </c>
      <c r="H308" s="13">
        <v>12.729581162612988</v>
      </c>
      <c r="I308" s="13">
        <v>0</v>
      </c>
      <c r="J308" s="13">
        <v>0</v>
      </c>
      <c r="K308" s="13">
        <v>0</v>
      </c>
      <c r="L308" s="13">
        <v>0</v>
      </c>
      <c r="M308" s="13">
        <v>0</v>
      </c>
      <c r="N308" s="13"/>
      <c r="O308" s="13"/>
    </row>
    <row r="309" spans="1:15" x14ac:dyDescent="0.35">
      <c r="A309" s="12" t="str">
        <f t="shared" si="4"/>
        <v>DISTRIBUCION VOLUMEN X CRITERIO (Consumiciones)Resto Bebidas Caliente&gt;500MIL</v>
      </c>
      <c r="B309" s="12" t="s">
        <v>118</v>
      </c>
      <c r="C309" s="12" t="s">
        <v>129</v>
      </c>
      <c r="D309" s="12" t="s">
        <v>16</v>
      </c>
      <c r="E309" s="13">
        <v>21.539737214938135</v>
      </c>
      <c r="F309" s="13">
        <v>19.742662140786916</v>
      </c>
      <c r="G309" s="13">
        <v>17.47654933479356</v>
      </c>
      <c r="H309" s="13">
        <v>15.034315472543808</v>
      </c>
      <c r="I309" s="13">
        <v>0</v>
      </c>
      <c r="J309" s="13">
        <v>0</v>
      </c>
      <c r="K309" s="13">
        <v>0</v>
      </c>
      <c r="L309" s="13">
        <v>0</v>
      </c>
      <c r="M309" s="13">
        <v>0</v>
      </c>
      <c r="N309" s="13"/>
      <c r="O309" s="13"/>
    </row>
    <row r="310" spans="1:15" x14ac:dyDescent="0.35">
      <c r="A310" s="12" t="str">
        <f t="shared" si="4"/>
        <v>DISTRIBUCION VOLUMEN X CRITERIO (Consumiciones)Resto Bebidas CalienteDE 15 A 19 AÑOS</v>
      </c>
      <c r="B310" s="12" t="s">
        <v>118</v>
      </c>
      <c r="C310" s="12" t="s">
        <v>129</v>
      </c>
      <c r="D310" s="12" t="s">
        <v>39</v>
      </c>
      <c r="E310" s="13">
        <v>2.3157192830131614</v>
      </c>
      <c r="F310" s="13">
        <v>2.8743667679837892</v>
      </c>
      <c r="G310" s="13">
        <v>1.6521975476356829</v>
      </c>
      <c r="H310" s="13">
        <v>2.0574895380896914</v>
      </c>
      <c r="I310" s="13">
        <v>0</v>
      </c>
      <c r="J310" s="13">
        <v>0</v>
      </c>
      <c r="K310" s="13">
        <v>0</v>
      </c>
      <c r="L310" s="13">
        <v>0</v>
      </c>
      <c r="M310" s="13">
        <v>0</v>
      </c>
      <c r="N310" s="13"/>
      <c r="O310" s="13"/>
    </row>
    <row r="311" spans="1:15" x14ac:dyDescent="0.35">
      <c r="A311" s="12" t="str">
        <f t="shared" si="4"/>
        <v>DISTRIBUCION VOLUMEN X CRITERIO (Consumiciones)Resto Bebidas CalienteDE 20 A 24 AÑOS</v>
      </c>
      <c r="B311" s="12" t="s">
        <v>118</v>
      </c>
      <c r="C311" s="12" t="s">
        <v>129</v>
      </c>
      <c r="D311" s="12" t="s">
        <v>40</v>
      </c>
      <c r="E311" s="13">
        <v>2.5860005323330975</v>
      </c>
      <c r="F311" s="13">
        <v>2.9883075079613128</v>
      </c>
      <c r="G311" s="13">
        <v>3.4144304855073582</v>
      </c>
      <c r="H311" s="13">
        <v>3.0092653555320892</v>
      </c>
      <c r="I311" s="13">
        <v>0</v>
      </c>
      <c r="J311" s="13">
        <v>0</v>
      </c>
      <c r="K311" s="13">
        <v>0</v>
      </c>
      <c r="L311" s="13">
        <v>0</v>
      </c>
      <c r="M311" s="13">
        <v>0</v>
      </c>
      <c r="N311" s="13"/>
      <c r="O311" s="13"/>
    </row>
    <row r="312" spans="1:15" x14ac:dyDescent="0.35">
      <c r="A312" s="12" t="str">
        <f t="shared" si="4"/>
        <v>DISTRIBUCION VOLUMEN X CRITERIO (Consumiciones)Resto Bebidas CalienteDE 25 A 34 AÑOS</v>
      </c>
      <c r="B312" s="12" t="s">
        <v>118</v>
      </c>
      <c r="C312" s="12" t="s">
        <v>129</v>
      </c>
      <c r="D312" s="12" t="s">
        <v>41</v>
      </c>
      <c r="E312" s="13">
        <v>7.6756953112837314</v>
      </c>
      <c r="F312" s="13">
        <v>7.1040322688357316</v>
      </c>
      <c r="G312" s="13">
        <v>7.6583330299504562</v>
      </c>
      <c r="H312" s="13">
        <v>7.0891968415224591</v>
      </c>
      <c r="I312" s="13">
        <v>0</v>
      </c>
      <c r="J312" s="13">
        <v>0</v>
      </c>
      <c r="K312" s="13">
        <v>0</v>
      </c>
      <c r="L312" s="13">
        <v>0</v>
      </c>
      <c r="M312" s="13">
        <v>0</v>
      </c>
      <c r="N312" s="13"/>
      <c r="O312" s="13"/>
    </row>
    <row r="313" spans="1:15" x14ac:dyDescent="0.35">
      <c r="A313" s="12" t="str">
        <f t="shared" si="4"/>
        <v>DISTRIBUCION VOLUMEN X CRITERIO (Consumiciones)Resto Bebidas CalienteDE 35 A 49 AÑOS</v>
      </c>
      <c r="B313" s="12" t="s">
        <v>118</v>
      </c>
      <c r="C313" s="12" t="s">
        <v>129</v>
      </c>
      <c r="D313" s="12" t="s">
        <v>42</v>
      </c>
      <c r="E313" s="13">
        <v>31.172566877832896</v>
      </c>
      <c r="F313" s="13">
        <v>29.793759552143971</v>
      </c>
      <c r="G313" s="13">
        <v>31.562940476611999</v>
      </c>
      <c r="H313" s="13">
        <v>25.338337493015644</v>
      </c>
      <c r="I313" s="13">
        <v>0</v>
      </c>
      <c r="J313" s="13">
        <v>0</v>
      </c>
      <c r="K313" s="13">
        <v>0</v>
      </c>
      <c r="L313" s="13">
        <v>0</v>
      </c>
      <c r="M313" s="13">
        <v>0</v>
      </c>
      <c r="N313" s="13"/>
      <c r="O313" s="13"/>
    </row>
    <row r="314" spans="1:15" x14ac:dyDescent="0.35">
      <c r="A314" s="12" t="str">
        <f t="shared" si="4"/>
        <v>DISTRIBUCION VOLUMEN X CRITERIO (Consumiciones)Resto Bebidas CalienteDE 50 A 59 AÑOS</v>
      </c>
      <c r="B314" s="12" t="s">
        <v>118</v>
      </c>
      <c r="C314" s="12" t="s">
        <v>129</v>
      </c>
      <c r="D314" s="12" t="s">
        <v>43</v>
      </c>
      <c r="E314" s="13">
        <v>21.62954192011544</v>
      </c>
      <c r="F314" s="13">
        <v>26.125507301129367</v>
      </c>
      <c r="G314" s="13">
        <v>26.992348600723364</v>
      </c>
      <c r="H314" s="13">
        <v>22.847853751365729</v>
      </c>
      <c r="I314" s="13">
        <v>0</v>
      </c>
      <c r="J314" s="13">
        <v>0</v>
      </c>
      <c r="K314" s="13">
        <v>0</v>
      </c>
      <c r="L314" s="13">
        <v>0</v>
      </c>
      <c r="M314" s="13">
        <v>0</v>
      </c>
      <c r="N314" s="13"/>
      <c r="O314" s="13"/>
    </row>
    <row r="315" spans="1:15" x14ac:dyDescent="0.35">
      <c r="A315" s="12" t="str">
        <f t="shared" si="4"/>
        <v>DISTRIBUCION VOLUMEN X CRITERIO (Consumiciones)Resto Bebidas CalienteDE 60 A 75 AÑOS</v>
      </c>
      <c r="B315" s="12" t="s">
        <v>118</v>
      </c>
      <c r="C315" s="12" t="s">
        <v>129</v>
      </c>
      <c r="D315" s="12" t="s">
        <v>44</v>
      </c>
      <c r="E315" s="13">
        <v>34.620478307426268</v>
      </c>
      <c r="F315" s="13">
        <v>31.114011337595905</v>
      </c>
      <c r="G315" s="13">
        <v>28.719752519366214</v>
      </c>
      <c r="H315" s="13">
        <v>39.657859562549532</v>
      </c>
      <c r="I315" s="13">
        <v>0</v>
      </c>
      <c r="J315" s="13">
        <v>0</v>
      </c>
      <c r="K315" s="13">
        <v>0</v>
      </c>
      <c r="L315" s="13">
        <v>0</v>
      </c>
      <c r="M315" s="13">
        <v>0</v>
      </c>
      <c r="N315" s="13"/>
      <c r="O315" s="13"/>
    </row>
    <row r="316" spans="1:15" x14ac:dyDescent="0.35">
      <c r="A316" s="12" t="str">
        <f t="shared" si="4"/>
        <v>DISTRIBUCION VOLUMEN X CRITERIO (Consumiciones)Resto Bebidas CalienteALTA Y MEDIA ALTA</v>
      </c>
      <c r="B316" s="12" t="s">
        <v>118</v>
      </c>
      <c r="C316" s="12" t="s">
        <v>129</v>
      </c>
      <c r="D316" s="12" t="s">
        <v>17</v>
      </c>
      <c r="E316" s="13">
        <v>26.858593022418813</v>
      </c>
      <c r="F316" s="13">
        <v>28.010005781372531</v>
      </c>
      <c r="G316" s="13">
        <v>25.884926292922234</v>
      </c>
      <c r="H316" s="13">
        <v>20.425421361667638</v>
      </c>
      <c r="I316" s="13">
        <v>0</v>
      </c>
      <c r="J316" s="13">
        <v>0</v>
      </c>
      <c r="K316" s="13">
        <v>0</v>
      </c>
      <c r="L316" s="13">
        <v>0</v>
      </c>
      <c r="M316" s="13">
        <v>0</v>
      </c>
      <c r="N316" s="13"/>
      <c r="O316" s="13"/>
    </row>
    <row r="317" spans="1:15" x14ac:dyDescent="0.35">
      <c r="A317" s="12" t="str">
        <f t="shared" si="4"/>
        <v>DISTRIBUCION VOLUMEN X CRITERIO (Consumiciones)Resto Bebidas CalienteMEDIA</v>
      </c>
      <c r="B317" s="12" t="s">
        <v>118</v>
      </c>
      <c r="C317" s="12" t="s">
        <v>129</v>
      </c>
      <c r="D317" s="12" t="s">
        <v>18</v>
      </c>
      <c r="E317" s="13">
        <v>31.577764993351416</v>
      </c>
      <c r="F317" s="13">
        <v>32.441494608822417</v>
      </c>
      <c r="G317" s="13">
        <v>36.989338045160324</v>
      </c>
      <c r="H317" s="13">
        <v>33.951828692605659</v>
      </c>
      <c r="I317" s="13">
        <v>0</v>
      </c>
      <c r="J317" s="13">
        <v>0</v>
      </c>
      <c r="K317" s="13">
        <v>0</v>
      </c>
      <c r="L317" s="13">
        <v>0</v>
      </c>
      <c r="M317" s="13">
        <v>0</v>
      </c>
      <c r="N317" s="13"/>
      <c r="O317" s="13"/>
    </row>
    <row r="318" spans="1:15" x14ac:dyDescent="0.35">
      <c r="A318" s="12" t="str">
        <f t="shared" si="4"/>
        <v>DISTRIBUCION VOLUMEN X CRITERIO (Consumiciones)Resto Bebidas CalienteMEDIA BAJA</v>
      </c>
      <c r="B318" s="12" t="s">
        <v>118</v>
      </c>
      <c r="C318" s="12" t="s">
        <v>129</v>
      </c>
      <c r="D318" s="12" t="s">
        <v>19</v>
      </c>
      <c r="E318" s="13">
        <v>20.674902391648729</v>
      </c>
      <c r="F318" s="13">
        <v>22.732146911735807</v>
      </c>
      <c r="G318" s="13">
        <v>23.930824714350475</v>
      </c>
      <c r="H318" s="13">
        <v>29.898083122807144</v>
      </c>
      <c r="I318" s="13">
        <v>0</v>
      </c>
      <c r="J318" s="13">
        <v>0</v>
      </c>
      <c r="K318" s="13">
        <v>0</v>
      </c>
      <c r="L318" s="13">
        <v>0</v>
      </c>
      <c r="M318" s="13">
        <v>0</v>
      </c>
      <c r="N318" s="13"/>
      <c r="O318" s="13"/>
    </row>
    <row r="319" spans="1:15" x14ac:dyDescent="0.35">
      <c r="A319" s="12" t="str">
        <f t="shared" si="4"/>
        <v>DISTRIBUCION VOLUMEN X CRITERIO (Consumiciones)Resto Bebidas CalienteBAJA</v>
      </c>
      <c r="B319" s="12" t="s">
        <v>118</v>
      </c>
      <c r="C319" s="12" t="s">
        <v>129</v>
      </c>
      <c r="D319" s="12" t="s">
        <v>20</v>
      </c>
      <c r="E319" s="13">
        <v>20.88875075260405</v>
      </c>
      <c r="F319" s="13">
        <v>16.816354606112991</v>
      </c>
      <c r="G319" s="13">
        <v>13.194907622823102</v>
      </c>
      <c r="H319" s="13">
        <v>15.724666822919552</v>
      </c>
      <c r="I319" s="13">
        <v>0</v>
      </c>
      <c r="J319" s="13">
        <v>0</v>
      </c>
      <c r="K319" s="13">
        <v>0</v>
      </c>
      <c r="L319" s="13">
        <v>0</v>
      </c>
      <c r="M319" s="13">
        <v>0</v>
      </c>
      <c r="N319" s="13"/>
      <c r="O319" s="13"/>
    </row>
    <row r="320" spans="1:15" x14ac:dyDescent="0.35">
      <c r="A320" s="12" t="str">
        <f t="shared" si="4"/>
        <v>DISTRIBUCION VOLUMEN X CRITERIO (Consumiciones)Resto Bebidas CalienteHOMBRE</v>
      </c>
      <c r="B320" s="12" t="s">
        <v>118</v>
      </c>
      <c r="C320" s="12" t="s">
        <v>129</v>
      </c>
      <c r="D320" s="12" t="s">
        <v>21</v>
      </c>
      <c r="E320" s="13">
        <v>51.529821534492001</v>
      </c>
      <c r="F320" s="13">
        <v>49.217969192725782</v>
      </c>
      <c r="G320" s="13">
        <v>45.291090467776499</v>
      </c>
      <c r="H320" s="13">
        <v>46.000082871650115</v>
      </c>
      <c r="I320" s="13">
        <v>0</v>
      </c>
      <c r="J320" s="13">
        <v>0</v>
      </c>
      <c r="K320" s="13">
        <v>0</v>
      </c>
      <c r="L320" s="13">
        <v>0</v>
      </c>
      <c r="M320" s="13">
        <v>0</v>
      </c>
      <c r="N320" s="13"/>
      <c r="O320" s="13"/>
    </row>
    <row r="321" spans="1:15" x14ac:dyDescent="0.35">
      <c r="A321" s="12" t="str">
        <f t="shared" si="4"/>
        <v>DISTRIBUCION VOLUMEN X CRITERIO (Consumiciones)Resto Bebidas CalienteMUJER</v>
      </c>
      <c r="B321" s="12" t="s">
        <v>118</v>
      </c>
      <c r="C321" s="12" t="s">
        <v>129</v>
      </c>
      <c r="D321" s="12" t="s">
        <v>22</v>
      </c>
      <c r="E321" s="13">
        <v>48.470189625531006</v>
      </c>
      <c r="F321" s="13">
        <v>50.782011726836828</v>
      </c>
      <c r="G321" s="13">
        <v>54.708909532223501</v>
      </c>
      <c r="H321" s="13">
        <v>53.999917128349885</v>
      </c>
      <c r="I321" s="13">
        <v>0</v>
      </c>
      <c r="J321" s="13">
        <v>0</v>
      </c>
      <c r="K321" s="13">
        <v>0</v>
      </c>
      <c r="L321" s="13">
        <v>0</v>
      </c>
      <c r="M321" s="13">
        <v>0</v>
      </c>
      <c r="N321" s="13"/>
      <c r="O321" s="13"/>
    </row>
    <row r="322" spans="1:15" x14ac:dyDescent="0.35">
      <c r="A322" s="12" t="str">
        <f t="shared" si="4"/>
        <v>DISTRIBUCION VOLUMEN X CRITERIO (Consumiciones).Total Bebidas FriasT.ESPAÑA</v>
      </c>
      <c r="B322" s="12" t="s">
        <v>118</v>
      </c>
      <c r="C322" s="12" t="s">
        <v>130</v>
      </c>
      <c r="D322" s="12" t="s">
        <v>36</v>
      </c>
      <c r="E322" s="13">
        <v>100</v>
      </c>
      <c r="F322" s="13">
        <v>100</v>
      </c>
      <c r="G322" s="13">
        <v>100</v>
      </c>
      <c r="H322" s="13">
        <v>100</v>
      </c>
      <c r="I322" s="13">
        <v>0</v>
      </c>
      <c r="J322" s="13">
        <v>0</v>
      </c>
      <c r="K322" s="13">
        <v>0</v>
      </c>
      <c r="L322" s="13">
        <v>0</v>
      </c>
      <c r="M322" s="13">
        <v>0</v>
      </c>
      <c r="N322" s="13"/>
      <c r="O322" s="13"/>
    </row>
    <row r="323" spans="1:15" x14ac:dyDescent="0.35">
      <c r="A323" s="12" t="str">
        <f t="shared" si="4"/>
        <v>DISTRIBUCION VOLUMEN X CRITERIO (Consumiciones).Total Bebidas FriasBCN AM</v>
      </c>
      <c r="B323" s="12" t="s">
        <v>118</v>
      </c>
      <c r="C323" s="12" t="s">
        <v>130</v>
      </c>
      <c r="D323" s="12" t="s">
        <v>1</v>
      </c>
      <c r="E323" s="13">
        <v>7.5448455159047443</v>
      </c>
      <c r="F323" s="13">
        <v>7.093215747773808</v>
      </c>
      <c r="G323" s="13">
        <v>7.5935507918290623</v>
      </c>
      <c r="H323" s="13">
        <v>7.9183672387890311</v>
      </c>
      <c r="I323" s="13">
        <v>0</v>
      </c>
      <c r="J323" s="13">
        <v>0</v>
      </c>
      <c r="K323" s="13">
        <v>0</v>
      </c>
      <c r="L323" s="13">
        <v>0</v>
      </c>
      <c r="M323" s="13">
        <v>0</v>
      </c>
      <c r="N323" s="13"/>
      <c r="O323" s="13"/>
    </row>
    <row r="324" spans="1:15" x14ac:dyDescent="0.35">
      <c r="A324" s="12" t="str">
        <f t="shared" ref="A324:A387" si="5">B324&amp;C324&amp;D324</f>
        <v>DISTRIBUCION VOLUMEN X CRITERIO (Consumiciones).Total Bebidas FriasREST.CAT ARAGON</v>
      </c>
      <c r="B324" s="12" t="s">
        <v>118</v>
      </c>
      <c r="C324" s="12" t="s">
        <v>130</v>
      </c>
      <c r="D324" s="12" t="s">
        <v>2</v>
      </c>
      <c r="E324" s="13">
        <v>12.70655274369842</v>
      </c>
      <c r="F324" s="13">
        <v>11.56649349817488</v>
      </c>
      <c r="G324" s="13">
        <v>11.970167299814067</v>
      </c>
      <c r="H324" s="13">
        <v>11.758975973687024</v>
      </c>
      <c r="I324" s="13">
        <v>0</v>
      </c>
      <c r="J324" s="13">
        <v>0</v>
      </c>
      <c r="K324" s="13">
        <v>0</v>
      </c>
      <c r="L324" s="13">
        <v>0</v>
      </c>
      <c r="M324" s="13">
        <v>0</v>
      </c>
      <c r="N324" s="13"/>
      <c r="O324" s="13"/>
    </row>
    <row r="325" spans="1:15" x14ac:dyDescent="0.35">
      <c r="A325" s="12" t="str">
        <f t="shared" si="5"/>
        <v>DISTRIBUCION VOLUMEN X CRITERIO (Consumiciones).Total Bebidas FriasLEVANTE</v>
      </c>
      <c r="B325" s="12" t="s">
        <v>118</v>
      </c>
      <c r="C325" s="12" t="s">
        <v>130</v>
      </c>
      <c r="D325" s="12" t="s">
        <v>3</v>
      </c>
      <c r="E325" s="13">
        <v>14.244719795587956</v>
      </c>
      <c r="F325" s="13">
        <v>13.814682172616411</v>
      </c>
      <c r="G325" s="13">
        <v>13.251009667865926</v>
      </c>
      <c r="H325" s="13">
        <v>13.324883834106007</v>
      </c>
      <c r="I325" s="13">
        <v>0</v>
      </c>
      <c r="J325" s="13">
        <v>0</v>
      </c>
      <c r="K325" s="13">
        <v>0</v>
      </c>
      <c r="L325" s="13">
        <v>0</v>
      </c>
      <c r="M325" s="13">
        <v>0</v>
      </c>
      <c r="N325" s="13"/>
      <c r="O325" s="13"/>
    </row>
    <row r="326" spans="1:15" x14ac:dyDescent="0.35">
      <c r="A326" s="12" t="str">
        <f t="shared" si="5"/>
        <v>DISTRIBUCION VOLUMEN X CRITERIO (Consumiciones).Total Bebidas FriasANDALUCIA</v>
      </c>
      <c r="B326" s="12" t="s">
        <v>118</v>
      </c>
      <c r="C326" s="12" t="s">
        <v>130</v>
      </c>
      <c r="D326" s="12" t="s">
        <v>4</v>
      </c>
      <c r="E326" s="13">
        <v>21.759295627234209</v>
      </c>
      <c r="F326" s="13">
        <v>22.749926055986453</v>
      </c>
      <c r="G326" s="13">
        <v>22.050007686722083</v>
      </c>
      <c r="H326" s="13">
        <v>22.160548728733094</v>
      </c>
      <c r="I326" s="13">
        <v>0</v>
      </c>
      <c r="J326" s="13">
        <v>0</v>
      </c>
      <c r="K326" s="13">
        <v>0</v>
      </c>
      <c r="L326" s="13">
        <v>0</v>
      </c>
      <c r="M326" s="13">
        <v>0</v>
      </c>
      <c r="N326" s="13"/>
      <c r="O326" s="13"/>
    </row>
    <row r="327" spans="1:15" x14ac:dyDescent="0.35">
      <c r="A327" s="12" t="str">
        <f t="shared" si="5"/>
        <v>DISTRIBUCION VOLUMEN X CRITERIO (Consumiciones).Total Bebidas FriasMDD AM</v>
      </c>
      <c r="B327" s="12" t="s">
        <v>118</v>
      </c>
      <c r="C327" s="12" t="s">
        <v>130</v>
      </c>
      <c r="D327" s="12" t="s">
        <v>5</v>
      </c>
      <c r="E327" s="13">
        <v>13.096033111673997</v>
      </c>
      <c r="F327" s="13">
        <v>13.335150871355181</v>
      </c>
      <c r="G327" s="13">
        <v>14.794573560963439</v>
      </c>
      <c r="H327" s="13">
        <v>14.496103662107176</v>
      </c>
      <c r="I327" s="13">
        <v>0</v>
      </c>
      <c r="J327" s="13">
        <v>0</v>
      </c>
      <c r="K327" s="13">
        <v>0</v>
      </c>
      <c r="L327" s="13">
        <v>0</v>
      </c>
      <c r="M327" s="13">
        <v>0</v>
      </c>
      <c r="N327" s="13"/>
      <c r="O327" s="13"/>
    </row>
    <row r="328" spans="1:15" x14ac:dyDescent="0.35">
      <c r="A328" s="12" t="str">
        <f t="shared" si="5"/>
        <v>DISTRIBUCION VOLUMEN X CRITERIO (Consumiciones).Total Bebidas FriasRTO CENTRO</v>
      </c>
      <c r="B328" s="12" t="s">
        <v>118</v>
      </c>
      <c r="C328" s="12" t="s">
        <v>130</v>
      </c>
      <c r="D328" s="12" t="s">
        <v>6</v>
      </c>
      <c r="E328" s="13">
        <v>10.951082182363887</v>
      </c>
      <c r="F328" s="13">
        <v>11.393086376027444</v>
      </c>
      <c r="G328" s="13">
        <v>10.924649819047794</v>
      </c>
      <c r="H328" s="13">
        <v>9.9782020584393276</v>
      </c>
      <c r="I328" s="13">
        <v>0</v>
      </c>
      <c r="J328" s="13">
        <v>0</v>
      </c>
      <c r="K328" s="13">
        <v>0</v>
      </c>
      <c r="L328" s="13">
        <v>0</v>
      </c>
      <c r="M328" s="13">
        <v>0</v>
      </c>
      <c r="N328" s="13"/>
      <c r="O328" s="13"/>
    </row>
    <row r="329" spans="1:15" x14ac:dyDescent="0.35">
      <c r="A329" s="12" t="str">
        <f t="shared" si="5"/>
        <v>DISTRIBUCION VOLUMEN X CRITERIO (Consumiciones).Total Bebidas FriasNORTE-CENTRO</v>
      </c>
      <c r="B329" s="12" t="s">
        <v>118</v>
      </c>
      <c r="C329" s="12" t="s">
        <v>130</v>
      </c>
      <c r="D329" s="12" t="s">
        <v>7</v>
      </c>
      <c r="E329" s="13">
        <v>9.5582073332396771</v>
      </c>
      <c r="F329" s="13">
        <v>9.8146676394890893</v>
      </c>
      <c r="G329" s="13">
        <v>9.3767011102720712</v>
      </c>
      <c r="H329" s="13">
        <v>10.288007952539132</v>
      </c>
      <c r="I329" s="13">
        <v>0</v>
      </c>
      <c r="J329" s="13">
        <v>0</v>
      </c>
      <c r="K329" s="13">
        <v>0</v>
      </c>
      <c r="L329" s="13">
        <v>0</v>
      </c>
      <c r="M329" s="13">
        <v>0</v>
      </c>
      <c r="N329" s="13"/>
      <c r="O329" s="13"/>
    </row>
    <row r="330" spans="1:15" x14ac:dyDescent="0.35">
      <c r="A330" s="12" t="str">
        <f t="shared" si="5"/>
        <v>DISTRIBUCION VOLUMEN X CRITERIO (Consumiciones).Total Bebidas FriasNOROESTE</v>
      </c>
      <c r="B330" s="12" t="s">
        <v>118</v>
      </c>
      <c r="C330" s="12" t="s">
        <v>130</v>
      </c>
      <c r="D330" s="12" t="s">
        <v>8</v>
      </c>
      <c r="E330" s="13">
        <v>10.139268579601627</v>
      </c>
      <c r="F330" s="13">
        <v>10.232777638576733</v>
      </c>
      <c r="G330" s="13">
        <v>10.039347315110163</v>
      </c>
      <c r="H330" s="13">
        <v>10.074903927427339</v>
      </c>
      <c r="I330" s="13">
        <v>0</v>
      </c>
      <c r="J330" s="13">
        <v>0</v>
      </c>
      <c r="K330" s="13">
        <v>0</v>
      </c>
      <c r="L330" s="13">
        <v>0</v>
      </c>
      <c r="M330" s="13">
        <v>0</v>
      </c>
      <c r="N330" s="13"/>
      <c r="O330" s="13"/>
    </row>
    <row r="331" spans="1:15" x14ac:dyDescent="0.35">
      <c r="A331" s="12" t="str">
        <f t="shared" si="5"/>
        <v>DISTRIBUCION VOLUMEN X CRITERIO (Consumiciones).Total Bebidas Frias&lt;2MIL</v>
      </c>
      <c r="B331" s="12" t="s">
        <v>118</v>
      </c>
      <c r="C331" s="12" t="s">
        <v>130</v>
      </c>
      <c r="D331" s="12" t="s">
        <v>9</v>
      </c>
      <c r="E331" s="13">
        <v>6.2654318673785934</v>
      </c>
      <c r="F331" s="13">
        <v>6.6058015706004518</v>
      </c>
      <c r="G331" s="13">
        <v>6.1112099480686997</v>
      </c>
      <c r="H331" s="13">
        <v>5.6252909115478751</v>
      </c>
      <c r="I331" s="13">
        <v>0</v>
      </c>
      <c r="J331" s="13">
        <v>0</v>
      </c>
      <c r="K331" s="13">
        <v>0</v>
      </c>
      <c r="L331" s="13">
        <v>0</v>
      </c>
      <c r="M331" s="13">
        <v>0</v>
      </c>
      <c r="N331" s="13"/>
      <c r="O331" s="13"/>
    </row>
    <row r="332" spans="1:15" x14ac:dyDescent="0.35">
      <c r="A332" s="12" t="str">
        <f t="shared" si="5"/>
        <v>DISTRIBUCION VOLUMEN X CRITERIO (Consumiciones).Total Bebidas Frias2-5MIL</v>
      </c>
      <c r="B332" s="12" t="s">
        <v>118</v>
      </c>
      <c r="C332" s="12" t="s">
        <v>130</v>
      </c>
      <c r="D332" s="12" t="s">
        <v>10</v>
      </c>
      <c r="E332" s="13">
        <v>5.2231168925145077</v>
      </c>
      <c r="F332" s="13">
        <v>5.0354594850051768</v>
      </c>
      <c r="G332" s="13">
        <v>4.8459609901271552</v>
      </c>
      <c r="H332" s="13">
        <v>5.4404610600264789</v>
      </c>
      <c r="I332" s="13">
        <v>0</v>
      </c>
      <c r="J332" s="13">
        <v>0</v>
      </c>
      <c r="K332" s="13">
        <v>0</v>
      </c>
      <c r="L332" s="13">
        <v>0</v>
      </c>
      <c r="M332" s="13">
        <v>0</v>
      </c>
      <c r="N332" s="13"/>
      <c r="O332" s="13"/>
    </row>
    <row r="333" spans="1:15" x14ac:dyDescent="0.35">
      <c r="A333" s="12" t="str">
        <f t="shared" si="5"/>
        <v>DISTRIBUCION VOLUMEN X CRITERIO (Consumiciones).Total Bebidas Frias5-10MIL</v>
      </c>
      <c r="B333" s="12" t="s">
        <v>118</v>
      </c>
      <c r="C333" s="12" t="s">
        <v>130</v>
      </c>
      <c r="D333" s="12" t="s">
        <v>11</v>
      </c>
      <c r="E333" s="13">
        <v>7.3414960815483834</v>
      </c>
      <c r="F333" s="13">
        <v>6.6674946960813584</v>
      </c>
      <c r="G333" s="13">
        <v>7.8463641804552289</v>
      </c>
      <c r="H333" s="13">
        <v>7.8375545500553336</v>
      </c>
      <c r="I333" s="13">
        <v>0</v>
      </c>
      <c r="J333" s="13">
        <v>0</v>
      </c>
      <c r="K333" s="13">
        <v>0</v>
      </c>
      <c r="L333" s="13">
        <v>0</v>
      </c>
      <c r="M333" s="13">
        <v>0</v>
      </c>
      <c r="N333" s="13"/>
      <c r="O333" s="13"/>
    </row>
    <row r="334" spans="1:15" x14ac:dyDescent="0.35">
      <c r="A334" s="12" t="str">
        <f t="shared" si="5"/>
        <v>DISTRIBUCION VOLUMEN X CRITERIO (Consumiciones).Total Bebidas Frias10-30MIL</v>
      </c>
      <c r="B334" s="12" t="s">
        <v>118</v>
      </c>
      <c r="C334" s="12" t="s">
        <v>130</v>
      </c>
      <c r="D334" s="12" t="s">
        <v>12</v>
      </c>
      <c r="E334" s="13">
        <v>18.868836583471346</v>
      </c>
      <c r="F334" s="13">
        <v>18.041429639882562</v>
      </c>
      <c r="G334" s="13">
        <v>17.687611614588722</v>
      </c>
      <c r="H334" s="13">
        <v>17.65170015995167</v>
      </c>
      <c r="I334" s="13">
        <v>0</v>
      </c>
      <c r="J334" s="13">
        <v>0</v>
      </c>
      <c r="K334" s="13">
        <v>0</v>
      </c>
      <c r="L334" s="13">
        <v>0</v>
      </c>
      <c r="M334" s="13">
        <v>0</v>
      </c>
      <c r="N334" s="13"/>
      <c r="O334" s="13"/>
    </row>
    <row r="335" spans="1:15" x14ac:dyDescent="0.35">
      <c r="A335" s="12" t="str">
        <f t="shared" si="5"/>
        <v>DISTRIBUCION VOLUMEN X CRITERIO (Consumiciones).Total Bebidas Frias30-100MIL</v>
      </c>
      <c r="B335" s="12" t="s">
        <v>118</v>
      </c>
      <c r="C335" s="12" t="s">
        <v>130</v>
      </c>
      <c r="D335" s="12" t="s">
        <v>13</v>
      </c>
      <c r="E335" s="13">
        <v>20.363187318056756</v>
      </c>
      <c r="F335" s="13">
        <v>20.652671982741104</v>
      </c>
      <c r="G335" s="13">
        <v>19.981682396246171</v>
      </c>
      <c r="H335" s="13">
        <v>19.436563397299281</v>
      </c>
      <c r="I335" s="13">
        <v>0</v>
      </c>
      <c r="J335" s="13">
        <v>0</v>
      </c>
      <c r="K335" s="13">
        <v>0</v>
      </c>
      <c r="L335" s="13">
        <v>0</v>
      </c>
      <c r="M335" s="13">
        <v>0</v>
      </c>
      <c r="N335" s="13"/>
      <c r="O335" s="13"/>
    </row>
    <row r="336" spans="1:15" x14ac:dyDescent="0.35">
      <c r="A336" s="12" t="str">
        <f t="shared" si="5"/>
        <v>DISTRIBUCION VOLUMEN X CRITERIO (Consumiciones).Total Bebidas Frias100-200MIL</v>
      </c>
      <c r="B336" s="12" t="s">
        <v>118</v>
      </c>
      <c r="C336" s="12" t="s">
        <v>130</v>
      </c>
      <c r="D336" s="12" t="s">
        <v>14</v>
      </c>
      <c r="E336" s="13">
        <v>11.128081524915407</v>
      </c>
      <c r="F336" s="13">
        <v>10.561511595955377</v>
      </c>
      <c r="G336" s="13">
        <v>10.165943760267092</v>
      </c>
      <c r="H336" s="13">
        <v>10.488554755846273</v>
      </c>
      <c r="I336" s="13">
        <v>0</v>
      </c>
      <c r="J336" s="13">
        <v>0</v>
      </c>
      <c r="K336" s="13">
        <v>0</v>
      </c>
      <c r="L336" s="13">
        <v>0</v>
      </c>
      <c r="M336" s="13">
        <v>0</v>
      </c>
      <c r="N336" s="13"/>
      <c r="O336" s="13"/>
    </row>
    <row r="337" spans="1:15" x14ac:dyDescent="0.35">
      <c r="A337" s="12" t="str">
        <f t="shared" si="5"/>
        <v>DISTRIBUCION VOLUMEN X CRITERIO (Consumiciones).Total Bebidas Frias200-500MIL</v>
      </c>
      <c r="B337" s="12" t="s">
        <v>118</v>
      </c>
      <c r="C337" s="12" t="s">
        <v>130</v>
      </c>
      <c r="D337" s="12" t="s">
        <v>15</v>
      </c>
      <c r="E337" s="13">
        <v>13.448605749626537</v>
      </c>
      <c r="F337" s="13">
        <v>13.534895249793507</v>
      </c>
      <c r="G337" s="13">
        <v>13.380342392707382</v>
      </c>
      <c r="H337" s="13">
        <v>13.870141501143332</v>
      </c>
      <c r="I337" s="13">
        <v>0</v>
      </c>
      <c r="J337" s="13">
        <v>0</v>
      </c>
      <c r="K337" s="13">
        <v>0</v>
      </c>
      <c r="L337" s="13">
        <v>0</v>
      </c>
      <c r="M337" s="13">
        <v>0</v>
      </c>
      <c r="N337" s="13"/>
      <c r="O337" s="13"/>
    </row>
    <row r="338" spans="1:15" x14ac:dyDescent="0.35">
      <c r="A338" s="12" t="str">
        <f t="shared" si="5"/>
        <v>DISTRIBUCION VOLUMEN X CRITERIO (Consumiciones).Total Bebidas Frias&gt;500MIL</v>
      </c>
      <c r="B338" s="12" t="s">
        <v>118</v>
      </c>
      <c r="C338" s="12" t="s">
        <v>130</v>
      </c>
      <c r="D338" s="12" t="s">
        <v>16</v>
      </c>
      <c r="E338" s="13">
        <v>17.361235833647605</v>
      </c>
      <c r="F338" s="13">
        <v>18.900741162580211</v>
      </c>
      <c r="G338" s="13">
        <v>19.980887134747753</v>
      </c>
      <c r="H338" s="13">
        <v>19.649731456072466</v>
      </c>
      <c r="I338" s="13">
        <v>0</v>
      </c>
      <c r="J338" s="13">
        <v>0</v>
      </c>
      <c r="K338" s="13">
        <v>0</v>
      </c>
      <c r="L338" s="13">
        <v>0</v>
      </c>
      <c r="M338" s="13">
        <v>0</v>
      </c>
      <c r="N338" s="13"/>
      <c r="O338" s="13"/>
    </row>
    <row r="339" spans="1:15" x14ac:dyDescent="0.35">
      <c r="A339" s="12" t="str">
        <f t="shared" si="5"/>
        <v>DISTRIBUCION VOLUMEN X CRITERIO (Consumiciones).Total Bebidas FriasDE 15 A 19 AÑOS</v>
      </c>
      <c r="B339" s="12" t="s">
        <v>118</v>
      </c>
      <c r="C339" s="12" t="s">
        <v>130</v>
      </c>
      <c r="D339" s="12" t="s">
        <v>39</v>
      </c>
      <c r="E339" s="13">
        <v>2.029799659117689</v>
      </c>
      <c r="F339" s="13">
        <v>2.6701128120551756</v>
      </c>
      <c r="G339" s="13">
        <v>2.4515301411359522</v>
      </c>
      <c r="H339" s="13">
        <v>2.1142932406067034</v>
      </c>
      <c r="I339" s="13">
        <v>0</v>
      </c>
      <c r="J339" s="13">
        <v>0</v>
      </c>
      <c r="K339" s="13">
        <v>0</v>
      </c>
      <c r="L339" s="13">
        <v>0</v>
      </c>
      <c r="M339" s="13">
        <v>0</v>
      </c>
      <c r="N339" s="13"/>
      <c r="O339" s="13"/>
    </row>
    <row r="340" spans="1:15" x14ac:dyDescent="0.35">
      <c r="A340" s="12" t="str">
        <f t="shared" si="5"/>
        <v>DISTRIBUCION VOLUMEN X CRITERIO (Consumiciones).Total Bebidas FriasDE 20 A 24 AÑOS</v>
      </c>
      <c r="B340" s="12" t="s">
        <v>118</v>
      </c>
      <c r="C340" s="12" t="s">
        <v>130</v>
      </c>
      <c r="D340" s="12" t="s">
        <v>40</v>
      </c>
      <c r="E340" s="13">
        <v>3.4146495297629893</v>
      </c>
      <c r="F340" s="13">
        <v>3.9969733416692481</v>
      </c>
      <c r="G340" s="13">
        <v>2.8761635231679739</v>
      </c>
      <c r="H340" s="13">
        <v>2.4641632301935052</v>
      </c>
      <c r="I340" s="13">
        <v>0</v>
      </c>
      <c r="J340" s="13">
        <v>0</v>
      </c>
      <c r="K340" s="13">
        <v>0</v>
      </c>
      <c r="L340" s="13">
        <v>0</v>
      </c>
      <c r="M340" s="13">
        <v>0</v>
      </c>
      <c r="N340" s="13"/>
      <c r="O340" s="13"/>
    </row>
    <row r="341" spans="1:15" x14ac:dyDescent="0.35">
      <c r="A341" s="12" t="str">
        <f t="shared" si="5"/>
        <v>DISTRIBUCION VOLUMEN X CRITERIO (Consumiciones).Total Bebidas FriasDE 25 A 34 AÑOS</v>
      </c>
      <c r="B341" s="12" t="s">
        <v>118</v>
      </c>
      <c r="C341" s="12" t="s">
        <v>130</v>
      </c>
      <c r="D341" s="12" t="s">
        <v>41</v>
      </c>
      <c r="E341" s="13">
        <v>9.41847426970903</v>
      </c>
      <c r="F341" s="13">
        <v>9.1403897407962909</v>
      </c>
      <c r="G341" s="13">
        <v>8.8090922803071994</v>
      </c>
      <c r="H341" s="13">
        <v>7.7970057859933206</v>
      </c>
      <c r="I341" s="13">
        <v>0</v>
      </c>
      <c r="J341" s="13">
        <v>0</v>
      </c>
      <c r="K341" s="13">
        <v>0</v>
      </c>
      <c r="L341" s="13">
        <v>0</v>
      </c>
      <c r="M341" s="13">
        <v>0</v>
      </c>
      <c r="N341" s="13"/>
      <c r="O341" s="13"/>
    </row>
    <row r="342" spans="1:15" x14ac:dyDescent="0.35">
      <c r="A342" s="12" t="str">
        <f t="shared" si="5"/>
        <v>DISTRIBUCION VOLUMEN X CRITERIO (Consumiciones).Total Bebidas FriasDE 35 A 49 AÑOS</v>
      </c>
      <c r="B342" s="12" t="s">
        <v>118</v>
      </c>
      <c r="C342" s="12" t="s">
        <v>130</v>
      </c>
      <c r="D342" s="12" t="s">
        <v>42</v>
      </c>
      <c r="E342" s="13">
        <v>28.151376779258658</v>
      </c>
      <c r="F342" s="13">
        <v>26.091215827975141</v>
      </c>
      <c r="G342" s="13">
        <v>25.576431639901724</v>
      </c>
      <c r="H342" s="13">
        <v>25.595822178963928</v>
      </c>
      <c r="I342" s="13">
        <v>0</v>
      </c>
      <c r="J342" s="13">
        <v>0</v>
      </c>
      <c r="K342" s="13">
        <v>0</v>
      </c>
      <c r="L342" s="13">
        <v>0</v>
      </c>
      <c r="M342" s="13">
        <v>0</v>
      </c>
      <c r="N342" s="13"/>
      <c r="O342" s="13"/>
    </row>
    <row r="343" spans="1:15" x14ac:dyDescent="0.35">
      <c r="A343" s="12" t="str">
        <f t="shared" si="5"/>
        <v>DISTRIBUCION VOLUMEN X CRITERIO (Consumiciones).Total Bebidas FriasDE 50 A 59 AÑOS</v>
      </c>
      <c r="B343" s="12" t="s">
        <v>118</v>
      </c>
      <c r="C343" s="12" t="s">
        <v>130</v>
      </c>
      <c r="D343" s="12" t="s">
        <v>43</v>
      </c>
      <c r="E343" s="13">
        <v>25.359029779449994</v>
      </c>
      <c r="F343" s="13">
        <v>24.696735348252755</v>
      </c>
      <c r="G343" s="13">
        <v>25.970871674284098</v>
      </c>
      <c r="H343" s="13">
        <v>24.48148190673696</v>
      </c>
      <c r="I343" s="13">
        <v>0</v>
      </c>
      <c r="J343" s="13">
        <v>0</v>
      </c>
      <c r="K343" s="13">
        <v>0</v>
      </c>
      <c r="L343" s="13">
        <v>0</v>
      </c>
      <c r="M343" s="13">
        <v>0</v>
      </c>
      <c r="N343" s="13"/>
      <c r="O343" s="13"/>
    </row>
    <row r="344" spans="1:15" x14ac:dyDescent="0.35">
      <c r="A344" s="12" t="str">
        <f t="shared" si="5"/>
        <v>DISTRIBUCION VOLUMEN X CRITERIO (Consumiciones).Total Bebidas FriasDE 60 A 75 AÑOS</v>
      </c>
      <c r="B344" s="12" t="s">
        <v>118</v>
      </c>
      <c r="C344" s="12" t="s">
        <v>130</v>
      </c>
      <c r="D344" s="12" t="s">
        <v>44</v>
      </c>
      <c r="E344" s="13">
        <v>31.62666183386078</v>
      </c>
      <c r="F344" s="13">
        <v>33.40458154147499</v>
      </c>
      <c r="G344" s="13">
        <v>34.315920410035858</v>
      </c>
      <c r="H344" s="13">
        <v>37.547219305133204</v>
      </c>
      <c r="I344" s="13">
        <v>0</v>
      </c>
      <c r="J344" s="13">
        <v>0</v>
      </c>
      <c r="K344" s="13">
        <v>0</v>
      </c>
      <c r="L344" s="13">
        <v>0</v>
      </c>
      <c r="M344" s="13">
        <v>0</v>
      </c>
      <c r="N344" s="13"/>
      <c r="O344" s="13"/>
    </row>
    <row r="345" spans="1:15" x14ac:dyDescent="0.35">
      <c r="A345" s="12" t="str">
        <f t="shared" si="5"/>
        <v>DISTRIBUCION VOLUMEN X CRITERIO (Consumiciones).Total Bebidas FriasALTA Y MEDIA ALTA</v>
      </c>
      <c r="B345" s="12" t="s">
        <v>118</v>
      </c>
      <c r="C345" s="12" t="s">
        <v>130</v>
      </c>
      <c r="D345" s="12" t="s">
        <v>17</v>
      </c>
      <c r="E345" s="13">
        <v>25.940286597992586</v>
      </c>
      <c r="F345" s="13">
        <v>26.110692909906181</v>
      </c>
      <c r="G345" s="13">
        <v>28.028278435312124</v>
      </c>
      <c r="H345" s="13">
        <v>26.880227023618264</v>
      </c>
      <c r="I345" s="13">
        <v>0</v>
      </c>
      <c r="J345" s="13">
        <v>0</v>
      </c>
      <c r="K345" s="13">
        <v>0</v>
      </c>
      <c r="L345" s="13">
        <v>0</v>
      </c>
      <c r="M345" s="13">
        <v>0</v>
      </c>
      <c r="N345" s="13"/>
      <c r="O345" s="13"/>
    </row>
    <row r="346" spans="1:15" x14ac:dyDescent="0.35">
      <c r="A346" s="12" t="str">
        <f t="shared" si="5"/>
        <v>DISTRIBUCION VOLUMEN X CRITERIO (Consumiciones).Total Bebidas FriasMEDIA</v>
      </c>
      <c r="B346" s="12" t="s">
        <v>118</v>
      </c>
      <c r="C346" s="12" t="s">
        <v>130</v>
      </c>
      <c r="D346" s="12" t="s">
        <v>18</v>
      </c>
      <c r="E346" s="13">
        <v>31.998314167802889</v>
      </c>
      <c r="F346" s="13">
        <v>31.103207003675536</v>
      </c>
      <c r="G346" s="13">
        <v>32.491943445063143</v>
      </c>
      <c r="H346" s="13">
        <v>33.328770014935301</v>
      </c>
      <c r="I346" s="13">
        <v>0</v>
      </c>
      <c r="J346" s="13">
        <v>0</v>
      </c>
      <c r="K346" s="13">
        <v>0</v>
      </c>
      <c r="L346" s="13">
        <v>0</v>
      </c>
      <c r="M346" s="13">
        <v>0</v>
      </c>
      <c r="N346" s="13"/>
      <c r="O346" s="13"/>
    </row>
    <row r="347" spans="1:15" x14ac:dyDescent="0.35">
      <c r="A347" s="12" t="str">
        <f t="shared" si="5"/>
        <v>DISTRIBUCION VOLUMEN X CRITERIO (Consumiciones).Total Bebidas FriasMEDIA BAJA</v>
      </c>
      <c r="B347" s="12" t="s">
        <v>118</v>
      </c>
      <c r="C347" s="12" t="s">
        <v>130</v>
      </c>
      <c r="D347" s="12" t="s">
        <v>19</v>
      </c>
      <c r="E347" s="13">
        <v>25.790299033123738</v>
      </c>
      <c r="F347" s="13">
        <v>24.522353968310785</v>
      </c>
      <c r="G347" s="13">
        <v>23.061693921494879</v>
      </c>
      <c r="H347" s="13">
        <v>23.852428465567996</v>
      </c>
      <c r="I347" s="13">
        <v>0</v>
      </c>
      <c r="J347" s="13">
        <v>0</v>
      </c>
      <c r="K347" s="13">
        <v>0</v>
      </c>
      <c r="L347" s="13">
        <v>0</v>
      </c>
      <c r="M347" s="13">
        <v>0</v>
      </c>
      <c r="N347" s="13"/>
      <c r="O347" s="13"/>
    </row>
    <row r="348" spans="1:15" x14ac:dyDescent="0.35">
      <c r="A348" s="12" t="str">
        <f t="shared" si="5"/>
        <v>DISTRIBUCION VOLUMEN X CRITERIO (Consumiciones).Total Bebidas FriasBAJA</v>
      </c>
      <c r="B348" s="12" t="s">
        <v>118</v>
      </c>
      <c r="C348" s="12" t="s">
        <v>130</v>
      </c>
      <c r="D348" s="12" t="s">
        <v>20</v>
      </c>
      <c r="E348" s="13">
        <v>16.271103460617141</v>
      </c>
      <c r="F348" s="13">
        <v>18.263762266026745</v>
      </c>
      <c r="G348" s="13">
        <v>16.418098701379066</v>
      </c>
      <c r="H348" s="13">
        <v>15.938565663649282</v>
      </c>
      <c r="I348" s="13">
        <v>0</v>
      </c>
      <c r="J348" s="13">
        <v>0</v>
      </c>
      <c r="K348" s="13">
        <v>0</v>
      </c>
      <c r="L348" s="13">
        <v>0</v>
      </c>
      <c r="M348" s="13">
        <v>0</v>
      </c>
      <c r="N348" s="13"/>
      <c r="O348" s="13"/>
    </row>
    <row r="349" spans="1:15" x14ac:dyDescent="0.35">
      <c r="A349" s="12" t="str">
        <f t="shared" si="5"/>
        <v>DISTRIBUCION VOLUMEN X CRITERIO (Consumiciones).Total Bebidas FriasHOMBRE</v>
      </c>
      <c r="B349" s="12" t="s">
        <v>118</v>
      </c>
      <c r="C349" s="12" t="s">
        <v>130</v>
      </c>
      <c r="D349" s="12" t="s">
        <v>21</v>
      </c>
      <c r="E349" s="13">
        <v>57.061459535626888</v>
      </c>
      <c r="F349" s="13">
        <v>57.396325648628277</v>
      </c>
      <c r="G349" s="13">
        <v>58.633397502153727</v>
      </c>
      <c r="H349" s="13">
        <v>58.676914407750459</v>
      </c>
      <c r="I349" s="13">
        <v>0</v>
      </c>
      <c r="J349" s="13">
        <v>0</v>
      </c>
      <c r="K349" s="13">
        <v>0</v>
      </c>
      <c r="L349" s="13">
        <v>0</v>
      </c>
      <c r="M349" s="13">
        <v>0</v>
      </c>
      <c r="N349" s="13"/>
      <c r="O349" s="13"/>
    </row>
    <row r="350" spans="1:15" x14ac:dyDescent="0.35">
      <c r="A350" s="12" t="str">
        <f t="shared" si="5"/>
        <v>DISTRIBUCION VOLUMEN X CRITERIO (Consumiciones).Total Bebidas FriasMUJER</v>
      </c>
      <c r="B350" s="12" t="s">
        <v>118</v>
      </c>
      <c r="C350" s="12" t="s">
        <v>130</v>
      </c>
      <c r="D350" s="12" t="s">
        <v>22</v>
      </c>
      <c r="E350" s="13">
        <v>42.938540464373105</v>
      </c>
      <c r="F350" s="13">
        <v>42.603674351371723</v>
      </c>
      <c r="G350" s="13">
        <v>41.366602497846266</v>
      </c>
      <c r="H350" s="13">
        <v>41.323085592249541</v>
      </c>
      <c r="I350" s="13">
        <v>0</v>
      </c>
      <c r="J350" s="13">
        <v>0</v>
      </c>
      <c r="K350" s="13">
        <v>0</v>
      </c>
      <c r="L350" s="13">
        <v>0</v>
      </c>
      <c r="M350" s="13">
        <v>0</v>
      </c>
      <c r="N350" s="13"/>
      <c r="O350" s="13"/>
    </row>
    <row r="351" spans="1:15" x14ac:dyDescent="0.35">
      <c r="A351" s="12" t="str">
        <f t="shared" si="5"/>
        <v>DISTRIBUCION VOLUMEN X CRITERIO (Consumiciones)Total bebidas de vinoT.ESPAÑA</v>
      </c>
      <c r="B351" s="12" t="s">
        <v>118</v>
      </c>
      <c r="C351" s="12" t="s">
        <v>131</v>
      </c>
      <c r="D351" s="12" t="s">
        <v>36</v>
      </c>
      <c r="E351" s="13">
        <v>100</v>
      </c>
      <c r="F351" s="13">
        <v>100</v>
      </c>
      <c r="G351" s="13">
        <v>100</v>
      </c>
      <c r="H351" s="13">
        <v>100</v>
      </c>
      <c r="I351" s="13">
        <v>0</v>
      </c>
      <c r="J351" s="13">
        <v>0</v>
      </c>
      <c r="K351" s="13">
        <v>0</v>
      </c>
      <c r="L351" s="13">
        <v>0</v>
      </c>
      <c r="M351" s="13">
        <v>0</v>
      </c>
      <c r="N351" s="13"/>
      <c r="O351" s="13"/>
    </row>
    <row r="352" spans="1:15" x14ac:dyDescent="0.35">
      <c r="A352" s="12" t="str">
        <f t="shared" si="5"/>
        <v>DISTRIBUCION VOLUMEN X CRITERIO (Consumiciones)Total bebidas de vinoBCN AM</v>
      </c>
      <c r="B352" s="12" t="s">
        <v>118</v>
      </c>
      <c r="C352" s="12" t="s">
        <v>131</v>
      </c>
      <c r="D352" s="12" t="s">
        <v>1</v>
      </c>
      <c r="E352" s="13">
        <v>6.3035457746511705</v>
      </c>
      <c r="F352" s="13">
        <v>5.5316682487537951</v>
      </c>
      <c r="G352" s="13">
        <v>6.2260354168547378</v>
      </c>
      <c r="H352" s="13">
        <v>6.2955259075470842</v>
      </c>
      <c r="I352" s="13">
        <v>0</v>
      </c>
      <c r="J352" s="13">
        <v>0</v>
      </c>
      <c r="K352" s="13">
        <v>0</v>
      </c>
      <c r="L352" s="13">
        <v>0</v>
      </c>
      <c r="M352" s="13">
        <v>0</v>
      </c>
      <c r="N352" s="13"/>
      <c r="O352" s="13"/>
    </row>
    <row r="353" spans="1:15" x14ac:dyDescent="0.35">
      <c r="A353" s="12" t="str">
        <f t="shared" si="5"/>
        <v>DISTRIBUCION VOLUMEN X CRITERIO (Consumiciones)Total bebidas de vinoREST.CAT ARAGON</v>
      </c>
      <c r="B353" s="12" t="s">
        <v>118</v>
      </c>
      <c r="C353" s="12" t="s">
        <v>131</v>
      </c>
      <c r="D353" s="12" t="s">
        <v>2</v>
      </c>
      <c r="E353" s="13">
        <v>10.136467202470127</v>
      </c>
      <c r="F353" s="13">
        <v>10.333393800537744</v>
      </c>
      <c r="G353" s="13">
        <v>11.164137436690655</v>
      </c>
      <c r="H353" s="13">
        <v>10.396128033557286</v>
      </c>
      <c r="I353" s="13">
        <v>0</v>
      </c>
      <c r="J353" s="13">
        <v>0</v>
      </c>
      <c r="K353" s="13">
        <v>0</v>
      </c>
      <c r="L353" s="13">
        <v>0</v>
      </c>
      <c r="M353" s="13">
        <v>0</v>
      </c>
      <c r="N353" s="13"/>
      <c r="O353" s="13"/>
    </row>
    <row r="354" spans="1:15" x14ac:dyDescent="0.35">
      <c r="A354" s="12" t="str">
        <f t="shared" si="5"/>
        <v>DISTRIBUCION VOLUMEN X CRITERIO (Consumiciones)Total bebidas de vinoLEVANTE</v>
      </c>
      <c r="B354" s="12" t="s">
        <v>118</v>
      </c>
      <c r="C354" s="12" t="s">
        <v>131</v>
      </c>
      <c r="D354" s="12" t="s">
        <v>3</v>
      </c>
      <c r="E354" s="13">
        <v>12.147858075787509</v>
      </c>
      <c r="F354" s="13">
        <v>11.232557696481139</v>
      </c>
      <c r="G354" s="13">
        <v>9.2638903298216508</v>
      </c>
      <c r="H354" s="13">
        <v>9.8030061734514593</v>
      </c>
      <c r="I354" s="13">
        <v>0</v>
      </c>
      <c r="J354" s="13">
        <v>0</v>
      </c>
      <c r="K354" s="13">
        <v>0</v>
      </c>
      <c r="L354" s="13">
        <v>0</v>
      </c>
      <c r="M354" s="13">
        <v>0</v>
      </c>
      <c r="N354" s="13"/>
      <c r="O354" s="13"/>
    </row>
    <row r="355" spans="1:15" x14ac:dyDescent="0.35">
      <c r="A355" s="12" t="str">
        <f t="shared" si="5"/>
        <v>DISTRIBUCION VOLUMEN X CRITERIO (Consumiciones)Total bebidas de vinoANDALUCIA</v>
      </c>
      <c r="B355" s="12" t="s">
        <v>118</v>
      </c>
      <c r="C355" s="12" t="s">
        <v>131</v>
      </c>
      <c r="D355" s="12" t="s">
        <v>4</v>
      </c>
      <c r="E355" s="13">
        <v>17.993613056177324</v>
      </c>
      <c r="F355" s="13">
        <v>20.211846436493698</v>
      </c>
      <c r="G355" s="13">
        <v>18.007892868258626</v>
      </c>
      <c r="H355" s="13">
        <v>19.696742043832931</v>
      </c>
      <c r="I355" s="13">
        <v>0</v>
      </c>
      <c r="J355" s="13">
        <v>0</v>
      </c>
      <c r="K355" s="13">
        <v>0</v>
      </c>
      <c r="L355" s="13">
        <v>0</v>
      </c>
      <c r="M355" s="13">
        <v>0</v>
      </c>
      <c r="N355" s="13"/>
      <c r="O355" s="13"/>
    </row>
    <row r="356" spans="1:15" x14ac:dyDescent="0.35">
      <c r="A356" s="12" t="str">
        <f t="shared" si="5"/>
        <v>DISTRIBUCION VOLUMEN X CRITERIO (Consumiciones)Total bebidas de vinoMDD AM</v>
      </c>
      <c r="B356" s="12" t="s">
        <v>118</v>
      </c>
      <c r="C356" s="12" t="s">
        <v>131</v>
      </c>
      <c r="D356" s="12" t="s">
        <v>5</v>
      </c>
      <c r="E356" s="13">
        <v>12.352804764244302</v>
      </c>
      <c r="F356" s="13">
        <v>12.964748448146471</v>
      </c>
      <c r="G356" s="13">
        <v>14.883217078129697</v>
      </c>
      <c r="H356" s="13">
        <v>14.845566699075544</v>
      </c>
      <c r="I356" s="13">
        <v>0</v>
      </c>
      <c r="J356" s="13">
        <v>0</v>
      </c>
      <c r="K356" s="13">
        <v>0</v>
      </c>
      <c r="L356" s="13">
        <v>0</v>
      </c>
      <c r="M356" s="13">
        <v>0</v>
      </c>
      <c r="N356" s="13"/>
      <c r="O356" s="13"/>
    </row>
    <row r="357" spans="1:15" x14ac:dyDescent="0.35">
      <c r="A357" s="12" t="str">
        <f t="shared" si="5"/>
        <v>DISTRIBUCION VOLUMEN X CRITERIO (Consumiciones)Total bebidas de vinoRTO CENTRO</v>
      </c>
      <c r="B357" s="12" t="s">
        <v>118</v>
      </c>
      <c r="C357" s="12" t="s">
        <v>131</v>
      </c>
      <c r="D357" s="12" t="s">
        <v>6</v>
      </c>
      <c r="E357" s="13">
        <v>12.055342481333735</v>
      </c>
      <c r="F357" s="13">
        <v>11.539586139260113</v>
      </c>
      <c r="G357" s="13">
        <v>9.7516434493100821</v>
      </c>
      <c r="H357" s="13">
        <v>8.777284924354527</v>
      </c>
      <c r="I357" s="13">
        <v>0</v>
      </c>
      <c r="J357" s="13">
        <v>0</v>
      </c>
      <c r="K357" s="13">
        <v>0</v>
      </c>
      <c r="L357" s="13">
        <v>0</v>
      </c>
      <c r="M357" s="13">
        <v>0</v>
      </c>
      <c r="N357" s="13"/>
      <c r="O357" s="13"/>
    </row>
    <row r="358" spans="1:15" x14ac:dyDescent="0.35">
      <c r="A358" s="12" t="str">
        <f t="shared" si="5"/>
        <v>DISTRIBUCION VOLUMEN X CRITERIO (Consumiciones)Total bebidas de vinoNORTE-CENTRO</v>
      </c>
      <c r="B358" s="12" t="s">
        <v>118</v>
      </c>
      <c r="C358" s="12" t="s">
        <v>131</v>
      </c>
      <c r="D358" s="12" t="s">
        <v>7</v>
      </c>
      <c r="E358" s="13">
        <v>16.964835916793533</v>
      </c>
      <c r="F358" s="13">
        <v>15.770907157163375</v>
      </c>
      <c r="G358" s="13">
        <v>17.946149835149807</v>
      </c>
      <c r="H358" s="13">
        <v>19.290281975419575</v>
      </c>
      <c r="I358" s="13">
        <v>0</v>
      </c>
      <c r="J358" s="13">
        <v>0</v>
      </c>
      <c r="K358" s="13">
        <v>0</v>
      </c>
      <c r="L358" s="13">
        <v>0</v>
      </c>
      <c r="M358" s="13">
        <v>0</v>
      </c>
      <c r="N358" s="13"/>
      <c r="O358" s="13"/>
    </row>
    <row r="359" spans="1:15" x14ac:dyDescent="0.35">
      <c r="A359" s="12" t="str">
        <f t="shared" si="5"/>
        <v>DISTRIBUCION VOLUMEN X CRITERIO (Consumiciones)Total bebidas de vinoNOROESTE</v>
      </c>
      <c r="B359" s="12" t="s">
        <v>118</v>
      </c>
      <c r="C359" s="12" t="s">
        <v>131</v>
      </c>
      <c r="D359" s="12" t="s">
        <v>8</v>
      </c>
      <c r="E359" s="13">
        <v>12.04553039788115</v>
      </c>
      <c r="F359" s="13">
        <v>12.415304497931691</v>
      </c>
      <c r="G359" s="13">
        <v>12.757033585784752</v>
      </c>
      <c r="H359" s="13">
        <v>10.895461211061217</v>
      </c>
      <c r="I359" s="13">
        <v>0</v>
      </c>
      <c r="J359" s="13">
        <v>0</v>
      </c>
      <c r="K359" s="13">
        <v>0</v>
      </c>
      <c r="L359" s="13">
        <v>0</v>
      </c>
      <c r="M359" s="13">
        <v>0</v>
      </c>
      <c r="N359" s="13"/>
      <c r="O359" s="13"/>
    </row>
    <row r="360" spans="1:15" x14ac:dyDescent="0.35">
      <c r="A360" s="12" t="str">
        <f t="shared" si="5"/>
        <v>DISTRIBUCION VOLUMEN X CRITERIO (Consumiciones)Total bebidas de vino&lt;2MIL</v>
      </c>
      <c r="B360" s="12" t="s">
        <v>118</v>
      </c>
      <c r="C360" s="12" t="s">
        <v>131</v>
      </c>
      <c r="D360" s="12" t="s">
        <v>9</v>
      </c>
      <c r="E360" s="13">
        <v>5.5302836787528538</v>
      </c>
      <c r="F360" s="13">
        <v>4.7832499217239608</v>
      </c>
      <c r="G360" s="13">
        <v>4.5041020548674258</v>
      </c>
      <c r="H360" s="13">
        <v>4.2261539333735332</v>
      </c>
      <c r="I360" s="13">
        <v>0</v>
      </c>
      <c r="J360" s="13">
        <v>0</v>
      </c>
      <c r="K360" s="13">
        <v>0</v>
      </c>
      <c r="L360" s="13">
        <v>0</v>
      </c>
      <c r="M360" s="13">
        <v>0</v>
      </c>
      <c r="N360" s="13"/>
      <c r="O360" s="13"/>
    </row>
    <row r="361" spans="1:15" x14ac:dyDescent="0.35">
      <c r="A361" s="12" t="str">
        <f t="shared" si="5"/>
        <v>DISTRIBUCION VOLUMEN X CRITERIO (Consumiciones)Total bebidas de vino2-5MIL</v>
      </c>
      <c r="B361" s="12" t="s">
        <v>118</v>
      </c>
      <c r="C361" s="12" t="s">
        <v>131</v>
      </c>
      <c r="D361" s="12" t="s">
        <v>10</v>
      </c>
      <c r="E361" s="13">
        <v>5.2292088710557056</v>
      </c>
      <c r="F361" s="13">
        <v>4.9280564515193834</v>
      </c>
      <c r="G361" s="13">
        <v>5.2655960947952618</v>
      </c>
      <c r="H361" s="13">
        <v>5.805657698593806</v>
      </c>
      <c r="I361" s="13">
        <v>0</v>
      </c>
      <c r="J361" s="13">
        <v>0</v>
      </c>
      <c r="K361" s="13">
        <v>0</v>
      </c>
      <c r="L361" s="13">
        <v>0</v>
      </c>
      <c r="M361" s="13">
        <v>0</v>
      </c>
      <c r="N361" s="13"/>
      <c r="O361" s="13"/>
    </row>
    <row r="362" spans="1:15" x14ac:dyDescent="0.35">
      <c r="A362" s="12" t="str">
        <f t="shared" si="5"/>
        <v>DISTRIBUCION VOLUMEN X CRITERIO (Consumiciones)Total bebidas de vino5-10MIL</v>
      </c>
      <c r="B362" s="12" t="s">
        <v>118</v>
      </c>
      <c r="C362" s="12" t="s">
        <v>131</v>
      </c>
      <c r="D362" s="12" t="s">
        <v>11</v>
      </c>
      <c r="E362" s="13">
        <v>6.5347450303312238</v>
      </c>
      <c r="F362" s="13">
        <v>6.6116829265464281</v>
      </c>
      <c r="G362" s="13">
        <v>7.0113542507366731</v>
      </c>
      <c r="H362" s="13">
        <v>7.1121022750182732</v>
      </c>
      <c r="I362" s="13">
        <v>0</v>
      </c>
      <c r="J362" s="13">
        <v>0</v>
      </c>
      <c r="K362" s="13">
        <v>0</v>
      </c>
      <c r="L362" s="13">
        <v>0</v>
      </c>
      <c r="M362" s="13">
        <v>0</v>
      </c>
      <c r="N362" s="13"/>
      <c r="O362" s="13"/>
    </row>
    <row r="363" spans="1:15" x14ac:dyDescent="0.35">
      <c r="A363" s="12" t="str">
        <f t="shared" si="5"/>
        <v>DISTRIBUCION VOLUMEN X CRITERIO (Consumiciones)Total bebidas de vino10-30MIL</v>
      </c>
      <c r="B363" s="12" t="s">
        <v>118</v>
      </c>
      <c r="C363" s="12" t="s">
        <v>131</v>
      </c>
      <c r="D363" s="12" t="s">
        <v>12</v>
      </c>
      <c r="E363" s="13">
        <v>20.266170826275317</v>
      </c>
      <c r="F363" s="13">
        <v>21.54766223847934</v>
      </c>
      <c r="G363" s="13">
        <v>19.618473192138392</v>
      </c>
      <c r="H363" s="13">
        <v>18.171830107149386</v>
      </c>
      <c r="I363" s="13">
        <v>0</v>
      </c>
      <c r="J363" s="13">
        <v>0</v>
      </c>
      <c r="K363" s="13">
        <v>0</v>
      </c>
      <c r="L363" s="13">
        <v>0</v>
      </c>
      <c r="M363" s="13">
        <v>0</v>
      </c>
      <c r="N363" s="13"/>
      <c r="O363" s="13"/>
    </row>
    <row r="364" spans="1:15" x14ac:dyDescent="0.35">
      <c r="A364" s="12" t="str">
        <f t="shared" si="5"/>
        <v>DISTRIBUCION VOLUMEN X CRITERIO (Consumiciones)Total bebidas de vino30-100MIL</v>
      </c>
      <c r="B364" s="12" t="s">
        <v>118</v>
      </c>
      <c r="C364" s="12" t="s">
        <v>131</v>
      </c>
      <c r="D364" s="12" t="s">
        <v>13</v>
      </c>
      <c r="E364" s="13">
        <v>17.713034082656431</v>
      </c>
      <c r="F364" s="13">
        <v>16.908378103914131</v>
      </c>
      <c r="G364" s="13">
        <v>16.380436789011963</v>
      </c>
      <c r="H364" s="13">
        <v>16.12091512481965</v>
      </c>
      <c r="I364" s="13">
        <v>0</v>
      </c>
      <c r="J364" s="13">
        <v>0</v>
      </c>
      <c r="K364" s="13">
        <v>0</v>
      </c>
      <c r="L364" s="13">
        <v>0</v>
      </c>
      <c r="M364" s="13">
        <v>0</v>
      </c>
      <c r="N364" s="13"/>
      <c r="O364" s="13"/>
    </row>
    <row r="365" spans="1:15" x14ac:dyDescent="0.35">
      <c r="A365" s="12" t="str">
        <f t="shared" si="5"/>
        <v>DISTRIBUCION VOLUMEN X CRITERIO (Consumiciones)Total bebidas de vino100-200MIL</v>
      </c>
      <c r="B365" s="12" t="s">
        <v>118</v>
      </c>
      <c r="C365" s="12" t="s">
        <v>131</v>
      </c>
      <c r="D365" s="12" t="s">
        <v>14</v>
      </c>
      <c r="E365" s="13">
        <v>14.420122182580267</v>
      </c>
      <c r="F365" s="13">
        <v>12.193940689127333</v>
      </c>
      <c r="G365" s="13">
        <v>11.672670303655808</v>
      </c>
      <c r="H365" s="13">
        <v>12.706617201443454</v>
      </c>
      <c r="I365" s="13">
        <v>0</v>
      </c>
      <c r="J365" s="13">
        <v>0</v>
      </c>
      <c r="K365" s="13">
        <v>0</v>
      </c>
      <c r="L365" s="13">
        <v>0</v>
      </c>
      <c r="M365" s="13">
        <v>0</v>
      </c>
      <c r="N365" s="13"/>
      <c r="O365" s="13"/>
    </row>
    <row r="366" spans="1:15" x14ac:dyDescent="0.35">
      <c r="A366" s="12" t="str">
        <f t="shared" si="5"/>
        <v>DISTRIBUCION VOLUMEN X CRITERIO (Consumiciones)Total bebidas de vino200-500MIL</v>
      </c>
      <c r="B366" s="12" t="s">
        <v>118</v>
      </c>
      <c r="C366" s="12" t="s">
        <v>131</v>
      </c>
      <c r="D366" s="12" t="s">
        <v>15</v>
      </c>
      <c r="E366" s="13">
        <v>14.650335568592757</v>
      </c>
      <c r="F366" s="13">
        <v>14.524189366717858</v>
      </c>
      <c r="G366" s="13">
        <v>15.8245911755631</v>
      </c>
      <c r="H366" s="13">
        <v>16.47764621208745</v>
      </c>
      <c r="I366" s="13">
        <v>0</v>
      </c>
      <c r="J366" s="13">
        <v>0</v>
      </c>
      <c r="K366" s="13">
        <v>0</v>
      </c>
      <c r="L366" s="13">
        <v>0</v>
      </c>
      <c r="M366" s="13">
        <v>0</v>
      </c>
      <c r="N366" s="13"/>
      <c r="O366" s="13"/>
    </row>
    <row r="367" spans="1:15" x14ac:dyDescent="0.35">
      <c r="A367" s="12" t="str">
        <f t="shared" si="5"/>
        <v>DISTRIBUCION VOLUMEN X CRITERIO (Consumiciones)Total bebidas de vino&gt;500MIL</v>
      </c>
      <c r="B367" s="12" t="s">
        <v>118</v>
      </c>
      <c r="C367" s="12" t="s">
        <v>131</v>
      </c>
      <c r="D367" s="12" t="s">
        <v>16</v>
      </c>
      <c r="E367" s="13">
        <v>15.656099759755449</v>
      </c>
      <c r="F367" s="13">
        <v>18.50285272673959</v>
      </c>
      <c r="G367" s="13">
        <v>19.722772770817137</v>
      </c>
      <c r="H367" s="13">
        <v>19.379077447514444</v>
      </c>
      <c r="I367" s="13">
        <v>0</v>
      </c>
      <c r="J367" s="13">
        <v>0</v>
      </c>
      <c r="K367" s="13">
        <v>0</v>
      </c>
      <c r="L367" s="13">
        <v>0</v>
      </c>
      <c r="M367" s="13">
        <v>0</v>
      </c>
      <c r="N367" s="13"/>
      <c r="O367" s="13"/>
    </row>
    <row r="368" spans="1:15" x14ac:dyDescent="0.35">
      <c r="A368" s="12" t="str">
        <f t="shared" si="5"/>
        <v>DISTRIBUCION VOLUMEN X CRITERIO (Consumiciones)Total bebidas de vinoDE 15 A 19 AÑOS</v>
      </c>
      <c r="B368" s="12" t="s">
        <v>118</v>
      </c>
      <c r="C368" s="12" t="s">
        <v>131</v>
      </c>
      <c r="D368" s="12" t="s">
        <v>39</v>
      </c>
      <c r="E368" s="13">
        <v>0.22441614607465388</v>
      </c>
      <c r="F368" s="13">
        <v>0.50216522290862153</v>
      </c>
      <c r="G368" s="13">
        <v>1.2833240589661126</v>
      </c>
      <c r="H368" s="13">
        <v>0.47770775560493178</v>
      </c>
      <c r="I368" s="13">
        <v>0</v>
      </c>
      <c r="J368" s="13">
        <v>0</v>
      </c>
      <c r="K368" s="13">
        <v>0</v>
      </c>
      <c r="L368" s="13">
        <v>0</v>
      </c>
      <c r="M368" s="13">
        <v>0</v>
      </c>
      <c r="N368" s="13"/>
      <c r="O368" s="13"/>
    </row>
    <row r="369" spans="1:15" x14ac:dyDescent="0.35">
      <c r="A369" s="12" t="str">
        <f t="shared" si="5"/>
        <v>DISTRIBUCION VOLUMEN X CRITERIO (Consumiciones)Total bebidas de vinoDE 20 A 24 AÑOS</v>
      </c>
      <c r="B369" s="12" t="s">
        <v>118</v>
      </c>
      <c r="C369" s="12" t="s">
        <v>131</v>
      </c>
      <c r="D369" s="12" t="s">
        <v>40</v>
      </c>
      <c r="E369" s="13">
        <v>1.6536924198508935</v>
      </c>
      <c r="F369" s="13">
        <v>1.7634912272854533</v>
      </c>
      <c r="G369" s="13">
        <v>1.1645514148013512</v>
      </c>
      <c r="H369" s="13">
        <v>1.1355339839968663</v>
      </c>
      <c r="I369" s="13">
        <v>0</v>
      </c>
      <c r="J369" s="13">
        <v>0</v>
      </c>
      <c r="K369" s="13">
        <v>0</v>
      </c>
      <c r="L369" s="13">
        <v>0</v>
      </c>
      <c r="M369" s="13">
        <v>0</v>
      </c>
      <c r="N369" s="13"/>
      <c r="O369" s="13"/>
    </row>
    <row r="370" spans="1:15" x14ac:dyDescent="0.35">
      <c r="A370" s="12" t="str">
        <f t="shared" si="5"/>
        <v>DISTRIBUCION VOLUMEN X CRITERIO (Consumiciones)Total bebidas de vinoDE 25 A 34 AÑOS</v>
      </c>
      <c r="B370" s="12" t="s">
        <v>118</v>
      </c>
      <c r="C370" s="12" t="s">
        <v>131</v>
      </c>
      <c r="D370" s="12" t="s">
        <v>41</v>
      </c>
      <c r="E370" s="13">
        <v>5.5230959197581333</v>
      </c>
      <c r="F370" s="13">
        <v>6.0101377823942688</v>
      </c>
      <c r="G370" s="13">
        <v>5.4618904349161745</v>
      </c>
      <c r="H370" s="13">
        <v>4.9595434744317002</v>
      </c>
      <c r="I370" s="13">
        <v>0</v>
      </c>
      <c r="J370" s="13">
        <v>0</v>
      </c>
      <c r="K370" s="13">
        <v>0</v>
      </c>
      <c r="L370" s="13">
        <v>0</v>
      </c>
      <c r="M370" s="13">
        <v>0</v>
      </c>
      <c r="N370" s="13"/>
      <c r="O370" s="13"/>
    </row>
    <row r="371" spans="1:15" x14ac:dyDescent="0.35">
      <c r="A371" s="12" t="str">
        <f t="shared" si="5"/>
        <v>DISTRIBUCION VOLUMEN X CRITERIO (Consumiciones)Total bebidas de vinoDE 35 A 49 AÑOS</v>
      </c>
      <c r="B371" s="12" t="s">
        <v>118</v>
      </c>
      <c r="C371" s="12" t="s">
        <v>131</v>
      </c>
      <c r="D371" s="12" t="s">
        <v>42</v>
      </c>
      <c r="E371" s="13">
        <v>17.982556399669232</v>
      </c>
      <c r="F371" s="13">
        <v>17.499474018153414</v>
      </c>
      <c r="G371" s="13">
        <v>16.897404165246318</v>
      </c>
      <c r="H371" s="13">
        <v>16.995330271922299</v>
      </c>
      <c r="I371" s="13">
        <v>0</v>
      </c>
      <c r="J371" s="13">
        <v>0</v>
      </c>
      <c r="K371" s="13">
        <v>0</v>
      </c>
      <c r="L371" s="13">
        <v>0</v>
      </c>
      <c r="M371" s="13">
        <v>0</v>
      </c>
      <c r="N371" s="13"/>
      <c r="O371" s="13"/>
    </row>
    <row r="372" spans="1:15" x14ac:dyDescent="0.35">
      <c r="A372" s="12" t="str">
        <f t="shared" si="5"/>
        <v>DISTRIBUCION VOLUMEN X CRITERIO (Consumiciones)Total bebidas de vinoDE 50 A 59 AÑOS</v>
      </c>
      <c r="B372" s="12" t="s">
        <v>118</v>
      </c>
      <c r="C372" s="12" t="s">
        <v>131</v>
      </c>
      <c r="D372" s="12" t="s">
        <v>43</v>
      </c>
      <c r="E372" s="13">
        <v>25.122755922909185</v>
      </c>
      <c r="F372" s="13">
        <v>22.876213692757023</v>
      </c>
      <c r="G372" s="13">
        <v>24.737950845404612</v>
      </c>
      <c r="H372" s="13">
        <v>23.444772575481</v>
      </c>
      <c r="I372" s="13">
        <v>0</v>
      </c>
      <c r="J372" s="13">
        <v>0</v>
      </c>
      <c r="K372" s="13">
        <v>0</v>
      </c>
      <c r="L372" s="13">
        <v>0</v>
      </c>
      <c r="M372" s="13">
        <v>0</v>
      </c>
      <c r="N372" s="13"/>
      <c r="O372" s="13"/>
    </row>
    <row r="373" spans="1:15" x14ac:dyDescent="0.35">
      <c r="A373" s="12" t="str">
        <f t="shared" si="5"/>
        <v>DISTRIBUCION VOLUMEN X CRITERIO (Consumiciones)Total bebidas de vinoDE 60 A 75 AÑOS</v>
      </c>
      <c r="B373" s="12" t="s">
        <v>118</v>
      </c>
      <c r="C373" s="12" t="s">
        <v>131</v>
      </c>
      <c r="D373" s="12" t="s">
        <v>44</v>
      </c>
      <c r="E373" s="13">
        <v>49.493477411698244</v>
      </c>
      <c r="F373" s="13">
        <v>51.348542906037274</v>
      </c>
      <c r="G373" s="13">
        <v>50.454870659629833</v>
      </c>
      <c r="H373" s="13">
        <v>52.987119214644075</v>
      </c>
      <c r="I373" s="13">
        <v>0</v>
      </c>
      <c r="J373" s="13">
        <v>0</v>
      </c>
      <c r="K373" s="13">
        <v>0</v>
      </c>
      <c r="L373" s="13">
        <v>0</v>
      </c>
      <c r="M373" s="13">
        <v>0</v>
      </c>
      <c r="N373" s="13"/>
      <c r="O373" s="13"/>
    </row>
    <row r="374" spans="1:15" x14ac:dyDescent="0.35">
      <c r="A374" s="12" t="str">
        <f t="shared" si="5"/>
        <v>DISTRIBUCION VOLUMEN X CRITERIO (Consumiciones)Total bebidas de vinoALTA Y MEDIA ALTA</v>
      </c>
      <c r="B374" s="12" t="s">
        <v>118</v>
      </c>
      <c r="C374" s="12" t="s">
        <v>131</v>
      </c>
      <c r="D374" s="12" t="s">
        <v>17</v>
      </c>
      <c r="E374" s="13">
        <v>31.886917253138702</v>
      </c>
      <c r="F374" s="13">
        <v>31.882725099522389</v>
      </c>
      <c r="G374" s="13">
        <v>37.431907506039572</v>
      </c>
      <c r="H374" s="13">
        <v>36.029606373119243</v>
      </c>
      <c r="I374" s="13">
        <v>0</v>
      </c>
      <c r="J374" s="13">
        <v>0</v>
      </c>
      <c r="K374" s="13">
        <v>0</v>
      </c>
      <c r="L374" s="13">
        <v>0</v>
      </c>
      <c r="M374" s="13">
        <v>0</v>
      </c>
      <c r="N374" s="13"/>
      <c r="O374" s="13"/>
    </row>
    <row r="375" spans="1:15" x14ac:dyDescent="0.35">
      <c r="A375" s="12" t="str">
        <f t="shared" si="5"/>
        <v>DISTRIBUCION VOLUMEN X CRITERIO (Consumiciones)Total bebidas de vinoMEDIA</v>
      </c>
      <c r="B375" s="12" t="s">
        <v>118</v>
      </c>
      <c r="C375" s="12" t="s">
        <v>131</v>
      </c>
      <c r="D375" s="12" t="s">
        <v>18</v>
      </c>
      <c r="E375" s="13">
        <v>30.296777068531693</v>
      </c>
      <c r="F375" s="13">
        <v>33.263435729988252</v>
      </c>
      <c r="G375" s="13">
        <v>33.084015661778878</v>
      </c>
      <c r="H375" s="13">
        <v>33.412521346960219</v>
      </c>
      <c r="I375" s="13">
        <v>0</v>
      </c>
      <c r="J375" s="13">
        <v>0</v>
      </c>
      <c r="K375" s="13">
        <v>0</v>
      </c>
      <c r="L375" s="13">
        <v>0</v>
      </c>
      <c r="M375" s="13">
        <v>0</v>
      </c>
      <c r="N375" s="13"/>
      <c r="O375" s="13"/>
    </row>
    <row r="376" spans="1:15" x14ac:dyDescent="0.35">
      <c r="A376" s="12" t="str">
        <f t="shared" si="5"/>
        <v>DISTRIBUCION VOLUMEN X CRITERIO (Consumiciones)Total bebidas de vinoMEDIA BAJA</v>
      </c>
      <c r="B376" s="12" t="s">
        <v>118</v>
      </c>
      <c r="C376" s="12" t="s">
        <v>131</v>
      </c>
      <c r="D376" s="12" t="s">
        <v>19</v>
      </c>
      <c r="E376" s="13">
        <v>26.87117130639151</v>
      </c>
      <c r="F376" s="13">
        <v>22.454140181202813</v>
      </c>
      <c r="G376" s="13">
        <v>20.216824824943515</v>
      </c>
      <c r="H376" s="13">
        <v>19.397061494100765</v>
      </c>
      <c r="I376" s="13">
        <v>0</v>
      </c>
      <c r="J376" s="13">
        <v>0</v>
      </c>
      <c r="K376" s="13">
        <v>0</v>
      </c>
      <c r="L376" s="13">
        <v>0</v>
      </c>
      <c r="M376" s="13">
        <v>0</v>
      </c>
      <c r="N376" s="13"/>
      <c r="O376" s="13"/>
    </row>
    <row r="377" spans="1:15" x14ac:dyDescent="0.35">
      <c r="A377" s="12" t="str">
        <f t="shared" si="5"/>
        <v>DISTRIBUCION VOLUMEN X CRITERIO (Consumiciones)Total bebidas de vinoBAJA</v>
      </c>
      <c r="B377" s="12" t="s">
        <v>118</v>
      </c>
      <c r="C377" s="12" t="s">
        <v>131</v>
      </c>
      <c r="D377" s="12" t="s">
        <v>20</v>
      </c>
      <c r="E377" s="13">
        <v>10.945136702599248</v>
      </c>
      <c r="F377" s="13">
        <v>12.399707272465223</v>
      </c>
      <c r="G377" s="13">
        <v>9.2672351651668254</v>
      </c>
      <c r="H377" s="13">
        <v>11.1608077541194</v>
      </c>
      <c r="I377" s="13">
        <v>0</v>
      </c>
      <c r="J377" s="13">
        <v>0</v>
      </c>
      <c r="K377" s="13">
        <v>0</v>
      </c>
      <c r="L377" s="13">
        <v>0</v>
      </c>
      <c r="M377" s="13">
        <v>0</v>
      </c>
      <c r="N377" s="13"/>
      <c r="O377" s="13"/>
    </row>
    <row r="378" spans="1:15" x14ac:dyDescent="0.35">
      <c r="A378" s="12" t="str">
        <f t="shared" si="5"/>
        <v>DISTRIBUCION VOLUMEN X CRITERIO (Consumiciones)Total bebidas de vinoHOMBRE</v>
      </c>
      <c r="B378" s="12" t="s">
        <v>118</v>
      </c>
      <c r="C378" s="12" t="s">
        <v>131</v>
      </c>
      <c r="D378" s="12" t="s">
        <v>21</v>
      </c>
      <c r="E378" s="13">
        <v>64.669763959961116</v>
      </c>
      <c r="F378" s="13">
        <v>63.535293796064828</v>
      </c>
      <c r="G378" s="13">
        <v>63.796890010495979</v>
      </c>
      <c r="H378" s="13">
        <v>62.266608336751574</v>
      </c>
      <c r="I378" s="13">
        <v>0</v>
      </c>
      <c r="J378" s="13">
        <v>0</v>
      </c>
      <c r="K378" s="13">
        <v>0</v>
      </c>
      <c r="L378" s="13">
        <v>0</v>
      </c>
      <c r="M378" s="13">
        <v>0</v>
      </c>
      <c r="N378" s="13"/>
      <c r="O378" s="13"/>
    </row>
    <row r="379" spans="1:15" x14ac:dyDescent="0.35">
      <c r="A379" s="12" t="str">
        <f t="shared" si="5"/>
        <v>DISTRIBUCION VOLUMEN X CRITERIO (Consumiciones)Total bebidas de vinoMUJER</v>
      </c>
      <c r="B379" s="12" t="s">
        <v>118</v>
      </c>
      <c r="C379" s="12" t="s">
        <v>131</v>
      </c>
      <c r="D379" s="12" t="s">
        <v>22</v>
      </c>
      <c r="E379" s="13">
        <v>35.330236040038891</v>
      </c>
      <c r="F379" s="13">
        <v>36.464702062345829</v>
      </c>
      <c r="G379" s="13">
        <v>36.203109989504021</v>
      </c>
      <c r="H379" s="13">
        <v>37.733391663248419</v>
      </c>
      <c r="I379" s="13">
        <v>0</v>
      </c>
      <c r="J379" s="13">
        <v>0</v>
      </c>
      <c r="K379" s="13">
        <v>0</v>
      </c>
      <c r="L379" s="13">
        <v>0</v>
      </c>
      <c r="M379" s="13">
        <v>0</v>
      </c>
      <c r="N379" s="13"/>
      <c r="O379" s="13"/>
    </row>
    <row r="380" spans="1:15" x14ac:dyDescent="0.35">
      <c r="A380" s="12" t="str">
        <f t="shared" si="5"/>
        <v>DISTRIBUCION VOLUMEN X CRITERIO (Consumiciones)VinoT.ESPAÑA</v>
      </c>
      <c r="B380" s="12" t="s">
        <v>118</v>
      </c>
      <c r="C380" s="12" t="s">
        <v>132</v>
      </c>
      <c r="D380" s="12" t="s">
        <v>36</v>
      </c>
      <c r="E380" s="13">
        <v>100</v>
      </c>
      <c r="F380" s="13">
        <v>100</v>
      </c>
      <c r="G380" s="13">
        <v>100</v>
      </c>
      <c r="H380" s="13">
        <v>100</v>
      </c>
      <c r="I380" s="13">
        <v>0</v>
      </c>
      <c r="J380" s="13">
        <v>0</v>
      </c>
      <c r="K380" s="13">
        <v>0</v>
      </c>
      <c r="L380" s="13">
        <v>0</v>
      </c>
      <c r="M380" s="13">
        <v>0</v>
      </c>
      <c r="N380" s="13"/>
      <c r="O380" s="13"/>
    </row>
    <row r="381" spans="1:15" x14ac:dyDescent="0.35">
      <c r="A381" s="12" t="str">
        <f t="shared" si="5"/>
        <v>DISTRIBUCION VOLUMEN X CRITERIO (Consumiciones)VinoBCN AM</v>
      </c>
      <c r="B381" s="12" t="s">
        <v>118</v>
      </c>
      <c r="C381" s="12" t="s">
        <v>132</v>
      </c>
      <c r="D381" s="12" t="s">
        <v>1</v>
      </c>
      <c r="E381" s="13">
        <v>5.8969273619523408</v>
      </c>
      <c r="F381" s="13">
        <v>5.0076029014798857</v>
      </c>
      <c r="G381" s="13">
        <v>6.3751811500324331</v>
      </c>
      <c r="H381" s="13">
        <v>6.1886465861372617</v>
      </c>
      <c r="I381" s="13">
        <v>0</v>
      </c>
      <c r="J381" s="13">
        <v>0</v>
      </c>
      <c r="K381" s="13">
        <v>0</v>
      </c>
      <c r="L381" s="13">
        <v>0</v>
      </c>
      <c r="M381" s="13">
        <v>0</v>
      </c>
      <c r="N381" s="13"/>
      <c r="O381" s="13"/>
    </row>
    <row r="382" spans="1:15" x14ac:dyDescent="0.35">
      <c r="A382" s="12" t="str">
        <f t="shared" si="5"/>
        <v>DISTRIBUCION VOLUMEN X CRITERIO (Consumiciones)VinoREST.CAT ARAGON</v>
      </c>
      <c r="B382" s="12" t="s">
        <v>118</v>
      </c>
      <c r="C382" s="12" t="s">
        <v>132</v>
      </c>
      <c r="D382" s="12" t="s">
        <v>2</v>
      </c>
      <c r="E382" s="13">
        <v>10.535169547725364</v>
      </c>
      <c r="F382" s="13">
        <v>10.6737306025501</v>
      </c>
      <c r="G382" s="13">
        <v>12.040964477617807</v>
      </c>
      <c r="H382" s="13">
        <v>11.431779259713249</v>
      </c>
      <c r="I382" s="13">
        <v>0</v>
      </c>
      <c r="J382" s="13">
        <v>0</v>
      </c>
      <c r="K382" s="13">
        <v>0</v>
      </c>
      <c r="L382" s="13">
        <v>0</v>
      </c>
      <c r="M382" s="13">
        <v>0</v>
      </c>
      <c r="N382" s="13"/>
      <c r="O382" s="13"/>
    </row>
    <row r="383" spans="1:15" x14ac:dyDescent="0.35">
      <c r="A383" s="12" t="str">
        <f t="shared" si="5"/>
        <v>DISTRIBUCION VOLUMEN X CRITERIO (Consumiciones)VinoLEVANTE</v>
      </c>
      <c r="B383" s="12" t="s">
        <v>118</v>
      </c>
      <c r="C383" s="12" t="s">
        <v>132</v>
      </c>
      <c r="D383" s="12" t="s">
        <v>3</v>
      </c>
      <c r="E383" s="13">
        <v>11.912227183636176</v>
      </c>
      <c r="F383" s="13">
        <v>11.212078785584122</v>
      </c>
      <c r="G383" s="13">
        <v>8.1604448741018434</v>
      </c>
      <c r="H383" s="13">
        <v>8.8541432464778413</v>
      </c>
      <c r="I383" s="13">
        <v>0</v>
      </c>
      <c r="J383" s="13">
        <v>0</v>
      </c>
      <c r="K383" s="13">
        <v>0</v>
      </c>
      <c r="L383" s="13">
        <v>0</v>
      </c>
      <c r="M383" s="13">
        <v>0</v>
      </c>
      <c r="N383" s="13"/>
      <c r="O383" s="13"/>
    </row>
    <row r="384" spans="1:15" x14ac:dyDescent="0.35">
      <c r="A384" s="12" t="str">
        <f t="shared" si="5"/>
        <v>DISTRIBUCION VOLUMEN X CRITERIO (Consumiciones)VinoANDALUCIA</v>
      </c>
      <c r="B384" s="12" t="s">
        <v>118</v>
      </c>
      <c r="C384" s="12" t="s">
        <v>132</v>
      </c>
      <c r="D384" s="12" t="s">
        <v>4</v>
      </c>
      <c r="E384" s="13">
        <v>12.811827814374347</v>
      </c>
      <c r="F384" s="13">
        <v>14.820515195179818</v>
      </c>
      <c r="G384" s="13">
        <v>12.614323316399192</v>
      </c>
      <c r="H384" s="13">
        <v>13.534179432072236</v>
      </c>
      <c r="I384" s="13">
        <v>0</v>
      </c>
      <c r="J384" s="13">
        <v>0</v>
      </c>
      <c r="K384" s="13">
        <v>0</v>
      </c>
      <c r="L384" s="13">
        <v>0</v>
      </c>
      <c r="M384" s="13">
        <v>0</v>
      </c>
      <c r="N384" s="13"/>
      <c r="O384" s="13"/>
    </row>
    <row r="385" spans="1:15" x14ac:dyDescent="0.35">
      <c r="A385" s="12" t="str">
        <f t="shared" si="5"/>
        <v>DISTRIBUCION VOLUMEN X CRITERIO (Consumiciones)VinoMDD AM</v>
      </c>
      <c r="B385" s="12" t="s">
        <v>118</v>
      </c>
      <c r="C385" s="12" t="s">
        <v>132</v>
      </c>
      <c r="D385" s="12" t="s">
        <v>5</v>
      </c>
      <c r="E385" s="13">
        <v>11.824775631106592</v>
      </c>
      <c r="F385" s="13">
        <v>12.701819281276302</v>
      </c>
      <c r="G385" s="13">
        <v>14.645718783672462</v>
      </c>
      <c r="H385" s="13">
        <v>15.031046244357221</v>
      </c>
      <c r="I385" s="13">
        <v>0</v>
      </c>
      <c r="J385" s="13">
        <v>0</v>
      </c>
      <c r="K385" s="13">
        <v>0</v>
      </c>
      <c r="L385" s="13">
        <v>0</v>
      </c>
      <c r="M385" s="13">
        <v>0</v>
      </c>
      <c r="N385" s="13"/>
      <c r="O385" s="13"/>
    </row>
    <row r="386" spans="1:15" x14ac:dyDescent="0.35">
      <c r="A386" s="12" t="str">
        <f t="shared" si="5"/>
        <v>DISTRIBUCION VOLUMEN X CRITERIO (Consumiciones)VinoRTO CENTRO</v>
      </c>
      <c r="B386" s="12" t="s">
        <v>118</v>
      </c>
      <c r="C386" s="12" t="s">
        <v>132</v>
      </c>
      <c r="D386" s="12" t="s">
        <v>6</v>
      </c>
      <c r="E386" s="13">
        <v>13.103614954978852</v>
      </c>
      <c r="F386" s="13">
        <v>12.586511877490651</v>
      </c>
      <c r="G386" s="13">
        <v>9.5822559634322637</v>
      </c>
      <c r="H386" s="13">
        <v>9.3153790000322356</v>
      </c>
      <c r="I386" s="13">
        <v>0</v>
      </c>
      <c r="J386" s="13">
        <v>0</v>
      </c>
      <c r="K386" s="13">
        <v>0</v>
      </c>
      <c r="L386" s="13">
        <v>0</v>
      </c>
      <c r="M386" s="13">
        <v>0</v>
      </c>
      <c r="N386" s="13"/>
      <c r="O386" s="13"/>
    </row>
    <row r="387" spans="1:15" x14ac:dyDescent="0.35">
      <c r="A387" s="12" t="str">
        <f t="shared" si="5"/>
        <v>DISTRIBUCION VOLUMEN X CRITERIO (Consumiciones)VinoNORTE-CENTRO</v>
      </c>
      <c r="B387" s="12" t="s">
        <v>118</v>
      </c>
      <c r="C387" s="12" t="s">
        <v>132</v>
      </c>
      <c r="D387" s="12" t="s">
        <v>7</v>
      </c>
      <c r="E387" s="13">
        <v>19.168345196516203</v>
      </c>
      <c r="F387" s="13">
        <v>17.909605227675737</v>
      </c>
      <c r="G387" s="13">
        <v>20.889868821466035</v>
      </c>
      <c r="H387" s="13">
        <v>22.032285482631693</v>
      </c>
      <c r="I387" s="13">
        <v>0</v>
      </c>
      <c r="J387" s="13">
        <v>0</v>
      </c>
      <c r="K387" s="13">
        <v>0</v>
      </c>
      <c r="L387" s="13">
        <v>0</v>
      </c>
      <c r="M387" s="13">
        <v>0</v>
      </c>
      <c r="N387" s="13"/>
      <c r="O387" s="13"/>
    </row>
    <row r="388" spans="1:15" x14ac:dyDescent="0.35">
      <c r="A388" s="12" t="str">
        <f t="shared" ref="A388:A451" si="6">B388&amp;C388&amp;D388</f>
        <v>DISTRIBUCION VOLUMEN X CRITERIO (Consumiciones)VinoNOROESTE</v>
      </c>
      <c r="B388" s="12" t="s">
        <v>118</v>
      </c>
      <c r="C388" s="12" t="s">
        <v>132</v>
      </c>
      <c r="D388" s="12" t="s">
        <v>8</v>
      </c>
      <c r="E388" s="13">
        <v>14.747121151834003</v>
      </c>
      <c r="F388" s="13">
        <v>15.088136673539928</v>
      </c>
      <c r="G388" s="13">
        <v>15.691238145952871</v>
      </c>
      <c r="H388" s="13">
        <v>13.612532587641324</v>
      </c>
      <c r="I388" s="13">
        <v>0</v>
      </c>
      <c r="J388" s="13">
        <v>0</v>
      </c>
      <c r="K388" s="13">
        <v>0</v>
      </c>
      <c r="L388" s="13">
        <v>0</v>
      </c>
      <c r="M388" s="13">
        <v>0</v>
      </c>
      <c r="N388" s="13"/>
      <c r="O388" s="13"/>
    </row>
    <row r="389" spans="1:15" x14ac:dyDescent="0.35">
      <c r="A389" s="12" t="str">
        <f t="shared" si="6"/>
        <v>DISTRIBUCION VOLUMEN X CRITERIO (Consumiciones)Vino&lt;2MIL</v>
      </c>
      <c r="B389" s="12" t="s">
        <v>118</v>
      </c>
      <c r="C389" s="12" t="s">
        <v>132</v>
      </c>
      <c r="D389" s="12" t="s">
        <v>9</v>
      </c>
      <c r="E389" s="13">
        <v>5.1928820902780846</v>
      </c>
      <c r="F389" s="13">
        <v>4.7645203378704144</v>
      </c>
      <c r="G389" s="13">
        <v>4.181939855508837</v>
      </c>
      <c r="H389" s="13">
        <v>4.0001028278054553</v>
      </c>
      <c r="I389" s="13">
        <v>0</v>
      </c>
      <c r="J389" s="13">
        <v>0</v>
      </c>
      <c r="K389" s="13">
        <v>0</v>
      </c>
      <c r="L389" s="13">
        <v>0</v>
      </c>
      <c r="M389" s="13">
        <v>0</v>
      </c>
      <c r="N389" s="13"/>
      <c r="O389" s="13"/>
    </row>
    <row r="390" spans="1:15" x14ac:dyDescent="0.35">
      <c r="A390" s="12" t="str">
        <f t="shared" si="6"/>
        <v>DISTRIBUCION VOLUMEN X CRITERIO (Consumiciones)Vino2-5MIL</v>
      </c>
      <c r="B390" s="12" t="s">
        <v>118</v>
      </c>
      <c r="C390" s="12" t="s">
        <v>132</v>
      </c>
      <c r="D390" s="12" t="s">
        <v>10</v>
      </c>
      <c r="E390" s="13">
        <v>5.3228259427914582</v>
      </c>
      <c r="F390" s="13">
        <v>4.690544041097942</v>
      </c>
      <c r="G390" s="13">
        <v>4.8221155822086104</v>
      </c>
      <c r="H390" s="13">
        <v>6.1940409654551614</v>
      </c>
      <c r="I390" s="13">
        <v>0</v>
      </c>
      <c r="J390" s="13">
        <v>0</v>
      </c>
      <c r="K390" s="13">
        <v>0</v>
      </c>
      <c r="L390" s="13">
        <v>0</v>
      </c>
      <c r="M390" s="13">
        <v>0</v>
      </c>
      <c r="N390" s="13"/>
      <c r="O390" s="13"/>
    </row>
    <row r="391" spans="1:15" x14ac:dyDescent="0.35">
      <c r="A391" s="12" t="str">
        <f t="shared" si="6"/>
        <v>DISTRIBUCION VOLUMEN X CRITERIO (Consumiciones)Vino5-10MIL</v>
      </c>
      <c r="B391" s="12" t="s">
        <v>118</v>
      </c>
      <c r="C391" s="12" t="s">
        <v>132</v>
      </c>
      <c r="D391" s="12" t="s">
        <v>11</v>
      </c>
      <c r="E391" s="13">
        <v>6.3447455678854059</v>
      </c>
      <c r="F391" s="13">
        <v>6.4185409249760976</v>
      </c>
      <c r="G391" s="13">
        <v>7.0216566985752804</v>
      </c>
      <c r="H391" s="13">
        <v>7.1405953974763943</v>
      </c>
      <c r="I391" s="13">
        <v>0</v>
      </c>
      <c r="J391" s="13">
        <v>0</v>
      </c>
      <c r="K391" s="13">
        <v>0</v>
      </c>
      <c r="L391" s="13">
        <v>0</v>
      </c>
      <c r="M391" s="13">
        <v>0</v>
      </c>
      <c r="N391" s="13"/>
      <c r="O391" s="13"/>
    </row>
    <row r="392" spans="1:15" x14ac:dyDescent="0.35">
      <c r="A392" s="12" t="str">
        <f t="shared" si="6"/>
        <v>DISTRIBUCION VOLUMEN X CRITERIO (Consumiciones)Vino10-30MIL</v>
      </c>
      <c r="B392" s="12" t="s">
        <v>118</v>
      </c>
      <c r="C392" s="12" t="s">
        <v>132</v>
      </c>
      <c r="D392" s="12" t="s">
        <v>12</v>
      </c>
      <c r="E392" s="13">
        <v>20.70999896841888</v>
      </c>
      <c r="F392" s="13">
        <v>21.266986813683697</v>
      </c>
      <c r="G392" s="13">
        <v>19.64297137874161</v>
      </c>
      <c r="H392" s="13">
        <v>16.697603418453266</v>
      </c>
      <c r="I392" s="13">
        <v>0</v>
      </c>
      <c r="J392" s="13">
        <v>0</v>
      </c>
      <c r="K392" s="13">
        <v>0</v>
      </c>
      <c r="L392" s="13">
        <v>0</v>
      </c>
      <c r="M392" s="13">
        <v>0</v>
      </c>
      <c r="N392" s="13"/>
      <c r="O392" s="13"/>
    </row>
    <row r="393" spans="1:15" x14ac:dyDescent="0.35">
      <c r="A393" s="12" t="str">
        <f t="shared" si="6"/>
        <v>DISTRIBUCION VOLUMEN X CRITERIO (Consumiciones)Vino30-100MIL</v>
      </c>
      <c r="B393" s="12" t="s">
        <v>118</v>
      </c>
      <c r="C393" s="12" t="s">
        <v>132</v>
      </c>
      <c r="D393" s="12" t="s">
        <v>13</v>
      </c>
      <c r="E393" s="13">
        <v>17.308486965235716</v>
      </c>
      <c r="F393" s="13">
        <v>16.844158497288376</v>
      </c>
      <c r="G393" s="13">
        <v>15.731859533003703</v>
      </c>
      <c r="H393" s="13">
        <v>15.280358787431666</v>
      </c>
      <c r="I393" s="13">
        <v>0</v>
      </c>
      <c r="J393" s="13">
        <v>0</v>
      </c>
      <c r="K393" s="13">
        <v>0</v>
      </c>
      <c r="L393" s="13">
        <v>0</v>
      </c>
      <c r="M393" s="13">
        <v>0</v>
      </c>
      <c r="N393" s="13"/>
      <c r="O393" s="13"/>
    </row>
    <row r="394" spans="1:15" x14ac:dyDescent="0.35">
      <c r="A394" s="12" t="str">
        <f t="shared" si="6"/>
        <v>DISTRIBUCION VOLUMEN X CRITERIO (Consumiciones)Vino100-200MIL</v>
      </c>
      <c r="B394" s="12" t="s">
        <v>118</v>
      </c>
      <c r="C394" s="12" t="s">
        <v>132</v>
      </c>
      <c r="D394" s="12" t="s">
        <v>14</v>
      </c>
      <c r="E394" s="13">
        <v>14.906647803469058</v>
      </c>
      <c r="F394" s="13">
        <v>12.799317939764057</v>
      </c>
      <c r="G394" s="13">
        <v>12.198678922624143</v>
      </c>
      <c r="H394" s="13">
        <v>13.262395749131167</v>
      </c>
      <c r="I394" s="13">
        <v>0</v>
      </c>
      <c r="J394" s="13">
        <v>0</v>
      </c>
      <c r="K394" s="13">
        <v>0</v>
      </c>
      <c r="L394" s="13">
        <v>0</v>
      </c>
      <c r="M394" s="13">
        <v>0</v>
      </c>
      <c r="N394" s="13"/>
      <c r="O394" s="13"/>
    </row>
    <row r="395" spans="1:15" x14ac:dyDescent="0.35">
      <c r="A395" s="12" t="str">
        <f t="shared" si="6"/>
        <v>DISTRIBUCION VOLUMEN X CRITERIO (Consumiciones)Vino200-500MIL</v>
      </c>
      <c r="B395" s="12" t="s">
        <v>118</v>
      </c>
      <c r="C395" s="12" t="s">
        <v>132</v>
      </c>
      <c r="D395" s="12" t="s">
        <v>15</v>
      </c>
      <c r="E395" s="13">
        <v>15.419688462502027</v>
      </c>
      <c r="F395" s="13">
        <v>15.08498241733697</v>
      </c>
      <c r="G395" s="13">
        <v>16.780729389102227</v>
      </c>
      <c r="H395" s="13">
        <v>18.215957977703507</v>
      </c>
      <c r="I395" s="13">
        <v>0</v>
      </c>
      <c r="J395" s="13">
        <v>0</v>
      </c>
      <c r="K395" s="13">
        <v>0</v>
      </c>
      <c r="L395" s="13">
        <v>0</v>
      </c>
      <c r="M395" s="13">
        <v>0</v>
      </c>
      <c r="N395" s="13"/>
      <c r="O395" s="13"/>
    </row>
    <row r="396" spans="1:15" x14ac:dyDescent="0.35">
      <c r="A396" s="12" t="str">
        <f t="shared" si="6"/>
        <v>DISTRIBUCION VOLUMEN X CRITERIO (Consumiciones)Vino&gt;500MIL</v>
      </c>
      <c r="B396" s="12" t="s">
        <v>118</v>
      </c>
      <c r="C396" s="12" t="s">
        <v>132</v>
      </c>
      <c r="D396" s="12" t="s">
        <v>16</v>
      </c>
      <c r="E396" s="13">
        <v>14.794730094168621</v>
      </c>
      <c r="F396" s="13">
        <v>18.130942490663891</v>
      </c>
      <c r="G396" s="13">
        <v>19.620049533700605</v>
      </c>
      <c r="H396" s="13">
        <v>19.208939979981224</v>
      </c>
      <c r="I396" s="13">
        <v>0</v>
      </c>
      <c r="J396" s="13">
        <v>0</v>
      </c>
      <c r="K396" s="13">
        <v>0</v>
      </c>
      <c r="L396" s="13">
        <v>0</v>
      </c>
      <c r="M396" s="13">
        <v>0</v>
      </c>
      <c r="N396" s="13"/>
      <c r="O396" s="13"/>
    </row>
    <row r="397" spans="1:15" x14ac:dyDescent="0.35">
      <c r="A397" s="12" t="str">
        <f t="shared" si="6"/>
        <v>DISTRIBUCION VOLUMEN X CRITERIO (Consumiciones)VinoDE 15 A 19 AÑOS</v>
      </c>
      <c r="B397" s="12" t="s">
        <v>118</v>
      </c>
      <c r="C397" s="12" t="s">
        <v>132</v>
      </c>
      <c r="D397" s="12" t="s">
        <v>39</v>
      </c>
      <c r="E397" s="13">
        <v>0.12696343781776381</v>
      </c>
      <c r="F397" s="13">
        <v>0.29884992223314799</v>
      </c>
      <c r="G397" s="13">
        <v>0.26865344993647466</v>
      </c>
      <c r="H397" s="13">
        <v>0.35327851359958934</v>
      </c>
      <c r="I397" s="13">
        <v>0</v>
      </c>
      <c r="J397" s="13">
        <v>0</v>
      </c>
      <c r="K397" s="13">
        <v>0</v>
      </c>
      <c r="L397" s="13">
        <v>0</v>
      </c>
      <c r="M397" s="13">
        <v>0</v>
      </c>
      <c r="N397" s="13"/>
      <c r="O397" s="13"/>
    </row>
    <row r="398" spans="1:15" x14ac:dyDescent="0.35">
      <c r="A398" s="12" t="str">
        <f t="shared" si="6"/>
        <v>DISTRIBUCION VOLUMEN X CRITERIO (Consumiciones)VinoDE 20 A 24 AÑOS</v>
      </c>
      <c r="B398" s="12" t="s">
        <v>118</v>
      </c>
      <c r="C398" s="12" t="s">
        <v>132</v>
      </c>
      <c r="D398" s="12" t="s">
        <v>40</v>
      </c>
      <c r="E398" s="13">
        <v>0.9084315545927466</v>
      </c>
      <c r="F398" s="13">
        <v>0.93799080961966419</v>
      </c>
      <c r="G398" s="13">
        <v>0.82363894006457961</v>
      </c>
      <c r="H398" s="13">
        <v>0.72602428939661712</v>
      </c>
      <c r="I398" s="13">
        <v>0</v>
      </c>
      <c r="J398" s="13">
        <v>0</v>
      </c>
      <c r="K398" s="13">
        <v>0</v>
      </c>
      <c r="L398" s="13">
        <v>0</v>
      </c>
      <c r="M398" s="13">
        <v>0</v>
      </c>
      <c r="N398" s="13"/>
      <c r="O398" s="13"/>
    </row>
    <row r="399" spans="1:15" x14ac:dyDescent="0.35">
      <c r="A399" s="12" t="str">
        <f t="shared" si="6"/>
        <v>DISTRIBUCION VOLUMEN X CRITERIO (Consumiciones)VinoDE 25 A 34 AÑOS</v>
      </c>
      <c r="B399" s="12" t="s">
        <v>118</v>
      </c>
      <c r="C399" s="12" t="s">
        <v>132</v>
      </c>
      <c r="D399" s="12" t="s">
        <v>41</v>
      </c>
      <c r="E399" s="13">
        <v>4.3650176105633909</v>
      </c>
      <c r="F399" s="13">
        <v>4.6786739049310455</v>
      </c>
      <c r="G399" s="13">
        <v>4.3482632826976921</v>
      </c>
      <c r="H399" s="13">
        <v>3.5774829956677667</v>
      </c>
      <c r="I399" s="13">
        <v>0</v>
      </c>
      <c r="J399" s="13">
        <v>0</v>
      </c>
      <c r="K399" s="13">
        <v>0</v>
      </c>
      <c r="L399" s="13">
        <v>0</v>
      </c>
      <c r="M399" s="13">
        <v>0</v>
      </c>
      <c r="N399" s="13"/>
      <c r="O399" s="13"/>
    </row>
    <row r="400" spans="1:15" x14ac:dyDescent="0.35">
      <c r="A400" s="12" t="str">
        <f t="shared" si="6"/>
        <v>DISTRIBUCION VOLUMEN X CRITERIO (Consumiciones)VinoDE 35 A 49 AÑOS</v>
      </c>
      <c r="B400" s="12" t="s">
        <v>118</v>
      </c>
      <c r="C400" s="12" t="s">
        <v>132</v>
      </c>
      <c r="D400" s="12" t="s">
        <v>42</v>
      </c>
      <c r="E400" s="13">
        <v>16.27813784871126</v>
      </c>
      <c r="F400" s="13">
        <v>16.302557998273059</v>
      </c>
      <c r="G400" s="13">
        <v>14.411974932945451</v>
      </c>
      <c r="H400" s="13">
        <v>14.765477114896605</v>
      </c>
      <c r="I400" s="13">
        <v>0</v>
      </c>
      <c r="J400" s="13">
        <v>0</v>
      </c>
      <c r="K400" s="13">
        <v>0</v>
      </c>
      <c r="L400" s="13">
        <v>0</v>
      </c>
      <c r="M400" s="13">
        <v>0</v>
      </c>
      <c r="N400" s="13"/>
      <c r="O400" s="13"/>
    </row>
    <row r="401" spans="1:15" x14ac:dyDescent="0.35">
      <c r="A401" s="12" t="str">
        <f t="shared" si="6"/>
        <v>DISTRIBUCION VOLUMEN X CRITERIO (Consumiciones)VinoDE 50 A 59 AÑOS</v>
      </c>
      <c r="B401" s="12" t="s">
        <v>118</v>
      </c>
      <c r="C401" s="12" t="s">
        <v>132</v>
      </c>
      <c r="D401" s="12" t="s">
        <v>43</v>
      </c>
      <c r="E401" s="13">
        <v>25.193987355762854</v>
      </c>
      <c r="F401" s="13">
        <v>22.76181007455267</v>
      </c>
      <c r="G401" s="13">
        <v>24.781561205034137</v>
      </c>
      <c r="H401" s="13">
        <v>22.9859480907284</v>
      </c>
      <c r="I401" s="13">
        <v>0</v>
      </c>
      <c r="J401" s="13">
        <v>0</v>
      </c>
      <c r="K401" s="13">
        <v>0</v>
      </c>
      <c r="L401" s="13">
        <v>0</v>
      </c>
      <c r="M401" s="13">
        <v>0</v>
      </c>
      <c r="N401" s="13"/>
      <c r="O401" s="13"/>
    </row>
    <row r="402" spans="1:15" x14ac:dyDescent="0.35">
      <c r="A402" s="12" t="str">
        <f t="shared" si="6"/>
        <v>DISTRIBUCION VOLUMEN X CRITERIO (Consumiciones)VinoDE 60 A 75 AÑOS</v>
      </c>
      <c r="B402" s="12" t="s">
        <v>118</v>
      </c>
      <c r="C402" s="12" t="s">
        <v>132</v>
      </c>
      <c r="D402" s="12" t="s">
        <v>44</v>
      </c>
      <c r="E402" s="13">
        <v>53.127488689449876</v>
      </c>
      <c r="F402" s="13">
        <v>55.020088635144084</v>
      </c>
      <c r="G402" s="13">
        <v>55.365882859588403</v>
      </c>
      <c r="H402" s="13">
        <v>57.591772796251192</v>
      </c>
      <c r="I402" s="13">
        <v>0</v>
      </c>
      <c r="J402" s="13">
        <v>0</v>
      </c>
      <c r="K402" s="13">
        <v>0</v>
      </c>
      <c r="L402" s="13">
        <v>0</v>
      </c>
      <c r="M402" s="13">
        <v>0</v>
      </c>
      <c r="N402" s="13"/>
      <c r="O402" s="13"/>
    </row>
    <row r="403" spans="1:15" x14ac:dyDescent="0.35">
      <c r="A403" s="12" t="str">
        <f t="shared" si="6"/>
        <v>DISTRIBUCION VOLUMEN X CRITERIO (Consumiciones)VinoALTA Y MEDIA ALTA</v>
      </c>
      <c r="B403" s="12" t="s">
        <v>118</v>
      </c>
      <c r="C403" s="12" t="s">
        <v>132</v>
      </c>
      <c r="D403" s="12" t="s">
        <v>17</v>
      </c>
      <c r="E403" s="13">
        <v>34.223145732938384</v>
      </c>
      <c r="F403" s="13">
        <v>33.68633400794829</v>
      </c>
      <c r="G403" s="13">
        <v>40.689531627768169</v>
      </c>
      <c r="H403" s="13">
        <v>38.240816191625328</v>
      </c>
      <c r="I403" s="13">
        <v>0</v>
      </c>
      <c r="J403" s="13">
        <v>0</v>
      </c>
      <c r="K403" s="13">
        <v>0</v>
      </c>
      <c r="L403" s="13">
        <v>0</v>
      </c>
      <c r="M403" s="13">
        <v>0</v>
      </c>
      <c r="N403" s="13"/>
      <c r="O403" s="13"/>
    </row>
    <row r="404" spans="1:15" x14ac:dyDescent="0.35">
      <c r="A404" s="12" t="str">
        <f t="shared" si="6"/>
        <v>DISTRIBUCION VOLUMEN X CRITERIO (Consumiciones)VinoMEDIA</v>
      </c>
      <c r="B404" s="12" t="s">
        <v>118</v>
      </c>
      <c r="C404" s="12" t="s">
        <v>132</v>
      </c>
      <c r="D404" s="12" t="s">
        <v>18</v>
      </c>
      <c r="E404" s="13">
        <v>29.877448163048765</v>
      </c>
      <c r="F404" s="13">
        <v>33.708125069799493</v>
      </c>
      <c r="G404" s="13">
        <v>32.174256056352625</v>
      </c>
      <c r="H404" s="13">
        <v>34.504710696825683</v>
      </c>
      <c r="I404" s="13">
        <v>0</v>
      </c>
      <c r="J404" s="13">
        <v>0</v>
      </c>
      <c r="K404" s="13">
        <v>0</v>
      </c>
      <c r="L404" s="13">
        <v>0</v>
      </c>
      <c r="M404" s="13">
        <v>0</v>
      </c>
      <c r="N404" s="13"/>
      <c r="O404" s="13"/>
    </row>
    <row r="405" spans="1:15" x14ac:dyDescent="0.35">
      <c r="A405" s="12" t="str">
        <f t="shared" si="6"/>
        <v>DISTRIBUCION VOLUMEN X CRITERIO (Consumiciones)VinoMEDIA BAJA</v>
      </c>
      <c r="B405" s="12" t="s">
        <v>118</v>
      </c>
      <c r="C405" s="12" t="s">
        <v>132</v>
      </c>
      <c r="D405" s="12" t="s">
        <v>19</v>
      </c>
      <c r="E405" s="13">
        <v>27.842725142579251</v>
      </c>
      <c r="F405" s="13">
        <v>22.825429079627263</v>
      </c>
      <c r="G405" s="13">
        <v>20.381223653950276</v>
      </c>
      <c r="H405" s="13">
        <v>18.279560239752005</v>
      </c>
      <c r="I405" s="13">
        <v>0</v>
      </c>
      <c r="J405" s="13">
        <v>0</v>
      </c>
      <c r="K405" s="13">
        <v>0</v>
      </c>
      <c r="L405" s="13">
        <v>0</v>
      </c>
      <c r="M405" s="13">
        <v>0</v>
      </c>
      <c r="N405" s="13"/>
      <c r="O405" s="13"/>
    </row>
    <row r="406" spans="1:15" x14ac:dyDescent="0.35">
      <c r="A406" s="12" t="str">
        <f t="shared" si="6"/>
        <v>DISTRIBUCION VOLUMEN X CRITERIO (Consumiciones)VinoBAJA</v>
      </c>
      <c r="B406" s="12" t="s">
        <v>118</v>
      </c>
      <c r="C406" s="12" t="s">
        <v>132</v>
      </c>
      <c r="D406" s="12" t="s">
        <v>20</v>
      </c>
      <c r="E406" s="13">
        <v>8.0567045404306104</v>
      </c>
      <c r="F406" s="13">
        <v>9.7801009470940254</v>
      </c>
      <c r="G406" s="13">
        <v>6.7549841946038285</v>
      </c>
      <c r="H406" s="13">
        <v>8.974904710860045</v>
      </c>
      <c r="I406" s="13">
        <v>0</v>
      </c>
      <c r="J406" s="13">
        <v>0</v>
      </c>
      <c r="K406" s="13">
        <v>0</v>
      </c>
      <c r="L406" s="13">
        <v>0</v>
      </c>
      <c r="M406" s="13">
        <v>0</v>
      </c>
      <c r="N406" s="13"/>
      <c r="O406" s="13"/>
    </row>
    <row r="407" spans="1:15" x14ac:dyDescent="0.35">
      <c r="A407" s="12" t="str">
        <f t="shared" si="6"/>
        <v>DISTRIBUCION VOLUMEN X CRITERIO (Consumiciones)VinoHOMBRE</v>
      </c>
      <c r="B407" s="12" t="s">
        <v>118</v>
      </c>
      <c r="C407" s="12" t="s">
        <v>132</v>
      </c>
      <c r="D407" s="12" t="s">
        <v>21</v>
      </c>
      <c r="E407" s="13">
        <v>68.223293101669697</v>
      </c>
      <c r="F407" s="13">
        <v>67.459570770559182</v>
      </c>
      <c r="G407" s="13">
        <v>68.456172860463994</v>
      </c>
      <c r="H407" s="13">
        <v>66.811672914543976</v>
      </c>
      <c r="I407" s="13">
        <v>0</v>
      </c>
      <c r="J407" s="13">
        <v>0</v>
      </c>
      <c r="K407" s="13">
        <v>0</v>
      </c>
      <c r="L407" s="13">
        <v>0</v>
      </c>
      <c r="M407" s="13">
        <v>0</v>
      </c>
      <c r="N407" s="13"/>
      <c r="O407" s="13"/>
    </row>
    <row r="408" spans="1:15" x14ac:dyDescent="0.35">
      <c r="A408" s="12" t="str">
        <f t="shared" si="6"/>
        <v>DISTRIBUCION VOLUMEN X CRITERIO (Consumiciones)VinoMUJER</v>
      </c>
      <c r="B408" s="12" t="s">
        <v>118</v>
      </c>
      <c r="C408" s="12" t="s">
        <v>132</v>
      </c>
      <c r="D408" s="12" t="s">
        <v>22</v>
      </c>
      <c r="E408" s="13">
        <v>31.776706898330314</v>
      </c>
      <c r="F408" s="13">
        <v>32.540440124971745</v>
      </c>
      <c r="G408" s="13">
        <v>31.543813737560733</v>
      </c>
      <c r="H408" s="13">
        <v>33.188310763582145</v>
      </c>
      <c r="I408" s="13">
        <v>0</v>
      </c>
      <c r="J408" s="13">
        <v>0</v>
      </c>
      <c r="K408" s="13">
        <v>0</v>
      </c>
      <c r="L408" s="13">
        <v>0</v>
      </c>
      <c r="M408" s="13">
        <v>0</v>
      </c>
      <c r="N408" s="13"/>
      <c r="O408" s="13"/>
    </row>
    <row r="409" spans="1:15" x14ac:dyDescent="0.35">
      <c r="A409" s="12" t="str">
        <f t="shared" si="6"/>
        <v>DISTRIBUCION VOLUMEN X CRITERIO (Consumiciones)TintoT.ESPAÑA</v>
      </c>
      <c r="B409" s="12" t="s">
        <v>118</v>
      </c>
      <c r="C409" s="12" t="s">
        <v>133</v>
      </c>
      <c r="D409" s="12" t="s">
        <v>36</v>
      </c>
      <c r="E409" s="13">
        <v>100</v>
      </c>
      <c r="F409" s="13">
        <v>100</v>
      </c>
      <c r="G409" s="13">
        <v>100</v>
      </c>
      <c r="H409" s="13">
        <v>100</v>
      </c>
      <c r="I409" s="13">
        <v>0</v>
      </c>
      <c r="J409" s="13">
        <v>0</v>
      </c>
      <c r="K409" s="13">
        <v>0</v>
      </c>
      <c r="L409" s="13">
        <v>0</v>
      </c>
      <c r="M409" s="13">
        <v>0</v>
      </c>
      <c r="N409" s="13"/>
      <c r="O409" s="13"/>
    </row>
    <row r="410" spans="1:15" x14ac:dyDescent="0.35">
      <c r="A410" s="12" t="str">
        <f t="shared" si="6"/>
        <v>DISTRIBUCION VOLUMEN X CRITERIO (Consumiciones)TintoBCN AM</v>
      </c>
      <c r="B410" s="12" t="s">
        <v>118</v>
      </c>
      <c r="C410" s="12" t="s">
        <v>133</v>
      </c>
      <c r="D410" s="12" t="s">
        <v>1</v>
      </c>
      <c r="E410" s="13">
        <v>6.3903814099421519</v>
      </c>
      <c r="F410" s="13">
        <v>5.7682881015973901</v>
      </c>
      <c r="G410" s="13">
        <v>7.5697329714536075</v>
      </c>
      <c r="H410" s="13">
        <v>7.5565113482582751</v>
      </c>
      <c r="I410" s="13">
        <v>0</v>
      </c>
      <c r="J410" s="13">
        <v>0</v>
      </c>
      <c r="K410" s="13">
        <v>0</v>
      </c>
      <c r="L410" s="13">
        <v>0</v>
      </c>
      <c r="M410" s="13">
        <v>0</v>
      </c>
      <c r="N410" s="13"/>
      <c r="O410" s="13"/>
    </row>
    <row r="411" spans="1:15" x14ac:dyDescent="0.35">
      <c r="A411" s="12" t="str">
        <f t="shared" si="6"/>
        <v>DISTRIBUCION VOLUMEN X CRITERIO (Consumiciones)TintoREST.CAT ARAGON</v>
      </c>
      <c r="B411" s="12" t="s">
        <v>118</v>
      </c>
      <c r="C411" s="12" t="s">
        <v>133</v>
      </c>
      <c r="D411" s="12" t="s">
        <v>2</v>
      </c>
      <c r="E411" s="13">
        <v>10.293715070104911</v>
      </c>
      <c r="F411" s="13">
        <v>9.5512020003203961</v>
      </c>
      <c r="G411" s="13">
        <v>11.308960912600194</v>
      </c>
      <c r="H411" s="13">
        <v>11.613303528684462</v>
      </c>
      <c r="I411" s="13">
        <v>0</v>
      </c>
      <c r="J411" s="13">
        <v>0</v>
      </c>
      <c r="K411" s="13">
        <v>0</v>
      </c>
      <c r="L411" s="13">
        <v>0</v>
      </c>
      <c r="M411" s="13">
        <v>0</v>
      </c>
      <c r="N411" s="13"/>
      <c r="O411" s="13"/>
    </row>
    <row r="412" spans="1:15" x14ac:dyDescent="0.35">
      <c r="A412" s="12" t="str">
        <f t="shared" si="6"/>
        <v>DISTRIBUCION VOLUMEN X CRITERIO (Consumiciones)TintoLEVANTE</v>
      </c>
      <c r="B412" s="12" t="s">
        <v>118</v>
      </c>
      <c r="C412" s="12" t="s">
        <v>133</v>
      </c>
      <c r="D412" s="12" t="s">
        <v>3</v>
      </c>
      <c r="E412" s="13">
        <v>13.245862339445043</v>
      </c>
      <c r="F412" s="13">
        <v>13.325982336998528</v>
      </c>
      <c r="G412" s="13">
        <v>9.9558461214573057</v>
      </c>
      <c r="H412" s="13">
        <v>10.668765054677456</v>
      </c>
      <c r="I412" s="13">
        <v>0</v>
      </c>
      <c r="J412" s="13">
        <v>0</v>
      </c>
      <c r="K412" s="13">
        <v>0</v>
      </c>
      <c r="L412" s="13">
        <v>0</v>
      </c>
      <c r="M412" s="13">
        <v>0</v>
      </c>
      <c r="N412" s="13"/>
      <c r="O412" s="13"/>
    </row>
    <row r="413" spans="1:15" x14ac:dyDescent="0.35">
      <c r="A413" s="12" t="str">
        <f t="shared" si="6"/>
        <v>DISTRIBUCION VOLUMEN X CRITERIO (Consumiciones)TintoANDALUCIA</v>
      </c>
      <c r="B413" s="12" t="s">
        <v>118</v>
      </c>
      <c r="C413" s="12" t="s">
        <v>133</v>
      </c>
      <c r="D413" s="12" t="s">
        <v>4</v>
      </c>
      <c r="E413" s="13">
        <v>13.109084223943523</v>
      </c>
      <c r="F413" s="13">
        <v>15.961717360124187</v>
      </c>
      <c r="G413" s="13">
        <v>14.114227839540645</v>
      </c>
      <c r="H413" s="13">
        <v>14.614400470441</v>
      </c>
      <c r="I413" s="13">
        <v>0</v>
      </c>
      <c r="J413" s="13">
        <v>0</v>
      </c>
      <c r="K413" s="13">
        <v>0</v>
      </c>
      <c r="L413" s="13">
        <v>0</v>
      </c>
      <c r="M413" s="13">
        <v>0</v>
      </c>
      <c r="N413" s="13"/>
      <c r="O413" s="13"/>
    </row>
    <row r="414" spans="1:15" x14ac:dyDescent="0.35">
      <c r="A414" s="12" t="str">
        <f t="shared" si="6"/>
        <v>DISTRIBUCION VOLUMEN X CRITERIO (Consumiciones)TintoMDD AM</v>
      </c>
      <c r="B414" s="12" t="s">
        <v>118</v>
      </c>
      <c r="C414" s="12" t="s">
        <v>133</v>
      </c>
      <c r="D414" s="12" t="s">
        <v>5</v>
      </c>
      <c r="E414" s="13">
        <v>10.486582017844887</v>
      </c>
      <c r="F414" s="13">
        <v>11.016723360523278</v>
      </c>
      <c r="G414" s="13">
        <v>12.949693678403374</v>
      </c>
      <c r="H414" s="13">
        <v>13.838919191957268</v>
      </c>
      <c r="I414" s="13">
        <v>0</v>
      </c>
      <c r="J414" s="13">
        <v>0</v>
      </c>
      <c r="K414" s="13">
        <v>0</v>
      </c>
      <c r="L414" s="13">
        <v>0</v>
      </c>
      <c r="M414" s="13">
        <v>0</v>
      </c>
      <c r="N414" s="13"/>
      <c r="O414" s="13"/>
    </row>
    <row r="415" spans="1:15" x14ac:dyDescent="0.35">
      <c r="A415" s="12" t="str">
        <f t="shared" si="6"/>
        <v>DISTRIBUCION VOLUMEN X CRITERIO (Consumiciones)TintoRTO CENTRO</v>
      </c>
      <c r="B415" s="12" t="s">
        <v>118</v>
      </c>
      <c r="C415" s="12" t="s">
        <v>133</v>
      </c>
      <c r="D415" s="12" t="s">
        <v>6</v>
      </c>
      <c r="E415" s="13">
        <v>11.133424845573096</v>
      </c>
      <c r="F415" s="13">
        <v>11.71713528487609</v>
      </c>
      <c r="G415" s="13">
        <v>8.705841041160161</v>
      </c>
      <c r="H415" s="13">
        <v>8.415767312643478</v>
      </c>
      <c r="I415" s="13">
        <v>0</v>
      </c>
      <c r="J415" s="13">
        <v>0</v>
      </c>
      <c r="K415" s="13">
        <v>0</v>
      </c>
      <c r="L415" s="13">
        <v>0</v>
      </c>
      <c r="M415" s="13">
        <v>0</v>
      </c>
      <c r="N415" s="13"/>
      <c r="O415" s="13"/>
    </row>
    <row r="416" spans="1:15" x14ac:dyDescent="0.35">
      <c r="A416" s="12" t="str">
        <f t="shared" si="6"/>
        <v>DISTRIBUCION VOLUMEN X CRITERIO (Consumiciones)TintoNORTE-CENTRO</v>
      </c>
      <c r="B416" s="12" t="s">
        <v>118</v>
      </c>
      <c r="C416" s="12" t="s">
        <v>133</v>
      </c>
      <c r="D416" s="12" t="s">
        <v>7</v>
      </c>
      <c r="E416" s="13">
        <v>20.408569467594866</v>
      </c>
      <c r="F416" s="13">
        <v>18.406826121456319</v>
      </c>
      <c r="G416" s="13">
        <v>20.281001395659231</v>
      </c>
      <c r="H416" s="13">
        <v>20.093598157439416</v>
      </c>
      <c r="I416" s="13">
        <v>0</v>
      </c>
      <c r="J416" s="13">
        <v>0</v>
      </c>
      <c r="K416" s="13">
        <v>0</v>
      </c>
      <c r="L416" s="13">
        <v>0</v>
      </c>
      <c r="M416" s="13">
        <v>0</v>
      </c>
      <c r="N416" s="13"/>
      <c r="O416" s="13"/>
    </row>
    <row r="417" spans="1:15" x14ac:dyDescent="0.35">
      <c r="A417" s="12" t="str">
        <f t="shared" si="6"/>
        <v>DISTRIBUCION VOLUMEN X CRITERIO (Consumiciones)TintoNOROESTE</v>
      </c>
      <c r="B417" s="12" t="s">
        <v>118</v>
      </c>
      <c r="C417" s="12" t="s">
        <v>133</v>
      </c>
      <c r="D417" s="12" t="s">
        <v>8</v>
      </c>
      <c r="E417" s="13">
        <v>14.932390430434356</v>
      </c>
      <c r="F417" s="13">
        <v>14.252086087224539</v>
      </c>
      <c r="G417" s="13">
        <v>15.114672467146736</v>
      </c>
      <c r="H417" s="13">
        <v>13.198750014135848</v>
      </c>
      <c r="I417" s="13">
        <v>0</v>
      </c>
      <c r="J417" s="13">
        <v>0</v>
      </c>
      <c r="K417" s="13">
        <v>0</v>
      </c>
      <c r="L417" s="13">
        <v>0</v>
      </c>
      <c r="M417" s="13">
        <v>0</v>
      </c>
      <c r="N417" s="13"/>
      <c r="O417" s="13"/>
    </row>
    <row r="418" spans="1:15" x14ac:dyDescent="0.35">
      <c r="A418" s="12" t="str">
        <f t="shared" si="6"/>
        <v>DISTRIBUCION VOLUMEN X CRITERIO (Consumiciones)Tinto&lt;2MIL</v>
      </c>
      <c r="B418" s="12" t="s">
        <v>118</v>
      </c>
      <c r="C418" s="12" t="s">
        <v>133</v>
      </c>
      <c r="D418" s="12" t="s">
        <v>9</v>
      </c>
      <c r="E418" s="13">
        <v>3.4548029218550838</v>
      </c>
      <c r="F418" s="13">
        <v>3.196999519405975</v>
      </c>
      <c r="G418" s="13">
        <v>2.5992564070675468</v>
      </c>
      <c r="H418" s="13">
        <v>3.2134347093481299</v>
      </c>
      <c r="I418" s="13">
        <v>0</v>
      </c>
      <c r="J418" s="13">
        <v>0</v>
      </c>
      <c r="K418" s="13">
        <v>0</v>
      </c>
      <c r="L418" s="13">
        <v>0</v>
      </c>
      <c r="M418" s="13">
        <v>0</v>
      </c>
      <c r="N418" s="13"/>
      <c r="O418" s="13"/>
    </row>
    <row r="419" spans="1:15" x14ac:dyDescent="0.35">
      <c r="A419" s="12" t="str">
        <f t="shared" si="6"/>
        <v>DISTRIBUCION VOLUMEN X CRITERIO (Consumiciones)Tinto2-5MIL</v>
      </c>
      <c r="B419" s="12" t="s">
        <v>118</v>
      </c>
      <c r="C419" s="12" t="s">
        <v>133</v>
      </c>
      <c r="D419" s="12" t="s">
        <v>10</v>
      </c>
      <c r="E419" s="13">
        <v>5.7809981370722623</v>
      </c>
      <c r="F419" s="13">
        <v>5.7620797261457204</v>
      </c>
      <c r="G419" s="13">
        <v>5.2481208996921751</v>
      </c>
      <c r="H419" s="13">
        <v>5.3884968128376105</v>
      </c>
      <c r="I419" s="13">
        <v>0</v>
      </c>
      <c r="J419" s="13">
        <v>0</v>
      </c>
      <c r="K419" s="13">
        <v>0</v>
      </c>
      <c r="L419" s="13">
        <v>0</v>
      </c>
      <c r="M419" s="13">
        <v>0</v>
      </c>
      <c r="N419" s="13"/>
      <c r="O419" s="13"/>
    </row>
    <row r="420" spans="1:15" x14ac:dyDescent="0.35">
      <c r="A420" s="12" t="str">
        <f t="shared" si="6"/>
        <v>DISTRIBUCION VOLUMEN X CRITERIO (Consumiciones)Tinto5-10MIL</v>
      </c>
      <c r="B420" s="12" t="s">
        <v>118</v>
      </c>
      <c r="C420" s="12" t="s">
        <v>133</v>
      </c>
      <c r="D420" s="12" t="s">
        <v>11</v>
      </c>
      <c r="E420" s="13">
        <v>6.8740758897931169</v>
      </c>
      <c r="F420" s="13">
        <v>6.1025323464136738</v>
      </c>
      <c r="G420" s="13">
        <v>6.9426934353619574</v>
      </c>
      <c r="H420" s="13">
        <v>8.1182058405551807</v>
      </c>
      <c r="I420" s="13">
        <v>0</v>
      </c>
      <c r="J420" s="13">
        <v>0</v>
      </c>
      <c r="K420" s="13">
        <v>0</v>
      </c>
      <c r="L420" s="13">
        <v>0</v>
      </c>
      <c r="M420" s="13">
        <v>0</v>
      </c>
      <c r="N420" s="13"/>
      <c r="O420" s="13"/>
    </row>
    <row r="421" spans="1:15" x14ac:dyDescent="0.35">
      <c r="A421" s="12" t="str">
        <f t="shared" si="6"/>
        <v>DISTRIBUCION VOLUMEN X CRITERIO (Consumiciones)Tinto10-30MIL</v>
      </c>
      <c r="B421" s="12" t="s">
        <v>118</v>
      </c>
      <c r="C421" s="12" t="s">
        <v>133</v>
      </c>
      <c r="D421" s="12" t="s">
        <v>12</v>
      </c>
      <c r="E421" s="13">
        <v>20.553716050593195</v>
      </c>
      <c r="F421" s="13">
        <v>21.473437577581272</v>
      </c>
      <c r="G421" s="13">
        <v>20.207975172384643</v>
      </c>
      <c r="H421" s="13">
        <v>15.93324864390104</v>
      </c>
      <c r="I421" s="13">
        <v>0</v>
      </c>
      <c r="J421" s="13">
        <v>0</v>
      </c>
      <c r="K421" s="13">
        <v>0</v>
      </c>
      <c r="L421" s="13">
        <v>0</v>
      </c>
      <c r="M421" s="13">
        <v>0</v>
      </c>
      <c r="N421" s="13"/>
      <c r="O421" s="13"/>
    </row>
    <row r="422" spans="1:15" x14ac:dyDescent="0.35">
      <c r="A422" s="12" t="str">
        <f t="shared" si="6"/>
        <v>DISTRIBUCION VOLUMEN X CRITERIO (Consumiciones)Tinto30-100MIL</v>
      </c>
      <c r="B422" s="12" t="s">
        <v>118</v>
      </c>
      <c r="C422" s="12" t="s">
        <v>133</v>
      </c>
      <c r="D422" s="12" t="s">
        <v>13</v>
      </c>
      <c r="E422" s="13">
        <v>16.117413471909011</v>
      </c>
      <c r="F422" s="13">
        <v>15.581326720559399</v>
      </c>
      <c r="G422" s="13">
        <v>14.837085031168639</v>
      </c>
      <c r="H422" s="13">
        <v>14.831104895526664</v>
      </c>
      <c r="I422" s="13">
        <v>0</v>
      </c>
      <c r="J422" s="13">
        <v>0</v>
      </c>
      <c r="K422" s="13">
        <v>0</v>
      </c>
      <c r="L422" s="13">
        <v>0</v>
      </c>
      <c r="M422" s="13">
        <v>0</v>
      </c>
      <c r="N422" s="13"/>
      <c r="O422" s="13"/>
    </row>
    <row r="423" spans="1:15" x14ac:dyDescent="0.35">
      <c r="A423" s="12" t="str">
        <f t="shared" si="6"/>
        <v>DISTRIBUCION VOLUMEN X CRITERIO (Consumiciones)Tinto100-200MIL</v>
      </c>
      <c r="B423" s="12" t="s">
        <v>118</v>
      </c>
      <c r="C423" s="12" t="s">
        <v>133</v>
      </c>
      <c r="D423" s="12" t="s">
        <v>14</v>
      </c>
      <c r="E423" s="13">
        <v>17.253162074713206</v>
      </c>
      <c r="F423" s="13">
        <v>14.928271575908095</v>
      </c>
      <c r="G423" s="13">
        <v>14.518603235295791</v>
      </c>
      <c r="H423" s="13">
        <v>14.607132760109016</v>
      </c>
      <c r="I423" s="13">
        <v>0</v>
      </c>
      <c r="J423" s="13">
        <v>0</v>
      </c>
      <c r="K423" s="13">
        <v>0</v>
      </c>
      <c r="L423" s="13">
        <v>0</v>
      </c>
      <c r="M423" s="13">
        <v>0</v>
      </c>
      <c r="N423" s="13"/>
      <c r="O423" s="13"/>
    </row>
    <row r="424" spans="1:15" x14ac:dyDescent="0.35">
      <c r="A424" s="12" t="str">
        <f t="shared" si="6"/>
        <v>DISTRIBUCION VOLUMEN X CRITERIO (Consumiciones)Tinto200-500MIL</v>
      </c>
      <c r="B424" s="12" t="s">
        <v>118</v>
      </c>
      <c r="C424" s="12" t="s">
        <v>133</v>
      </c>
      <c r="D424" s="12" t="s">
        <v>15</v>
      </c>
      <c r="E424" s="13">
        <v>16.674041572703207</v>
      </c>
      <c r="F424" s="13">
        <v>16.833925254045003</v>
      </c>
      <c r="G424" s="13">
        <v>17.388312715455399</v>
      </c>
      <c r="H424" s="13">
        <v>19.340621147981587</v>
      </c>
      <c r="I424" s="13">
        <v>0</v>
      </c>
      <c r="J424" s="13">
        <v>0</v>
      </c>
      <c r="K424" s="13">
        <v>0</v>
      </c>
      <c r="L424" s="13">
        <v>0</v>
      </c>
      <c r="M424" s="13">
        <v>0</v>
      </c>
      <c r="N424" s="13"/>
      <c r="O424" s="13"/>
    </row>
    <row r="425" spans="1:15" x14ac:dyDescent="0.35">
      <c r="A425" s="12" t="str">
        <f t="shared" si="6"/>
        <v>DISTRIBUCION VOLUMEN X CRITERIO (Consumiciones)Tinto&gt;500MIL</v>
      </c>
      <c r="B425" s="12" t="s">
        <v>118</v>
      </c>
      <c r="C425" s="12" t="s">
        <v>133</v>
      </c>
      <c r="D425" s="12" t="s">
        <v>16</v>
      </c>
      <c r="E425" s="13">
        <v>13.291808020394157</v>
      </c>
      <c r="F425" s="13">
        <v>16.121390743552965</v>
      </c>
      <c r="G425" s="13">
        <v>18.257929530995096</v>
      </c>
      <c r="H425" s="13">
        <v>18.567771021889833</v>
      </c>
      <c r="I425" s="13">
        <v>0</v>
      </c>
      <c r="J425" s="13">
        <v>0</v>
      </c>
      <c r="K425" s="13">
        <v>0</v>
      </c>
      <c r="L425" s="13">
        <v>0</v>
      </c>
      <c r="M425" s="13">
        <v>0</v>
      </c>
      <c r="N425" s="13"/>
      <c r="O425" s="13"/>
    </row>
    <row r="426" spans="1:15" x14ac:dyDescent="0.35">
      <c r="A426" s="12" t="str">
        <f t="shared" si="6"/>
        <v>DISTRIBUCION VOLUMEN X CRITERIO (Consumiciones)TintoDE 15 A 19 AÑOS</v>
      </c>
      <c r="B426" s="12" t="s">
        <v>118</v>
      </c>
      <c r="C426" s="12" t="s">
        <v>133</v>
      </c>
      <c r="D426" s="12" t="s">
        <v>39</v>
      </c>
      <c r="E426" s="13">
        <v>0.17619903912148249</v>
      </c>
      <c r="F426" s="13">
        <v>4.159293967092894E-2</v>
      </c>
      <c r="G426" s="13">
        <v>3.7998143456211497E-2</v>
      </c>
      <c r="H426" s="13">
        <v>7.4552941575600398E-2</v>
      </c>
      <c r="I426" s="13">
        <v>0</v>
      </c>
      <c r="J426" s="13">
        <v>0</v>
      </c>
      <c r="K426" s="13">
        <v>0</v>
      </c>
      <c r="L426" s="13">
        <v>0</v>
      </c>
      <c r="M426" s="13">
        <v>0</v>
      </c>
      <c r="N426" s="13"/>
      <c r="O426" s="13"/>
    </row>
    <row r="427" spans="1:15" x14ac:dyDescent="0.35">
      <c r="A427" s="12" t="str">
        <f t="shared" si="6"/>
        <v>DISTRIBUCION VOLUMEN X CRITERIO (Consumiciones)TintoDE 20 A 24 AÑOS</v>
      </c>
      <c r="B427" s="12" t="s">
        <v>118</v>
      </c>
      <c r="C427" s="12" t="s">
        <v>133</v>
      </c>
      <c r="D427" s="12" t="s">
        <v>40</v>
      </c>
      <c r="E427" s="13">
        <v>0.91850867732130603</v>
      </c>
      <c r="F427" s="13">
        <v>0.70124842026963863</v>
      </c>
      <c r="G427" s="13">
        <v>0.45414458769527638</v>
      </c>
      <c r="H427" s="13">
        <v>0.51793247211468518</v>
      </c>
      <c r="I427" s="13">
        <v>0</v>
      </c>
      <c r="J427" s="13">
        <v>0</v>
      </c>
      <c r="K427" s="13">
        <v>0</v>
      </c>
      <c r="L427" s="13">
        <v>0</v>
      </c>
      <c r="M427" s="13">
        <v>0</v>
      </c>
      <c r="N427" s="13"/>
      <c r="O427" s="13"/>
    </row>
    <row r="428" spans="1:15" x14ac:dyDescent="0.35">
      <c r="A428" s="12" t="str">
        <f t="shared" si="6"/>
        <v>DISTRIBUCION VOLUMEN X CRITERIO (Consumiciones)TintoDE 25 A 34 AÑOS</v>
      </c>
      <c r="B428" s="12" t="s">
        <v>118</v>
      </c>
      <c r="C428" s="12" t="s">
        <v>133</v>
      </c>
      <c r="D428" s="12" t="s">
        <v>41</v>
      </c>
      <c r="E428" s="13">
        <v>3.0046617315423076</v>
      </c>
      <c r="F428" s="13">
        <v>2.9395378990078029</v>
      </c>
      <c r="G428" s="13">
        <v>3.0809327913265916</v>
      </c>
      <c r="H428" s="13">
        <v>2.5076118710961501</v>
      </c>
      <c r="I428" s="13">
        <v>0</v>
      </c>
      <c r="J428" s="13">
        <v>0</v>
      </c>
      <c r="K428" s="13">
        <v>0</v>
      </c>
      <c r="L428" s="13">
        <v>0</v>
      </c>
      <c r="M428" s="13">
        <v>0</v>
      </c>
      <c r="N428" s="13"/>
      <c r="O428" s="13"/>
    </row>
    <row r="429" spans="1:15" x14ac:dyDescent="0.35">
      <c r="A429" s="12" t="str">
        <f t="shared" si="6"/>
        <v>DISTRIBUCION VOLUMEN X CRITERIO (Consumiciones)TintoDE 35 A 49 AÑOS</v>
      </c>
      <c r="B429" s="12" t="s">
        <v>118</v>
      </c>
      <c r="C429" s="12" t="s">
        <v>133</v>
      </c>
      <c r="D429" s="12" t="s">
        <v>42</v>
      </c>
      <c r="E429" s="13">
        <v>16.258113540543192</v>
      </c>
      <c r="F429" s="13">
        <v>16.657079768303092</v>
      </c>
      <c r="G429" s="13">
        <v>14.81965757984398</v>
      </c>
      <c r="H429" s="13">
        <v>15.191580312345684</v>
      </c>
      <c r="I429" s="13">
        <v>0</v>
      </c>
      <c r="J429" s="13">
        <v>0</v>
      </c>
      <c r="K429" s="13">
        <v>0</v>
      </c>
      <c r="L429" s="13">
        <v>0</v>
      </c>
      <c r="M429" s="13">
        <v>0</v>
      </c>
      <c r="N429" s="13"/>
      <c r="O429" s="13"/>
    </row>
    <row r="430" spans="1:15" x14ac:dyDescent="0.35">
      <c r="A430" s="12" t="str">
        <f t="shared" si="6"/>
        <v>DISTRIBUCION VOLUMEN X CRITERIO (Consumiciones)TintoDE 50 A 59 AÑOS</v>
      </c>
      <c r="B430" s="12" t="s">
        <v>118</v>
      </c>
      <c r="C430" s="12" t="s">
        <v>133</v>
      </c>
      <c r="D430" s="12" t="s">
        <v>43</v>
      </c>
      <c r="E430" s="13">
        <v>27.256799686243749</v>
      </c>
      <c r="F430" s="13">
        <v>23.088036768721857</v>
      </c>
      <c r="G430" s="13">
        <v>26.211325729957412</v>
      </c>
      <c r="H430" s="13">
        <v>23.309801231138071</v>
      </c>
      <c r="I430" s="13">
        <v>0</v>
      </c>
      <c r="J430" s="13">
        <v>0</v>
      </c>
      <c r="K430" s="13">
        <v>0</v>
      </c>
      <c r="L430" s="13">
        <v>0</v>
      </c>
      <c r="M430" s="13">
        <v>0</v>
      </c>
      <c r="N430" s="13"/>
      <c r="O430" s="13"/>
    </row>
    <row r="431" spans="1:15" x14ac:dyDescent="0.35">
      <c r="A431" s="12" t="str">
        <f t="shared" si="6"/>
        <v>DISTRIBUCION VOLUMEN X CRITERIO (Consumiciones)TintoDE 60 A 75 AÑOS</v>
      </c>
      <c r="B431" s="12" t="s">
        <v>118</v>
      </c>
      <c r="C431" s="12" t="s">
        <v>133</v>
      </c>
      <c r="D431" s="12" t="s">
        <v>44</v>
      </c>
      <c r="E431" s="13">
        <v>52.385724090597122</v>
      </c>
      <c r="F431" s="13">
        <v>56.57246524124789</v>
      </c>
      <c r="G431" s="13">
        <v>55.395917717068912</v>
      </c>
      <c r="H431" s="13">
        <v>58.398540426638725</v>
      </c>
      <c r="I431" s="13">
        <v>0</v>
      </c>
      <c r="J431" s="13">
        <v>0</v>
      </c>
      <c r="K431" s="13">
        <v>0</v>
      </c>
      <c r="L431" s="13">
        <v>0</v>
      </c>
      <c r="M431" s="13">
        <v>0</v>
      </c>
      <c r="N431" s="13"/>
      <c r="O431" s="13"/>
    </row>
    <row r="432" spans="1:15" x14ac:dyDescent="0.35">
      <c r="A432" s="12" t="str">
        <f t="shared" si="6"/>
        <v>DISTRIBUCION VOLUMEN X CRITERIO (Consumiciones)TintoALTA Y MEDIA ALTA</v>
      </c>
      <c r="B432" s="12" t="s">
        <v>118</v>
      </c>
      <c r="C432" s="12" t="s">
        <v>133</v>
      </c>
      <c r="D432" s="12" t="s">
        <v>17</v>
      </c>
      <c r="E432" s="13">
        <v>33.782027649769589</v>
      </c>
      <c r="F432" s="13">
        <v>30.420290248812805</v>
      </c>
      <c r="G432" s="13">
        <v>38.394471661289678</v>
      </c>
      <c r="H432" s="13">
        <v>36.607909289324986</v>
      </c>
      <c r="I432" s="13">
        <v>0</v>
      </c>
      <c r="J432" s="13">
        <v>0</v>
      </c>
      <c r="K432" s="13">
        <v>0</v>
      </c>
      <c r="L432" s="13">
        <v>0</v>
      </c>
      <c r="M432" s="13">
        <v>0</v>
      </c>
      <c r="N432" s="13"/>
      <c r="O432" s="13"/>
    </row>
    <row r="433" spans="1:15" x14ac:dyDescent="0.35">
      <c r="A433" s="12" t="str">
        <f t="shared" si="6"/>
        <v>DISTRIBUCION VOLUMEN X CRITERIO (Consumiciones)TintoMEDIA</v>
      </c>
      <c r="B433" s="12" t="s">
        <v>118</v>
      </c>
      <c r="C433" s="12" t="s">
        <v>133</v>
      </c>
      <c r="D433" s="12" t="s">
        <v>18</v>
      </c>
      <c r="E433" s="13">
        <v>31.085326992842433</v>
      </c>
      <c r="F433" s="13">
        <v>37.456280464555483</v>
      </c>
      <c r="G433" s="13">
        <v>34.201828419263506</v>
      </c>
      <c r="H433" s="13">
        <v>34.376247252933659</v>
      </c>
      <c r="I433" s="13">
        <v>0</v>
      </c>
      <c r="J433" s="13">
        <v>0</v>
      </c>
      <c r="K433" s="13">
        <v>0</v>
      </c>
      <c r="L433" s="13">
        <v>0</v>
      </c>
      <c r="M433" s="13">
        <v>0</v>
      </c>
      <c r="N433" s="13"/>
      <c r="O433" s="13"/>
    </row>
    <row r="434" spans="1:15" x14ac:dyDescent="0.35">
      <c r="A434" s="12" t="str">
        <f t="shared" si="6"/>
        <v>DISTRIBUCION VOLUMEN X CRITERIO (Consumiciones)TintoMEDIA BAJA</v>
      </c>
      <c r="B434" s="12" t="s">
        <v>118</v>
      </c>
      <c r="C434" s="12" t="s">
        <v>133</v>
      </c>
      <c r="D434" s="12" t="s">
        <v>19</v>
      </c>
      <c r="E434" s="13">
        <v>26.584748504755368</v>
      </c>
      <c r="F434" s="13">
        <v>22.743030215592793</v>
      </c>
      <c r="G434" s="13">
        <v>21.013084406901726</v>
      </c>
      <c r="H434" s="13">
        <v>20.995623541651746</v>
      </c>
      <c r="I434" s="13">
        <v>0</v>
      </c>
      <c r="J434" s="13">
        <v>0</v>
      </c>
      <c r="K434" s="13">
        <v>0</v>
      </c>
      <c r="L434" s="13">
        <v>0</v>
      </c>
      <c r="M434" s="13">
        <v>0</v>
      </c>
      <c r="N434" s="13"/>
      <c r="O434" s="13"/>
    </row>
    <row r="435" spans="1:15" x14ac:dyDescent="0.35">
      <c r="A435" s="12" t="str">
        <f t="shared" si="6"/>
        <v>DISTRIBUCION VOLUMEN X CRITERIO (Consumiciones)TintoBAJA</v>
      </c>
      <c r="B435" s="12" t="s">
        <v>118</v>
      </c>
      <c r="C435" s="12" t="s">
        <v>133</v>
      </c>
      <c r="D435" s="12" t="s">
        <v>20</v>
      </c>
      <c r="E435" s="13">
        <v>8.5479066575154423</v>
      </c>
      <c r="F435" s="13">
        <v>9.3803522295159691</v>
      </c>
      <c r="G435" s="13">
        <v>6.3905870628810728</v>
      </c>
      <c r="H435" s="13">
        <v>8.0202349943268132</v>
      </c>
      <c r="I435" s="13">
        <v>0</v>
      </c>
      <c r="J435" s="13">
        <v>0</v>
      </c>
      <c r="K435" s="13">
        <v>0</v>
      </c>
      <c r="L435" s="13">
        <v>0</v>
      </c>
      <c r="M435" s="13">
        <v>0</v>
      </c>
      <c r="N435" s="13"/>
      <c r="O435" s="13"/>
    </row>
    <row r="436" spans="1:15" x14ac:dyDescent="0.35">
      <c r="A436" s="12" t="str">
        <f t="shared" si="6"/>
        <v>DISTRIBUCION VOLUMEN X CRITERIO (Consumiciones)TintoHOMBRE</v>
      </c>
      <c r="B436" s="12" t="s">
        <v>118</v>
      </c>
      <c r="C436" s="12" t="s">
        <v>133</v>
      </c>
      <c r="D436" s="12" t="s">
        <v>21</v>
      </c>
      <c r="E436" s="13">
        <v>70.718795960388277</v>
      </c>
      <c r="F436" s="13">
        <v>69.387725085228155</v>
      </c>
      <c r="G436" s="13">
        <v>70.128421783338737</v>
      </c>
      <c r="H436" s="13">
        <v>68.385542986169483</v>
      </c>
      <c r="I436" s="13">
        <v>0</v>
      </c>
      <c r="J436" s="13">
        <v>0</v>
      </c>
      <c r="K436" s="13">
        <v>0</v>
      </c>
      <c r="L436" s="13">
        <v>0</v>
      </c>
      <c r="M436" s="13">
        <v>0</v>
      </c>
      <c r="N436" s="13"/>
      <c r="O436" s="13"/>
    </row>
    <row r="437" spans="1:15" x14ac:dyDescent="0.35">
      <c r="A437" s="12" t="str">
        <f t="shared" si="6"/>
        <v>DISTRIBUCION VOLUMEN X CRITERIO (Consumiciones)TintoMUJER</v>
      </c>
      <c r="B437" s="12" t="s">
        <v>118</v>
      </c>
      <c r="C437" s="12" t="s">
        <v>133</v>
      </c>
      <c r="D437" s="12" t="s">
        <v>22</v>
      </c>
      <c r="E437" s="13">
        <v>29.281233454260221</v>
      </c>
      <c r="F437" s="13">
        <v>30.612228073248904</v>
      </c>
      <c r="G437" s="13">
        <v>29.871553831234966</v>
      </c>
      <c r="H437" s="13">
        <v>31.614479631186317</v>
      </c>
      <c r="I437" s="13">
        <v>0</v>
      </c>
      <c r="J437" s="13">
        <v>0</v>
      </c>
      <c r="K437" s="13">
        <v>0</v>
      </c>
      <c r="L437" s="13">
        <v>0</v>
      </c>
      <c r="M437" s="13">
        <v>0</v>
      </c>
      <c r="N437" s="13"/>
      <c r="O437" s="13"/>
    </row>
    <row r="438" spans="1:15" x14ac:dyDescent="0.35">
      <c r="A438" s="12" t="str">
        <f t="shared" si="6"/>
        <v>DISTRIBUCION VOLUMEN X CRITERIO (Consumiciones)BlancoT.ESPAÑA</v>
      </c>
      <c r="B438" s="12" t="s">
        <v>118</v>
      </c>
      <c r="C438" s="12" t="s">
        <v>134</v>
      </c>
      <c r="D438" s="12" t="s">
        <v>36</v>
      </c>
      <c r="E438" s="13">
        <v>100</v>
      </c>
      <c r="F438" s="13">
        <v>100</v>
      </c>
      <c r="G438" s="13">
        <v>100</v>
      </c>
      <c r="H438" s="13">
        <v>100</v>
      </c>
      <c r="I438" s="13">
        <v>0</v>
      </c>
      <c r="J438" s="13">
        <v>0</v>
      </c>
      <c r="K438" s="13">
        <v>0</v>
      </c>
      <c r="L438" s="13">
        <v>0</v>
      </c>
      <c r="M438" s="13">
        <v>0</v>
      </c>
      <c r="N438" s="13"/>
      <c r="O438" s="13"/>
    </row>
    <row r="439" spans="1:15" x14ac:dyDescent="0.35">
      <c r="A439" s="12" t="str">
        <f t="shared" si="6"/>
        <v>DISTRIBUCION VOLUMEN X CRITERIO (Consumiciones)BlancoBCN AM</v>
      </c>
      <c r="B439" s="12" t="s">
        <v>118</v>
      </c>
      <c r="C439" s="12" t="s">
        <v>134</v>
      </c>
      <c r="D439" s="12" t="s">
        <v>1</v>
      </c>
      <c r="E439" s="13">
        <v>5.0760142866156741</v>
      </c>
      <c r="F439" s="13">
        <v>3.5750179022235167</v>
      </c>
      <c r="G439" s="13">
        <v>4.5209280915403038</v>
      </c>
      <c r="H439" s="13">
        <v>4.4767581975063999</v>
      </c>
      <c r="I439" s="13">
        <v>0</v>
      </c>
      <c r="J439" s="13">
        <v>0</v>
      </c>
      <c r="K439" s="13">
        <v>0</v>
      </c>
      <c r="L439" s="13">
        <v>0</v>
      </c>
      <c r="M439" s="13">
        <v>0</v>
      </c>
      <c r="N439" s="13"/>
      <c r="O439" s="13"/>
    </row>
    <row r="440" spans="1:15" x14ac:dyDescent="0.35">
      <c r="A440" s="12" t="str">
        <f t="shared" si="6"/>
        <v>DISTRIBUCION VOLUMEN X CRITERIO (Consumiciones)BlancoREST.CAT ARAGON</v>
      </c>
      <c r="B440" s="12" t="s">
        <v>118</v>
      </c>
      <c r="C440" s="12" t="s">
        <v>134</v>
      </c>
      <c r="D440" s="12" t="s">
        <v>2</v>
      </c>
      <c r="E440" s="13">
        <v>10.730709380768168</v>
      </c>
      <c r="F440" s="13">
        <v>12.28185988930964</v>
      </c>
      <c r="G440" s="13">
        <v>13.047064741030045</v>
      </c>
      <c r="H440" s="13">
        <v>10.650723094320501</v>
      </c>
      <c r="I440" s="13">
        <v>0</v>
      </c>
      <c r="J440" s="13">
        <v>0</v>
      </c>
      <c r="K440" s="13">
        <v>0</v>
      </c>
      <c r="L440" s="13">
        <v>0</v>
      </c>
      <c r="M440" s="13">
        <v>0</v>
      </c>
      <c r="N440" s="13"/>
      <c r="O440" s="13"/>
    </row>
    <row r="441" spans="1:15" x14ac:dyDescent="0.35">
      <c r="A441" s="12" t="str">
        <f t="shared" si="6"/>
        <v>DISTRIBUCION VOLUMEN X CRITERIO (Consumiciones)BlancoLEVANTE</v>
      </c>
      <c r="B441" s="12" t="s">
        <v>118</v>
      </c>
      <c r="C441" s="12" t="s">
        <v>134</v>
      </c>
      <c r="D441" s="12" t="s">
        <v>3</v>
      </c>
      <c r="E441" s="13">
        <v>7.90726674718218</v>
      </c>
      <c r="F441" s="13">
        <v>8.3675827143411965</v>
      </c>
      <c r="G441" s="13">
        <v>5.8371688469848255</v>
      </c>
      <c r="H441" s="13">
        <v>6.8015337303262937</v>
      </c>
      <c r="I441" s="13">
        <v>0</v>
      </c>
      <c r="J441" s="13">
        <v>0</v>
      </c>
      <c r="K441" s="13">
        <v>0</v>
      </c>
      <c r="L441" s="13">
        <v>0</v>
      </c>
      <c r="M441" s="13">
        <v>0</v>
      </c>
      <c r="N441" s="13"/>
      <c r="O441" s="13"/>
    </row>
    <row r="442" spans="1:15" x14ac:dyDescent="0.35">
      <c r="A442" s="12" t="str">
        <f t="shared" si="6"/>
        <v>DISTRIBUCION VOLUMEN X CRITERIO (Consumiciones)BlancoANDALUCIA</v>
      </c>
      <c r="B442" s="12" t="s">
        <v>118</v>
      </c>
      <c r="C442" s="12" t="s">
        <v>134</v>
      </c>
      <c r="D442" s="12" t="s">
        <v>4</v>
      </c>
      <c r="E442" s="13">
        <v>12.290844070956739</v>
      </c>
      <c r="F442" s="13">
        <v>11.829167273521699</v>
      </c>
      <c r="G442" s="13">
        <v>9.4699767220974902</v>
      </c>
      <c r="H442" s="13">
        <v>11.377638351909335</v>
      </c>
      <c r="I442" s="13">
        <v>0</v>
      </c>
      <c r="J442" s="13">
        <v>0</v>
      </c>
      <c r="K442" s="13">
        <v>0</v>
      </c>
      <c r="L442" s="13">
        <v>0</v>
      </c>
      <c r="M442" s="13">
        <v>0</v>
      </c>
      <c r="N442" s="13"/>
      <c r="O442" s="13"/>
    </row>
    <row r="443" spans="1:15" x14ac:dyDescent="0.35">
      <c r="A443" s="12" t="str">
        <f t="shared" si="6"/>
        <v>DISTRIBUCION VOLUMEN X CRITERIO (Consumiciones)BlancoMDD AM</v>
      </c>
      <c r="B443" s="12" t="s">
        <v>118</v>
      </c>
      <c r="C443" s="12" t="s">
        <v>134</v>
      </c>
      <c r="D443" s="12" t="s">
        <v>5</v>
      </c>
      <c r="E443" s="13">
        <v>13.631311825204911</v>
      </c>
      <c r="F443" s="13">
        <v>14.577411945334495</v>
      </c>
      <c r="G443" s="13">
        <v>16.677921065615227</v>
      </c>
      <c r="H443" s="13">
        <v>16.935938024606422</v>
      </c>
      <c r="I443" s="13">
        <v>0</v>
      </c>
      <c r="J443" s="13">
        <v>0</v>
      </c>
      <c r="K443" s="13">
        <v>0</v>
      </c>
      <c r="L443" s="13">
        <v>0</v>
      </c>
      <c r="M443" s="13">
        <v>0</v>
      </c>
      <c r="N443" s="13"/>
      <c r="O443" s="13"/>
    </row>
    <row r="444" spans="1:15" x14ac:dyDescent="0.35">
      <c r="A444" s="12" t="str">
        <f t="shared" si="6"/>
        <v>DISTRIBUCION VOLUMEN X CRITERIO (Consumiciones)BlancoRTO CENTRO</v>
      </c>
      <c r="B444" s="12" t="s">
        <v>118</v>
      </c>
      <c r="C444" s="12" t="s">
        <v>134</v>
      </c>
      <c r="D444" s="12" t="s">
        <v>6</v>
      </c>
      <c r="E444" s="13">
        <v>17.88619230054859</v>
      </c>
      <c r="F444" s="13">
        <v>14.738061644334403</v>
      </c>
      <c r="G444" s="13">
        <v>11.215161648668969</v>
      </c>
      <c r="H444" s="13">
        <v>11.254080987387818</v>
      </c>
      <c r="I444" s="13">
        <v>0</v>
      </c>
      <c r="J444" s="13">
        <v>0</v>
      </c>
      <c r="K444" s="13">
        <v>0</v>
      </c>
      <c r="L444" s="13">
        <v>0</v>
      </c>
      <c r="M444" s="13">
        <v>0</v>
      </c>
      <c r="N444" s="13"/>
      <c r="O444" s="13"/>
    </row>
    <row r="445" spans="1:15" x14ac:dyDescent="0.35">
      <c r="A445" s="12" t="str">
        <f t="shared" si="6"/>
        <v>DISTRIBUCION VOLUMEN X CRITERIO (Consumiciones)BlancoNORTE-CENTRO</v>
      </c>
      <c r="B445" s="12" t="s">
        <v>118</v>
      </c>
      <c r="C445" s="12" t="s">
        <v>134</v>
      </c>
      <c r="D445" s="12" t="s">
        <v>7</v>
      </c>
      <c r="E445" s="13">
        <v>17.883419580910537</v>
      </c>
      <c r="F445" s="13">
        <v>17.472706694824737</v>
      </c>
      <c r="G445" s="13">
        <v>22.154502630875431</v>
      </c>
      <c r="H445" s="13">
        <v>24.351532391453457</v>
      </c>
      <c r="I445" s="13">
        <v>0</v>
      </c>
      <c r="J445" s="13">
        <v>0</v>
      </c>
      <c r="K445" s="13">
        <v>0</v>
      </c>
      <c r="L445" s="13">
        <v>0</v>
      </c>
      <c r="M445" s="13">
        <v>0</v>
      </c>
      <c r="N445" s="13"/>
      <c r="O445" s="13"/>
    </row>
    <row r="446" spans="1:15" x14ac:dyDescent="0.35">
      <c r="A446" s="12" t="str">
        <f t="shared" si="6"/>
        <v>DISTRIBUCION VOLUMEN X CRITERIO (Consumiciones)BlancoNOROESTE</v>
      </c>
      <c r="B446" s="12" t="s">
        <v>118</v>
      </c>
      <c r="C446" s="12" t="s">
        <v>134</v>
      </c>
      <c r="D446" s="12" t="s">
        <v>8</v>
      </c>
      <c r="E446" s="13">
        <v>14.594245362581971</v>
      </c>
      <c r="F446" s="13">
        <v>17.158204073210989</v>
      </c>
      <c r="G446" s="13">
        <v>17.077279684988174</v>
      </c>
      <c r="H446" s="13">
        <v>14.151803461707207</v>
      </c>
      <c r="I446" s="13">
        <v>0</v>
      </c>
      <c r="J446" s="13">
        <v>0</v>
      </c>
      <c r="K446" s="13">
        <v>0</v>
      </c>
      <c r="L446" s="13">
        <v>0</v>
      </c>
      <c r="M446" s="13">
        <v>0</v>
      </c>
      <c r="N446" s="13"/>
      <c r="O446" s="13"/>
    </row>
    <row r="447" spans="1:15" x14ac:dyDescent="0.35">
      <c r="A447" s="12" t="str">
        <f t="shared" si="6"/>
        <v>DISTRIBUCION VOLUMEN X CRITERIO (Consumiciones)Blanco&lt;2MIL</v>
      </c>
      <c r="B447" s="12" t="s">
        <v>118</v>
      </c>
      <c r="C447" s="12" t="s">
        <v>134</v>
      </c>
      <c r="D447" s="12" t="s">
        <v>9</v>
      </c>
      <c r="E447" s="13">
        <v>8.6323569272223306</v>
      </c>
      <c r="F447" s="13">
        <v>6.968269067385183</v>
      </c>
      <c r="G447" s="13">
        <v>6.5713018889659276</v>
      </c>
      <c r="H447" s="13">
        <v>5.100915994998795</v>
      </c>
      <c r="I447" s="13">
        <v>0</v>
      </c>
      <c r="J447" s="13">
        <v>0</v>
      </c>
      <c r="K447" s="13">
        <v>0</v>
      </c>
      <c r="L447" s="13">
        <v>0</v>
      </c>
      <c r="M447" s="13">
        <v>0</v>
      </c>
      <c r="N447" s="13"/>
      <c r="O447" s="13"/>
    </row>
    <row r="448" spans="1:15" x14ac:dyDescent="0.35">
      <c r="A448" s="12" t="str">
        <f t="shared" si="6"/>
        <v>DISTRIBUCION VOLUMEN X CRITERIO (Consumiciones)Blanco2-5MIL</v>
      </c>
      <c r="B448" s="12" t="s">
        <v>118</v>
      </c>
      <c r="C448" s="12" t="s">
        <v>134</v>
      </c>
      <c r="D448" s="12" t="s">
        <v>10</v>
      </c>
      <c r="E448" s="13">
        <v>4.8373551098467988</v>
      </c>
      <c r="F448" s="13">
        <v>3.1538483712010872</v>
      </c>
      <c r="G448" s="13">
        <v>4.254837723311546</v>
      </c>
      <c r="H448" s="13">
        <v>7.3177485102464965</v>
      </c>
      <c r="I448" s="13">
        <v>0</v>
      </c>
      <c r="J448" s="13">
        <v>0</v>
      </c>
      <c r="K448" s="13">
        <v>0</v>
      </c>
      <c r="L448" s="13">
        <v>0</v>
      </c>
      <c r="M448" s="13">
        <v>0</v>
      </c>
      <c r="N448" s="13"/>
      <c r="O448" s="13"/>
    </row>
    <row r="449" spans="1:15" x14ac:dyDescent="0.35">
      <c r="A449" s="12" t="str">
        <f t="shared" si="6"/>
        <v>DISTRIBUCION VOLUMEN X CRITERIO (Consumiciones)Blanco5-10MIL</v>
      </c>
      <c r="B449" s="12" t="s">
        <v>118</v>
      </c>
      <c r="C449" s="12" t="s">
        <v>134</v>
      </c>
      <c r="D449" s="12" t="s">
        <v>11</v>
      </c>
      <c r="E449" s="13">
        <v>6.1005448571827214</v>
      </c>
      <c r="F449" s="13">
        <v>7.4467150936984163</v>
      </c>
      <c r="G449" s="13">
        <v>7.0947921627286563</v>
      </c>
      <c r="H449" s="13">
        <v>5.4116724993460119</v>
      </c>
      <c r="I449" s="13">
        <v>0</v>
      </c>
      <c r="J449" s="13">
        <v>0</v>
      </c>
      <c r="K449" s="13">
        <v>0</v>
      </c>
      <c r="L449" s="13">
        <v>0</v>
      </c>
      <c r="M449" s="13">
        <v>0</v>
      </c>
      <c r="N449" s="13"/>
      <c r="O449" s="13"/>
    </row>
    <row r="450" spans="1:15" x14ac:dyDescent="0.35">
      <c r="A450" s="12" t="str">
        <f t="shared" si="6"/>
        <v>DISTRIBUCION VOLUMEN X CRITERIO (Consumiciones)Blanco10-30MIL</v>
      </c>
      <c r="B450" s="12" t="s">
        <v>118</v>
      </c>
      <c r="C450" s="12" t="s">
        <v>134</v>
      </c>
      <c r="D450" s="12" t="s">
        <v>12</v>
      </c>
      <c r="E450" s="13">
        <v>18.152435594255138</v>
      </c>
      <c r="F450" s="13">
        <v>20.558746601611805</v>
      </c>
      <c r="G450" s="13">
        <v>18.882120742865833</v>
      </c>
      <c r="H450" s="13">
        <v>16.59982944819901</v>
      </c>
      <c r="I450" s="13">
        <v>0</v>
      </c>
      <c r="J450" s="13">
        <v>0</v>
      </c>
      <c r="K450" s="13">
        <v>0</v>
      </c>
      <c r="L450" s="13">
        <v>0</v>
      </c>
      <c r="M450" s="13">
        <v>0</v>
      </c>
      <c r="N450" s="13"/>
      <c r="O450" s="13"/>
    </row>
    <row r="451" spans="1:15" x14ac:dyDescent="0.35">
      <c r="A451" s="12" t="str">
        <f t="shared" si="6"/>
        <v>DISTRIBUCION VOLUMEN X CRITERIO (Consumiciones)Blanco30-100MIL</v>
      </c>
      <c r="B451" s="12" t="s">
        <v>118</v>
      </c>
      <c r="C451" s="12" t="s">
        <v>134</v>
      </c>
      <c r="D451" s="12" t="s">
        <v>13</v>
      </c>
      <c r="E451" s="13">
        <v>19.570077378429129</v>
      </c>
      <c r="F451" s="13">
        <v>18.23770815127682</v>
      </c>
      <c r="G451" s="13">
        <v>16.847246100244952</v>
      </c>
      <c r="H451" s="13">
        <v>15.938312979033251</v>
      </c>
      <c r="I451" s="13">
        <v>0</v>
      </c>
      <c r="J451" s="13">
        <v>0</v>
      </c>
      <c r="K451" s="13">
        <v>0</v>
      </c>
      <c r="L451" s="13">
        <v>0</v>
      </c>
      <c r="M451" s="13">
        <v>0</v>
      </c>
      <c r="N451" s="13"/>
      <c r="O451" s="13"/>
    </row>
    <row r="452" spans="1:15" x14ac:dyDescent="0.35">
      <c r="A452" s="12" t="str">
        <f t="shared" ref="A452:A515" si="7">B452&amp;C452&amp;D452</f>
        <v>DISTRIBUCION VOLUMEN X CRITERIO (Consumiciones)Blanco100-200MIL</v>
      </c>
      <c r="B452" s="12" t="s">
        <v>118</v>
      </c>
      <c r="C452" s="12" t="s">
        <v>134</v>
      </c>
      <c r="D452" s="12" t="s">
        <v>14</v>
      </c>
      <c r="E452" s="13">
        <v>11.944822879202736</v>
      </c>
      <c r="F452" s="13">
        <v>10.187198089620351</v>
      </c>
      <c r="G452" s="13">
        <v>8.8452426151371917</v>
      </c>
      <c r="H452" s="13">
        <v>11.729957588628231</v>
      </c>
      <c r="I452" s="13">
        <v>0</v>
      </c>
      <c r="J452" s="13">
        <v>0</v>
      </c>
      <c r="K452" s="13">
        <v>0</v>
      </c>
      <c r="L452" s="13">
        <v>0</v>
      </c>
      <c r="M452" s="13">
        <v>0</v>
      </c>
      <c r="N452" s="13"/>
      <c r="O452" s="13"/>
    </row>
    <row r="453" spans="1:15" x14ac:dyDescent="0.35">
      <c r="A453" s="12" t="str">
        <f t="shared" si="7"/>
        <v>DISTRIBUCION VOLUMEN X CRITERIO (Consumiciones)Blanco200-500MIL</v>
      </c>
      <c r="B453" s="12" t="s">
        <v>118</v>
      </c>
      <c r="C453" s="12" t="s">
        <v>134</v>
      </c>
      <c r="D453" s="12" t="s">
        <v>15</v>
      </c>
      <c r="E453" s="13">
        <v>14.322287778082895</v>
      </c>
      <c r="F453" s="13">
        <v>13.141465494222739</v>
      </c>
      <c r="G453" s="13">
        <v>16.55791100357628</v>
      </c>
      <c r="H453" s="13">
        <v>17.486049974973376</v>
      </c>
      <c r="I453" s="13">
        <v>0</v>
      </c>
      <c r="J453" s="13">
        <v>0</v>
      </c>
      <c r="K453" s="13">
        <v>0</v>
      </c>
      <c r="L453" s="13">
        <v>0</v>
      </c>
      <c r="M453" s="13">
        <v>0</v>
      </c>
      <c r="N453" s="13"/>
      <c r="O453" s="13"/>
    </row>
    <row r="454" spans="1:15" x14ac:dyDescent="0.35">
      <c r="A454" s="12" t="str">
        <f t="shared" si="7"/>
        <v>DISTRIBUCION VOLUMEN X CRITERIO (Consumiciones)Blanco&gt;500MIL</v>
      </c>
      <c r="B454" s="12" t="s">
        <v>118</v>
      </c>
      <c r="C454" s="12" t="s">
        <v>134</v>
      </c>
      <c r="D454" s="12" t="s">
        <v>16</v>
      </c>
      <c r="E454" s="13">
        <v>16.440130140084552</v>
      </c>
      <c r="F454" s="13">
        <v>20.306067336634623</v>
      </c>
      <c r="G454" s="13">
        <v>20.946554626770538</v>
      </c>
      <c r="H454" s="13">
        <v>20.415514034477006</v>
      </c>
      <c r="I454" s="13">
        <v>0</v>
      </c>
      <c r="J454" s="13">
        <v>0</v>
      </c>
      <c r="K454" s="13">
        <v>0</v>
      </c>
      <c r="L454" s="13">
        <v>0</v>
      </c>
      <c r="M454" s="13">
        <v>0</v>
      </c>
      <c r="N454" s="13"/>
      <c r="O454" s="13"/>
    </row>
    <row r="455" spans="1:15" x14ac:dyDescent="0.35">
      <c r="A455" s="12" t="str">
        <f t="shared" si="7"/>
        <v>DISTRIBUCION VOLUMEN X CRITERIO (Consumiciones)BlancoDE 15 A 19 AÑOS</v>
      </c>
      <c r="B455" s="12" t="s">
        <v>118</v>
      </c>
      <c r="C455" s="12" t="s">
        <v>134</v>
      </c>
      <c r="D455" s="12" t="s">
        <v>39</v>
      </c>
      <c r="E455" s="13">
        <v>6.3414506478121746E-2</v>
      </c>
      <c r="F455" s="13">
        <v>0.72994875109233903</v>
      </c>
      <c r="G455" s="13">
        <v>0.39367201161961884</v>
      </c>
      <c r="H455" s="13">
        <v>0.6179989824566462</v>
      </c>
      <c r="I455" s="13">
        <v>0</v>
      </c>
      <c r="J455" s="13">
        <v>0</v>
      </c>
      <c r="K455" s="13">
        <v>0</v>
      </c>
      <c r="L455" s="13">
        <v>0</v>
      </c>
      <c r="M455" s="13">
        <v>0</v>
      </c>
      <c r="N455" s="13"/>
      <c r="O455" s="13"/>
    </row>
    <row r="456" spans="1:15" x14ac:dyDescent="0.35">
      <c r="A456" s="12" t="str">
        <f t="shared" si="7"/>
        <v>DISTRIBUCION VOLUMEN X CRITERIO (Consumiciones)BlancoDE 20 A 24 AÑOS</v>
      </c>
      <c r="B456" s="12" t="s">
        <v>118</v>
      </c>
      <c r="C456" s="12" t="s">
        <v>134</v>
      </c>
      <c r="D456" s="12" t="s">
        <v>40</v>
      </c>
      <c r="E456" s="13">
        <v>0.89476373673737997</v>
      </c>
      <c r="F456" s="13">
        <v>1.4042759005728711</v>
      </c>
      <c r="G456" s="13">
        <v>1.3626672959826087</v>
      </c>
      <c r="H456" s="13">
        <v>1.0769007359680978</v>
      </c>
      <c r="I456" s="13">
        <v>0</v>
      </c>
      <c r="J456" s="13">
        <v>0</v>
      </c>
      <c r="K456" s="13">
        <v>0</v>
      </c>
      <c r="L456" s="13">
        <v>0</v>
      </c>
      <c r="M456" s="13">
        <v>0</v>
      </c>
      <c r="N456" s="13"/>
      <c r="O456" s="13"/>
    </row>
    <row r="457" spans="1:15" x14ac:dyDescent="0.35">
      <c r="A457" s="12" t="str">
        <f t="shared" si="7"/>
        <v>DISTRIBUCION VOLUMEN X CRITERIO (Consumiciones)BlancoDE 25 A 34 AÑOS</v>
      </c>
      <c r="B457" s="12" t="s">
        <v>118</v>
      </c>
      <c r="C457" s="12" t="s">
        <v>134</v>
      </c>
      <c r="D457" s="12" t="s">
        <v>41</v>
      </c>
      <c r="E457" s="13">
        <v>6.8974422550031154</v>
      </c>
      <c r="F457" s="13">
        <v>7.2368843455675309</v>
      </c>
      <c r="G457" s="13">
        <v>6.3469033205758061</v>
      </c>
      <c r="H457" s="13">
        <v>4.69464739239067</v>
      </c>
      <c r="I457" s="13">
        <v>0</v>
      </c>
      <c r="J457" s="13">
        <v>0</v>
      </c>
      <c r="K457" s="13">
        <v>0</v>
      </c>
      <c r="L457" s="13">
        <v>0</v>
      </c>
      <c r="M457" s="13">
        <v>0</v>
      </c>
      <c r="N457" s="13"/>
      <c r="O457" s="13"/>
    </row>
    <row r="458" spans="1:15" x14ac:dyDescent="0.35">
      <c r="A458" s="12" t="str">
        <f t="shared" si="7"/>
        <v>DISTRIBUCION VOLUMEN X CRITERIO (Consumiciones)BlancoDE 35 A 49 AÑOS</v>
      </c>
      <c r="B458" s="12" t="s">
        <v>118</v>
      </c>
      <c r="C458" s="12" t="s">
        <v>134</v>
      </c>
      <c r="D458" s="12" t="s">
        <v>42</v>
      </c>
      <c r="E458" s="13">
        <v>15.920760649420707</v>
      </c>
      <c r="F458" s="13">
        <v>15.394106830760265</v>
      </c>
      <c r="G458" s="13">
        <v>13.411453313729362</v>
      </c>
      <c r="H458" s="13">
        <v>13.489967722865682</v>
      </c>
      <c r="I458" s="13">
        <v>0</v>
      </c>
      <c r="J458" s="13">
        <v>0</v>
      </c>
      <c r="K458" s="13">
        <v>0</v>
      </c>
      <c r="L458" s="13">
        <v>0</v>
      </c>
      <c r="M458" s="13">
        <v>0</v>
      </c>
      <c r="N458" s="13"/>
      <c r="O458" s="13"/>
    </row>
    <row r="459" spans="1:15" x14ac:dyDescent="0.35">
      <c r="A459" s="12" t="str">
        <f t="shared" si="7"/>
        <v>DISTRIBUCION VOLUMEN X CRITERIO (Consumiciones)BlancoDE 50 A 59 AÑOS</v>
      </c>
      <c r="B459" s="12" t="s">
        <v>118</v>
      </c>
      <c r="C459" s="12" t="s">
        <v>134</v>
      </c>
      <c r="D459" s="12" t="s">
        <v>43</v>
      </c>
      <c r="E459" s="13">
        <v>21.773891823054274</v>
      </c>
      <c r="F459" s="13">
        <v>21.13890001456452</v>
      </c>
      <c r="G459" s="13">
        <v>22.454327597612703</v>
      </c>
      <c r="H459" s="13">
        <v>22.191199279892395</v>
      </c>
      <c r="I459" s="13">
        <v>0</v>
      </c>
      <c r="J459" s="13">
        <v>0</v>
      </c>
      <c r="K459" s="13">
        <v>0</v>
      </c>
      <c r="L459" s="13">
        <v>0</v>
      </c>
      <c r="M459" s="13">
        <v>0</v>
      </c>
      <c r="N459" s="13"/>
      <c r="O459" s="13"/>
    </row>
    <row r="460" spans="1:15" x14ac:dyDescent="0.35">
      <c r="A460" s="12" t="str">
        <f t="shared" si="7"/>
        <v>DISTRIBUCION VOLUMEN X CRITERIO (Consumiciones)BlancoDE 60 A 75 AÑOS</v>
      </c>
      <c r="B460" s="12" t="s">
        <v>118</v>
      </c>
      <c r="C460" s="12" t="s">
        <v>134</v>
      </c>
      <c r="D460" s="12" t="s">
        <v>44</v>
      </c>
      <c r="E460" s="13">
        <v>54.449744012214182</v>
      </c>
      <c r="F460" s="13">
        <v>54.095907369647534</v>
      </c>
      <c r="G460" s="13">
        <v>56.030983209687477</v>
      </c>
      <c r="H460" s="13">
        <v>57.929288976133044</v>
      </c>
      <c r="I460" s="13">
        <v>0</v>
      </c>
      <c r="J460" s="13">
        <v>0</v>
      </c>
      <c r="K460" s="13">
        <v>0</v>
      </c>
      <c r="L460" s="13">
        <v>0</v>
      </c>
      <c r="M460" s="13">
        <v>0</v>
      </c>
      <c r="N460" s="13"/>
      <c r="O460" s="13"/>
    </row>
    <row r="461" spans="1:15" x14ac:dyDescent="0.35">
      <c r="A461" s="12" t="str">
        <f t="shared" si="7"/>
        <v>DISTRIBUCION VOLUMEN X CRITERIO (Consumiciones)BlancoALTA Y MEDIA ALTA</v>
      </c>
      <c r="B461" s="12" t="s">
        <v>118</v>
      </c>
      <c r="C461" s="12" t="s">
        <v>134</v>
      </c>
      <c r="D461" s="12" t="s">
        <v>17</v>
      </c>
      <c r="E461" s="13">
        <v>37.940064821208459</v>
      </c>
      <c r="F461" s="13">
        <v>41.341801995339353</v>
      </c>
      <c r="G461" s="13">
        <v>46.765190607345176</v>
      </c>
      <c r="H461" s="13">
        <v>42.846340654564621</v>
      </c>
      <c r="I461" s="13">
        <v>0</v>
      </c>
      <c r="J461" s="13">
        <v>0</v>
      </c>
      <c r="K461" s="13">
        <v>0</v>
      </c>
      <c r="L461" s="13">
        <v>0</v>
      </c>
      <c r="M461" s="13">
        <v>0</v>
      </c>
      <c r="N461" s="13"/>
      <c r="O461" s="13"/>
    </row>
    <row r="462" spans="1:15" x14ac:dyDescent="0.35">
      <c r="A462" s="12" t="str">
        <f t="shared" si="7"/>
        <v>DISTRIBUCION VOLUMEN X CRITERIO (Consumiciones)BlancoMEDIA</v>
      </c>
      <c r="B462" s="12" t="s">
        <v>118</v>
      </c>
      <c r="C462" s="12" t="s">
        <v>134</v>
      </c>
      <c r="D462" s="12" t="s">
        <v>18</v>
      </c>
      <c r="E462" s="13">
        <v>27.530022243965561</v>
      </c>
      <c r="F462" s="13">
        <v>27.220694970385473</v>
      </c>
      <c r="G462" s="13">
        <v>27.815932408173317</v>
      </c>
      <c r="H462" s="13">
        <v>33.022762897979945</v>
      </c>
      <c r="I462" s="13">
        <v>0</v>
      </c>
      <c r="J462" s="13">
        <v>0</v>
      </c>
      <c r="K462" s="13">
        <v>0</v>
      </c>
      <c r="L462" s="13">
        <v>0</v>
      </c>
      <c r="M462" s="13">
        <v>0</v>
      </c>
      <c r="N462" s="13"/>
      <c r="O462" s="13"/>
    </row>
    <row r="463" spans="1:15" x14ac:dyDescent="0.35">
      <c r="A463" s="12" t="str">
        <f t="shared" si="7"/>
        <v>DISTRIBUCION VOLUMEN X CRITERIO (Consumiciones)BlancoMEDIA BAJA</v>
      </c>
      <c r="B463" s="12" t="s">
        <v>118</v>
      </c>
      <c r="C463" s="12" t="s">
        <v>134</v>
      </c>
      <c r="D463" s="12" t="s">
        <v>19</v>
      </c>
      <c r="E463" s="13">
        <v>28.022117771266629</v>
      </c>
      <c r="F463" s="13">
        <v>22.37972133216817</v>
      </c>
      <c r="G463" s="13">
        <v>19.239279655932261</v>
      </c>
      <c r="H463" s="13">
        <v>14.615939178096863</v>
      </c>
      <c r="I463" s="13">
        <v>0</v>
      </c>
      <c r="J463" s="13">
        <v>0</v>
      </c>
      <c r="K463" s="13">
        <v>0</v>
      </c>
      <c r="L463" s="13">
        <v>0</v>
      </c>
      <c r="M463" s="13">
        <v>0</v>
      </c>
      <c r="N463" s="13"/>
      <c r="O463" s="13"/>
    </row>
    <row r="464" spans="1:15" x14ac:dyDescent="0.35">
      <c r="A464" s="12" t="str">
        <f t="shared" si="7"/>
        <v>DISTRIBUCION VOLUMEN X CRITERIO (Consumiciones)BlancoBAJA</v>
      </c>
      <c r="B464" s="12" t="s">
        <v>118</v>
      </c>
      <c r="C464" s="12" t="s">
        <v>134</v>
      </c>
      <c r="D464" s="12" t="s">
        <v>20</v>
      </c>
      <c r="E464" s="13">
        <v>6.5078040504812709</v>
      </c>
      <c r="F464" s="13">
        <v>9.0578029420332058</v>
      </c>
      <c r="G464" s="13">
        <v>6.1795927528153056</v>
      </c>
      <c r="H464" s="13">
        <v>9.5149521198476563</v>
      </c>
      <c r="I464" s="13">
        <v>0</v>
      </c>
      <c r="J464" s="13">
        <v>0</v>
      </c>
      <c r="K464" s="13">
        <v>0</v>
      </c>
      <c r="L464" s="13">
        <v>0</v>
      </c>
      <c r="M464" s="13">
        <v>0</v>
      </c>
      <c r="N464" s="13"/>
      <c r="O464" s="13"/>
    </row>
    <row r="465" spans="1:15" x14ac:dyDescent="0.35">
      <c r="A465" s="12" t="str">
        <f t="shared" si="7"/>
        <v>DISTRIBUCION VOLUMEN X CRITERIO (Consumiciones)BlancoHOMBRE</v>
      </c>
      <c r="B465" s="12" t="s">
        <v>118</v>
      </c>
      <c r="C465" s="12" t="s">
        <v>134</v>
      </c>
      <c r="D465" s="12" t="s">
        <v>21</v>
      </c>
      <c r="E465" s="13">
        <v>64.661981481432122</v>
      </c>
      <c r="F465" s="13">
        <v>65.577134309156222</v>
      </c>
      <c r="G465" s="13">
        <v>67.051741369908385</v>
      </c>
      <c r="H465" s="13">
        <v>65.128140429222029</v>
      </c>
      <c r="I465" s="13">
        <v>0</v>
      </c>
      <c r="J465" s="13">
        <v>0</v>
      </c>
      <c r="K465" s="13">
        <v>0</v>
      </c>
      <c r="L465" s="13">
        <v>0</v>
      </c>
      <c r="M465" s="13">
        <v>0</v>
      </c>
      <c r="N465" s="13"/>
      <c r="O465" s="13"/>
    </row>
    <row r="466" spans="1:15" x14ac:dyDescent="0.35">
      <c r="A466" s="12" t="str">
        <f t="shared" si="7"/>
        <v>DISTRIBUCION VOLUMEN X CRITERIO (Consumiciones)BlancoMUJER</v>
      </c>
      <c r="B466" s="12" t="s">
        <v>118</v>
      </c>
      <c r="C466" s="12" t="s">
        <v>134</v>
      </c>
      <c r="D466" s="12" t="s">
        <v>22</v>
      </c>
      <c r="E466" s="13">
        <v>35.338027405489811</v>
      </c>
      <c r="F466" s="13">
        <v>34.422865690843771</v>
      </c>
      <c r="G466" s="13">
        <v>32.948258630091601</v>
      </c>
      <c r="H466" s="13">
        <v>34.871849271756162</v>
      </c>
      <c r="I466" s="13">
        <v>0</v>
      </c>
      <c r="J466" s="13">
        <v>0</v>
      </c>
      <c r="K466" s="13">
        <v>0</v>
      </c>
      <c r="L466" s="13">
        <v>0</v>
      </c>
      <c r="M466" s="13">
        <v>0</v>
      </c>
      <c r="N466" s="13"/>
      <c r="O466" s="13"/>
    </row>
    <row r="467" spans="1:15" x14ac:dyDescent="0.35">
      <c r="A467" s="12" t="str">
        <f t="shared" si="7"/>
        <v>DISTRIBUCION VOLUMEN X CRITERIO (Consumiciones)RosadoT.ESPAÑA</v>
      </c>
      <c r="B467" s="12" t="s">
        <v>118</v>
      </c>
      <c r="C467" s="12" t="s">
        <v>135</v>
      </c>
      <c r="D467" s="12" t="s">
        <v>36</v>
      </c>
      <c r="E467" s="13">
        <v>100</v>
      </c>
      <c r="F467" s="13">
        <v>100</v>
      </c>
      <c r="G467" s="13">
        <v>100</v>
      </c>
      <c r="H467" s="13">
        <v>100</v>
      </c>
      <c r="I467" s="13">
        <v>0</v>
      </c>
      <c r="J467" s="13">
        <v>0</v>
      </c>
      <c r="K467" s="13">
        <v>0</v>
      </c>
      <c r="L467" s="13">
        <v>0</v>
      </c>
      <c r="M467" s="13">
        <v>0</v>
      </c>
      <c r="N467" s="13"/>
      <c r="O467" s="13"/>
    </row>
    <row r="468" spans="1:15" x14ac:dyDescent="0.35">
      <c r="A468" s="12" t="str">
        <f t="shared" si="7"/>
        <v>DISTRIBUCION VOLUMEN X CRITERIO (Consumiciones)RosadoBCN AM</v>
      </c>
      <c r="B468" s="12" t="s">
        <v>118</v>
      </c>
      <c r="C468" s="12" t="s">
        <v>135</v>
      </c>
      <c r="D468" s="12" t="s">
        <v>1</v>
      </c>
      <c r="E468" s="13">
        <v>5.6608923034422327</v>
      </c>
      <c r="F468" s="13">
        <v>6.0694940654418863</v>
      </c>
      <c r="G468" s="13">
        <v>6.935002980952981</v>
      </c>
      <c r="H468" s="13">
        <v>5.1328451528183408</v>
      </c>
      <c r="I468" s="13">
        <v>0</v>
      </c>
      <c r="J468" s="13">
        <v>0</v>
      </c>
      <c r="K468" s="13">
        <v>0</v>
      </c>
      <c r="L468" s="13">
        <v>0</v>
      </c>
      <c r="M468" s="13">
        <v>0</v>
      </c>
      <c r="N468" s="13"/>
      <c r="O468" s="13"/>
    </row>
    <row r="469" spans="1:15" x14ac:dyDescent="0.35">
      <c r="A469" s="12" t="str">
        <f t="shared" si="7"/>
        <v>DISTRIBUCION VOLUMEN X CRITERIO (Consumiciones)RosadoREST.CAT ARAGON</v>
      </c>
      <c r="B469" s="12" t="s">
        <v>118</v>
      </c>
      <c r="C469" s="12" t="s">
        <v>135</v>
      </c>
      <c r="D469" s="12" t="s">
        <v>2</v>
      </c>
      <c r="E469" s="13">
        <v>13.527463286407041</v>
      </c>
      <c r="F469" s="13">
        <v>15.168797754510463</v>
      </c>
      <c r="G469" s="13">
        <v>12.880090342183262</v>
      </c>
      <c r="H469" s="13">
        <v>11.908366727360868</v>
      </c>
      <c r="I469" s="13">
        <v>0</v>
      </c>
      <c r="J469" s="13">
        <v>0</v>
      </c>
      <c r="K469" s="13">
        <v>0</v>
      </c>
      <c r="L469" s="13">
        <v>0</v>
      </c>
      <c r="M469" s="13">
        <v>0</v>
      </c>
      <c r="N469" s="13"/>
      <c r="O469" s="13"/>
    </row>
    <row r="470" spans="1:15" x14ac:dyDescent="0.35">
      <c r="A470" s="12" t="str">
        <f t="shared" si="7"/>
        <v>DISTRIBUCION VOLUMEN X CRITERIO (Consumiciones)RosadoLEVANTE</v>
      </c>
      <c r="B470" s="12" t="s">
        <v>118</v>
      </c>
      <c r="C470" s="12" t="s">
        <v>135</v>
      </c>
      <c r="D470" s="12" t="s">
        <v>3</v>
      </c>
      <c r="E470" s="13">
        <v>23.222900158185059</v>
      </c>
      <c r="F470" s="13">
        <v>8.4873686023083721</v>
      </c>
      <c r="G470" s="13">
        <v>8.2684515338486495</v>
      </c>
      <c r="H470" s="13">
        <v>5.3395066083977927</v>
      </c>
      <c r="I470" s="13">
        <v>0</v>
      </c>
      <c r="J470" s="13">
        <v>0</v>
      </c>
      <c r="K470" s="13">
        <v>0</v>
      </c>
      <c r="L470" s="13">
        <v>0</v>
      </c>
      <c r="M470" s="13">
        <v>0</v>
      </c>
      <c r="N470" s="13"/>
      <c r="O470" s="13"/>
    </row>
    <row r="471" spans="1:15" x14ac:dyDescent="0.35">
      <c r="A471" s="12" t="str">
        <f t="shared" si="7"/>
        <v>DISTRIBUCION VOLUMEN X CRITERIO (Consumiciones)RosadoANDALUCIA</v>
      </c>
      <c r="B471" s="12" t="s">
        <v>118</v>
      </c>
      <c r="C471" s="12" t="s">
        <v>135</v>
      </c>
      <c r="D471" s="12" t="s">
        <v>4</v>
      </c>
      <c r="E471" s="13">
        <v>5.6682749784473527</v>
      </c>
      <c r="F471" s="13">
        <v>6.6605350230994187</v>
      </c>
      <c r="G471" s="13">
        <v>11.753732784172412</v>
      </c>
      <c r="H471" s="13">
        <v>8.2668302691468512</v>
      </c>
      <c r="I471" s="13">
        <v>0</v>
      </c>
      <c r="J471" s="13">
        <v>0</v>
      </c>
      <c r="K471" s="13">
        <v>0</v>
      </c>
      <c r="L471" s="13">
        <v>0</v>
      </c>
      <c r="M471" s="13">
        <v>0</v>
      </c>
      <c r="N471" s="13"/>
      <c r="O471" s="13"/>
    </row>
    <row r="472" spans="1:15" x14ac:dyDescent="0.35">
      <c r="A472" s="12" t="str">
        <f t="shared" si="7"/>
        <v>DISTRIBUCION VOLUMEN X CRITERIO (Consumiciones)RosadoMDD AM</v>
      </c>
      <c r="B472" s="12" t="s">
        <v>118</v>
      </c>
      <c r="C472" s="12" t="s">
        <v>135</v>
      </c>
      <c r="D472" s="12" t="s">
        <v>5</v>
      </c>
      <c r="E472" s="13">
        <v>17.198409787680617</v>
      </c>
      <c r="F472" s="13">
        <v>23.020757490685426</v>
      </c>
      <c r="G472" s="13">
        <v>19.809944233103931</v>
      </c>
      <c r="H472" s="13">
        <v>16.469631976892831</v>
      </c>
      <c r="I472" s="13">
        <v>0</v>
      </c>
      <c r="J472" s="13">
        <v>0</v>
      </c>
      <c r="K472" s="13">
        <v>0</v>
      </c>
      <c r="L472" s="13">
        <v>0</v>
      </c>
      <c r="M472" s="13">
        <v>0</v>
      </c>
      <c r="N472" s="13"/>
      <c r="O472" s="13"/>
    </row>
    <row r="473" spans="1:15" x14ac:dyDescent="0.35">
      <c r="A473" s="12" t="str">
        <f t="shared" si="7"/>
        <v>DISTRIBUCION VOLUMEN X CRITERIO (Consumiciones)RosadoRTO CENTRO</v>
      </c>
      <c r="B473" s="12" t="s">
        <v>118</v>
      </c>
      <c r="C473" s="12" t="s">
        <v>135</v>
      </c>
      <c r="D473" s="12" t="s">
        <v>6</v>
      </c>
      <c r="E473" s="13">
        <v>7.3888563416119837</v>
      </c>
      <c r="F473" s="13">
        <v>10.246801681340267</v>
      </c>
      <c r="G473" s="13">
        <v>7.9525279705690943</v>
      </c>
      <c r="H473" s="13">
        <v>5.8853676886323472</v>
      </c>
      <c r="I473" s="13">
        <v>0</v>
      </c>
      <c r="J473" s="13">
        <v>0</v>
      </c>
      <c r="K473" s="13">
        <v>0</v>
      </c>
      <c r="L473" s="13">
        <v>0</v>
      </c>
      <c r="M473" s="13">
        <v>0</v>
      </c>
      <c r="N473" s="13"/>
      <c r="O473" s="13"/>
    </row>
    <row r="474" spans="1:15" x14ac:dyDescent="0.35">
      <c r="A474" s="12" t="str">
        <f t="shared" si="7"/>
        <v>DISTRIBUCION VOLUMEN X CRITERIO (Consumiciones)RosadoNORTE-CENTRO</v>
      </c>
      <c r="B474" s="12" t="s">
        <v>118</v>
      </c>
      <c r="C474" s="12" t="s">
        <v>135</v>
      </c>
      <c r="D474" s="12" t="s">
        <v>7</v>
      </c>
      <c r="E474" s="13">
        <v>12.328998459428893</v>
      </c>
      <c r="F474" s="13">
        <v>16.788592340125589</v>
      </c>
      <c r="G474" s="13">
        <v>18.49355916367551</v>
      </c>
      <c r="H474" s="13">
        <v>29.008754076698285</v>
      </c>
      <c r="I474" s="13">
        <v>0</v>
      </c>
      <c r="J474" s="13">
        <v>0</v>
      </c>
      <c r="K474" s="13">
        <v>0</v>
      </c>
      <c r="L474" s="13">
        <v>0</v>
      </c>
      <c r="M474" s="13">
        <v>0</v>
      </c>
      <c r="N474" s="13"/>
      <c r="O474" s="13"/>
    </row>
    <row r="475" spans="1:15" x14ac:dyDescent="0.35">
      <c r="A475" s="12" t="str">
        <f t="shared" si="7"/>
        <v>DISTRIBUCION VOLUMEN X CRITERIO (Consumiciones)RosadoNOROESTE</v>
      </c>
      <c r="B475" s="12" t="s">
        <v>118</v>
      </c>
      <c r="C475" s="12" t="s">
        <v>135</v>
      </c>
      <c r="D475" s="12" t="s">
        <v>8</v>
      </c>
      <c r="E475" s="13">
        <v>15.004199392556677</v>
      </c>
      <c r="F475" s="13">
        <v>13.557645256823781</v>
      </c>
      <c r="G475" s="13">
        <v>13.906715479575526</v>
      </c>
      <c r="H475" s="13">
        <v>17.988651681583633</v>
      </c>
      <c r="I475" s="13">
        <v>0</v>
      </c>
      <c r="J475" s="13">
        <v>0</v>
      </c>
      <c r="K475" s="13">
        <v>0</v>
      </c>
      <c r="L475" s="13">
        <v>0</v>
      </c>
      <c r="M475" s="13">
        <v>0</v>
      </c>
      <c r="N475" s="13"/>
      <c r="O475" s="13"/>
    </row>
    <row r="476" spans="1:15" x14ac:dyDescent="0.35">
      <c r="A476" s="12" t="str">
        <f t="shared" si="7"/>
        <v>DISTRIBUCION VOLUMEN X CRITERIO (Consumiciones)Rosado&lt;2MIL</v>
      </c>
      <c r="B476" s="12" t="s">
        <v>118</v>
      </c>
      <c r="C476" s="12" t="s">
        <v>135</v>
      </c>
      <c r="D476" s="12" t="s">
        <v>9</v>
      </c>
      <c r="E476" s="13">
        <v>3.5320855289514648</v>
      </c>
      <c r="F476" s="13">
        <v>8.9330966145204478</v>
      </c>
      <c r="G476" s="13">
        <v>3.8474665667050627</v>
      </c>
      <c r="H476" s="13">
        <v>5.1125329091154024</v>
      </c>
      <c r="I476" s="13">
        <v>0</v>
      </c>
      <c r="J476" s="13">
        <v>0</v>
      </c>
      <c r="K476" s="13">
        <v>0</v>
      </c>
      <c r="L476" s="13">
        <v>0</v>
      </c>
      <c r="M476" s="13">
        <v>0</v>
      </c>
      <c r="N476" s="13"/>
      <c r="O476" s="13"/>
    </row>
    <row r="477" spans="1:15" x14ac:dyDescent="0.35">
      <c r="A477" s="12" t="str">
        <f t="shared" si="7"/>
        <v>DISTRIBUCION VOLUMEN X CRITERIO (Consumiciones)Rosado2-5MIL</v>
      </c>
      <c r="B477" s="12" t="s">
        <v>118</v>
      </c>
      <c r="C477" s="12" t="s">
        <v>135</v>
      </c>
      <c r="D477" s="12" t="s">
        <v>10</v>
      </c>
      <c r="E477" s="13">
        <v>3.7839644065096678</v>
      </c>
      <c r="F477" s="13">
        <v>3.034961138502954</v>
      </c>
      <c r="G477" s="13">
        <v>5.1100343680803517</v>
      </c>
      <c r="H477" s="13">
        <v>7.2471805605064956</v>
      </c>
      <c r="I477" s="13">
        <v>0</v>
      </c>
      <c r="J477" s="13">
        <v>0</v>
      </c>
      <c r="K477" s="13">
        <v>0</v>
      </c>
      <c r="L477" s="13">
        <v>0</v>
      </c>
      <c r="M477" s="13">
        <v>0</v>
      </c>
      <c r="N477" s="13"/>
      <c r="O477" s="13"/>
    </row>
    <row r="478" spans="1:15" x14ac:dyDescent="0.35">
      <c r="A478" s="12" t="str">
        <f t="shared" si="7"/>
        <v>DISTRIBUCION VOLUMEN X CRITERIO (Consumiciones)Rosado5-10MIL</v>
      </c>
      <c r="B478" s="12" t="s">
        <v>118</v>
      </c>
      <c r="C478" s="12" t="s">
        <v>135</v>
      </c>
      <c r="D478" s="12" t="s">
        <v>11</v>
      </c>
      <c r="E478" s="13">
        <v>2.9617355160648602</v>
      </c>
      <c r="F478" s="13">
        <v>3.3990006580184371</v>
      </c>
      <c r="G478" s="13">
        <v>8.4055028486231578</v>
      </c>
      <c r="H478" s="13">
        <v>12.027852130971178</v>
      </c>
      <c r="I478" s="13">
        <v>0</v>
      </c>
      <c r="J478" s="13">
        <v>0</v>
      </c>
      <c r="K478" s="13">
        <v>0</v>
      </c>
      <c r="L478" s="13">
        <v>0</v>
      </c>
      <c r="M478" s="13">
        <v>0</v>
      </c>
      <c r="N478" s="13"/>
      <c r="O478" s="13"/>
    </row>
    <row r="479" spans="1:15" x14ac:dyDescent="0.35">
      <c r="A479" s="12" t="str">
        <f t="shared" si="7"/>
        <v>DISTRIBUCION VOLUMEN X CRITERIO (Consumiciones)Rosado10-30MIL</v>
      </c>
      <c r="B479" s="12" t="s">
        <v>118</v>
      </c>
      <c r="C479" s="12" t="s">
        <v>135</v>
      </c>
      <c r="D479" s="12" t="s">
        <v>12</v>
      </c>
      <c r="E479" s="13">
        <v>34.604275389125192</v>
      </c>
      <c r="F479" s="13">
        <v>20.489378341915518</v>
      </c>
      <c r="G479" s="13">
        <v>15.057269145676772</v>
      </c>
      <c r="H479" s="13">
        <v>18.015611268777558</v>
      </c>
      <c r="I479" s="13">
        <v>0</v>
      </c>
      <c r="J479" s="13">
        <v>0</v>
      </c>
      <c r="K479" s="13">
        <v>0</v>
      </c>
      <c r="L479" s="13">
        <v>0</v>
      </c>
      <c r="M479" s="13">
        <v>0</v>
      </c>
      <c r="N479" s="13"/>
      <c r="O479" s="13"/>
    </row>
    <row r="480" spans="1:15" x14ac:dyDescent="0.35">
      <c r="A480" s="12" t="str">
        <f t="shared" si="7"/>
        <v>DISTRIBUCION VOLUMEN X CRITERIO (Consumiciones)Rosado30-100MIL</v>
      </c>
      <c r="B480" s="12" t="s">
        <v>118</v>
      </c>
      <c r="C480" s="12" t="s">
        <v>135</v>
      </c>
      <c r="D480" s="12" t="s">
        <v>13</v>
      </c>
      <c r="E480" s="13">
        <v>16.239021909344984</v>
      </c>
      <c r="F480" s="13">
        <v>20.542489551962241</v>
      </c>
      <c r="G480" s="13">
        <v>17.130712669097264</v>
      </c>
      <c r="H480" s="13">
        <v>14.543121135784867</v>
      </c>
      <c r="I480" s="13">
        <v>0</v>
      </c>
      <c r="J480" s="13">
        <v>0</v>
      </c>
      <c r="K480" s="13">
        <v>0</v>
      </c>
      <c r="L480" s="13">
        <v>0</v>
      </c>
      <c r="M480" s="13">
        <v>0</v>
      </c>
      <c r="N480" s="13"/>
      <c r="O480" s="13"/>
    </row>
    <row r="481" spans="1:15" x14ac:dyDescent="0.35">
      <c r="A481" s="12" t="str">
        <f t="shared" si="7"/>
        <v>DISTRIBUCION VOLUMEN X CRITERIO (Consumiciones)Rosado100-200MIL</v>
      </c>
      <c r="B481" s="12" t="s">
        <v>118</v>
      </c>
      <c r="C481" s="12" t="s">
        <v>135</v>
      </c>
      <c r="D481" s="12" t="s">
        <v>14</v>
      </c>
      <c r="E481" s="13">
        <v>8.2776616131065506</v>
      </c>
      <c r="F481" s="13">
        <v>7.2115991872284999</v>
      </c>
      <c r="G481" s="13">
        <v>14.400800195151172</v>
      </c>
      <c r="H481" s="13">
        <v>13.168786992686456</v>
      </c>
      <c r="I481" s="13">
        <v>0</v>
      </c>
      <c r="J481" s="13">
        <v>0</v>
      </c>
      <c r="K481" s="13">
        <v>0</v>
      </c>
      <c r="L481" s="13">
        <v>0</v>
      </c>
      <c r="M481" s="13">
        <v>0</v>
      </c>
      <c r="N481" s="13"/>
      <c r="O481" s="13"/>
    </row>
    <row r="482" spans="1:15" x14ac:dyDescent="0.35">
      <c r="A482" s="12" t="str">
        <f t="shared" si="7"/>
        <v>DISTRIBUCION VOLUMEN X CRITERIO (Consumiciones)Rosado200-500MIL</v>
      </c>
      <c r="B482" s="12" t="s">
        <v>118</v>
      </c>
      <c r="C482" s="12" t="s">
        <v>135</v>
      </c>
      <c r="D482" s="12" t="s">
        <v>15</v>
      </c>
      <c r="E482" s="13">
        <v>8.9842021339370728</v>
      </c>
      <c r="F482" s="13">
        <v>8.6141205228696762</v>
      </c>
      <c r="G482" s="13">
        <v>10.706594169387825</v>
      </c>
      <c r="H482" s="13">
        <v>11.581461114323496</v>
      </c>
      <c r="I482" s="13">
        <v>0</v>
      </c>
      <c r="J482" s="13">
        <v>0</v>
      </c>
      <c r="K482" s="13">
        <v>0</v>
      </c>
      <c r="L482" s="13">
        <v>0</v>
      </c>
      <c r="M482" s="13">
        <v>0</v>
      </c>
      <c r="N482" s="13"/>
      <c r="O482" s="13"/>
    </row>
    <row r="483" spans="1:15" x14ac:dyDescent="0.35">
      <c r="A483" s="12" t="str">
        <f t="shared" si="7"/>
        <v>DISTRIBUCION VOLUMEN X CRITERIO (Consumiciones)Rosado&gt;500MIL</v>
      </c>
      <c r="B483" s="12" t="s">
        <v>118</v>
      </c>
      <c r="C483" s="12" t="s">
        <v>135</v>
      </c>
      <c r="D483" s="12" t="s">
        <v>16</v>
      </c>
      <c r="E483" s="13">
        <v>21.617043976927949</v>
      </c>
      <c r="F483" s="13">
        <v>27.775346199317429</v>
      </c>
      <c r="G483" s="13">
        <v>25.341651118304746</v>
      </c>
      <c r="H483" s="13">
        <v>18.303406236626735</v>
      </c>
      <c r="I483" s="13">
        <v>0</v>
      </c>
      <c r="J483" s="13">
        <v>0</v>
      </c>
      <c r="K483" s="13">
        <v>0</v>
      </c>
      <c r="L483" s="13">
        <v>0</v>
      </c>
      <c r="M483" s="13">
        <v>0</v>
      </c>
      <c r="N483" s="13"/>
      <c r="O483" s="13"/>
    </row>
    <row r="484" spans="1:15" x14ac:dyDescent="0.35">
      <c r="A484" s="12" t="str">
        <f t="shared" si="7"/>
        <v>DISTRIBUCION VOLUMEN X CRITERIO (Consumiciones)RosadoDE 15 A 19 AÑOS</v>
      </c>
      <c r="B484" s="12" t="s">
        <v>118</v>
      </c>
      <c r="C484" s="12" t="s">
        <v>135</v>
      </c>
      <c r="D484" s="12" t="s">
        <v>39</v>
      </c>
      <c r="E484" s="13" t="s">
        <v>212</v>
      </c>
      <c r="F484" s="13">
        <v>0.29897432949530339</v>
      </c>
      <c r="G484" s="13">
        <v>1.9824834870274386</v>
      </c>
      <c r="H484" s="13" t="s">
        <v>212</v>
      </c>
      <c r="I484" s="13">
        <v>0</v>
      </c>
      <c r="J484" s="13">
        <v>0</v>
      </c>
      <c r="K484" s="13">
        <v>0</v>
      </c>
      <c r="L484" s="13">
        <v>0</v>
      </c>
      <c r="M484" s="13">
        <v>0</v>
      </c>
      <c r="N484" s="13"/>
      <c r="O484" s="13"/>
    </row>
    <row r="485" spans="1:15" x14ac:dyDescent="0.35">
      <c r="A485" s="12" t="str">
        <f t="shared" si="7"/>
        <v>DISTRIBUCION VOLUMEN X CRITERIO (Consumiciones)RosadoDE 20 A 24 AÑOS</v>
      </c>
      <c r="B485" s="12" t="s">
        <v>118</v>
      </c>
      <c r="C485" s="12" t="s">
        <v>135</v>
      </c>
      <c r="D485" s="12" t="s">
        <v>40</v>
      </c>
      <c r="E485" s="13">
        <v>1.0018792744762137</v>
      </c>
      <c r="F485" s="13">
        <v>0.33973942158479542</v>
      </c>
      <c r="G485" s="13">
        <v>0.63016347678011864</v>
      </c>
      <c r="H485" s="13">
        <v>0.37944675114981452</v>
      </c>
      <c r="I485" s="13">
        <v>0</v>
      </c>
      <c r="J485" s="13">
        <v>0</v>
      </c>
      <c r="K485" s="13">
        <v>0</v>
      </c>
      <c r="L485" s="13">
        <v>0</v>
      </c>
      <c r="M485" s="13">
        <v>0</v>
      </c>
      <c r="N485" s="13"/>
      <c r="O485" s="13"/>
    </row>
    <row r="486" spans="1:15" x14ac:dyDescent="0.35">
      <c r="A486" s="12" t="str">
        <f t="shared" si="7"/>
        <v>DISTRIBUCION VOLUMEN X CRITERIO (Consumiciones)RosadoDE 25 A 34 AÑOS</v>
      </c>
      <c r="B486" s="12" t="s">
        <v>118</v>
      </c>
      <c r="C486" s="12" t="s">
        <v>135</v>
      </c>
      <c r="D486" s="12" t="s">
        <v>41</v>
      </c>
      <c r="E486" s="13">
        <v>3.1922390356691692</v>
      </c>
      <c r="F486" s="13">
        <v>4.6081896629468924</v>
      </c>
      <c r="G486" s="13">
        <v>2.5839286605678784</v>
      </c>
      <c r="H486" s="13">
        <v>5.8598816234033411</v>
      </c>
      <c r="I486" s="13">
        <v>0</v>
      </c>
      <c r="J486" s="13">
        <v>0</v>
      </c>
      <c r="K486" s="13">
        <v>0</v>
      </c>
      <c r="L486" s="13">
        <v>0</v>
      </c>
      <c r="M486" s="13">
        <v>0</v>
      </c>
      <c r="N486" s="13"/>
      <c r="O486" s="13"/>
    </row>
    <row r="487" spans="1:15" x14ac:dyDescent="0.35">
      <c r="A487" s="12" t="str">
        <f t="shared" si="7"/>
        <v>DISTRIBUCION VOLUMEN X CRITERIO (Consumiciones)RosadoDE 35 A 49 AÑOS</v>
      </c>
      <c r="B487" s="12" t="s">
        <v>118</v>
      </c>
      <c r="C487" s="12" t="s">
        <v>135</v>
      </c>
      <c r="D487" s="12" t="s">
        <v>42</v>
      </c>
      <c r="E487" s="13">
        <v>17.995188295258309</v>
      </c>
      <c r="F487" s="13">
        <v>18.43234082110995</v>
      </c>
      <c r="G487" s="13">
        <v>14.267264803751575</v>
      </c>
      <c r="H487" s="13">
        <v>12.188418373939189</v>
      </c>
      <c r="I487" s="13">
        <v>0</v>
      </c>
      <c r="J487" s="13">
        <v>0</v>
      </c>
      <c r="K487" s="13">
        <v>0</v>
      </c>
      <c r="L487" s="13">
        <v>0</v>
      </c>
      <c r="M487" s="13">
        <v>0</v>
      </c>
      <c r="N487" s="13"/>
      <c r="O487" s="13"/>
    </row>
    <row r="488" spans="1:15" x14ac:dyDescent="0.35">
      <c r="A488" s="12" t="str">
        <f t="shared" si="7"/>
        <v>DISTRIBUCION VOLUMEN X CRITERIO (Consumiciones)RosadoDE 50 A 59 AÑOS</v>
      </c>
      <c r="B488" s="12" t="s">
        <v>118</v>
      </c>
      <c r="C488" s="12" t="s">
        <v>135</v>
      </c>
      <c r="D488" s="12" t="s">
        <v>43</v>
      </c>
      <c r="E488" s="13">
        <v>24.228171758595522</v>
      </c>
      <c r="F488" s="13">
        <v>29.802084507941444</v>
      </c>
      <c r="G488" s="13">
        <v>25.364886540126076</v>
      </c>
      <c r="H488" s="13">
        <v>26.971380867856787</v>
      </c>
      <c r="I488" s="13">
        <v>0</v>
      </c>
      <c r="J488" s="13">
        <v>0</v>
      </c>
      <c r="K488" s="13">
        <v>0</v>
      </c>
      <c r="L488" s="13">
        <v>0</v>
      </c>
      <c r="M488" s="13">
        <v>0</v>
      </c>
      <c r="N488" s="13"/>
      <c r="O488" s="13"/>
    </row>
    <row r="489" spans="1:15" x14ac:dyDescent="0.35">
      <c r="A489" s="12" t="str">
        <f t="shared" si="7"/>
        <v>DISTRIBUCION VOLUMEN X CRITERIO (Consumiciones)RosadoDE 60 A 75 AÑOS</v>
      </c>
      <c r="B489" s="12" t="s">
        <v>118</v>
      </c>
      <c r="C489" s="12" t="s">
        <v>135</v>
      </c>
      <c r="D489" s="12" t="s">
        <v>44</v>
      </c>
      <c r="E489" s="13">
        <v>53.582502583936254</v>
      </c>
      <c r="F489" s="13">
        <v>46.518672424771339</v>
      </c>
      <c r="G489" s="13">
        <v>55.171298838417279</v>
      </c>
      <c r="H489" s="13">
        <v>54.600834079410745</v>
      </c>
      <c r="I489" s="13">
        <v>0</v>
      </c>
      <c r="J489" s="13">
        <v>0</v>
      </c>
      <c r="K489" s="13">
        <v>0</v>
      </c>
      <c r="L489" s="13">
        <v>0</v>
      </c>
      <c r="M489" s="13">
        <v>0</v>
      </c>
      <c r="N489" s="13"/>
      <c r="O489" s="13"/>
    </row>
    <row r="490" spans="1:15" x14ac:dyDescent="0.35">
      <c r="A490" s="12" t="str">
        <f t="shared" si="7"/>
        <v>DISTRIBUCION VOLUMEN X CRITERIO (Consumiciones)RosadoALTA Y MEDIA ALTA</v>
      </c>
      <c r="B490" s="12" t="s">
        <v>118</v>
      </c>
      <c r="C490" s="12" t="s">
        <v>135</v>
      </c>
      <c r="D490" s="12" t="s">
        <v>17</v>
      </c>
      <c r="E490" s="13">
        <v>19.099641768264444</v>
      </c>
      <c r="F490" s="13">
        <v>22.071139954980694</v>
      </c>
      <c r="G490" s="13">
        <v>21.343764628096686</v>
      </c>
      <c r="H490" s="13">
        <v>22.977000044902102</v>
      </c>
      <c r="I490" s="13">
        <v>0</v>
      </c>
      <c r="J490" s="13">
        <v>0</v>
      </c>
      <c r="K490" s="13">
        <v>0</v>
      </c>
      <c r="L490" s="13">
        <v>0</v>
      </c>
      <c r="M490" s="13">
        <v>0</v>
      </c>
      <c r="N490" s="13"/>
      <c r="O490" s="13"/>
    </row>
    <row r="491" spans="1:15" x14ac:dyDescent="0.35">
      <c r="A491" s="12" t="str">
        <f t="shared" si="7"/>
        <v>DISTRIBUCION VOLUMEN X CRITERIO (Consumiciones)RosadoMEDIA</v>
      </c>
      <c r="B491" s="12" t="s">
        <v>118</v>
      </c>
      <c r="C491" s="12" t="s">
        <v>135</v>
      </c>
      <c r="D491" s="12" t="s">
        <v>18</v>
      </c>
      <c r="E491" s="13">
        <v>32.455393030860641</v>
      </c>
      <c r="F491" s="13">
        <v>36.283481764870068</v>
      </c>
      <c r="G491" s="13">
        <v>45.816588037948989</v>
      </c>
      <c r="H491" s="13">
        <v>44.18237400150101</v>
      </c>
      <c r="I491" s="13">
        <v>0</v>
      </c>
      <c r="J491" s="13">
        <v>0</v>
      </c>
      <c r="K491" s="13">
        <v>0</v>
      </c>
      <c r="L491" s="13">
        <v>0</v>
      </c>
      <c r="M491" s="13">
        <v>0</v>
      </c>
      <c r="N491" s="13"/>
      <c r="O491" s="13"/>
    </row>
    <row r="492" spans="1:15" x14ac:dyDescent="0.35">
      <c r="A492" s="12" t="str">
        <f t="shared" si="7"/>
        <v>DISTRIBUCION VOLUMEN X CRITERIO (Consumiciones)RosadoMEDIA BAJA</v>
      </c>
      <c r="B492" s="12" t="s">
        <v>118</v>
      </c>
      <c r="C492" s="12" t="s">
        <v>135</v>
      </c>
      <c r="D492" s="12" t="s">
        <v>19</v>
      </c>
      <c r="E492" s="13">
        <v>39.226888390359868</v>
      </c>
      <c r="F492" s="13">
        <v>28.492198309706218</v>
      </c>
      <c r="G492" s="13">
        <v>23.017760451936958</v>
      </c>
      <c r="H492" s="13">
        <v>19.516605987740814</v>
      </c>
      <c r="I492" s="13">
        <v>0</v>
      </c>
      <c r="J492" s="13">
        <v>0</v>
      </c>
      <c r="K492" s="13">
        <v>0</v>
      </c>
      <c r="L492" s="13">
        <v>0</v>
      </c>
      <c r="M492" s="13">
        <v>0</v>
      </c>
      <c r="N492" s="13"/>
      <c r="O492" s="13"/>
    </row>
    <row r="493" spans="1:15" x14ac:dyDescent="0.35">
      <c r="A493" s="12" t="str">
        <f t="shared" si="7"/>
        <v>DISTRIBUCION VOLUMEN X CRITERIO (Consumiciones)RosadoBAJA</v>
      </c>
      <c r="B493" s="12" t="s">
        <v>118</v>
      </c>
      <c r="C493" s="12" t="s">
        <v>135</v>
      </c>
      <c r="D493" s="12" t="s">
        <v>20</v>
      </c>
      <c r="E493" s="13">
        <v>9.2180715182748987</v>
      </c>
      <c r="F493" s="13">
        <v>13.153166994335022</v>
      </c>
      <c r="G493" s="13">
        <v>9.8219151374958678</v>
      </c>
      <c r="H493" s="13">
        <v>13.323974147387021</v>
      </c>
      <c r="I493" s="13">
        <v>0</v>
      </c>
      <c r="J493" s="13">
        <v>0</v>
      </c>
      <c r="K493" s="13">
        <v>0</v>
      </c>
      <c r="L493" s="13">
        <v>0</v>
      </c>
      <c r="M493" s="13">
        <v>0</v>
      </c>
      <c r="N493" s="13"/>
      <c r="O493" s="13"/>
    </row>
    <row r="494" spans="1:15" x14ac:dyDescent="0.35">
      <c r="A494" s="12" t="str">
        <f t="shared" si="7"/>
        <v>DISTRIBUCION VOLUMEN X CRITERIO (Consumiciones)RosadoHOMBRE</v>
      </c>
      <c r="B494" s="12" t="s">
        <v>118</v>
      </c>
      <c r="C494" s="12" t="s">
        <v>135</v>
      </c>
      <c r="D494" s="12" t="s">
        <v>21</v>
      </c>
      <c r="E494" s="13">
        <v>65.420873336053546</v>
      </c>
      <c r="F494" s="13">
        <v>59.998045798135102</v>
      </c>
      <c r="G494" s="13">
        <v>61.316347395457086</v>
      </c>
      <c r="H494" s="13">
        <v>67.92648518276529</v>
      </c>
      <c r="I494" s="13">
        <v>0</v>
      </c>
      <c r="J494" s="13">
        <v>0</v>
      </c>
      <c r="K494" s="13">
        <v>0</v>
      </c>
      <c r="L494" s="13">
        <v>0</v>
      </c>
      <c r="M494" s="13">
        <v>0</v>
      </c>
      <c r="N494" s="13"/>
      <c r="O494" s="13"/>
    </row>
    <row r="495" spans="1:15" x14ac:dyDescent="0.35">
      <c r="A495" s="12" t="str">
        <f t="shared" si="7"/>
        <v>DISTRIBUCION VOLUMEN X CRITERIO (Consumiciones)RosadoMUJER</v>
      </c>
      <c r="B495" s="12" t="s">
        <v>118</v>
      </c>
      <c r="C495" s="12" t="s">
        <v>135</v>
      </c>
      <c r="D495" s="12" t="s">
        <v>22</v>
      </c>
      <c r="E495" s="13">
        <v>34.579094910505567</v>
      </c>
      <c r="F495" s="13">
        <v>40.001954201864905</v>
      </c>
      <c r="G495" s="13">
        <v>38.683671441528581</v>
      </c>
      <c r="H495" s="13">
        <v>32.073468998765655</v>
      </c>
      <c r="I495" s="13">
        <v>0</v>
      </c>
      <c r="J495" s="13">
        <v>0</v>
      </c>
      <c r="K495" s="13">
        <v>0</v>
      </c>
      <c r="L495" s="13">
        <v>0</v>
      </c>
      <c r="M495" s="13">
        <v>0</v>
      </c>
      <c r="N495" s="13"/>
      <c r="O495" s="13"/>
    </row>
    <row r="496" spans="1:15" x14ac:dyDescent="0.35">
      <c r="A496" s="12" t="str">
        <f t="shared" si="7"/>
        <v>DISTRIBUCION VOLUMEN X CRITERIO (Consumiciones)Resto vinoT.ESPAÑA</v>
      </c>
      <c r="B496" s="12" t="s">
        <v>118</v>
      </c>
      <c r="C496" s="12" t="s">
        <v>136</v>
      </c>
      <c r="D496" s="12" t="s">
        <v>36</v>
      </c>
      <c r="E496" s="13">
        <v>100</v>
      </c>
      <c r="F496" s="13">
        <v>100</v>
      </c>
      <c r="G496" s="13">
        <v>100</v>
      </c>
      <c r="H496" s="13">
        <v>100</v>
      </c>
      <c r="I496" s="13">
        <v>0</v>
      </c>
      <c r="J496" s="13">
        <v>0</v>
      </c>
      <c r="K496" s="13">
        <v>0</v>
      </c>
      <c r="L496" s="13">
        <v>0</v>
      </c>
      <c r="M496" s="13">
        <v>0</v>
      </c>
      <c r="N496" s="13"/>
      <c r="O496" s="13"/>
    </row>
    <row r="497" spans="1:15" x14ac:dyDescent="0.35">
      <c r="A497" s="12" t="str">
        <f t="shared" si="7"/>
        <v>DISTRIBUCION VOLUMEN X CRITERIO (Consumiciones)Resto vinoBCN AM</v>
      </c>
      <c r="B497" s="12" t="s">
        <v>118</v>
      </c>
      <c r="C497" s="12" t="s">
        <v>136</v>
      </c>
      <c r="D497" s="12" t="s">
        <v>1</v>
      </c>
      <c r="E497" s="13">
        <v>4.9131292817520267</v>
      </c>
      <c r="F497" s="13">
        <v>6.5850526785080632</v>
      </c>
      <c r="G497" s="13">
        <v>9.6716712537864353</v>
      </c>
      <c r="H497" s="13">
        <v>5.3525353886328686</v>
      </c>
      <c r="I497" s="13">
        <v>0</v>
      </c>
      <c r="J497" s="13">
        <v>0</v>
      </c>
      <c r="K497" s="13">
        <v>0</v>
      </c>
      <c r="L497" s="13">
        <v>0</v>
      </c>
      <c r="M497" s="13">
        <v>0</v>
      </c>
      <c r="N497" s="13"/>
      <c r="O497" s="13"/>
    </row>
    <row r="498" spans="1:15" x14ac:dyDescent="0.35">
      <c r="A498" s="12" t="str">
        <f t="shared" si="7"/>
        <v>DISTRIBUCION VOLUMEN X CRITERIO (Consumiciones)Resto vinoREST.CAT ARAGON</v>
      </c>
      <c r="B498" s="12" t="s">
        <v>118</v>
      </c>
      <c r="C498" s="12" t="s">
        <v>136</v>
      </c>
      <c r="D498" s="12" t="s">
        <v>2</v>
      </c>
      <c r="E498" s="13">
        <v>2.9941912849709666</v>
      </c>
      <c r="F498" s="13">
        <v>4.165427304159099</v>
      </c>
      <c r="G498" s="13">
        <v>9.5999342955166718</v>
      </c>
      <c r="H498" s="13">
        <v>21.96767247963124</v>
      </c>
      <c r="I498" s="13">
        <v>0</v>
      </c>
      <c r="J498" s="13">
        <v>0</v>
      </c>
      <c r="K498" s="13">
        <v>0</v>
      </c>
      <c r="L498" s="13">
        <v>0</v>
      </c>
      <c r="M498" s="13">
        <v>0</v>
      </c>
      <c r="N498" s="13"/>
      <c r="O498" s="13"/>
    </row>
    <row r="499" spans="1:15" x14ac:dyDescent="0.35">
      <c r="A499" s="12" t="str">
        <f t="shared" si="7"/>
        <v>DISTRIBUCION VOLUMEN X CRITERIO (Consumiciones)Resto vinoLEVANTE</v>
      </c>
      <c r="B499" s="12" t="s">
        <v>118</v>
      </c>
      <c r="C499" s="12" t="s">
        <v>136</v>
      </c>
      <c r="D499" s="12" t="s">
        <v>3</v>
      </c>
      <c r="E499" s="13">
        <v>2.8765573400801343</v>
      </c>
      <c r="F499" s="13">
        <v>5.8485852821572761</v>
      </c>
      <c r="G499" s="13">
        <v>1.3711374407242984</v>
      </c>
      <c r="H499" s="13">
        <v>8.1665118478800753</v>
      </c>
      <c r="I499" s="13">
        <v>0</v>
      </c>
      <c r="J499" s="13">
        <v>0</v>
      </c>
      <c r="K499" s="13">
        <v>0</v>
      </c>
      <c r="L499" s="13">
        <v>0</v>
      </c>
      <c r="M499" s="13">
        <v>0</v>
      </c>
      <c r="N499" s="13"/>
      <c r="O499" s="13"/>
    </row>
    <row r="500" spans="1:15" x14ac:dyDescent="0.35">
      <c r="A500" s="12" t="str">
        <f t="shared" si="7"/>
        <v>DISTRIBUCION VOLUMEN X CRITERIO (Consumiciones)Resto vinoANDALUCIA</v>
      </c>
      <c r="B500" s="12" t="s">
        <v>118</v>
      </c>
      <c r="C500" s="12" t="s">
        <v>136</v>
      </c>
      <c r="D500" s="12" t="s">
        <v>4</v>
      </c>
      <c r="E500" s="13">
        <v>47.042868749401471</v>
      </c>
      <c r="F500" s="13">
        <v>58.039901167809319</v>
      </c>
      <c r="G500" s="13">
        <v>48.294229840881812</v>
      </c>
      <c r="H500" s="13">
        <v>41.501602685587372</v>
      </c>
      <c r="I500" s="13">
        <v>0</v>
      </c>
      <c r="J500" s="13">
        <v>0</v>
      </c>
      <c r="K500" s="13">
        <v>0</v>
      </c>
      <c r="L500" s="13">
        <v>0</v>
      </c>
      <c r="M500" s="13">
        <v>0</v>
      </c>
      <c r="N500" s="13"/>
      <c r="O500" s="13"/>
    </row>
    <row r="501" spans="1:15" x14ac:dyDescent="0.35">
      <c r="A501" s="12" t="str">
        <f t="shared" si="7"/>
        <v>DISTRIBUCION VOLUMEN X CRITERIO (Consumiciones)Resto vinoMDD AM</v>
      </c>
      <c r="B501" s="12" t="s">
        <v>118</v>
      </c>
      <c r="C501" s="12" t="s">
        <v>136</v>
      </c>
      <c r="D501" s="12" t="s">
        <v>5</v>
      </c>
      <c r="E501" s="13">
        <v>3.6245104914187332</v>
      </c>
      <c r="F501" s="13">
        <v>5.4241714925467868</v>
      </c>
      <c r="G501" s="13">
        <v>6.0993665542660924</v>
      </c>
      <c r="H501" s="13">
        <v>5.4065910939785864</v>
      </c>
      <c r="I501" s="13">
        <v>0</v>
      </c>
      <c r="J501" s="13">
        <v>0</v>
      </c>
      <c r="K501" s="13">
        <v>0</v>
      </c>
      <c r="L501" s="13">
        <v>0</v>
      </c>
      <c r="M501" s="13">
        <v>0</v>
      </c>
      <c r="N501" s="13"/>
      <c r="O501" s="13"/>
    </row>
    <row r="502" spans="1:15" x14ac:dyDescent="0.35">
      <c r="A502" s="12" t="str">
        <f t="shared" si="7"/>
        <v>DISTRIBUCION VOLUMEN X CRITERIO (Consumiciones)Resto vinoRTO CENTRO</v>
      </c>
      <c r="B502" s="12" t="s">
        <v>118</v>
      </c>
      <c r="C502" s="12" t="s">
        <v>136</v>
      </c>
      <c r="D502" s="12" t="s">
        <v>6</v>
      </c>
      <c r="E502" s="13">
        <v>5.8193032425213183</v>
      </c>
      <c r="F502" s="13">
        <v>2.8989724416009364</v>
      </c>
      <c r="G502" s="13">
        <v>3.2624295165197279</v>
      </c>
      <c r="H502" s="13">
        <v>2.1908631647071997</v>
      </c>
      <c r="I502" s="13">
        <v>0</v>
      </c>
      <c r="J502" s="13">
        <v>0</v>
      </c>
      <c r="K502" s="13">
        <v>0</v>
      </c>
      <c r="L502" s="13">
        <v>0</v>
      </c>
      <c r="M502" s="13">
        <v>0</v>
      </c>
      <c r="N502" s="13"/>
      <c r="O502" s="13"/>
    </row>
    <row r="503" spans="1:15" x14ac:dyDescent="0.35">
      <c r="A503" s="12" t="str">
        <f t="shared" si="7"/>
        <v>DISTRIBUCION VOLUMEN X CRITERIO (Consumiciones)Resto vinoNORTE-CENTRO</v>
      </c>
      <c r="B503" s="12" t="s">
        <v>118</v>
      </c>
      <c r="C503" s="12" t="s">
        <v>136</v>
      </c>
      <c r="D503" s="12" t="s">
        <v>7</v>
      </c>
      <c r="E503" s="13">
        <v>24.532993624932679</v>
      </c>
      <c r="F503" s="13">
        <v>13.020100026480725</v>
      </c>
      <c r="G503" s="13">
        <v>17.230430500652378</v>
      </c>
      <c r="H503" s="13">
        <v>12.036817076606447</v>
      </c>
      <c r="I503" s="13">
        <v>0</v>
      </c>
      <c r="J503" s="13">
        <v>0</v>
      </c>
      <c r="K503" s="13">
        <v>0</v>
      </c>
      <c r="L503" s="13">
        <v>0</v>
      </c>
      <c r="M503" s="13">
        <v>0</v>
      </c>
      <c r="N503" s="13"/>
      <c r="O503" s="13"/>
    </row>
    <row r="504" spans="1:15" x14ac:dyDescent="0.35">
      <c r="A504" s="12" t="str">
        <f t="shared" si="7"/>
        <v>DISTRIBUCION VOLUMEN X CRITERIO (Consumiciones)Resto vinoNOROESTE</v>
      </c>
      <c r="B504" s="12" t="s">
        <v>118</v>
      </c>
      <c r="C504" s="12" t="s">
        <v>136</v>
      </c>
      <c r="D504" s="12" t="s">
        <v>8</v>
      </c>
      <c r="E504" s="13">
        <v>8.1964434105940835</v>
      </c>
      <c r="F504" s="13">
        <v>4.0177949216411299</v>
      </c>
      <c r="G504" s="13">
        <v>4.4708135090139232</v>
      </c>
      <c r="H504" s="13">
        <v>3.3774248186017881</v>
      </c>
      <c r="I504" s="13">
        <v>0</v>
      </c>
      <c r="J504" s="13">
        <v>0</v>
      </c>
      <c r="K504" s="13">
        <v>0</v>
      </c>
      <c r="L504" s="13">
        <v>0</v>
      </c>
      <c r="M504" s="13">
        <v>0</v>
      </c>
      <c r="N504" s="13"/>
      <c r="O504" s="13"/>
    </row>
    <row r="505" spans="1:15" x14ac:dyDescent="0.35">
      <c r="A505" s="12" t="str">
        <f t="shared" si="7"/>
        <v>DISTRIBUCION VOLUMEN X CRITERIO (Consumiciones)Resto vino&lt;2MIL</v>
      </c>
      <c r="B505" s="12" t="s">
        <v>118</v>
      </c>
      <c r="C505" s="12" t="s">
        <v>136</v>
      </c>
      <c r="D505" s="12" t="s">
        <v>9</v>
      </c>
      <c r="E505" s="13">
        <v>4.9068427713368088</v>
      </c>
      <c r="F505" s="13">
        <v>1.6192140633592751</v>
      </c>
      <c r="G505" s="13">
        <v>0.37569479263277722</v>
      </c>
      <c r="H505" s="13">
        <v>0.67825789830385741</v>
      </c>
      <c r="I505" s="13">
        <v>0</v>
      </c>
      <c r="J505" s="13">
        <v>0</v>
      </c>
      <c r="K505" s="13">
        <v>0</v>
      </c>
      <c r="L505" s="13">
        <v>0</v>
      </c>
      <c r="M505" s="13">
        <v>0</v>
      </c>
      <c r="N505" s="13"/>
      <c r="O505" s="13"/>
    </row>
    <row r="506" spans="1:15" x14ac:dyDescent="0.35">
      <c r="A506" s="12" t="str">
        <f t="shared" si="7"/>
        <v>DISTRIBUCION VOLUMEN X CRITERIO (Consumiciones)Resto vino2-5MIL</v>
      </c>
      <c r="B506" s="12" t="s">
        <v>118</v>
      </c>
      <c r="C506" s="12" t="s">
        <v>136</v>
      </c>
      <c r="D506" s="12" t="s">
        <v>10</v>
      </c>
      <c r="E506" s="13">
        <v>2.8122918011753355</v>
      </c>
      <c r="F506" s="13">
        <v>4.5870210685894532</v>
      </c>
      <c r="G506" s="13">
        <v>2.7146646524942954</v>
      </c>
      <c r="H506" s="13">
        <v>3.0822251815679271</v>
      </c>
      <c r="I506" s="13">
        <v>0</v>
      </c>
      <c r="J506" s="13">
        <v>0</v>
      </c>
      <c r="K506" s="13">
        <v>0</v>
      </c>
      <c r="L506" s="13">
        <v>0</v>
      </c>
      <c r="M506" s="13">
        <v>0</v>
      </c>
      <c r="N506" s="13"/>
      <c r="O506" s="13"/>
    </row>
    <row r="507" spans="1:15" x14ac:dyDescent="0.35">
      <c r="A507" s="12" t="str">
        <f t="shared" si="7"/>
        <v>DISTRIBUCION VOLUMEN X CRITERIO (Consumiciones)Resto vino5-10MIL</v>
      </c>
      <c r="B507" s="12" t="s">
        <v>118</v>
      </c>
      <c r="C507" s="12" t="s">
        <v>136</v>
      </c>
      <c r="D507" s="12" t="s">
        <v>11</v>
      </c>
      <c r="E507" s="13">
        <v>2.0791827433487073</v>
      </c>
      <c r="F507" s="13">
        <v>3.0518009237301995</v>
      </c>
      <c r="G507" s="13">
        <v>2.9429411076943826</v>
      </c>
      <c r="H507" s="13">
        <v>3.7163976289531115</v>
      </c>
      <c r="I507" s="13">
        <v>0</v>
      </c>
      <c r="J507" s="13">
        <v>0</v>
      </c>
      <c r="K507" s="13">
        <v>0</v>
      </c>
      <c r="L507" s="13">
        <v>0</v>
      </c>
      <c r="M507" s="13">
        <v>0</v>
      </c>
      <c r="N507" s="13"/>
      <c r="O507" s="13"/>
    </row>
    <row r="508" spans="1:15" x14ac:dyDescent="0.35">
      <c r="A508" s="12" t="str">
        <f t="shared" si="7"/>
        <v>DISTRIBUCION VOLUMEN X CRITERIO (Consumiciones)Resto vino10-30MIL</v>
      </c>
      <c r="B508" s="12" t="s">
        <v>118</v>
      </c>
      <c r="C508" s="12" t="s">
        <v>136</v>
      </c>
      <c r="D508" s="12" t="s">
        <v>12</v>
      </c>
      <c r="E508" s="13">
        <v>35.416402797986258</v>
      </c>
      <c r="F508" s="13">
        <v>30.845404156191879</v>
      </c>
      <c r="G508" s="13">
        <v>36.029691827323454</v>
      </c>
      <c r="H508" s="13">
        <v>38.533585116577981</v>
      </c>
      <c r="I508" s="13">
        <v>0</v>
      </c>
      <c r="J508" s="13">
        <v>0</v>
      </c>
      <c r="K508" s="13">
        <v>0</v>
      </c>
      <c r="L508" s="13">
        <v>0</v>
      </c>
      <c r="M508" s="13">
        <v>0</v>
      </c>
      <c r="N508" s="13"/>
      <c r="O508" s="13"/>
    </row>
    <row r="509" spans="1:15" x14ac:dyDescent="0.35">
      <c r="A509" s="12" t="str">
        <f t="shared" si="7"/>
        <v>DISTRIBUCION VOLUMEN X CRITERIO (Consumiciones)Resto vino30-100MIL</v>
      </c>
      <c r="B509" s="12" t="s">
        <v>118</v>
      </c>
      <c r="C509" s="12" t="s">
        <v>136</v>
      </c>
      <c r="D509" s="12" t="s">
        <v>13</v>
      </c>
      <c r="E509" s="13">
        <v>19.54253666101344</v>
      </c>
      <c r="F509" s="13">
        <v>21.359968085568696</v>
      </c>
      <c r="G509" s="13">
        <v>14.915075520704443</v>
      </c>
      <c r="H509" s="13">
        <v>16.129108685051065</v>
      </c>
      <c r="I509" s="13">
        <v>0</v>
      </c>
      <c r="J509" s="13">
        <v>0</v>
      </c>
      <c r="K509" s="13">
        <v>0</v>
      </c>
      <c r="L509" s="13">
        <v>0</v>
      </c>
      <c r="M509" s="13">
        <v>0</v>
      </c>
      <c r="N509" s="13"/>
      <c r="O509" s="13"/>
    </row>
    <row r="510" spans="1:15" x14ac:dyDescent="0.35">
      <c r="A510" s="12" t="str">
        <f t="shared" si="7"/>
        <v>DISTRIBUCION VOLUMEN X CRITERIO (Consumiciones)Resto vino100-200MIL</v>
      </c>
      <c r="B510" s="12" t="s">
        <v>118</v>
      </c>
      <c r="C510" s="12" t="s">
        <v>136</v>
      </c>
      <c r="D510" s="12" t="s">
        <v>14</v>
      </c>
      <c r="E510" s="13">
        <v>9.731260689899468</v>
      </c>
      <c r="F510" s="13">
        <v>9.0428328059594456</v>
      </c>
      <c r="G510" s="13">
        <v>6.5899409018298982</v>
      </c>
      <c r="H510" s="13">
        <v>6.8015826590890311</v>
      </c>
      <c r="I510" s="13">
        <v>0</v>
      </c>
      <c r="J510" s="13">
        <v>0</v>
      </c>
      <c r="K510" s="13">
        <v>0</v>
      </c>
      <c r="L510" s="13">
        <v>0</v>
      </c>
      <c r="M510" s="13">
        <v>0</v>
      </c>
      <c r="N510" s="13"/>
      <c r="O510" s="13"/>
    </row>
    <row r="511" spans="1:15" x14ac:dyDescent="0.35">
      <c r="A511" s="12" t="str">
        <f t="shared" si="7"/>
        <v>DISTRIBUCION VOLUMEN X CRITERIO (Consumiciones)Resto vino200-500MIL</v>
      </c>
      <c r="B511" s="12" t="s">
        <v>118</v>
      </c>
      <c r="C511" s="12" t="s">
        <v>136</v>
      </c>
      <c r="D511" s="12" t="s">
        <v>15</v>
      </c>
      <c r="E511" s="13">
        <v>12.645712146814992</v>
      </c>
      <c r="F511" s="13">
        <v>12.359979653299478</v>
      </c>
      <c r="G511" s="13">
        <v>20.088077003359103</v>
      </c>
      <c r="H511" s="13">
        <v>16.87952307516499</v>
      </c>
      <c r="I511" s="13">
        <v>0</v>
      </c>
      <c r="J511" s="13">
        <v>0</v>
      </c>
      <c r="K511" s="13">
        <v>0</v>
      </c>
      <c r="L511" s="13">
        <v>0</v>
      </c>
      <c r="M511" s="13">
        <v>0</v>
      </c>
      <c r="N511" s="13"/>
      <c r="O511" s="13"/>
    </row>
    <row r="512" spans="1:15" x14ac:dyDescent="0.35">
      <c r="A512" s="12" t="str">
        <f t="shared" si="7"/>
        <v>DISTRIBUCION VOLUMEN X CRITERIO (Consumiciones)Resto vino&gt;500MIL</v>
      </c>
      <c r="B512" s="12" t="s">
        <v>118</v>
      </c>
      <c r="C512" s="12" t="s">
        <v>136</v>
      </c>
      <c r="D512" s="12" t="s">
        <v>16</v>
      </c>
      <c r="E512" s="13">
        <v>12.865750308661999</v>
      </c>
      <c r="F512" s="13">
        <v>17.133788309901384</v>
      </c>
      <c r="G512" s="13">
        <v>16.34389697881317</v>
      </c>
      <c r="H512" s="13">
        <v>14.179328806816702</v>
      </c>
      <c r="I512" s="13">
        <v>0</v>
      </c>
      <c r="J512" s="13">
        <v>0</v>
      </c>
      <c r="K512" s="13">
        <v>0</v>
      </c>
      <c r="L512" s="13">
        <v>0</v>
      </c>
      <c r="M512" s="13">
        <v>0</v>
      </c>
      <c r="N512" s="13"/>
      <c r="O512" s="13"/>
    </row>
    <row r="513" spans="1:15" x14ac:dyDescent="0.35">
      <c r="A513" s="12" t="str">
        <f t="shared" si="7"/>
        <v>DISTRIBUCION VOLUMEN X CRITERIO (Consumiciones)Resto vinoDE 15 A 19 AÑOS</v>
      </c>
      <c r="B513" s="12" t="s">
        <v>118</v>
      </c>
      <c r="C513" s="12" t="s">
        <v>136</v>
      </c>
      <c r="D513" s="12" t="s">
        <v>39</v>
      </c>
      <c r="E513" s="13" t="s">
        <v>212</v>
      </c>
      <c r="F513" s="13" t="s">
        <v>212</v>
      </c>
      <c r="G513" s="13" t="s">
        <v>212</v>
      </c>
      <c r="H513" s="13">
        <v>3.775282322711746</v>
      </c>
      <c r="I513" s="13">
        <v>0</v>
      </c>
      <c r="J513" s="13">
        <v>0</v>
      </c>
      <c r="K513" s="13">
        <v>0</v>
      </c>
      <c r="L513" s="13">
        <v>0</v>
      </c>
      <c r="M513" s="13">
        <v>0</v>
      </c>
      <c r="N513" s="13"/>
      <c r="O513" s="13"/>
    </row>
    <row r="514" spans="1:15" x14ac:dyDescent="0.35">
      <c r="A514" s="12" t="str">
        <f t="shared" si="7"/>
        <v>DISTRIBUCION VOLUMEN X CRITERIO (Consumiciones)Resto vinoDE 20 A 24 AÑOS</v>
      </c>
      <c r="B514" s="12" t="s">
        <v>118</v>
      </c>
      <c r="C514" s="12" t="s">
        <v>136</v>
      </c>
      <c r="D514" s="12" t="s">
        <v>40</v>
      </c>
      <c r="E514" s="13">
        <v>0.3206264474162494</v>
      </c>
      <c r="F514" s="13">
        <v>0.67112159779750413</v>
      </c>
      <c r="G514" s="13">
        <v>0.96364196508050581</v>
      </c>
      <c r="H514" s="13">
        <v>0.11839136303515725</v>
      </c>
      <c r="I514" s="13">
        <v>0</v>
      </c>
      <c r="J514" s="13">
        <v>0</v>
      </c>
      <c r="K514" s="13">
        <v>0</v>
      </c>
      <c r="L514" s="13">
        <v>0</v>
      </c>
      <c r="M514" s="13">
        <v>0</v>
      </c>
      <c r="N514" s="13"/>
      <c r="O514" s="13"/>
    </row>
    <row r="515" spans="1:15" x14ac:dyDescent="0.35">
      <c r="A515" s="12" t="str">
        <f t="shared" si="7"/>
        <v>DISTRIBUCION VOLUMEN X CRITERIO (Consumiciones)Resto vinoDE 25 A 34 AÑOS</v>
      </c>
      <c r="B515" s="12" t="s">
        <v>118</v>
      </c>
      <c r="C515" s="12" t="s">
        <v>136</v>
      </c>
      <c r="D515" s="12" t="s">
        <v>41</v>
      </c>
      <c r="E515" s="13">
        <v>8.1454150692957761</v>
      </c>
      <c r="F515" s="13">
        <v>10.169482888043438</v>
      </c>
      <c r="G515" s="13">
        <v>4.3226556374948801</v>
      </c>
      <c r="H515" s="13">
        <v>5.5076287381382594</v>
      </c>
      <c r="I515" s="13">
        <v>0</v>
      </c>
      <c r="J515" s="13">
        <v>0</v>
      </c>
      <c r="K515" s="13">
        <v>0</v>
      </c>
      <c r="L515" s="13">
        <v>0</v>
      </c>
      <c r="M515" s="13">
        <v>0</v>
      </c>
      <c r="N515" s="13"/>
      <c r="O515" s="13"/>
    </row>
    <row r="516" spans="1:15" x14ac:dyDescent="0.35">
      <c r="A516" s="12" t="str">
        <f t="shared" ref="A516:A579" si="8">B516&amp;C516&amp;D516</f>
        <v>DISTRIBUCION VOLUMEN X CRITERIO (Consumiciones)Resto vinoDE 35 A 49 AÑOS</v>
      </c>
      <c r="B516" s="12" t="s">
        <v>118</v>
      </c>
      <c r="C516" s="12" t="s">
        <v>136</v>
      </c>
      <c r="D516" s="12" t="s">
        <v>42</v>
      </c>
      <c r="E516" s="13">
        <v>19.329624240701783</v>
      </c>
      <c r="F516" s="13">
        <v>18.060798117148597</v>
      </c>
      <c r="G516" s="13">
        <v>28.343741325179089</v>
      </c>
      <c r="H516" s="13">
        <v>36.364998206666669</v>
      </c>
      <c r="I516" s="13">
        <v>0</v>
      </c>
      <c r="J516" s="13">
        <v>0</v>
      </c>
      <c r="K516" s="13">
        <v>0</v>
      </c>
      <c r="L516" s="13">
        <v>0</v>
      </c>
      <c r="M516" s="13">
        <v>0</v>
      </c>
      <c r="N516" s="13"/>
      <c r="O516" s="13"/>
    </row>
    <row r="517" spans="1:15" x14ac:dyDescent="0.35">
      <c r="A517" s="12" t="str">
        <f t="shared" si="8"/>
        <v>DISTRIBUCION VOLUMEN X CRITERIO (Consumiciones)Resto vinoDE 50 A 59 AÑOS</v>
      </c>
      <c r="B517" s="12" t="s">
        <v>118</v>
      </c>
      <c r="C517" s="12" t="s">
        <v>136</v>
      </c>
      <c r="D517" s="12" t="s">
        <v>43</v>
      </c>
      <c r="E517" s="13">
        <v>20.643214018351877</v>
      </c>
      <c r="F517" s="13">
        <v>28.355828401155147</v>
      </c>
      <c r="G517" s="13">
        <v>32.439404470630592</v>
      </c>
      <c r="H517" s="13">
        <v>20.886135213938442</v>
      </c>
      <c r="I517" s="13">
        <v>0</v>
      </c>
      <c r="J517" s="13">
        <v>0</v>
      </c>
      <c r="K517" s="13">
        <v>0</v>
      </c>
      <c r="L517" s="13">
        <v>0</v>
      </c>
      <c r="M517" s="13">
        <v>0</v>
      </c>
      <c r="N517" s="13"/>
      <c r="O517" s="13"/>
    </row>
    <row r="518" spans="1:15" x14ac:dyDescent="0.35">
      <c r="A518" s="12" t="str">
        <f t="shared" si="8"/>
        <v>DISTRIBUCION VOLUMEN X CRITERIO (Consumiciones)Resto vinoDE 60 A 75 AÑOS</v>
      </c>
      <c r="B518" s="12" t="s">
        <v>118</v>
      </c>
      <c r="C518" s="12" t="s">
        <v>136</v>
      </c>
      <c r="D518" s="12" t="s">
        <v>44</v>
      </c>
      <c r="E518" s="13">
        <v>51.56112434316006</v>
      </c>
      <c r="F518" s="13">
        <v>42.742765244158846</v>
      </c>
      <c r="G518" s="13">
        <v>33.930548352689613</v>
      </c>
      <c r="H518" s="13">
        <v>33.347581941755699</v>
      </c>
      <c r="I518" s="13">
        <v>0</v>
      </c>
      <c r="J518" s="13">
        <v>0</v>
      </c>
      <c r="K518" s="13">
        <v>0</v>
      </c>
      <c r="L518" s="13">
        <v>0</v>
      </c>
      <c r="M518" s="13">
        <v>0</v>
      </c>
      <c r="N518" s="13"/>
      <c r="O518" s="13"/>
    </row>
    <row r="519" spans="1:15" x14ac:dyDescent="0.35">
      <c r="A519" s="12" t="str">
        <f t="shared" si="8"/>
        <v>DISTRIBUCION VOLUMEN X CRITERIO (Consumiciones)Resto vinoALTA Y MEDIA ALTA</v>
      </c>
      <c r="B519" s="12" t="s">
        <v>118</v>
      </c>
      <c r="C519" s="12" t="s">
        <v>136</v>
      </c>
      <c r="D519" s="12" t="s">
        <v>17</v>
      </c>
      <c r="E519" s="13">
        <v>23.282026964547377</v>
      </c>
      <c r="F519" s="13">
        <v>12.908068117051682</v>
      </c>
      <c r="G519" s="13">
        <v>25.13456149071709</v>
      </c>
      <c r="H519" s="13">
        <v>23.753689910604876</v>
      </c>
      <c r="I519" s="13">
        <v>0</v>
      </c>
      <c r="J519" s="13">
        <v>0</v>
      </c>
      <c r="K519" s="13">
        <v>0</v>
      </c>
      <c r="L519" s="13">
        <v>0</v>
      </c>
      <c r="M519" s="13">
        <v>0</v>
      </c>
      <c r="N519" s="13"/>
      <c r="O519" s="13"/>
    </row>
    <row r="520" spans="1:15" x14ac:dyDescent="0.35">
      <c r="A520" s="12" t="str">
        <f t="shared" si="8"/>
        <v>DISTRIBUCION VOLUMEN X CRITERIO (Consumiciones)Resto vinoMEDIA</v>
      </c>
      <c r="B520" s="12" t="s">
        <v>118</v>
      </c>
      <c r="C520" s="12" t="s">
        <v>136</v>
      </c>
      <c r="D520" s="12" t="s">
        <v>18</v>
      </c>
      <c r="E520" s="13">
        <v>21.908782270496033</v>
      </c>
      <c r="F520" s="13">
        <v>36.107170961369093</v>
      </c>
      <c r="G520" s="13">
        <v>27.406674169602208</v>
      </c>
      <c r="H520" s="13">
        <v>47.023802115567605</v>
      </c>
      <c r="I520" s="13">
        <v>0</v>
      </c>
      <c r="J520" s="13">
        <v>0</v>
      </c>
      <c r="K520" s="13">
        <v>0</v>
      </c>
      <c r="L520" s="13">
        <v>0</v>
      </c>
      <c r="M520" s="13">
        <v>0</v>
      </c>
      <c r="N520" s="13"/>
      <c r="O520" s="13"/>
    </row>
    <row r="521" spans="1:15" x14ac:dyDescent="0.35">
      <c r="A521" s="12" t="str">
        <f t="shared" si="8"/>
        <v>DISTRIBUCION VOLUMEN X CRITERIO (Consumiciones)Resto vinoMEDIA BAJA</v>
      </c>
      <c r="B521" s="12" t="s">
        <v>118</v>
      </c>
      <c r="C521" s="12" t="s">
        <v>136</v>
      </c>
      <c r="D521" s="12" t="s">
        <v>19</v>
      </c>
      <c r="E521" s="13">
        <v>33.327566837293169</v>
      </c>
      <c r="F521" s="13">
        <v>21.106559747485818</v>
      </c>
      <c r="G521" s="13">
        <v>18.264526536792715</v>
      </c>
      <c r="H521" s="13">
        <v>14.198239704739265</v>
      </c>
      <c r="I521" s="13">
        <v>0</v>
      </c>
      <c r="J521" s="13">
        <v>0</v>
      </c>
      <c r="K521" s="13">
        <v>0</v>
      </c>
      <c r="L521" s="13">
        <v>0</v>
      </c>
      <c r="M521" s="13">
        <v>0</v>
      </c>
      <c r="N521" s="13"/>
      <c r="O521" s="13"/>
    </row>
    <row r="522" spans="1:15" x14ac:dyDescent="0.35">
      <c r="A522" s="12" t="str">
        <f t="shared" si="8"/>
        <v>DISTRIBUCION VOLUMEN X CRITERIO (Consumiciones)Resto vinoBAJA</v>
      </c>
      <c r="B522" s="12" t="s">
        <v>118</v>
      </c>
      <c r="C522" s="12" t="s">
        <v>136</v>
      </c>
      <c r="D522" s="12" t="s">
        <v>20</v>
      </c>
      <c r="E522" s="13">
        <v>21.481629076320605</v>
      </c>
      <c r="F522" s="13">
        <v>29.878207426920859</v>
      </c>
      <c r="G522" s="13">
        <v>29.194234216398719</v>
      </c>
      <c r="H522" s="13">
        <v>15.024268269088248</v>
      </c>
      <c r="I522" s="13">
        <v>0</v>
      </c>
      <c r="J522" s="13">
        <v>0</v>
      </c>
      <c r="K522" s="13">
        <v>0</v>
      </c>
      <c r="L522" s="13">
        <v>0</v>
      </c>
      <c r="M522" s="13">
        <v>0</v>
      </c>
      <c r="N522" s="13"/>
      <c r="O522" s="13"/>
    </row>
    <row r="523" spans="1:15" x14ac:dyDescent="0.35">
      <c r="A523" s="12" t="str">
        <f t="shared" si="8"/>
        <v>DISTRIBUCION VOLUMEN X CRITERIO (Consumiciones)Resto vinoHOMBRE</v>
      </c>
      <c r="B523" s="12" t="s">
        <v>118</v>
      </c>
      <c r="C523" s="12" t="s">
        <v>136</v>
      </c>
      <c r="D523" s="12" t="s">
        <v>21</v>
      </c>
      <c r="E523" s="13">
        <v>53.977723819850546</v>
      </c>
      <c r="F523" s="13">
        <v>59.880452191975564</v>
      </c>
      <c r="G523" s="13">
        <v>65.892487094018364</v>
      </c>
      <c r="H523" s="13">
        <v>53.810114852533687</v>
      </c>
      <c r="I523" s="13">
        <v>0</v>
      </c>
      <c r="J523" s="13">
        <v>0</v>
      </c>
      <c r="K523" s="13">
        <v>0</v>
      </c>
      <c r="L523" s="13">
        <v>0</v>
      </c>
      <c r="M523" s="13">
        <v>0</v>
      </c>
      <c r="N523" s="13"/>
      <c r="O523" s="13"/>
    </row>
    <row r="524" spans="1:15" x14ac:dyDescent="0.35">
      <c r="A524" s="12" t="str">
        <f t="shared" si="8"/>
        <v>DISTRIBUCION VOLUMEN X CRITERIO (Consumiciones)Resto vinoMUJER</v>
      </c>
      <c r="B524" s="12" t="s">
        <v>118</v>
      </c>
      <c r="C524" s="12" t="s">
        <v>136</v>
      </c>
      <c r="D524" s="12" t="s">
        <v>22</v>
      </c>
      <c r="E524" s="13">
        <v>46.022276180149454</v>
      </c>
      <c r="F524" s="13">
        <v>40.119547808024443</v>
      </c>
      <c r="G524" s="13">
        <v>34.10749856002456</v>
      </c>
      <c r="H524" s="13">
        <v>46.189885147466306</v>
      </c>
      <c r="I524" s="13">
        <v>0</v>
      </c>
      <c r="J524" s="13">
        <v>0</v>
      </c>
      <c r="K524" s="13">
        <v>0</v>
      </c>
      <c r="L524" s="13">
        <v>0</v>
      </c>
      <c r="M524" s="13">
        <v>0</v>
      </c>
      <c r="N524" s="13"/>
      <c r="O524" s="13"/>
    </row>
    <row r="525" spans="1:15" x14ac:dyDescent="0.35">
      <c r="A525" s="12" t="str">
        <f t="shared" si="8"/>
        <v>DISTRIBUCION VOLUMEN X CRITERIO (Consumiciones)CavaT.ESPAÑA</v>
      </c>
      <c r="B525" s="12" t="s">
        <v>118</v>
      </c>
      <c r="C525" s="12" t="s">
        <v>137</v>
      </c>
      <c r="D525" s="12" t="s">
        <v>36</v>
      </c>
      <c r="E525" s="13">
        <v>100</v>
      </c>
      <c r="F525" s="13">
        <v>100</v>
      </c>
      <c r="G525" s="13">
        <v>100</v>
      </c>
      <c r="H525" s="13">
        <v>100</v>
      </c>
      <c r="I525" s="13">
        <v>0</v>
      </c>
      <c r="J525" s="13">
        <v>0</v>
      </c>
      <c r="K525" s="13">
        <v>0</v>
      </c>
      <c r="L525" s="13">
        <v>0</v>
      </c>
      <c r="M525" s="13">
        <v>0</v>
      </c>
      <c r="N525" s="13"/>
      <c r="O525" s="13"/>
    </row>
    <row r="526" spans="1:15" x14ac:dyDescent="0.35">
      <c r="A526" s="12" t="str">
        <f t="shared" si="8"/>
        <v>DISTRIBUCION VOLUMEN X CRITERIO (Consumiciones)CavaBCN AM</v>
      </c>
      <c r="B526" s="12" t="s">
        <v>118</v>
      </c>
      <c r="C526" s="12" t="s">
        <v>137</v>
      </c>
      <c r="D526" s="12" t="s">
        <v>1</v>
      </c>
      <c r="E526" s="13">
        <v>28.809228639444161</v>
      </c>
      <c r="F526" s="13">
        <v>31.524445637936864</v>
      </c>
      <c r="G526" s="13">
        <v>23.939597551171211</v>
      </c>
      <c r="H526" s="13">
        <v>30.051072324712781</v>
      </c>
      <c r="I526" s="13">
        <v>0</v>
      </c>
      <c r="J526" s="13">
        <v>0</v>
      </c>
      <c r="K526" s="13">
        <v>0</v>
      </c>
      <c r="L526" s="13">
        <v>0</v>
      </c>
      <c r="M526" s="13">
        <v>0</v>
      </c>
      <c r="N526" s="13"/>
      <c r="O526" s="13"/>
    </row>
    <row r="527" spans="1:15" x14ac:dyDescent="0.35">
      <c r="A527" s="12" t="str">
        <f t="shared" si="8"/>
        <v>DISTRIBUCION VOLUMEN X CRITERIO (Consumiciones)CavaREST.CAT ARAGON</v>
      </c>
      <c r="B527" s="12" t="s">
        <v>118</v>
      </c>
      <c r="C527" s="12" t="s">
        <v>137</v>
      </c>
      <c r="D527" s="12" t="s">
        <v>2</v>
      </c>
      <c r="E527" s="13">
        <v>27.353557211958464</v>
      </c>
      <c r="F527" s="13">
        <v>23.632024842079478</v>
      </c>
      <c r="G527" s="13">
        <v>22.564342898474557</v>
      </c>
      <c r="H527" s="13">
        <v>23.353020180324652</v>
      </c>
      <c r="I527" s="13">
        <v>0</v>
      </c>
      <c r="J527" s="13">
        <v>0</v>
      </c>
      <c r="K527" s="13">
        <v>0</v>
      </c>
      <c r="L527" s="13">
        <v>0</v>
      </c>
      <c r="M527" s="13">
        <v>0</v>
      </c>
      <c r="N527" s="13"/>
      <c r="O527" s="13"/>
    </row>
    <row r="528" spans="1:15" x14ac:dyDescent="0.35">
      <c r="A528" s="12" t="str">
        <f t="shared" si="8"/>
        <v>DISTRIBUCION VOLUMEN X CRITERIO (Consumiciones)CavaLEVANTE</v>
      </c>
      <c r="B528" s="12" t="s">
        <v>118</v>
      </c>
      <c r="C528" s="12" t="s">
        <v>137</v>
      </c>
      <c r="D528" s="12" t="s">
        <v>3</v>
      </c>
      <c r="E528" s="13">
        <v>14.040602483187856</v>
      </c>
      <c r="F528" s="13">
        <v>13.342888930890867</v>
      </c>
      <c r="G528" s="13">
        <v>11.681953417094451</v>
      </c>
      <c r="H528" s="13">
        <v>10.920136501444972</v>
      </c>
      <c r="I528" s="13">
        <v>0</v>
      </c>
      <c r="J528" s="13">
        <v>0</v>
      </c>
      <c r="K528" s="13">
        <v>0</v>
      </c>
      <c r="L528" s="13">
        <v>0</v>
      </c>
      <c r="M528" s="13">
        <v>0</v>
      </c>
      <c r="N528" s="13"/>
      <c r="O528" s="13"/>
    </row>
    <row r="529" spans="1:15" x14ac:dyDescent="0.35">
      <c r="A529" s="12" t="str">
        <f t="shared" si="8"/>
        <v>DISTRIBUCION VOLUMEN X CRITERIO (Consumiciones)CavaANDALUCIA</v>
      </c>
      <c r="B529" s="12" t="s">
        <v>118</v>
      </c>
      <c r="C529" s="12" t="s">
        <v>137</v>
      </c>
      <c r="D529" s="12" t="s">
        <v>4</v>
      </c>
      <c r="E529" s="13">
        <v>4.1220166564651066</v>
      </c>
      <c r="F529" s="13">
        <v>5.284724819732423</v>
      </c>
      <c r="G529" s="13">
        <v>6.5856667282429688</v>
      </c>
      <c r="H529" s="13">
        <v>7.5471174111012322</v>
      </c>
      <c r="I529" s="13">
        <v>0</v>
      </c>
      <c r="J529" s="13">
        <v>0</v>
      </c>
      <c r="K529" s="13">
        <v>0</v>
      </c>
      <c r="L529" s="13">
        <v>0</v>
      </c>
      <c r="M529" s="13">
        <v>0</v>
      </c>
      <c r="N529" s="13"/>
      <c r="O529" s="13"/>
    </row>
    <row r="530" spans="1:15" x14ac:dyDescent="0.35">
      <c r="A530" s="12" t="str">
        <f t="shared" si="8"/>
        <v>DISTRIBUCION VOLUMEN X CRITERIO (Consumiciones)CavaMDD AM</v>
      </c>
      <c r="B530" s="12" t="s">
        <v>118</v>
      </c>
      <c r="C530" s="12" t="s">
        <v>137</v>
      </c>
      <c r="D530" s="12" t="s">
        <v>5</v>
      </c>
      <c r="E530" s="13">
        <v>4.0861066187016259</v>
      </c>
      <c r="F530" s="13">
        <v>4.0317826561927985</v>
      </c>
      <c r="G530" s="13">
        <v>7.8124780471813242</v>
      </c>
      <c r="H530" s="13">
        <v>5.235382870726025</v>
      </c>
      <c r="I530" s="13">
        <v>0</v>
      </c>
      <c r="J530" s="13">
        <v>0</v>
      </c>
      <c r="K530" s="13">
        <v>0</v>
      </c>
      <c r="L530" s="13">
        <v>0</v>
      </c>
      <c r="M530" s="13">
        <v>0</v>
      </c>
      <c r="N530" s="13"/>
      <c r="O530" s="13"/>
    </row>
    <row r="531" spans="1:15" x14ac:dyDescent="0.35">
      <c r="A531" s="12" t="str">
        <f t="shared" si="8"/>
        <v>DISTRIBUCION VOLUMEN X CRITERIO (Consumiciones)CavaRTO CENTRO</v>
      </c>
      <c r="B531" s="12" t="s">
        <v>118</v>
      </c>
      <c r="C531" s="12" t="s">
        <v>137</v>
      </c>
      <c r="D531" s="12" t="s">
        <v>6</v>
      </c>
      <c r="E531" s="13">
        <v>6.1459969975540769</v>
      </c>
      <c r="F531" s="13">
        <v>3.7660236740945661</v>
      </c>
      <c r="G531" s="13">
        <v>5.0733777029611264</v>
      </c>
      <c r="H531" s="13">
        <v>4.0114298683138818</v>
      </c>
      <c r="I531" s="13">
        <v>0</v>
      </c>
      <c r="J531" s="13">
        <v>0</v>
      </c>
      <c r="K531" s="13">
        <v>0</v>
      </c>
      <c r="L531" s="13">
        <v>0</v>
      </c>
      <c r="M531" s="13">
        <v>0</v>
      </c>
      <c r="N531" s="13"/>
      <c r="O531" s="13"/>
    </row>
    <row r="532" spans="1:15" x14ac:dyDescent="0.35">
      <c r="A532" s="12" t="str">
        <f t="shared" si="8"/>
        <v>DISTRIBUCION VOLUMEN X CRITERIO (Consumiciones)CavaNORTE-CENTRO</v>
      </c>
      <c r="B532" s="12" t="s">
        <v>118</v>
      </c>
      <c r="C532" s="12" t="s">
        <v>137</v>
      </c>
      <c r="D532" s="12" t="s">
        <v>7</v>
      </c>
      <c r="E532" s="13">
        <v>12.462340714686732</v>
      </c>
      <c r="F532" s="13">
        <v>13.815371434312512</v>
      </c>
      <c r="G532" s="13">
        <v>17.505128828896808</v>
      </c>
      <c r="H532" s="13">
        <v>14.956613533830096</v>
      </c>
      <c r="I532" s="13">
        <v>0</v>
      </c>
      <c r="J532" s="13">
        <v>0</v>
      </c>
      <c r="K532" s="13">
        <v>0</v>
      </c>
      <c r="L532" s="13">
        <v>0</v>
      </c>
      <c r="M532" s="13">
        <v>0</v>
      </c>
      <c r="N532" s="13"/>
      <c r="O532" s="13"/>
    </row>
    <row r="533" spans="1:15" x14ac:dyDescent="0.35">
      <c r="A533" s="12" t="str">
        <f t="shared" si="8"/>
        <v>DISTRIBUCION VOLUMEN X CRITERIO (Consumiciones)CavaNOROESTE</v>
      </c>
      <c r="B533" s="12" t="s">
        <v>118</v>
      </c>
      <c r="C533" s="12" t="s">
        <v>137</v>
      </c>
      <c r="D533" s="12" t="s">
        <v>8</v>
      </c>
      <c r="E533" s="13">
        <v>2.9801539468598128</v>
      </c>
      <c r="F533" s="13">
        <v>4.6027472828975569</v>
      </c>
      <c r="G533" s="13">
        <v>4.8374466953039832</v>
      </c>
      <c r="H533" s="13">
        <v>3.9252123783010178</v>
      </c>
      <c r="I533" s="13">
        <v>0</v>
      </c>
      <c r="J533" s="13">
        <v>0</v>
      </c>
      <c r="K533" s="13">
        <v>0</v>
      </c>
      <c r="L533" s="13">
        <v>0</v>
      </c>
      <c r="M533" s="13">
        <v>0</v>
      </c>
      <c r="N533" s="13"/>
      <c r="O533" s="13"/>
    </row>
    <row r="534" spans="1:15" x14ac:dyDescent="0.35">
      <c r="A534" s="12" t="str">
        <f t="shared" si="8"/>
        <v>DISTRIBUCION VOLUMEN X CRITERIO (Consumiciones)Cava&lt;2MIL</v>
      </c>
      <c r="B534" s="12" t="s">
        <v>118</v>
      </c>
      <c r="C534" s="12" t="s">
        <v>137</v>
      </c>
      <c r="D534" s="12" t="s">
        <v>9</v>
      </c>
      <c r="E534" s="13">
        <v>7.721498215612228</v>
      </c>
      <c r="F534" s="13">
        <v>7.4886097612894371</v>
      </c>
      <c r="G534" s="13">
        <v>3.7045251426445374</v>
      </c>
      <c r="H534" s="13">
        <v>4.9497152984793269</v>
      </c>
      <c r="I534" s="13">
        <v>0</v>
      </c>
      <c r="J534" s="13">
        <v>0</v>
      </c>
      <c r="K534" s="13">
        <v>0</v>
      </c>
      <c r="L534" s="13">
        <v>0</v>
      </c>
      <c r="M534" s="13">
        <v>0</v>
      </c>
      <c r="N534" s="13"/>
      <c r="O534" s="13"/>
    </row>
    <row r="535" spans="1:15" x14ac:dyDescent="0.35">
      <c r="A535" s="12" t="str">
        <f t="shared" si="8"/>
        <v>DISTRIBUCION VOLUMEN X CRITERIO (Consumiciones)Cava2-5MIL</v>
      </c>
      <c r="B535" s="12" t="s">
        <v>118</v>
      </c>
      <c r="C535" s="12" t="s">
        <v>137</v>
      </c>
      <c r="D535" s="12" t="s">
        <v>10</v>
      </c>
      <c r="E535" s="13">
        <v>3.2580926704852375</v>
      </c>
      <c r="F535" s="13">
        <v>5.0946171164663347</v>
      </c>
      <c r="G535" s="13">
        <v>6.6227669918068832</v>
      </c>
      <c r="H535" s="13">
        <v>3.8468875445791002</v>
      </c>
      <c r="I535" s="13">
        <v>0</v>
      </c>
      <c r="J535" s="13">
        <v>0</v>
      </c>
      <c r="K535" s="13">
        <v>0</v>
      </c>
      <c r="L535" s="13">
        <v>0</v>
      </c>
      <c r="M535" s="13">
        <v>0</v>
      </c>
      <c r="N535" s="13"/>
      <c r="O535" s="13"/>
    </row>
    <row r="536" spans="1:15" x14ac:dyDescent="0.35">
      <c r="A536" s="12" t="str">
        <f t="shared" si="8"/>
        <v>DISTRIBUCION VOLUMEN X CRITERIO (Consumiciones)Cava5-10MIL</v>
      </c>
      <c r="B536" s="12" t="s">
        <v>118</v>
      </c>
      <c r="C536" s="12" t="s">
        <v>137</v>
      </c>
      <c r="D536" s="12" t="s">
        <v>11</v>
      </c>
      <c r="E536" s="13">
        <v>5.2525364293775514</v>
      </c>
      <c r="F536" s="13">
        <v>2.383928516990522</v>
      </c>
      <c r="G536" s="13">
        <v>5.0387719300527918</v>
      </c>
      <c r="H536" s="13">
        <v>4.649951137499599</v>
      </c>
      <c r="I536" s="13">
        <v>0</v>
      </c>
      <c r="J536" s="13">
        <v>0</v>
      </c>
      <c r="K536" s="13">
        <v>0</v>
      </c>
      <c r="L536" s="13">
        <v>0</v>
      </c>
      <c r="M536" s="13">
        <v>0</v>
      </c>
      <c r="N536" s="13"/>
      <c r="O536" s="13"/>
    </row>
    <row r="537" spans="1:15" x14ac:dyDescent="0.35">
      <c r="A537" s="12" t="str">
        <f t="shared" si="8"/>
        <v>DISTRIBUCION VOLUMEN X CRITERIO (Consumiciones)Cava10-30MIL</v>
      </c>
      <c r="B537" s="12" t="s">
        <v>118</v>
      </c>
      <c r="C537" s="12" t="s">
        <v>137</v>
      </c>
      <c r="D537" s="12" t="s">
        <v>12</v>
      </c>
      <c r="E537" s="13">
        <v>18.978759778992519</v>
      </c>
      <c r="F537" s="13">
        <v>15.66351006770654</v>
      </c>
      <c r="G537" s="13">
        <v>15.174139514553255</v>
      </c>
      <c r="H537" s="13">
        <v>12.645710663820772</v>
      </c>
      <c r="I537" s="13">
        <v>0</v>
      </c>
      <c r="J537" s="13">
        <v>0</v>
      </c>
      <c r="K537" s="13">
        <v>0</v>
      </c>
      <c r="L537" s="13">
        <v>0</v>
      </c>
      <c r="M537" s="13">
        <v>0</v>
      </c>
      <c r="N537" s="13"/>
      <c r="O537" s="13"/>
    </row>
    <row r="538" spans="1:15" x14ac:dyDescent="0.35">
      <c r="A538" s="12" t="str">
        <f t="shared" si="8"/>
        <v>DISTRIBUCION VOLUMEN X CRITERIO (Consumiciones)Cava30-100MIL</v>
      </c>
      <c r="B538" s="12" t="s">
        <v>118</v>
      </c>
      <c r="C538" s="12" t="s">
        <v>137</v>
      </c>
      <c r="D538" s="12" t="s">
        <v>13</v>
      </c>
      <c r="E538" s="13">
        <v>20.285363116986701</v>
      </c>
      <c r="F538" s="13">
        <v>16.446571582550632</v>
      </c>
      <c r="G538" s="13">
        <v>21.92628015829446</v>
      </c>
      <c r="H538" s="13">
        <v>21.950543236033873</v>
      </c>
      <c r="I538" s="13">
        <v>0</v>
      </c>
      <c r="J538" s="13">
        <v>0</v>
      </c>
      <c r="K538" s="13">
        <v>0</v>
      </c>
      <c r="L538" s="13">
        <v>0</v>
      </c>
      <c r="M538" s="13">
        <v>0</v>
      </c>
      <c r="N538" s="13"/>
      <c r="O538" s="13"/>
    </row>
    <row r="539" spans="1:15" x14ac:dyDescent="0.35">
      <c r="A539" s="12" t="str">
        <f t="shared" si="8"/>
        <v>DISTRIBUCION VOLUMEN X CRITERIO (Consumiciones)Cava100-200MIL</v>
      </c>
      <c r="B539" s="12" t="s">
        <v>118</v>
      </c>
      <c r="C539" s="12" t="s">
        <v>137</v>
      </c>
      <c r="D539" s="12" t="s">
        <v>14</v>
      </c>
      <c r="E539" s="13">
        <v>7.9737715019339381</v>
      </c>
      <c r="F539" s="13">
        <v>8.7856707920798645</v>
      </c>
      <c r="G539" s="13">
        <v>13.90285991564914</v>
      </c>
      <c r="H539" s="13">
        <v>7.6450648874594727</v>
      </c>
      <c r="I539" s="13">
        <v>0</v>
      </c>
      <c r="J539" s="13">
        <v>0</v>
      </c>
      <c r="K539" s="13">
        <v>0</v>
      </c>
      <c r="L539" s="13">
        <v>0</v>
      </c>
      <c r="M539" s="13">
        <v>0</v>
      </c>
      <c r="N539" s="13"/>
      <c r="O539" s="13"/>
    </row>
    <row r="540" spans="1:15" x14ac:dyDescent="0.35">
      <c r="A540" s="12" t="str">
        <f t="shared" si="8"/>
        <v>DISTRIBUCION VOLUMEN X CRITERIO (Consumiciones)Cava200-500MIL</v>
      </c>
      <c r="B540" s="12" t="s">
        <v>118</v>
      </c>
      <c r="C540" s="12" t="s">
        <v>137</v>
      </c>
      <c r="D540" s="12" t="s">
        <v>15</v>
      </c>
      <c r="E540" s="13">
        <v>18.73323586688884</v>
      </c>
      <c r="F540" s="13">
        <v>20.923683611284229</v>
      </c>
      <c r="G540" s="13">
        <v>18.864382315980095</v>
      </c>
      <c r="H540" s="13">
        <v>20.408324766531312</v>
      </c>
      <c r="I540" s="13">
        <v>0</v>
      </c>
      <c r="J540" s="13">
        <v>0</v>
      </c>
      <c r="K540" s="13">
        <v>0</v>
      </c>
      <c r="L540" s="13">
        <v>0</v>
      </c>
      <c r="M540" s="13">
        <v>0</v>
      </c>
      <c r="N540" s="13"/>
      <c r="O540" s="13"/>
    </row>
    <row r="541" spans="1:15" x14ac:dyDescent="0.35">
      <c r="A541" s="12" t="str">
        <f t="shared" si="8"/>
        <v>DISTRIBUCION VOLUMEN X CRITERIO (Consumiciones)Cava&gt;500MIL</v>
      </c>
      <c r="B541" s="12" t="s">
        <v>118</v>
      </c>
      <c r="C541" s="12" t="s">
        <v>137</v>
      </c>
      <c r="D541" s="12" t="s">
        <v>16</v>
      </c>
      <c r="E541" s="13">
        <v>17.796732613149473</v>
      </c>
      <c r="F541" s="13">
        <v>23.213408551632433</v>
      </c>
      <c r="G541" s="13">
        <v>14.766259395806394</v>
      </c>
      <c r="H541" s="13">
        <v>23.903789027475732</v>
      </c>
      <c r="I541" s="13">
        <v>0</v>
      </c>
      <c r="J541" s="13">
        <v>0</v>
      </c>
      <c r="K541" s="13">
        <v>0</v>
      </c>
      <c r="L541" s="13">
        <v>0</v>
      </c>
      <c r="M541" s="13">
        <v>0</v>
      </c>
      <c r="N541" s="13"/>
      <c r="O541" s="13"/>
    </row>
    <row r="542" spans="1:15" x14ac:dyDescent="0.35">
      <c r="A542" s="12" t="str">
        <f t="shared" si="8"/>
        <v>DISTRIBUCION VOLUMEN X CRITERIO (Consumiciones)CavaDE 15 A 19 AÑOS</v>
      </c>
      <c r="B542" s="12" t="s">
        <v>118</v>
      </c>
      <c r="C542" s="12" t="s">
        <v>137</v>
      </c>
      <c r="D542" s="12" t="s">
        <v>39</v>
      </c>
      <c r="E542" s="13" t="s">
        <v>212</v>
      </c>
      <c r="F542" s="13" t="s">
        <v>212</v>
      </c>
      <c r="G542" s="13">
        <v>0.56789632805771872</v>
      </c>
      <c r="H542" s="13" t="s">
        <v>212</v>
      </c>
      <c r="I542" s="13">
        <v>0</v>
      </c>
      <c r="J542" s="13">
        <v>0</v>
      </c>
      <c r="K542" s="13">
        <v>0</v>
      </c>
      <c r="L542" s="13">
        <v>0</v>
      </c>
      <c r="M542" s="13">
        <v>0</v>
      </c>
      <c r="N542" s="13"/>
      <c r="O542" s="13"/>
    </row>
    <row r="543" spans="1:15" x14ac:dyDescent="0.35">
      <c r="A543" s="12" t="str">
        <f t="shared" si="8"/>
        <v>DISTRIBUCION VOLUMEN X CRITERIO (Consumiciones)CavaDE 20 A 24 AÑOS</v>
      </c>
      <c r="B543" s="12" t="s">
        <v>118</v>
      </c>
      <c r="C543" s="12" t="s">
        <v>137</v>
      </c>
      <c r="D543" s="12" t="s">
        <v>40</v>
      </c>
      <c r="E543" s="13">
        <v>0.81556090740224685</v>
      </c>
      <c r="F543" s="13">
        <v>0.86765996634952225</v>
      </c>
      <c r="G543" s="13">
        <v>0.15800235529352383</v>
      </c>
      <c r="H543" s="13">
        <v>0.51237553873799624</v>
      </c>
      <c r="I543" s="13">
        <v>0</v>
      </c>
      <c r="J543" s="13">
        <v>0</v>
      </c>
      <c r="K543" s="13">
        <v>0</v>
      </c>
      <c r="L543" s="13">
        <v>0</v>
      </c>
      <c r="M543" s="13">
        <v>0</v>
      </c>
      <c r="N543" s="13"/>
      <c r="O543" s="13"/>
    </row>
    <row r="544" spans="1:15" x14ac:dyDescent="0.35">
      <c r="A544" s="12" t="str">
        <f t="shared" si="8"/>
        <v>DISTRIBUCION VOLUMEN X CRITERIO (Consumiciones)CavaDE 25 A 34 AÑOS</v>
      </c>
      <c r="B544" s="12" t="s">
        <v>118</v>
      </c>
      <c r="C544" s="12" t="s">
        <v>137</v>
      </c>
      <c r="D544" s="12" t="s">
        <v>41</v>
      </c>
      <c r="E544" s="13">
        <v>2.1507425619182965</v>
      </c>
      <c r="F544" s="13">
        <v>3.9419835437658999</v>
      </c>
      <c r="G544" s="13">
        <v>6.2430368911426388</v>
      </c>
      <c r="H544" s="13">
        <v>1.3044361476491129</v>
      </c>
      <c r="I544" s="13">
        <v>0</v>
      </c>
      <c r="J544" s="13">
        <v>0</v>
      </c>
      <c r="K544" s="13">
        <v>0</v>
      </c>
      <c r="L544" s="13">
        <v>0</v>
      </c>
      <c r="M544" s="13">
        <v>0</v>
      </c>
      <c r="N544" s="13"/>
      <c r="O544" s="13"/>
    </row>
    <row r="545" spans="1:15" x14ac:dyDescent="0.35">
      <c r="A545" s="12" t="str">
        <f t="shared" si="8"/>
        <v>DISTRIBUCION VOLUMEN X CRITERIO (Consumiciones)CavaDE 35 A 49 AÑOS</v>
      </c>
      <c r="B545" s="12" t="s">
        <v>118</v>
      </c>
      <c r="C545" s="12" t="s">
        <v>137</v>
      </c>
      <c r="D545" s="12" t="s">
        <v>42</v>
      </c>
      <c r="E545" s="13">
        <v>12.753669497225149</v>
      </c>
      <c r="F545" s="13">
        <v>16.602311740634182</v>
      </c>
      <c r="G545" s="13">
        <v>22.253133236372342</v>
      </c>
      <c r="H545" s="13">
        <v>15.383453044592912</v>
      </c>
      <c r="I545" s="13">
        <v>0</v>
      </c>
      <c r="J545" s="13">
        <v>0</v>
      </c>
      <c r="K545" s="13">
        <v>0</v>
      </c>
      <c r="L545" s="13">
        <v>0</v>
      </c>
      <c r="M545" s="13">
        <v>0</v>
      </c>
      <c r="N545" s="13"/>
      <c r="O545" s="13"/>
    </row>
    <row r="546" spans="1:15" x14ac:dyDescent="0.35">
      <c r="A546" s="12" t="str">
        <f t="shared" si="8"/>
        <v>DISTRIBUCION VOLUMEN X CRITERIO (Consumiciones)CavaDE 50 A 59 AÑOS</v>
      </c>
      <c r="B546" s="12" t="s">
        <v>118</v>
      </c>
      <c r="C546" s="12" t="s">
        <v>137</v>
      </c>
      <c r="D546" s="12" t="s">
        <v>43</v>
      </c>
      <c r="E546" s="13">
        <v>28.528294824825995</v>
      </c>
      <c r="F546" s="13">
        <v>26.909248420529707</v>
      </c>
      <c r="G546" s="13">
        <v>23.903188394861939</v>
      </c>
      <c r="H546" s="13">
        <v>23.189254281347964</v>
      </c>
      <c r="I546" s="13">
        <v>0</v>
      </c>
      <c r="J546" s="13">
        <v>0</v>
      </c>
      <c r="K546" s="13">
        <v>0</v>
      </c>
      <c r="L546" s="13">
        <v>0</v>
      </c>
      <c r="M546" s="13">
        <v>0</v>
      </c>
      <c r="N546" s="13"/>
      <c r="O546" s="13"/>
    </row>
    <row r="547" spans="1:15" x14ac:dyDescent="0.35">
      <c r="A547" s="12" t="str">
        <f t="shared" si="8"/>
        <v>DISTRIBUCION VOLUMEN X CRITERIO (Consumiciones)CavaDE 60 A 75 AÑOS</v>
      </c>
      <c r="B547" s="12" t="s">
        <v>118</v>
      </c>
      <c r="C547" s="12" t="s">
        <v>137</v>
      </c>
      <c r="D547" s="12" t="s">
        <v>44</v>
      </c>
      <c r="E547" s="13">
        <v>55.751726978455771</v>
      </c>
      <c r="F547" s="13">
        <v>51.678812631732974</v>
      </c>
      <c r="G547" s="13">
        <v>46.874731687771728</v>
      </c>
      <c r="H547" s="13">
        <v>59.610473671361795</v>
      </c>
      <c r="I547" s="13">
        <v>0</v>
      </c>
      <c r="J547" s="13">
        <v>0</v>
      </c>
      <c r="K547" s="13">
        <v>0</v>
      </c>
      <c r="L547" s="13">
        <v>0</v>
      </c>
      <c r="M547" s="13">
        <v>0</v>
      </c>
      <c r="N547" s="13"/>
      <c r="O547" s="13"/>
    </row>
    <row r="548" spans="1:15" x14ac:dyDescent="0.35">
      <c r="A548" s="12" t="str">
        <f t="shared" si="8"/>
        <v>DISTRIBUCION VOLUMEN X CRITERIO (Consumiciones)CavaALTA Y MEDIA ALTA</v>
      </c>
      <c r="B548" s="12" t="s">
        <v>118</v>
      </c>
      <c r="C548" s="12" t="s">
        <v>137</v>
      </c>
      <c r="D548" s="12" t="s">
        <v>17</v>
      </c>
      <c r="E548" s="13">
        <v>23.134319820147443</v>
      </c>
      <c r="F548" s="13">
        <v>24.342425289126631</v>
      </c>
      <c r="G548" s="13">
        <v>26.281312850106808</v>
      </c>
      <c r="H548" s="13">
        <v>36.667241519612567</v>
      </c>
      <c r="I548" s="13">
        <v>0</v>
      </c>
      <c r="J548" s="13">
        <v>0</v>
      </c>
      <c r="K548" s="13">
        <v>0</v>
      </c>
      <c r="L548" s="13">
        <v>0</v>
      </c>
      <c r="M548" s="13">
        <v>0</v>
      </c>
      <c r="N548" s="13"/>
      <c r="O548" s="13"/>
    </row>
    <row r="549" spans="1:15" x14ac:dyDescent="0.35">
      <c r="A549" s="12" t="str">
        <f t="shared" si="8"/>
        <v>DISTRIBUCION VOLUMEN X CRITERIO (Consumiciones)CavaMEDIA</v>
      </c>
      <c r="B549" s="12" t="s">
        <v>118</v>
      </c>
      <c r="C549" s="12" t="s">
        <v>137</v>
      </c>
      <c r="D549" s="12" t="s">
        <v>18</v>
      </c>
      <c r="E549" s="13">
        <v>32.94158796210413</v>
      </c>
      <c r="F549" s="13">
        <v>27.689499985287526</v>
      </c>
      <c r="G549" s="13">
        <v>38.294968479004652</v>
      </c>
      <c r="H549" s="13">
        <v>32.807439940931992</v>
      </c>
      <c r="I549" s="13">
        <v>0</v>
      </c>
      <c r="J549" s="13">
        <v>0</v>
      </c>
      <c r="K549" s="13">
        <v>0</v>
      </c>
      <c r="L549" s="13">
        <v>0</v>
      </c>
      <c r="M549" s="13">
        <v>0</v>
      </c>
      <c r="N549" s="13"/>
      <c r="O549" s="13"/>
    </row>
    <row r="550" spans="1:15" x14ac:dyDescent="0.35">
      <c r="A550" s="12" t="str">
        <f t="shared" si="8"/>
        <v>DISTRIBUCION VOLUMEN X CRITERIO (Consumiciones)CavaMEDIA BAJA</v>
      </c>
      <c r="B550" s="12" t="s">
        <v>118</v>
      </c>
      <c r="C550" s="12" t="s">
        <v>137</v>
      </c>
      <c r="D550" s="12" t="s">
        <v>19</v>
      </c>
      <c r="E550" s="13">
        <v>27.705392553051517</v>
      </c>
      <c r="F550" s="13">
        <v>27.480450302454013</v>
      </c>
      <c r="G550" s="13">
        <v>25.542202098624422</v>
      </c>
      <c r="H550" s="13">
        <v>16.780554740558415</v>
      </c>
      <c r="I550" s="13">
        <v>0</v>
      </c>
      <c r="J550" s="13">
        <v>0</v>
      </c>
      <c r="K550" s="13">
        <v>0</v>
      </c>
      <c r="L550" s="13">
        <v>0</v>
      </c>
      <c r="M550" s="13">
        <v>0</v>
      </c>
      <c r="N550" s="13"/>
      <c r="O550" s="13"/>
    </row>
    <row r="551" spans="1:15" x14ac:dyDescent="0.35">
      <c r="A551" s="12" t="str">
        <f t="shared" si="8"/>
        <v>DISTRIBUCION VOLUMEN X CRITERIO (Consumiciones)CavaBAJA</v>
      </c>
      <c r="B551" s="12" t="s">
        <v>118</v>
      </c>
      <c r="C551" s="12" t="s">
        <v>137</v>
      </c>
      <c r="D551" s="12" t="s">
        <v>20</v>
      </c>
      <c r="E551" s="13">
        <v>16.218699664696906</v>
      </c>
      <c r="F551" s="13">
        <v>20.487624423131827</v>
      </c>
      <c r="G551" s="13">
        <v>9.8815051893211088</v>
      </c>
      <c r="H551" s="13">
        <v>13.744765292021563</v>
      </c>
      <c r="I551" s="13">
        <v>0</v>
      </c>
      <c r="J551" s="13">
        <v>0</v>
      </c>
      <c r="K551" s="13">
        <v>0</v>
      </c>
      <c r="L551" s="13">
        <v>0</v>
      </c>
      <c r="M551" s="13">
        <v>0</v>
      </c>
      <c r="N551" s="13"/>
      <c r="O551" s="13"/>
    </row>
    <row r="552" spans="1:15" x14ac:dyDescent="0.35">
      <c r="A552" s="12" t="str">
        <f t="shared" si="8"/>
        <v>DISTRIBUCION VOLUMEN X CRITERIO (Consumiciones)CavaHOMBRE</v>
      </c>
      <c r="B552" s="12" t="s">
        <v>118</v>
      </c>
      <c r="C552" s="12" t="s">
        <v>137</v>
      </c>
      <c r="D552" s="12" t="s">
        <v>21</v>
      </c>
      <c r="E552" s="13">
        <v>47.746980596877094</v>
      </c>
      <c r="F552" s="13">
        <v>44.387509082633471</v>
      </c>
      <c r="G552" s="13">
        <v>40.807590536676493</v>
      </c>
      <c r="H552" s="13">
        <v>42.858557059380814</v>
      </c>
      <c r="I552" s="13">
        <v>0</v>
      </c>
      <c r="J552" s="13">
        <v>0</v>
      </c>
      <c r="K552" s="13">
        <v>0</v>
      </c>
      <c r="L552" s="13">
        <v>0</v>
      </c>
      <c r="M552" s="13">
        <v>0</v>
      </c>
      <c r="N552" s="13"/>
      <c r="O552" s="13"/>
    </row>
    <row r="553" spans="1:15" x14ac:dyDescent="0.35">
      <c r="A553" s="12" t="str">
        <f t="shared" si="8"/>
        <v>DISTRIBUCION VOLUMEN X CRITERIO (Consumiciones)CavaMUJER</v>
      </c>
      <c r="B553" s="12" t="s">
        <v>118</v>
      </c>
      <c r="C553" s="12" t="s">
        <v>137</v>
      </c>
      <c r="D553" s="12" t="s">
        <v>22</v>
      </c>
      <c r="E553" s="13">
        <v>52.253011230978309</v>
      </c>
      <c r="F553" s="13">
        <v>55.612490917366522</v>
      </c>
      <c r="G553" s="13">
        <v>59.192409463323514</v>
      </c>
      <c r="H553" s="13">
        <v>57.141442940619179</v>
      </c>
      <c r="I553" s="13">
        <v>0</v>
      </c>
      <c r="J553" s="13">
        <v>0</v>
      </c>
      <c r="K553" s="13">
        <v>0</v>
      </c>
      <c r="L553" s="13">
        <v>0</v>
      </c>
      <c r="M553" s="13">
        <v>0</v>
      </c>
      <c r="N553" s="13"/>
      <c r="O553" s="13"/>
    </row>
    <row r="554" spans="1:15" x14ac:dyDescent="0.35">
      <c r="A554" s="12" t="str">
        <f t="shared" si="8"/>
        <v>DISTRIBUCION VOLUMEN X CRITERIO (Consumiciones)Otr.Bebidas Deri.VinoT.ESPAÑA</v>
      </c>
      <c r="B554" s="12" t="s">
        <v>118</v>
      </c>
      <c r="C554" s="12" t="s">
        <v>138</v>
      </c>
      <c r="D554" s="12" t="s">
        <v>36</v>
      </c>
      <c r="E554" s="13">
        <v>100</v>
      </c>
      <c r="F554" s="13">
        <v>100</v>
      </c>
      <c r="G554" s="13">
        <v>100</v>
      </c>
      <c r="H554" s="13">
        <v>100</v>
      </c>
      <c r="I554" s="13">
        <v>0</v>
      </c>
      <c r="J554" s="13">
        <v>0</v>
      </c>
      <c r="K554" s="13">
        <v>0</v>
      </c>
      <c r="L554" s="13">
        <v>0</v>
      </c>
      <c r="M554" s="13">
        <v>0</v>
      </c>
      <c r="N554" s="13"/>
      <c r="O554" s="13"/>
    </row>
    <row r="555" spans="1:15" x14ac:dyDescent="0.35">
      <c r="A555" s="12" t="str">
        <f t="shared" si="8"/>
        <v>DISTRIBUCION VOLUMEN X CRITERIO (Consumiciones)Otr.Bebidas Deri.VinoBCN AM</v>
      </c>
      <c r="B555" s="12" t="s">
        <v>118</v>
      </c>
      <c r="C555" s="12" t="s">
        <v>138</v>
      </c>
      <c r="D555" s="12" t="s">
        <v>1</v>
      </c>
      <c r="E555" s="13">
        <v>4.5311214995817064</v>
      </c>
      <c r="F555" s="13">
        <v>3.5472985252585403</v>
      </c>
      <c r="G555" s="13">
        <v>4.0980495211835803</v>
      </c>
      <c r="H555" s="13">
        <v>4.5933486200932778</v>
      </c>
      <c r="I555" s="13">
        <v>0</v>
      </c>
      <c r="J555" s="13">
        <v>0</v>
      </c>
      <c r="K555" s="13">
        <v>0</v>
      </c>
      <c r="L555" s="13">
        <v>0</v>
      </c>
      <c r="M555" s="13">
        <v>0</v>
      </c>
      <c r="N555" s="13"/>
      <c r="O555" s="13"/>
    </row>
    <row r="556" spans="1:15" x14ac:dyDescent="0.35">
      <c r="A556" s="12" t="str">
        <f t="shared" si="8"/>
        <v>DISTRIBUCION VOLUMEN X CRITERIO (Consumiciones)Otr.Bebidas Deri.VinoREST.CAT ARAGON</v>
      </c>
      <c r="B556" s="12" t="s">
        <v>118</v>
      </c>
      <c r="C556" s="12" t="s">
        <v>138</v>
      </c>
      <c r="D556" s="12" t="s">
        <v>2</v>
      </c>
      <c r="E556" s="13">
        <v>5.6749189365277175</v>
      </c>
      <c r="F556" s="13">
        <v>7.09971154264404</v>
      </c>
      <c r="G556" s="13">
        <v>7.1810635563473735</v>
      </c>
      <c r="H556" s="13">
        <v>6.0341782546864362</v>
      </c>
      <c r="I556" s="13">
        <v>0</v>
      </c>
      <c r="J556" s="13">
        <v>0</v>
      </c>
      <c r="K556" s="13">
        <v>0</v>
      </c>
      <c r="L556" s="13">
        <v>0</v>
      </c>
      <c r="M556" s="13">
        <v>0</v>
      </c>
      <c r="N556" s="13"/>
      <c r="O556" s="13"/>
    </row>
    <row r="557" spans="1:15" x14ac:dyDescent="0.35">
      <c r="A557" s="12" t="str">
        <f t="shared" si="8"/>
        <v>DISTRIBUCION VOLUMEN X CRITERIO (Consumiciones)Otr.Bebidas Deri.VinoLEVANTE</v>
      </c>
      <c r="B557" s="12" t="s">
        <v>118</v>
      </c>
      <c r="C557" s="12" t="s">
        <v>138</v>
      </c>
      <c r="D557" s="12" t="s">
        <v>3</v>
      </c>
      <c r="E557" s="13">
        <v>12.880195519562596</v>
      </c>
      <c r="F557" s="13">
        <v>10.990976049677508</v>
      </c>
      <c r="G557" s="13">
        <v>12.73487199538865</v>
      </c>
      <c r="H557" s="13">
        <v>12.685353245055369</v>
      </c>
      <c r="I557" s="13">
        <v>0</v>
      </c>
      <c r="J557" s="13">
        <v>0</v>
      </c>
      <c r="K557" s="13">
        <v>0</v>
      </c>
      <c r="L557" s="13">
        <v>0</v>
      </c>
      <c r="M557" s="13">
        <v>0</v>
      </c>
      <c r="N557" s="13"/>
      <c r="O557" s="13"/>
    </row>
    <row r="558" spans="1:15" x14ac:dyDescent="0.35">
      <c r="A558" s="12" t="str">
        <f t="shared" si="8"/>
        <v>DISTRIBUCION VOLUMEN X CRITERIO (Consumiciones)Otr.Bebidas Deri.VinoANDALUCIA</v>
      </c>
      <c r="B558" s="12" t="s">
        <v>118</v>
      </c>
      <c r="C558" s="12" t="s">
        <v>138</v>
      </c>
      <c r="D558" s="12" t="s">
        <v>4</v>
      </c>
      <c r="E558" s="13">
        <v>42.855858745343923</v>
      </c>
      <c r="F558" s="13">
        <v>42.105041538614017</v>
      </c>
      <c r="G558" s="13">
        <v>37.110892970755152</v>
      </c>
      <c r="H558" s="13">
        <v>40.08116480602618</v>
      </c>
      <c r="I558" s="13">
        <v>0</v>
      </c>
      <c r="J558" s="13">
        <v>0</v>
      </c>
      <c r="K558" s="13">
        <v>0</v>
      </c>
      <c r="L558" s="13">
        <v>0</v>
      </c>
      <c r="M558" s="13">
        <v>0</v>
      </c>
      <c r="N558" s="13"/>
      <c r="O558" s="13"/>
    </row>
    <row r="559" spans="1:15" x14ac:dyDescent="0.35">
      <c r="A559" s="12" t="str">
        <f t="shared" si="8"/>
        <v>DISTRIBUCION VOLUMEN X CRITERIO (Consumiciones)Otr.Bebidas Deri.VinoMDD AM</v>
      </c>
      <c r="B559" s="12" t="s">
        <v>118</v>
      </c>
      <c r="C559" s="12" t="s">
        <v>138</v>
      </c>
      <c r="D559" s="12" t="s">
        <v>5</v>
      </c>
      <c r="E559" s="13">
        <v>15.967792044192313</v>
      </c>
      <c r="F559" s="13">
        <v>15.261986135058741</v>
      </c>
      <c r="G559" s="13">
        <v>16.328309044243699</v>
      </c>
      <c r="H559" s="13">
        <v>15.087722129326808</v>
      </c>
      <c r="I559" s="13">
        <v>0</v>
      </c>
      <c r="J559" s="13">
        <v>0</v>
      </c>
      <c r="K559" s="13">
        <v>0</v>
      </c>
      <c r="L559" s="13">
        <v>0</v>
      </c>
      <c r="M559" s="13">
        <v>0</v>
      </c>
      <c r="N559" s="13"/>
      <c r="O559" s="13"/>
    </row>
    <row r="560" spans="1:15" x14ac:dyDescent="0.35">
      <c r="A560" s="12" t="str">
        <f t="shared" si="8"/>
        <v>DISTRIBUCION VOLUMEN X CRITERIO (Consumiciones)Otr.Bebidas Deri.VinoRTO CENTRO</v>
      </c>
      <c r="B560" s="12" t="s">
        <v>118</v>
      </c>
      <c r="C560" s="12" t="s">
        <v>138</v>
      </c>
      <c r="D560" s="12" t="s">
        <v>6</v>
      </c>
      <c r="E560" s="13">
        <v>8.4011277117719132</v>
      </c>
      <c r="F560" s="13">
        <v>8.8874638931752425</v>
      </c>
      <c r="G560" s="13">
        <v>10.748761372310513</v>
      </c>
      <c r="H560" s="13">
        <v>7.4971721543266039</v>
      </c>
      <c r="I560" s="13">
        <v>0</v>
      </c>
      <c r="J560" s="13">
        <v>0</v>
      </c>
      <c r="K560" s="13">
        <v>0</v>
      </c>
      <c r="L560" s="13">
        <v>0</v>
      </c>
      <c r="M560" s="13">
        <v>0</v>
      </c>
      <c r="N560" s="13"/>
      <c r="O560" s="13"/>
    </row>
    <row r="561" spans="1:15" x14ac:dyDescent="0.35">
      <c r="A561" s="12" t="str">
        <f t="shared" si="8"/>
        <v>DISTRIBUCION VOLUMEN X CRITERIO (Consumiciones)Otr.Bebidas Deri.VinoNORTE-CENTRO</v>
      </c>
      <c r="B561" s="12" t="s">
        <v>118</v>
      </c>
      <c r="C561" s="12" t="s">
        <v>138</v>
      </c>
      <c r="D561" s="12" t="s">
        <v>7</v>
      </c>
      <c r="E561" s="13">
        <v>8.0338050445254261</v>
      </c>
      <c r="F561" s="13">
        <v>8.2664116107511987</v>
      </c>
      <c r="G561" s="13">
        <v>8.1338353385881419</v>
      </c>
      <c r="H561" s="13">
        <v>11.05573673576446</v>
      </c>
      <c r="I561" s="13">
        <v>0</v>
      </c>
      <c r="J561" s="13">
        <v>0</v>
      </c>
      <c r="K561" s="13">
        <v>0</v>
      </c>
      <c r="L561" s="13">
        <v>0</v>
      </c>
      <c r="M561" s="13">
        <v>0</v>
      </c>
      <c r="N561" s="13"/>
      <c r="O561" s="13"/>
    </row>
    <row r="562" spans="1:15" x14ac:dyDescent="0.35">
      <c r="A562" s="12" t="str">
        <f t="shared" si="8"/>
        <v>DISTRIBUCION VOLUMEN X CRITERIO (Consumiciones)Otr.Bebidas Deri.VinoNOROESTE</v>
      </c>
      <c r="B562" s="12" t="s">
        <v>118</v>
      </c>
      <c r="C562" s="12" t="s">
        <v>138</v>
      </c>
      <c r="D562" s="12" t="s">
        <v>8</v>
      </c>
      <c r="E562" s="13">
        <v>1.6551830777720562</v>
      </c>
      <c r="F562" s="13">
        <v>3.8411126910312468</v>
      </c>
      <c r="G562" s="13">
        <v>3.6642147059329275</v>
      </c>
      <c r="H562" s="13">
        <v>2.9653240547208628</v>
      </c>
      <c r="I562" s="13">
        <v>0</v>
      </c>
      <c r="J562" s="13">
        <v>0</v>
      </c>
      <c r="K562" s="13">
        <v>0</v>
      </c>
      <c r="L562" s="13">
        <v>0</v>
      </c>
      <c r="M562" s="13">
        <v>0</v>
      </c>
      <c r="N562" s="13"/>
      <c r="O562" s="13"/>
    </row>
    <row r="563" spans="1:15" x14ac:dyDescent="0.35">
      <c r="A563" s="12" t="str">
        <f t="shared" si="8"/>
        <v>DISTRIBUCION VOLUMEN X CRITERIO (Consumiciones)Otr.Bebidas Deri.Vino&lt;2MIL</v>
      </c>
      <c r="B563" s="12" t="s">
        <v>118</v>
      </c>
      <c r="C563" s="12" t="s">
        <v>138</v>
      </c>
      <c r="D563" s="12" t="s">
        <v>9</v>
      </c>
      <c r="E563" s="13">
        <v>6.6608117064126908</v>
      </c>
      <c r="F563" s="13">
        <v>4.4461203647556475</v>
      </c>
      <c r="G563" s="13">
        <v>5.655926535378736</v>
      </c>
      <c r="H563" s="13">
        <v>4.8735858210178611</v>
      </c>
      <c r="I563" s="13">
        <v>0</v>
      </c>
      <c r="J563" s="13">
        <v>0</v>
      </c>
      <c r="K563" s="13">
        <v>0</v>
      </c>
      <c r="L563" s="13">
        <v>0</v>
      </c>
      <c r="M563" s="13">
        <v>0</v>
      </c>
      <c r="N563" s="13"/>
      <c r="O563" s="13"/>
    </row>
    <row r="564" spans="1:15" x14ac:dyDescent="0.35">
      <c r="A564" s="12" t="str">
        <f t="shared" si="8"/>
        <v>DISTRIBUCION VOLUMEN X CRITERIO (Consumiciones)Otr.Bebidas Deri.Vino2-5MIL</v>
      </c>
      <c r="B564" s="12" t="s">
        <v>118</v>
      </c>
      <c r="C564" s="12" t="s">
        <v>138</v>
      </c>
      <c r="D564" s="12" t="s">
        <v>10</v>
      </c>
      <c r="E564" s="13">
        <v>5.1306423471736089</v>
      </c>
      <c r="F564" s="13">
        <v>5.7690398638412947</v>
      </c>
      <c r="G564" s="13">
        <v>6.6251655054804655</v>
      </c>
      <c r="H564" s="13">
        <v>4.7546549311071225</v>
      </c>
      <c r="I564" s="13">
        <v>0</v>
      </c>
      <c r="J564" s="13">
        <v>0</v>
      </c>
      <c r="K564" s="13">
        <v>0</v>
      </c>
      <c r="L564" s="13">
        <v>0</v>
      </c>
      <c r="M564" s="13">
        <v>0</v>
      </c>
      <c r="N564" s="13"/>
      <c r="O564" s="13"/>
    </row>
    <row r="565" spans="1:15" x14ac:dyDescent="0.35">
      <c r="A565" s="12" t="str">
        <f t="shared" si="8"/>
        <v>DISTRIBUCION VOLUMEN X CRITERIO (Consumiciones)Otr.Bebidas Deri.Vino5-10MIL</v>
      </c>
      <c r="B565" s="12" t="s">
        <v>118</v>
      </c>
      <c r="C565" s="12" t="s">
        <v>138</v>
      </c>
      <c r="D565" s="12" t="s">
        <v>11</v>
      </c>
      <c r="E565" s="13">
        <v>7.5684453236342177</v>
      </c>
      <c r="F565" s="13">
        <v>7.9493846024589683</v>
      </c>
      <c r="G565" s="13">
        <v>7.1582550133862251</v>
      </c>
      <c r="H565" s="13">
        <v>7.2338584827173547</v>
      </c>
      <c r="I565" s="13">
        <v>0</v>
      </c>
      <c r="J565" s="13">
        <v>0</v>
      </c>
      <c r="K565" s="13">
        <v>0</v>
      </c>
      <c r="L565" s="13">
        <v>0</v>
      </c>
      <c r="M565" s="13">
        <v>0</v>
      </c>
      <c r="N565" s="13"/>
      <c r="O565" s="13"/>
    </row>
    <row r="566" spans="1:15" x14ac:dyDescent="0.35">
      <c r="A566" s="12" t="str">
        <f t="shared" si="8"/>
        <v>DISTRIBUCION VOLUMEN X CRITERIO (Consumiciones)Otr.Bebidas Deri.Vino10-30MIL</v>
      </c>
      <c r="B566" s="12" t="s">
        <v>118</v>
      </c>
      <c r="C566" s="12" t="s">
        <v>138</v>
      </c>
      <c r="D566" s="12" t="s">
        <v>12</v>
      </c>
      <c r="E566" s="13">
        <v>18.527351111520357</v>
      </c>
      <c r="F566" s="13">
        <v>23.452737027910032</v>
      </c>
      <c r="G566" s="13">
        <v>19.945154231295735</v>
      </c>
      <c r="H566" s="13">
        <v>23.272952168424847</v>
      </c>
      <c r="I566" s="13">
        <v>0</v>
      </c>
      <c r="J566" s="13">
        <v>0</v>
      </c>
      <c r="K566" s="13">
        <v>0</v>
      </c>
      <c r="L566" s="13">
        <v>0</v>
      </c>
      <c r="M566" s="13">
        <v>0</v>
      </c>
      <c r="N566" s="13"/>
      <c r="O566" s="13"/>
    </row>
    <row r="567" spans="1:15" x14ac:dyDescent="0.35">
      <c r="A567" s="12" t="str">
        <f t="shared" si="8"/>
        <v>DISTRIBUCION VOLUMEN X CRITERIO (Consumiciones)Otr.Bebidas Deri.Vino30-100MIL</v>
      </c>
      <c r="B567" s="12" t="s">
        <v>118</v>
      </c>
      <c r="C567" s="12" t="s">
        <v>138</v>
      </c>
      <c r="D567" s="12" t="s">
        <v>13</v>
      </c>
      <c r="E567" s="13">
        <v>19.077227312641597</v>
      </c>
      <c r="F567" s="13">
        <v>17.211702037434907</v>
      </c>
      <c r="G567" s="13">
        <v>18.041327213773645</v>
      </c>
      <c r="H567" s="13">
        <v>18.259110068769928</v>
      </c>
      <c r="I567" s="13">
        <v>0</v>
      </c>
      <c r="J567" s="13">
        <v>0</v>
      </c>
      <c r="K567" s="13">
        <v>0</v>
      </c>
      <c r="L567" s="13">
        <v>0</v>
      </c>
      <c r="M567" s="13">
        <v>0</v>
      </c>
      <c r="N567" s="13"/>
      <c r="O567" s="13"/>
    </row>
    <row r="568" spans="1:15" x14ac:dyDescent="0.35">
      <c r="A568" s="12" t="str">
        <f t="shared" si="8"/>
        <v>DISTRIBUCION VOLUMEN X CRITERIO (Consumiciones)Otr.Bebidas Deri.Vino100-200MIL</v>
      </c>
      <c r="B568" s="12" t="s">
        <v>118</v>
      </c>
      <c r="C568" s="12" t="s">
        <v>138</v>
      </c>
      <c r="D568" s="12" t="s">
        <v>14</v>
      </c>
      <c r="E568" s="13">
        <v>13.308595481440872</v>
      </c>
      <c r="F568" s="13">
        <v>10.49752190442633</v>
      </c>
      <c r="G568" s="13">
        <v>9.7070027789220603</v>
      </c>
      <c r="H568" s="13">
        <v>11.39635894377915</v>
      </c>
      <c r="I568" s="13">
        <v>0</v>
      </c>
      <c r="J568" s="13">
        <v>0</v>
      </c>
      <c r="K568" s="13">
        <v>0</v>
      </c>
      <c r="L568" s="13">
        <v>0</v>
      </c>
      <c r="M568" s="13">
        <v>0</v>
      </c>
      <c r="N568" s="13"/>
      <c r="O568" s="13"/>
    </row>
    <row r="569" spans="1:15" x14ac:dyDescent="0.35">
      <c r="A569" s="12" t="str">
        <f t="shared" si="8"/>
        <v>DISTRIBUCION VOLUMEN X CRITERIO (Consumiciones)Otr.Bebidas Deri.Vino200-500MIL</v>
      </c>
      <c r="B569" s="12" t="s">
        <v>118</v>
      </c>
      <c r="C569" s="12" t="s">
        <v>138</v>
      </c>
      <c r="D569" s="12" t="s">
        <v>15</v>
      </c>
      <c r="E569" s="13">
        <v>10.63967375232925</v>
      </c>
      <c r="F569" s="13">
        <v>11.520601074976868</v>
      </c>
      <c r="G569" s="13">
        <v>12.344815108603745</v>
      </c>
      <c r="H569" s="13">
        <v>10.68449234022672</v>
      </c>
      <c r="I569" s="13">
        <v>0</v>
      </c>
      <c r="J569" s="13">
        <v>0</v>
      </c>
      <c r="K569" s="13">
        <v>0</v>
      </c>
      <c r="L569" s="13">
        <v>0</v>
      </c>
      <c r="M569" s="13">
        <v>0</v>
      </c>
      <c r="N569" s="13"/>
      <c r="O569" s="13"/>
    </row>
    <row r="570" spans="1:15" x14ac:dyDescent="0.35">
      <c r="A570" s="12" t="str">
        <f t="shared" si="8"/>
        <v>DISTRIBUCION VOLUMEN X CRITERIO (Consumiciones)Otr.Bebidas Deri.Vino&gt;500MIL</v>
      </c>
      <c r="B570" s="12" t="s">
        <v>118</v>
      </c>
      <c r="C570" s="12" t="s">
        <v>138</v>
      </c>
      <c r="D570" s="12" t="s">
        <v>16</v>
      </c>
      <c r="E570" s="13">
        <v>19.087260702680346</v>
      </c>
      <c r="F570" s="13">
        <v>19.152903055248633</v>
      </c>
      <c r="G570" s="13">
        <v>20.52235062265947</v>
      </c>
      <c r="H570" s="13">
        <v>19.524980840320978</v>
      </c>
      <c r="I570" s="13">
        <v>0</v>
      </c>
      <c r="J570" s="13">
        <v>0</v>
      </c>
      <c r="K570" s="13">
        <v>0</v>
      </c>
      <c r="L570" s="13">
        <v>0</v>
      </c>
      <c r="M570" s="13">
        <v>0</v>
      </c>
      <c r="N570" s="13"/>
      <c r="O570" s="13"/>
    </row>
    <row r="571" spans="1:15" x14ac:dyDescent="0.35">
      <c r="A571" s="12" t="str">
        <f t="shared" si="8"/>
        <v>DISTRIBUCION VOLUMEN X CRITERIO (Consumiciones)Otr.Bebidas Deri.VinoDE 15 A 19 AÑOS</v>
      </c>
      <c r="B571" s="12" t="s">
        <v>118</v>
      </c>
      <c r="C571" s="12" t="s">
        <v>138</v>
      </c>
      <c r="D571" s="12" t="s">
        <v>39</v>
      </c>
      <c r="E571" s="13">
        <v>0.68624041782234435</v>
      </c>
      <c r="F571" s="13">
        <v>1.3186868844361139</v>
      </c>
      <c r="G571" s="13">
        <v>4.745292392392467</v>
      </c>
      <c r="H571" s="13">
        <v>0.90922628195670518</v>
      </c>
      <c r="I571" s="13">
        <v>0</v>
      </c>
      <c r="J571" s="13">
        <v>0</v>
      </c>
      <c r="K571" s="13">
        <v>0</v>
      </c>
      <c r="L571" s="13">
        <v>0</v>
      </c>
      <c r="M571" s="13">
        <v>0</v>
      </c>
      <c r="N571" s="13"/>
      <c r="O571" s="13"/>
    </row>
    <row r="572" spans="1:15" x14ac:dyDescent="0.35">
      <c r="A572" s="12" t="str">
        <f t="shared" si="8"/>
        <v>DISTRIBUCION VOLUMEN X CRITERIO (Consumiciones)Otr.Bebidas Deri.VinoDE 20 A 24 AÑOS</v>
      </c>
      <c r="B572" s="12" t="s">
        <v>118</v>
      </c>
      <c r="C572" s="12" t="s">
        <v>138</v>
      </c>
      <c r="D572" s="12" t="s">
        <v>40</v>
      </c>
      <c r="E572" s="13">
        <v>5.0468854642100078</v>
      </c>
      <c r="F572" s="13">
        <v>4.9074396097652437</v>
      </c>
      <c r="G572" s="13">
        <v>2.3981671225933017</v>
      </c>
      <c r="H572" s="13">
        <v>2.4743034893156617</v>
      </c>
      <c r="I572" s="13">
        <v>0</v>
      </c>
      <c r="J572" s="13">
        <v>0</v>
      </c>
      <c r="K572" s="13">
        <v>0</v>
      </c>
      <c r="L572" s="13">
        <v>0</v>
      </c>
      <c r="M572" s="13">
        <v>0</v>
      </c>
      <c r="N572" s="13"/>
      <c r="O572" s="13"/>
    </row>
    <row r="573" spans="1:15" x14ac:dyDescent="0.35">
      <c r="A573" s="12" t="str">
        <f t="shared" si="8"/>
        <v>DISTRIBUCION VOLUMEN X CRITERIO (Consumiciones)Otr.Bebidas Deri.VinoDE 25 A 34 AÑOS</v>
      </c>
      <c r="B573" s="12" t="s">
        <v>118</v>
      </c>
      <c r="C573" s="12" t="s">
        <v>138</v>
      </c>
      <c r="D573" s="12" t="s">
        <v>41</v>
      </c>
      <c r="E573" s="13">
        <v>11.12251194818128</v>
      </c>
      <c r="F573" s="13">
        <v>11.174454234034791</v>
      </c>
      <c r="G573" s="13">
        <v>9.1174675848498286</v>
      </c>
      <c r="H573" s="13">
        <v>9.6109022671945308</v>
      </c>
      <c r="I573" s="13">
        <v>0</v>
      </c>
      <c r="J573" s="13">
        <v>0</v>
      </c>
      <c r="K573" s="13">
        <v>0</v>
      </c>
      <c r="L573" s="13">
        <v>0</v>
      </c>
      <c r="M573" s="13">
        <v>0</v>
      </c>
      <c r="N573" s="13"/>
      <c r="O573" s="13"/>
    </row>
    <row r="574" spans="1:15" x14ac:dyDescent="0.35">
      <c r="A574" s="12" t="str">
        <f t="shared" si="8"/>
        <v>DISTRIBUCION VOLUMEN X CRITERIO (Consumiciones)Otr.Bebidas Deri.VinoDE 35 A 49 AÑOS</v>
      </c>
      <c r="B574" s="12" t="s">
        <v>118</v>
      </c>
      <c r="C574" s="12" t="s">
        <v>138</v>
      </c>
      <c r="D574" s="12" t="s">
        <v>42</v>
      </c>
      <c r="E574" s="13">
        <v>26.265493559608206</v>
      </c>
      <c r="F574" s="13">
        <v>21.997758362790492</v>
      </c>
      <c r="G574" s="13">
        <v>24.723868450898607</v>
      </c>
      <c r="H574" s="13">
        <v>24.132371353513495</v>
      </c>
      <c r="I574" s="13">
        <v>0</v>
      </c>
      <c r="J574" s="13">
        <v>0</v>
      </c>
      <c r="K574" s="13">
        <v>0</v>
      </c>
      <c r="L574" s="13">
        <v>0</v>
      </c>
      <c r="M574" s="13">
        <v>0</v>
      </c>
      <c r="N574" s="13"/>
      <c r="O574" s="13"/>
    </row>
    <row r="575" spans="1:15" x14ac:dyDescent="0.35">
      <c r="A575" s="12" t="str">
        <f t="shared" si="8"/>
        <v>DISTRIBUCION VOLUMEN X CRITERIO (Consumiciones)Otr.Bebidas Deri.VinoDE 50 A 59 AÑOS</v>
      </c>
      <c r="B575" s="12" t="s">
        <v>118</v>
      </c>
      <c r="C575" s="12" t="s">
        <v>138</v>
      </c>
      <c r="D575" s="12" t="s">
        <v>43</v>
      </c>
      <c r="E575" s="13">
        <v>24.273710880257163</v>
      </c>
      <c r="F575" s="13">
        <v>22.688959628880532</v>
      </c>
      <c r="G575" s="13">
        <v>24.668738584701053</v>
      </c>
      <c r="H575" s="13">
        <v>24.906788673863332</v>
      </c>
      <c r="I575" s="13">
        <v>0</v>
      </c>
      <c r="J575" s="13">
        <v>0</v>
      </c>
      <c r="K575" s="13">
        <v>0</v>
      </c>
      <c r="L575" s="13">
        <v>0</v>
      </c>
      <c r="M575" s="13">
        <v>0</v>
      </c>
      <c r="N575" s="13"/>
      <c r="O575" s="13"/>
    </row>
    <row r="576" spans="1:15" x14ac:dyDescent="0.35">
      <c r="A576" s="12" t="str">
        <f t="shared" si="8"/>
        <v>DISTRIBUCION VOLUMEN X CRITERIO (Consumiciones)Otr.Bebidas Deri.VinoDE 60 A 75 AÑOS</v>
      </c>
      <c r="B576" s="12" t="s">
        <v>118</v>
      </c>
      <c r="C576" s="12" t="s">
        <v>138</v>
      </c>
      <c r="D576" s="12" t="s">
        <v>44</v>
      </c>
      <c r="E576" s="13">
        <v>32.605151668618539</v>
      </c>
      <c r="F576" s="13">
        <v>37.912727100829784</v>
      </c>
      <c r="G576" s="13">
        <v>34.34645988356489</v>
      </c>
      <c r="H576" s="13">
        <v>37.966402427029287</v>
      </c>
      <c r="I576" s="13">
        <v>0</v>
      </c>
      <c r="J576" s="13">
        <v>0</v>
      </c>
      <c r="K576" s="13">
        <v>0</v>
      </c>
      <c r="L576" s="13">
        <v>0</v>
      </c>
      <c r="M576" s="13">
        <v>0</v>
      </c>
      <c r="N576" s="13"/>
      <c r="O576" s="13"/>
    </row>
    <row r="577" spans="1:15" x14ac:dyDescent="0.35">
      <c r="A577" s="12" t="str">
        <f t="shared" si="8"/>
        <v>DISTRIBUCION VOLUMEN X CRITERIO (Consumiciones)Otr.Bebidas Deri.VinoALTA Y MEDIA ALTA</v>
      </c>
      <c r="B577" s="12" t="s">
        <v>118</v>
      </c>
      <c r="C577" s="12" t="s">
        <v>138</v>
      </c>
      <c r="D577" s="12" t="s">
        <v>17</v>
      </c>
      <c r="E577" s="13">
        <v>23.045923135720688</v>
      </c>
      <c r="F577" s="13">
        <v>26.436819735305665</v>
      </c>
      <c r="G577" s="13">
        <v>27.553748629042691</v>
      </c>
      <c r="H577" s="13">
        <v>29.034598077064942</v>
      </c>
      <c r="I577" s="13">
        <v>0</v>
      </c>
      <c r="J577" s="13">
        <v>0</v>
      </c>
      <c r="K577" s="13">
        <v>0</v>
      </c>
      <c r="L577" s="13">
        <v>0</v>
      </c>
      <c r="M577" s="13">
        <v>0</v>
      </c>
      <c r="N577" s="13"/>
      <c r="O577" s="13"/>
    </row>
    <row r="578" spans="1:15" x14ac:dyDescent="0.35">
      <c r="A578" s="12" t="str">
        <f t="shared" si="8"/>
        <v>DISTRIBUCION VOLUMEN X CRITERIO (Consumiciones)Otr.Bebidas Deri.VinoMEDIA</v>
      </c>
      <c r="B578" s="12" t="s">
        <v>118</v>
      </c>
      <c r="C578" s="12" t="s">
        <v>138</v>
      </c>
      <c r="D578" s="12" t="s">
        <v>18</v>
      </c>
      <c r="E578" s="13">
        <v>31.714217584509065</v>
      </c>
      <c r="F578" s="13">
        <v>32.477382524088263</v>
      </c>
      <c r="G578" s="13">
        <v>35.649899182771136</v>
      </c>
      <c r="H578" s="13">
        <v>30.036421320317046</v>
      </c>
      <c r="I578" s="13">
        <v>0</v>
      </c>
      <c r="J578" s="13">
        <v>0</v>
      </c>
      <c r="K578" s="13">
        <v>0</v>
      </c>
      <c r="L578" s="13">
        <v>0</v>
      </c>
      <c r="M578" s="13">
        <v>0</v>
      </c>
      <c r="N578" s="13"/>
      <c r="O578" s="13"/>
    </row>
    <row r="579" spans="1:15" x14ac:dyDescent="0.35">
      <c r="A579" s="12" t="str">
        <f t="shared" si="8"/>
        <v>DISTRIBUCION VOLUMEN X CRITERIO (Consumiciones)Otr.Bebidas Deri.VinoMEDIA BAJA</v>
      </c>
      <c r="B579" s="12" t="s">
        <v>118</v>
      </c>
      <c r="C579" s="12" t="s">
        <v>138</v>
      </c>
      <c r="D579" s="12" t="s">
        <v>19</v>
      </c>
      <c r="E579" s="13">
        <v>22.488438065546926</v>
      </c>
      <c r="F579" s="13">
        <v>20.34723727052565</v>
      </c>
      <c r="G579" s="13">
        <v>19.176879846946214</v>
      </c>
      <c r="H579" s="13">
        <v>23.12897281579659</v>
      </c>
      <c r="I579" s="13">
        <v>0</v>
      </c>
      <c r="J579" s="13">
        <v>0</v>
      </c>
      <c r="K579" s="13">
        <v>0</v>
      </c>
      <c r="L579" s="13">
        <v>0</v>
      </c>
      <c r="M579" s="13">
        <v>0</v>
      </c>
      <c r="N579" s="13"/>
      <c r="O579" s="13"/>
    </row>
    <row r="580" spans="1:15" x14ac:dyDescent="0.35">
      <c r="A580" s="12" t="str">
        <f t="shared" ref="A580:A643" si="9">B580&amp;C580&amp;D580</f>
        <v>DISTRIBUCION VOLUMEN X CRITERIO (Consumiciones)Otr.Bebidas Deri.VinoBAJA</v>
      </c>
      <c r="B580" s="12" t="s">
        <v>118</v>
      </c>
      <c r="C580" s="12" t="s">
        <v>138</v>
      </c>
      <c r="D580" s="12" t="s">
        <v>20</v>
      </c>
      <c r="E580" s="13">
        <v>22.751408317835097</v>
      </c>
      <c r="F580" s="13">
        <v>20.738580332185769</v>
      </c>
      <c r="G580" s="13">
        <v>17.619457388740319</v>
      </c>
      <c r="H580" s="13">
        <v>17.800007786821421</v>
      </c>
      <c r="I580" s="13">
        <v>0</v>
      </c>
      <c r="J580" s="13">
        <v>0</v>
      </c>
      <c r="K580" s="13">
        <v>0</v>
      </c>
      <c r="L580" s="13">
        <v>0</v>
      </c>
      <c r="M580" s="13">
        <v>0</v>
      </c>
      <c r="N580" s="13"/>
      <c r="O580" s="13"/>
    </row>
    <row r="581" spans="1:15" x14ac:dyDescent="0.35">
      <c r="A581" s="12" t="str">
        <f t="shared" si="9"/>
        <v>DISTRIBUCION VOLUMEN X CRITERIO (Consumiciones)Otr.Bebidas Deri.VinoHOMBRE</v>
      </c>
      <c r="B581" s="12" t="s">
        <v>118</v>
      </c>
      <c r="C581" s="12" t="s">
        <v>138</v>
      </c>
      <c r="D581" s="12" t="s">
        <v>21</v>
      </c>
      <c r="E581" s="13">
        <v>51.791637182299098</v>
      </c>
      <c r="F581" s="13">
        <v>52.097130462054139</v>
      </c>
      <c r="G581" s="13">
        <v>50.315759411290188</v>
      </c>
      <c r="H581" s="13">
        <v>49.665794235293163</v>
      </c>
      <c r="I581" s="13">
        <v>0</v>
      </c>
      <c r="J581" s="13">
        <v>0</v>
      </c>
      <c r="K581" s="13">
        <v>0</v>
      </c>
      <c r="L581" s="13">
        <v>0</v>
      </c>
      <c r="M581" s="13">
        <v>0</v>
      </c>
      <c r="N581" s="13"/>
      <c r="O581" s="13"/>
    </row>
    <row r="582" spans="1:15" x14ac:dyDescent="0.35">
      <c r="A582" s="12" t="str">
        <f t="shared" si="9"/>
        <v>DISTRIBUCION VOLUMEN X CRITERIO (Consumiciones)Otr.Bebidas Deri.VinoMUJER</v>
      </c>
      <c r="B582" s="12" t="s">
        <v>118</v>
      </c>
      <c r="C582" s="12" t="s">
        <v>138</v>
      </c>
      <c r="D582" s="12" t="s">
        <v>22</v>
      </c>
      <c r="E582" s="13">
        <v>48.208362817700916</v>
      </c>
      <c r="F582" s="13">
        <v>47.902869537945861</v>
      </c>
      <c r="G582" s="13">
        <v>49.684225636210172</v>
      </c>
      <c r="H582" s="13">
        <v>50.334192957434773</v>
      </c>
      <c r="I582" s="13">
        <v>0</v>
      </c>
      <c r="J582" s="13">
        <v>0</v>
      </c>
      <c r="K582" s="13">
        <v>0</v>
      </c>
      <c r="L582" s="13">
        <v>0</v>
      </c>
      <c r="M582" s="13">
        <v>0</v>
      </c>
      <c r="N582" s="13"/>
      <c r="O582" s="13"/>
    </row>
    <row r="583" spans="1:15" x14ac:dyDescent="0.35">
      <c r="A583" s="12" t="str">
        <f t="shared" si="9"/>
        <v>DISTRIBUCION VOLUMEN X CRITERIO (Consumiciones)Tinto de VeranoT.ESPAÑA</v>
      </c>
      <c r="B583" s="12" t="s">
        <v>118</v>
      </c>
      <c r="C583" s="12" t="s">
        <v>139</v>
      </c>
      <c r="D583" s="12" t="s">
        <v>36</v>
      </c>
      <c r="E583" s="13">
        <v>100</v>
      </c>
      <c r="F583" s="13">
        <v>100</v>
      </c>
      <c r="G583" s="13">
        <v>100</v>
      </c>
      <c r="H583" s="13">
        <v>100</v>
      </c>
      <c r="I583" s="13">
        <v>0</v>
      </c>
      <c r="J583" s="13">
        <v>0</v>
      </c>
      <c r="K583" s="13">
        <v>0</v>
      </c>
      <c r="L583" s="13">
        <v>0</v>
      </c>
      <c r="M583" s="13">
        <v>0</v>
      </c>
      <c r="N583" s="13"/>
      <c r="O583" s="13"/>
    </row>
    <row r="584" spans="1:15" x14ac:dyDescent="0.35">
      <c r="A584" s="12" t="str">
        <f t="shared" si="9"/>
        <v>DISTRIBUCION VOLUMEN X CRITERIO (Consumiciones)Tinto de VeranoBCN AM</v>
      </c>
      <c r="B584" s="12" t="s">
        <v>118</v>
      </c>
      <c r="C584" s="12" t="s">
        <v>139</v>
      </c>
      <c r="D584" s="12" t="s">
        <v>1</v>
      </c>
      <c r="E584" s="13">
        <v>2.3724777227462419</v>
      </c>
      <c r="F584" s="13">
        <v>1.9360045341415932</v>
      </c>
      <c r="G584" s="13">
        <v>2.2996801014476089</v>
      </c>
      <c r="H584" s="13">
        <v>2.8004674838001264</v>
      </c>
      <c r="I584" s="13">
        <v>0</v>
      </c>
      <c r="J584" s="13">
        <v>0</v>
      </c>
      <c r="K584" s="13">
        <v>0</v>
      </c>
      <c r="L584" s="13">
        <v>0</v>
      </c>
      <c r="M584" s="13">
        <v>0</v>
      </c>
      <c r="N584" s="13"/>
      <c r="O584" s="13"/>
    </row>
    <row r="585" spans="1:15" x14ac:dyDescent="0.35">
      <c r="A585" s="12" t="str">
        <f t="shared" si="9"/>
        <v>DISTRIBUCION VOLUMEN X CRITERIO (Consumiciones)Tinto de VeranoREST.CAT ARAGON</v>
      </c>
      <c r="B585" s="12" t="s">
        <v>118</v>
      </c>
      <c r="C585" s="12" t="s">
        <v>139</v>
      </c>
      <c r="D585" s="12" t="s">
        <v>2</v>
      </c>
      <c r="E585" s="13">
        <v>2.9050265618620301</v>
      </c>
      <c r="F585" s="13">
        <v>3.2305575347859579</v>
      </c>
      <c r="G585" s="13">
        <v>4.1160686336514756</v>
      </c>
      <c r="H585" s="13">
        <v>2.9336227313823739</v>
      </c>
      <c r="I585" s="13">
        <v>0</v>
      </c>
      <c r="J585" s="13">
        <v>0</v>
      </c>
      <c r="K585" s="13">
        <v>0</v>
      </c>
      <c r="L585" s="13">
        <v>0</v>
      </c>
      <c r="M585" s="13">
        <v>0</v>
      </c>
      <c r="N585" s="13"/>
      <c r="O585" s="13"/>
    </row>
    <row r="586" spans="1:15" x14ac:dyDescent="0.35">
      <c r="A586" s="12" t="str">
        <f t="shared" si="9"/>
        <v>DISTRIBUCION VOLUMEN X CRITERIO (Consumiciones)Tinto de VeranoLEVANTE</v>
      </c>
      <c r="B586" s="12" t="s">
        <v>118</v>
      </c>
      <c r="C586" s="12" t="s">
        <v>139</v>
      </c>
      <c r="D586" s="12" t="s">
        <v>3</v>
      </c>
      <c r="E586" s="13">
        <v>13.313987122429355</v>
      </c>
      <c r="F586" s="13">
        <v>11.159939118348541</v>
      </c>
      <c r="G586" s="13">
        <v>11.614802934186823</v>
      </c>
      <c r="H586" s="13">
        <v>11.554374931894905</v>
      </c>
      <c r="I586" s="13">
        <v>0</v>
      </c>
      <c r="J586" s="13">
        <v>0</v>
      </c>
      <c r="K586" s="13">
        <v>0</v>
      </c>
      <c r="L586" s="13">
        <v>0</v>
      </c>
      <c r="M586" s="13">
        <v>0</v>
      </c>
      <c r="N586" s="13"/>
      <c r="O586" s="13"/>
    </row>
    <row r="587" spans="1:15" x14ac:dyDescent="0.35">
      <c r="A587" s="12" t="str">
        <f t="shared" si="9"/>
        <v>DISTRIBUCION VOLUMEN X CRITERIO (Consumiciones)Tinto de VeranoANDALUCIA</v>
      </c>
      <c r="B587" s="12" t="s">
        <v>118</v>
      </c>
      <c r="C587" s="12" t="s">
        <v>139</v>
      </c>
      <c r="D587" s="12" t="s">
        <v>4</v>
      </c>
      <c r="E587" s="13">
        <v>49.86181202036213</v>
      </c>
      <c r="F587" s="13">
        <v>52.580864014026062</v>
      </c>
      <c r="G587" s="13">
        <v>45.47127141707233</v>
      </c>
      <c r="H587" s="13">
        <v>49.729198485307919</v>
      </c>
      <c r="I587" s="13">
        <v>0</v>
      </c>
      <c r="J587" s="13">
        <v>0</v>
      </c>
      <c r="K587" s="13">
        <v>0</v>
      </c>
      <c r="L587" s="13">
        <v>0</v>
      </c>
      <c r="M587" s="13">
        <v>0</v>
      </c>
      <c r="N587" s="13"/>
      <c r="O587" s="13"/>
    </row>
    <row r="588" spans="1:15" x14ac:dyDescent="0.35">
      <c r="A588" s="12" t="str">
        <f t="shared" si="9"/>
        <v>DISTRIBUCION VOLUMEN X CRITERIO (Consumiciones)Tinto de VeranoMDD AM</v>
      </c>
      <c r="B588" s="12" t="s">
        <v>118</v>
      </c>
      <c r="C588" s="12" t="s">
        <v>139</v>
      </c>
      <c r="D588" s="12" t="s">
        <v>5</v>
      </c>
      <c r="E588" s="13">
        <v>17.983003723154862</v>
      </c>
      <c r="F588" s="13">
        <v>18.280397439950676</v>
      </c>
      <c r="G588" s="13">
        <v>20.072795686560106</v>
      </c>
      <c r="H588" s="13">
        <v>17.855893279450381</v>
      </c>
      <c r="I588" s="13">
        <v>0</v>
      </c>
      <c r="J588" s="13">
        <v>0</v>
      </c>
      <c r="K588" s="13">
        <v>0</v>
      </c>
      <c r="L588" s="13">
        <v>0</v>
      </c>
      <c r="M588" s="13">
        <v>0</v>
      </c>
      <c r="N588" s="13"/>
      <c r="O588" s="13"/>
    </row>
    <row r="589" spans="1:15" x14ac:dyDescent="0.35">
      <c r="A589" s="12" t="str">
        <f t="shared" si="9"/>
        <v>DISTRIBUCION VOLUMEN X CRITERIO (Consumiciones)Tinto de VeranoRTO CENTRO</v>
      </c>
      <c r="B589" s="12" t="s">
        <v>118</v>
      </c>
      <c r="C589" s="12" t="s">
        <v>139</v>
      </c>
      <c r="D589" s="12" t="s">
        <v>6</v>
      </c>
      <c r="E589" s="13">
        <v>9.3928159462330676</v>
      </c>
      <c r="F589" s="13">
        <v>8.9333992902034112</v>
      </c>
      <c r="G589" s="13">
        <v>12.086789052218688</v>
      </c>
      <c r="H589" s="13">
        <v>8.0839395919578028</v>
      </c>
      <c r="I589" s="13">
        <v>0</v>
      </c>
      <c r="J589" s="13">
        <v>0</v>
      </c>
      <c r="K589" s="13">
        <v>0</v>
      </c>
      <c r="L589" s="13">
        <v>0</v>
      </c>
      <c r="M589" s="13">
        <v>0</v>
      </c>
      <c r="N589" s="13"/>
      <c r="O589" s="13"/>
    </row>
    <row r="590" spans="1:15" x14ac:dyDescent="0.35">
      <c r="A590" s="12" t="str">
        <f t="shared" si="9"/>
        <v>DISTRIBUCION VOLUMEN X CRITERIO (Consumiciones)Tinto de VeranoNORTE-CENTRO</v>
      </c>
      <c r="B590" s="12" t="s">
        <v>118</v>
      </c>
      <c r="C590" s="12" t="s">
        <v>139</v>
      </c>
      <c r="D590" s="12" t="s">
        <v>7</v>
      </c>
      <c r="E590" s="13">
        <v>3.6122841480171592</v>
      </c>
      <c r="F590" s="13">
        <v>1.8282552310666296</v>
      </c>
      <c r="G590" s="13">
        <v>2.8123323048027906</v>
      </c>
      <c r="H590" s="13">
        <v>5.5285616657017354</v>
      </c>
      <c r="I590" s="13">
        <v>0</v>
      </c>
      <c r="J590" s="13">
        <v>0</v>
      </c>
      <c r="K590" s="13">
        <v>0</v>
      </c>
      <c r="L590" s="13">
        <v>0</v>
      </c>
      <c r="M590" s="13">
        <v>0</v>
      </c>
      <c r="N590" s="13"/>
      <c r="O590" s="13"/>
    </row>
    <row r="591" spans="1:15" x14ac:dyDescent="0.35">
      <c r="A591" s="12" t="str">
        <f t="shared" si="9"/>
        <v>DISTRIBUCION VOLUMEN X CRITERIO (Consumiciones)Tinto de VeranoNOROESTE</v>
      </c>
      <c r="B591" s="12" t="s">
        <v>118</v>
      </c>
      <c r="C591" s="12" t="s">
        <v>139</v>
      </c>
      <c r="D591" s="12" t="s">
        <v>8</v>
      </c>
      <c r="E591" s="13">
        <v>0.55859530508291433</v>
      </c>
      <c r="F591" s="13">
        <v>2.0505673706435306</v>
      </c>
      <c r="G591" s="13">
        <v>1.5262640624401089</v>
      </c>
      <c r="H591" s="13">
        <v>1.5139425267868427</v>
      </c>
      <c r="I591" s="13">
        <v>0</v>
      </c>
      <c r="J591" s="13">
        <v>0</v>
      </c>
      <c r="K591" s="13">
        <v>0</v>
      </c>
      <c r="L591" s="13">
        <v>0</v>
      </c>
      <c r="M591" s="13">
        <v>0</v>
      </c>
      <c r="N591" s="13"/>
      <c r="O591" s="13"/>
    </row>
    <row r="592" spans="1:15" x14ac:dyDescent="0.35">
      <c r="A592" s="12" t="str">
        <f t="shared" si="9"/>
        <v>DISTRIBUCION VOLUMEN X CRITERIO (Consumiciones)Tinto de Verano&lt;2MIL</v>
      </c>
      <c r="B592" s="12" t="s">
        <v>118</v>
      </c>
      <c r="C592" s="12" t="s">
        <v>139</v>
      </c>
      <c r="D592" s="12" t="s">
        <v>9</v>
      </c>
      <c r="E592" s="13">
        <v>5.4051915077263191</v>
      </c>
      <c r="F592" s="13">
        <v>3.4972162321010725</v>
      </c>
      <c r="G592" s="13">
        <v>4.3122420688157206</v>
      </c>
      <c r="H592" s="13">
        <v>3.8025392711806405</v>
      </c>
      <c r="I592" s="13">
        <v>0</v>
      </c>
      <c r="J592" s="13">
        <v>0</v>
      </c>
      <c r="K592" s="13">
        <v>0</v>
      </c>
      <c r="L592" s="13">
        <v>0</v>
      </c>
      <c r="M592" s="13">
        <v>0</v>
      </c>
      <c r="N592" s="13"/>
      <c r="O592" s="13"/>
    </row>
    <row r="593" spans="1:15" x14ac:dyDescent="0.35">
      <c r="A593" s="12" t="str">
        <f t="shared" si="9"/>
        <v>DISTRIBUCION VOLUMEN X CRITERIO (Consumiciones)Tinto de Verano2-5MIL</v>
      </c>
      <c r="B593" s="12" t="s">
        <v>118</v>
      </c>
      <c r="C593" s="12" t="s">
        <v>139</v>
      </c>
      <c r="D593" s="12" t="s">
        <v>10</v>
      </c>
      <c r="E593" s="13">
        <v>5.1303295443063712</v>
      </c>
      <c r="F593" s="13">
        <v>5.3006883527402771</v>
      </c>
      <c r="G593" s="13">
        <v>6.0995614371318698</v>
      </c>
      <c r="H593" s="13">
        <v>2.9326775284352902</v>
      </c>
      <c r="I593" s="13">
        <v>0</v>
      </c>
      <c r="J593" s="13">
        <v>0</v>
      </c>
      <c r="K593" s="13">
        <v>0</v>
      </c>
      <c r="L593" s="13">
        <v>0</v>
      </c>
      <c r="M593" s="13">
        <v>0</v>
      </c>
      <c r="N593" s="13"/>
      <c r="O593" s="13"/>
    </row>
    <row r="594" spans="1:15" x14ac:dyDescent="0.35">
      <c r="A594" s="12" t="str">
        <f t="shared" si="9"/>
        <v>DISTRIBUCION VOLUMEN X CRITERIO (Consumiciones)Tinto de Verano5-10MIL</v>
      </c>
      <c r="B594" s="12" t="s">
        <v>118</v>
      </c>
      <c r="C594" s="12" t="s">
        <v>139</v>
      </c>
      <c r="D594" s="12" t="s">
        <v>11</v>
      </c>
      <c r="E594" s="13">
        <v>5.8876063661772688</v>
      </c>
      <c r="F594" s="13">
        <v>5.3753590795818402</v>
      </c>
      <c r="G594" s="13">
        <v>6.6916612365364712</v>
      </c>
      <c r="H594" s="13">
        <v>7.4852762446999881</v>
      </c>
      <c r="I594" s="13">
        <v>0</v>
      </c>
      <c r="J594" s="13">
        <v>0</v>
      </c>
      <c r="K594" s="13">
        <v>0</v>
      </c>
      <c r="L594" s="13">
        <v>0</v>
      </c>
      <c r="M594" s="13">
        <v>0</v>
      </c>
      <c r="N594" s="13"/>
      <c r="O594" s="13"/>
    </row>
    <row r="595" spans="1:15" x14ac:dyDescent="0.35">
      <c r="A595" s="12" t="str">
        <f t="shared" si="9"/>
        <v>DISTRIBUCION VOLUMEN X CRITERIO (Consumiciones)Tinto de Verano10-30MIL</v>
      </c>
      <c r="B595" s="12" t="s">
        <v>118</v>
      </c>
      <c r="C595" s="12" t="s">
        <v>139</v>
      </c>
      <c r="D595" s="12" t="s">
        <v>12</v>
      </c>
      <c r="E595" s="13">
        <v>20.013033113798624</v>
      </c>
      <c r="F595" s="13">
        <v>25.404517993170479</v>
      </c>
      <c r="G595" s="13">
        <v>20.922730844417188</v>
      </c>
      <c r="H595" s="13">
        <v>25.096026004743766</v>
      </c>
      <c r="I595" s="13">
        <v>0</v>
      </c>
      <c r="J595" s="13">
        <v>0</v>
      </c>
      <c r="K595" s="13">
        <v>0</v>
      </c>
      <c r="L595" s="13">
        <v>0</v>
      </c>
      <c r="M595" s="13">
        <v>0</v>
      </c>
      <c r="N595" s="13"/>
      <c r="O595" s="13"/>
    </row>
    <row r="596" spans="1:15" x14ac:dyDescent="0.35">
      <c r="A596" s="12" t="str">
        <f t="shared" si="9"/>
        <v>DISTRIBUCION VOLUMEN X CRITERIO (Consumiciones)Tinto de Verano30-100MIL</v>
      </c>
      <c r="B596" s="12" t="s">
        <v>118</v>
      </c>
      <c r="C596" s="12" t="s">
        <v>139</v>
      </c>
      <c r="D596" s="12" t="s">
        <v>13</v>
      </c>
      <c r="E596" s="13">
        <v>18.988010109030011</v>
      </c>
      <c r="F596" s="13">
        <v>18.192910213195884</v>
      </c>
      <c r="G596" s="13">
        <v>17.724028805243588</v>
      </c>
      <c r="H596" s="13">
        <v>18.300364956261301</v>
      </c>
      <c r="I596" s="13">
        <v>0</v>
      </c>
      <c r="J596" s="13">
        <v>0</v>
      </c>
      <c r="K596" s="13">
        <v>0</v>
      </c>
      <c r="L596" s="13">
        <v>0</v>
      </c>
      <c r="M596" s="13">
        <v>0</v>
      </c>
      <c r="N596" s="13"/>
      <c r="O596" s="13"/>
    </row>
    <row r="597" spans="1:15" x14ac:dyDescent="0.35">
      <c r="A597" s="12" t="str">
        <f t="shared" si="9"/>
        <v>DISTRIBUCION VOLUMEN X CRITERIO (Consumiciones)Tinto de Verano100-200MIL</v>
      </c>
      <c r="B597" s="12" t="s">
        <v>118</v>
      </c>
      <c r="C597" s="12" t="s">
        <v>139</v>
      </c>
      <c r="D597" s="12" t="s">
        <v>14</v>
      </c>
      <c r="E597" s="13">
        <v>14.10988199438196</v>
      </c>
      <c r="F597" s="13">
        <v>10.461425454842876</v>
      </c>
      <c r="G597" s="13">
        <v>9.5536912108551508</v>
      </c>
      <c r="H597" s="13">
        <v>11.249513037708201</v>
      </c>
      <c r="I597" s="13">
        <v>0</v>
      </c>
      <c r="J597" s="13">
        <v>0</v>
      </c>
      <c r="K597" s="13">
        <v>0</v>
      </c>
      <c r="L597" s="13">
        <v>0</v>
      </c>
      <c r="M597" s="13">
        <v>0</v>
      </c>
      <c r="N597" s="13"/>
      <c r="O597" s="13"/>
    </row>
    <row r="598" spans="1:15" x14ac:dyDescent="0.35">
      <c r="A598" s="12" t="str">
        <f t="shared" si="9"/>
        <v>DISTRIBUCION VOLUMEN X CRITERIO (Consumiciones)Tinto de Verano200-500MIL</v>
      </c>
      <c r="B598" s="12" t="s">
        <v>118</v>
      </c>
      <c r="C598" s="12" t="s">
        <v>139</v>
      </c>
      <c r="D598" s="12" t="s">
        <v>15</v>
      </c>
      <c r="E598" s="13">
        <v>10.075325278025419</v>
      </c>
      <c r="F598" s="13">
        <v>9.6159034701807311</v>
      </c>
      <c r="G598" s="13">
        <v>10.649920704128176</v>
      </c>
      <c r="H598" s="13">
        <v>9.0329407578821748</v>
      </c>
      <c r="I598" s="13">
        <v>0</v>
      </c>
      <c r="J598" s="13">
        <v>0</v>
      </c>
      <c r="K598" s="13">
        <v>0</v>
      </c>
      <c r="L598" s="13">
        <v>0</v>
      </c>
      <c r="M598" s="13">
        <v>0</v>
      </c>
      <c r="N598" s="13"/>
      <c r="O598" s="13"/>
    </row>
    <row r="599" spans="1:15" x14ac:dyDescent="0.35">
      <c r="A599" s="12" t="str">
        <f t="shared" si="9"/>
        <v>DISTRIBUCION VOLUMEN X CRITERIO (Consumiciones)Tinto de Verano&gt;500MIL</v>
      </c>
      <c r="B599" s="12" t="s">
        <v>118</v>
      </c>
      <c r="C599" s="12" t="s">
        <v>139</v>
      </c>
      <c r="D599" s="12" t="s">
        <v>16</v>
      </c>
      <c r="E599" s="13">
        <v>20.390639617032356</v>
      </c>
      <c r="F599" s="13">
        <v>22.151976582689624</v>
      </c>
      <c r="G599" s="13">
        <v>24.046173674728816</v>
      </c>
      <c r="H599" s="13">
        <v>22.100672643320092</v>
      </c>
      <c r="I599" s="13">
        <v>0</v>
      </c>
      <c r="J599" s="13">
        <v>0</v>
      </c>
      <c r="K599" s="13">
        <v>0</v>
      </c>
      <c r="L599" s="13">
        <v>0</v>
      </c>
      <c r="M599" s="13">
        <v>0</v>
      </c>
      <c r="N599" s="13"/>
      <c r="O599" s="13"/>
    </row>
    <row r="600" spans="1:15" x14ac:dyDescent="0.35">
      <c r="A600" s="12" t="str">
        <f t="shared" si="9"/>
        <v>DISTRIBUCION VOLUMEN X CRITERIO (Consumiciones)Tinto de VeranoDE 15 A 19 AÑOS</v>
      </c>
      <c r="B600" s="12" t="s">
        <v>118</v>
      </c>
      <c r="C600" s="12" t="s">
        <v>139</v>
      </c>
      <c r="D600" s="12" t="s">
        <v>39</v>
      </c>
      <c r="E600" s="13">
        <v>0.27432138721543647</v>
      </c>
      <c r="F600" s="13">
        <v>1.1518816844902264</v>
      </c>
      <c r="G600" s="13">
        <v>3.5462583208759764</v>
      </c>
      <c r="H600" s="13">
        <v>0.98654138927078039</v>
      </c>
      <c r="I600" s="13">
        <v>0</v>
      </c>
      <c r="J600" s="13">
        <v>0</v>
      </c>
      <c r="K600" s="13">
        <v>0</v>
      </c>
      <c r="L600" s="13">
        <v>0</v>
      </c>
      <c r="M600" s="13">
        <v>0</v>
      </c>
      <c r="N600" s="13"/>
      <c r="O600" s="13"/>
    </row>
    <row r="601" spans="1:15" x14ac:dyDescent="0.35">
      <c r="A601" s="12" t="str">
        <f t="shared" si="9"/>
        <v>DISTRIBUCION VOLUMEN X CRITERIO (Consumiciones)Tinto de VeranoDE 20 A 24 AÑOS</v>
      </c>
      <c r="B601" s="12" t="s">
        <v>118</v>
      </c>
      <c r="C601" s="12" t="s">
        <v>139</v>
      </c>
      <c r="D601" s="12" t="s">
        <v>40</v>
      </c>
      <c r="E601" s="13">
        <v>4.2849110710707903</v>
      </c>
      <c r="F601" s="13">
        <v>4.1177980262223119</v>
      </c>
      <c r="G601" s="13">
        <v>1.1260387120370017</v>
      </c>
      <c r="H601" s="13">
        <v>1.7996507448999948</v>
      </c>
      <c r="I601" s="13">
        <v>0</v>
      </c>
      <c r="J601" s="13">
        <v>0</v>
      </c>
      <c r="K601" s="13">
        <v>0</v>
      </c>
      <c r="L601" s="13">
        <v>0</v>
      </c>
      <c r="M601" s="13">
        <v>0</v>
      </c>
      <c r="N601" s="13"/>
      <c r="O601" s="13"/>
    </row>
    <row r="602" spans="1:15" x14ac:dyDescent="0.35">
      <c r="A602" s="12" t="str">
        <f t="shared" si="9"/>
        <v>DISTRIBUCION VOLUMEN X CRITERIO (Consumiciones)Tinto de VeranoDE 25 A 34 AÑOS</v>
      </c>
      <c r="B602" s="12" t="s">
        <v>118</v>
      </c>
      <c r="C602" s="12" t="s">
        <v>139</v>
      </c>
      <c r="D602" s="12" t="s">
        <v>41</v>
      </c>
      <c r="E602" s="13">
        <v>10.418637384605626</v>
      </c>
      <c r="F602" s="13">
        <v>11.226192217613631</v>
      </c>
      <c r="G602" s="13">
        <v>9.2565852306847081</v>
      </c>
      <c r="H602" s="13">
        <v>9.4154485501491934</v>
      </c>
      <c r="I602" s="13">
        <v>0</v>
      </c>
      <c r="J602" s="13">
        <v>0</v>
      </c>
      <c r="K602" s="13">
        <v>0</v>
      </c>
      <c r="L602" s="13">
        <v>0</v>
      </c>
      <c r="M602" s="13">
        <v>0</v>
      </c>
      <c r="N602" s="13"/>
      <c r="O602" s="13"/>
    </row>
    <row r="603" spans="1:15" x14ac:dyDescent="0.35">
      <c r="A603" s="12" t="str">
        <f t="shared" si="9"/>
        <v>DISTRIBUCION VOLUMEN X CRITERIO (Consumiciones)Tinto de VeranoDE 35 A 49 AÑOS</v>
      </c>
      <c r="B603" s="12" t="s">
        <v>118</v>
      </c>
      <c r="C603" s="12" t="s">
        <v>139</v>
      </c>
      <c r="D603" s="12" t="s">
        <v>42</v>
      </c>
      <c r="E603" s="13">
        <v>26.577336661361834</v>
      </c>
      <c r="F603" s="13">
        <v>21.667269611027486</v>
      </c>
      <c r="G603" s="13">
        <v>23.907425862751865</v>
      </c>
      <c r="H603" s="13">
        <v>23.433339170498247</v>
      </c>
      <c r="I603" s="13">
        <v>0</v>
      </c>
      <c r="J603" s="13">
        <v>0</v>
      </c>
      <c r="K603" s="13">
        <v>0</v>
      </c>
      <c r="L603" s="13">
        <v>0</v>
      </c>
      <c r="M603" s="13">
        <v>0</v>
      </c>
      <c r="N603" s="13"/>
      <c r="O603" s="13"/>
    </row>
    <row r="604" spans="1:15" x14ac:dyDescent="0.35">
      <c r="A604" s="12" t="str">
        <f t="shared" si="9"/>
        <v>DISTRIBUCION VOLUMEN X CRITERIO (Consumiciones)Tinto de VeranoDE 50 A 59 AÑOS</v>
      </c>
      <c r="B604" s="12" t="s">
        <v>118</v>
      </c>
      <c r="C604" s="12" t="s">
        <v>139</v>
      </c>
      <c r="D604" s="12" t="s">
        <v>43</v>
      </c>
      <c r="E604" s="13">
        <v>24.184027949319702</v>
      </c>
      <c r="F604" s="13">
        <v>23.764960229265665</v>
      </c>
      <c r="G604" s="13">
        <v>24.348883469406008</v>
      </c>
      <c r="H604" s="13">
        <v>24.238728672444182</v>
      </c>
      <c r="I604" s="13">
        <v>0</v>
      </c>
      <c r="J604" s="13">
        <v>0</v>
      </c>
      <c r="K604" s="13">
        <v>0</v>
      </c>
      <c r="L604" s="13">
        <v>0</v>
      </c>
      <c r="M604" s="13">
        <v>0</v>
      </c>
      <c r="N604" s="13"/>
      <c r="O604" s="13"/>
    </row>
    <row r="605" spans="1:15" x14ac:dyDescent="0.35">
      <c r="A605" s="12" t="str">
        <f t="shared" si="9"/>
        <v>DISTRIBUCION VOLUMEN X CRITERIO (Consumiciones)Tinto de VeranoDE 60 A 75 AÑOS</v>
      </c>
      <c r="B605" s="12" t="s">
        <v>118</v>
      </c>
      <c r="C605" s="12" t="s">
        <v>139</v>
      </c>
      <c r="D605" s="12" t="s">
        <v>44</v>
      </c>
      <c r="E605" s="13">
        <v>34.260770008730177</v>
      </c>
      <c r="F605" s="13">
        <v>38.071899279979569</v>
      </c>
      <c r="G605" s="13">
        <v>37.814807805333025</v>
      </c>
      <c r="H605" s="13">
        <v>40.126284683987151</v>
      </c>
      <c r="I605" s="13">
        <v>0</v>
      </c>
      <c r="J605" s="13">
        <v>0</v>
      </c>
      <c r="K605" s="13">
        <v>0</v>
      </c>
      <c r="L605" s="13">
        <v>0</v>
      </c>
      <c r="M605" s="13">
        <v>0</v>
      </c>
      <c r="N605" s="13"/>
      <c r="O605" s="13"/>
    </row>
    <row r="606" spans="1:15" x14ac:dyDescent="0.35">
      <c r="A606" s="12" t="str">
        <f t="shared" si="9"/>
        <v>DISTRIBUCION VOLUMEN X CRITERIO (Consumiciones)Tinto de VeranoALTA Y MEDIA ALTA</v>
      </c>
      <c r="B606" s="12" t="s">
        <v>118</v>
      </c>
      <c r="C606" s="12" t="s">
        <v>139</v>
      </c>
      <c r="D606" s="12" t="s">
        <v>17</v>
      </c>
      <c r="E606" s="13">
        <v>24.70385444220727</v>
      </c>
      <c r="F606" s="13">
        <v>26.200404549451132</v>
      </c>
      <c r="G606" s="13">
        <v>27.927658687569473</v>
      </c>
      <c r="H606" s="13">
        <v>29.725640483790723</v>
      </c>
      <c r="I606" s="13">
        <v>0</v>
      </c>
      <c r="J606" s="13">
        <v>0</v>
      </c>
      <c r="K606" s="13">
        <v>0</v>
      </c>
      <c r="L606" s="13">
        <v>0</v>
      </c>
      <c r="M606" s="13">
        <v>0</v>
      </c>
      <c r="N606" s="13"/>
      <c r="O606" s="13"/>
    </row>
    <row r="607" spans="1:15" x14ac:dyDescent="0.35">
      <c r="A607" s="12" t="str">
        <f t="shared" si="9"/>
        <v>DISTRIBUCION VOLUMEN X CRITERIO (Consumiciones)Tinto de VeranoMEDIA</v>
      </c>
      <c r="B607" s="12" t="s">
        <v>118</v>
      </c>
      <c r="C607" s="12" t="s">
        <v>139</v>
      </c>
      <c r="D607" s="12" t="s">
        <v>18</v>
      </c>
      <c r="E607" s="13">
        <v>31.252890536824683</v>
      </c>
      <c r="F607" s="13">
        <v>34.021659858638387</v>
      </c>
      <c r="G607" s="13">
        <v>38.062777096349677</v>
      </c>
      <c r="H607" s="13">
        <v>31.275755909955404</v>
      </c>
      <c r="I607" s="13">
        <v>0</v>
      </c>
      <c r="J607" s="13">
        <v>0</v>
      </c>
      <c r="K607" s="13">
        <v>0</v>
      </c>
      <c r="L607" s="13">
        <v>0</v>
      </c>
      <c r="M607" s="13">
        <v>0</v>
      </c>
      <c r="N607" s="13"/>
      <c r="O607" s="13"/>
    </row>
    <row r="608" spans="1:15" x14ac:dyDescent="0.35">
      <c r="A608" s="12" t="str">
        <f t="shared" si="9"/>
        <v>DISTRIBUCION VOLUMEN X CRITERIO (Consumiciones)Tinto de VeranoMEDIA BAJA</v>
      </c>
      <c r="B608" s="12" t="s">
        <v>118</v>
      </c>
      <c r="C608" s="12" t="s">
        <v>139</v>
      </c>
      <c r="D608" s="12" t="s">
        <v>19</v>
      </c>
      <c r="E608" s="13">
        <v>22.72028081913869</v>
      </c>
      <c r="F608" s="13">
        <v>18.965436607740653</v>
      </c>
      <c r="G608" s="13">
        <v>17.926963950323891</v>
      </c>
      <c r="H608" s="13">
        <v>22.733714919132055</v>
      </c>
      <c r="I608" s="13">
        <v>0</v>
      </c>
      <c r="J608" s="13">
        <v>0</v>
      </c>
      <c r="K608" s="13">
        <v>0</v>
      </c>
      <c r="L608" s="13">
        <v>0</v>
      </c>
      <c r="M608" s="13">
        <v>0</v>
      </c>
      <c r="N608" s="13"/>
      <c r="O608" s="13"/>
    </row>
    <row r="609" spans="1:15" x14ac:dyDescent="0.35">
      <c r="A609" s="12" t="str">
        <f t="shared" si="9"/>
        <v>DISTRIBUCION VOLUMEN X CRITERIO (Consumiciones)Tinto de VeranoBAJA</v>
      </c>
      <c r="B609" s="12" t="s">
        <v>118</v>
      </c>
      <c r="C609" s="12" t="s">
        <v>139</v>
      </c>
      <c r="D609" s="12" t="s">
        <v>20</v>
      </c>
      <c r="E609" s="13">
        <v>21.322990138627834</v>
      </c>
      <c r="F609" s="13">
        <v>20.812498984169828</v>
      </c>
      <c r="G609" s="13">
        <v>16.082616236728121</v>
      </c>
      <c r="H609" s="13">
        <v>16.264881724300835</v>
      </c>
      <c r="I609" s="13">
        <v>0</v>
      </c>
      <c r="J609" s="13">
        <v>0</v>
      </c>
      <c r="K609" s="13">
        <v>0</v>
      </c>
      <c r="L609" s="13">
        <v>0</v>
      </c>
      <c r="M609" s="13">
        <v>0</v>
      </c>
      <c r="N609" s="13"/>
      <c r="O609" s="13"/>
    </row>
    <row r="610" spans="1:15" x14ac:dyDescent="0.35">
      <c r="A610" s="12" t="str">
        <f t="shared" si="9"/>
        <v>DISTRIBUCION VOLUMEN X CRITERIO (Consumiciones)Tinto de VeranoHOMBRE</v>
      </c>
      <c r="B610" s="12" t="s">
        <v>118</v>
      </c>
      <c r="C610" s="12" t="s">
        <v>139</v>
      </c>
      <c r="D610" s="12" t="s">
        <v>21</v>
      </c>
      <c r="E610" s="13">
        <v>51.539080376605675</v>
      </c>
      <c r="F610" s="13">
        <v>52.825318629879725</v>
      </c>
      <c r="G610" s="13">
        <v>52.155601977845066</v>
      </c>
      <c r="H610" s="13">
        <v>51.772803847933382</v>
      </c>
      <c r="I610" s="13">
        <v>0</v>
      </c>
      <c r="J610" s="13">
        <v>0</v>
      </c>
      <c r="K610" s="13">
        <v>0</v>
      </c>
      <c r="L610" s="13">
        <v>0</v>
      </c>
      <c r="M610" s="13">
        <v>0</v>
      </c>
      <c r="N610" s="13"/>
      <c r="O610" s="13"/>
    </row>
    <row r="611" spans="1:15" x14ac:dyDescent="0.35">
      <c r="A611" s="12" t="str">
        <f t="shared" si="9"/>
        <v>DISTRIBUCION VOLUMEN X CRITERIO (Consumiciones)Tinto de VeranoMUJER</v>
      </c>
      <c r="B611" s="12" t="s">
        <v>118</v>
      </c>
      <c r="C611" s="12" t="s">
        <v>139</v>
      </c>
      <c r="D611" s="12" t="s">
        <v>22</v>
      </c>
      <c r="E611" s="13">
        <v>48.460919623394325</v>
      </c>
      <c r="F611" s="13">
        <v>47.174681370120283</v>
      </c>
      <c r="G611" s="13">
        <v>47.844417985868887</v>
      </c>
      <c r="H611" s="13">
        <v>48.227196152066618</v>
      </c>
      <c r="I611" s="13">
        <v>0</v>
      </c>
      <c r="J611" s="13">
        <v>0</v>
      </c>
      <c r="K611" s="13">
        <v>0</v>
      </c>
      <c r="L611" s="13">
        <v>0</v>
      </c>
      <c r="M611" s="13">
        <v>0</v>
      </c>
      <c r="N611" s="13"/>
      <c r="O611" s="13"/>
    </row>
    <row r="612" spans="1:15" x14ac:dyDescent="0.35">
      <c r="A612" s="12" t="str">
        <f t="shared" si="9"/>
        <v>DISTRIBUCION VOLUMEN X CRITERIO (Consumiciones)Sangria de VinoT.ESPAÑA</v>
      </c>
      <c r="B612" s="12" t="s">
        <v>118</v>
      </c>
      <c r="C612" s="12" t="s">
        <v>140</v>
      </c>
      <c r="D612" s="12" t="s">
        <v>36</v>
      </c>
      <c r="E612" s="13">
        <v>100</v>
      </c>
      <c r="F612" s="13">
        <v>100</v>
      </c>
      <c r="G612" s="13">
        <v>100</v>
      </c>
      <c r="H612" s="13">
        <v>100</v>
      </c>
      <c r="I612" s="13">
        <v>0</v>
      </c>
      <c r="J612" s="13">
        <v>0</v>
      </c>
      <c r="K612" s="13">
        <v>0</v>
      </c>
      <c r="L612" s="13">
        <v>0</v>
      </c>
      <c r="M612" s="13">
        <v>0</v>
      </c>
      <c r="N612" s="13"/>
      <c r="O612" s="13"/>
    </row>
    <row r="613" spans="1:15" x14ac:dyDescent="0.35">
      <c r="A613" s="12" t="str">
        <f t="shared" si="9"/>
        <v>DISTRIBUCION VOLUMEN X CRITERIO (Consumiciones)Sangria de VinoBCN AM</v>
      </c>
      <c r="B613" s="12" t="s">
        <v>118</v>
      </c>
      <c r="C613" s="12" t="s">
        <v>140</v>
      </c>
      <c r="D613" s="12" t="s">
        <v>1</v>
      </c>
      <c r="E613" s="13">
        <v>13.886276865084563</v>
      </c>
      <c r="F613" s="13">
        <v>14.02247169961548</v>
      </c>
      <c r="G613" s="13">
        <v>14.051838646875103</v>
      </c>
      <c r="H613" s="13">
        <v>10.175399394525641</v>
      </c>
      <c r="I613" s="13">
        <v>0</v>
      </c>
      <c r="J613" s="13">
        <v>0</v>
      </c>
      <c r="K613" s="13">
        <v>0</v>
      </c>
      <c r="L613" s="13">
        <v>0</v>
      </c>
      <c r="M613" s="13">
        <v>0</v>
      </c>
      <c r="N613" s="13"/>
      <c r="O613" s="13"/>
    </row>
    <row r="614" spans="1:15" x14ac:dyDescent="0.35">
      <c r="A614" s="12" t="str">
        <f t="shared" si="9"/>
        <v>DISTRIBUCION VOLUMEN X CRITERIO (Consumiciones)Sangria de VinoREST.CAT ARAGON</v>
      </c>
      <c r="B614" s="12" t="s">
        <v>118</v>
      </c>
      <c r="C614" s="12" t="s">
        <v>140</v>
      </c>
      <c r="D614" s="12" t="s">
        <v>2</v>
      </c>
      <c r="E614" s="13">
        <v>20.101849321001982</v>
      </c>
      <c r="F614" s="13">
        <v>22.976147372038959</v>
      </c>
      <c r="G614" s="13">
        <v>16.406306060790239</v>
      </c>
      <c r="H614" s="13">
        <v>13.658819086522334</v>
      </c>
      <c r="I614" s="13">
        <v>0</v>
      </c>
      <c r="J614" s="13">
        <v>0</v>
      </c>
      <c r="K614" s="13">
        <v>0</v>
      </c>
      <c r="L614" s="13">
        <v>0</v>
      </c>
      <c r="M614" s="13">
        <v>0</v>
      </c>
      <c r="N614" s="13"/>
      <c r="O614" s="13"/>
    </row>
    <row r="615" spans="1:15" x14ac:dyDescent="0.35">
      <c r="A615" s="12" t="str">
        <f t="shared" si="9"/>
        <v>DISTRIBUCION VOLUMEN X CRITERIO (Consumiciones)Sangria de VinoLEVANTE</v>
      </c>
      <c r="B615" s="12" t="s">
        <v>118</v>
      </c>
      <c r="C615" s="12" t="s">
        <v>140</v>
      </c>
      <c r="D615" s="12" t="s">
        <v>3</v>
      </c>
      <c r="E615" s="13">
        <v>20.480999774031464</v>
      </c>
      <c r="F615" s="13">
        <v>24.315446114071964</v>
      </c>
      <c r="G615" s="13">
        <v>28.260569082578339</v>
      </c>
      <c r="H615" s="13">
        <v>30.765294238519786</v>
      </c>
      <c r="I615" s="13">
        <v>0</v>
      </c>
      <c r="J615" s="13">
        <v>0</v>
      </c>
      <c r="K615" s="13">
        <v>0</v>
      </c>
      <c r="L615" s="13">
        <v>0</v>
      </c>
      <c r="M615" s="13">
        <v>0</v>
      </c>
      <c r="N615" s="13"/>
      <c r="O615" s="13"/>
    </row>
    <row r="616" spans="1:15" x14ac:dyDescent="0.35">
      <c r="A616" s="12" t="str">
        <f t="shared" si="9"/>
        <v>DISTRIBUCION VOLUMEN X CRITERIO (Consumiciones)Sangria de VinoANDALUCIA</v>
      </c>
      <c r="B616" s="12" t="s">
        <v>118</v>
      </c>
      <c r="C616" s="12" t="s">
        <v>140</v>
      </c>
      <c r="D616" s="12" t="s">
        <v>4</v>
      </c>
      <c r="E616" s="13">
        <v>13.881384699745261</v>
      </c>
      <c r="F616" s="13">
        <v>14.127484220921154</v>
      </c>
      <c r="G616" s="13">
        <v>9.4850788845777583</v>
      </c>
      <c r="H616" s="13">
        <v>8.0042834681064239</v>
      </c>
      <c r="I616" s="13">
        <v>0</v>
      </c>
      <c r="J616" s="13">
        <v>0</v>
      </c>
      <c r="K616" s="13">
        <v>0</v>
      </c>
      <c r="L616" s="13">
        <v>0</v>
      </c>
      <c r="M616" s="13">
        <v>0</v>
      </c>
      <c r="N616" s="13"/>
      <c r="O616" s="13"/>
    </row>
    <row r="617" spans="1:15" x14ac:dyDescent="0.35">
      <c r="A617" s="12" t="str">
        <f t="shared" si="9"/>
        <v>DISTRIBUCION VOLUMEN X CRITERIO (Consumiciones)Sangria de VinoMDD AM</v>
      </c>
      <c r="B617" s="12" t="s">
        <v>118</v>
      </c>
      <c r="C617" s="12" t="s">
        <v>140</v>
      </c>
      <c r="D617" s="12" t="s">
        <v>5</v>
      </c>
      <c r="E617" s="13">
        <v>10.519321226573718</v>
      </c>
      <c r="F617" s="13">
        <v>5.2658115935293441</v>
      </c>
      <c r="G617" s="13">
        <v>11.183555403500449</v>
      </c>
      <c r="H617" s="13">
        <v>12.082267938247757</v>
      </c>
      <c r="I617" s="13">
        <v>0</v>
      </c>
      <c r="J617" s="13">
        <v>0</v>
      </c>
      <c r="K617" s="13">
        <v>0</v>
      </c>
      <c r="L617" s="13">
        <v>0</v>
      </c>
      <c r="M617" s="13">
        <v>0</v>
      </c>
      <c r="N617" s="13"/>
      <c r="O617" s="13"/>
    </row>
    <row r="618" spans="1:15" x14ac:dyDescent="0.35">
      <c r="A618" s="12" t="str">
        <f t="shared" si="9"/>
        <v>DISTRIBUCION VOLUMEN X CRITERIO (Consumiciones)Sangria de VinoRTO CENTRO</v>
      </c>
      <c r="B618" s="12" t="s">
        <v>118</v>
      </c>
      <c r="C618" s="12" t="s">
        <v>140</v>
      </c>
      <c r="D618" s="12" t="s">
        <v>6</v>
      </c>
      <c r="E618" s="13">
        <v>6.2735068773730323</v>
      </c>
      <c r="F618" s="13">
        <v>8.5642992734364221</v>
      </c>
      <c r="G618" s="13">
        <v>5.4436583543934018</v>
      </c>
      <c r="H618" s="13">
        <v>6.1382535720341016</v>
      </c>
      <c r="I618" s="13">
        <v>0</v>
      </c>
      <c r="J618" s="13">
        <v>0</v>
      </c>
      <c r="K618" s="13">
        <v>0</v>
      </c>
      <c r="L618" s="13">
        <v>0</v>
      </c>
      <c r="M618" s="13">
        <v>0</v>
      </c>
      <c r="N618" s="13"/>
      <c r="O618" s="13"/>
    </row>
    <row r="619" spans="1:15" x14ac:dyDescent="0.35">
      <c r="A619" s="12" t="str">
        <f t="shared" si="9"/>
        <v>DISTRIBUCION VOLUMEN X CRITERIO (Consumiciones)Sangria de VinoNORTE-CENTRO</v>
      </c>
      <c r="B619" s="12" t="s">
        <v>118</v>
      </c>
      <c r="C619" s="12" t="s">
        <v>140</v>
      </c>
      <c r="D619" s="12" t="s">
        <v>7</v>
      </c>
      <c r="E619" s="13">
        <v>3.4383778912017262</v>
      </c>
      <c r="F619" s="13">
        <v>3.158294090541776</v>
      </c>
      <c r="G619" s="13">
        <v>5.3438321612237258</v>
      </c>
      <c r="H619" s="13">
        <v>7.8329382101885257</v>
      </c>
      <c r="I619" s="13">
        <v>0</v>
      </c>
      <c r="J619" s="13">
        <v>0</v>
      </c>
      <c r="K619" s="13">
        <v>0</v>
      </c>
      <c r="L619" s="13">
        <v>0</v>
      </c>
      <c r="M619" s="13">
        <v>0</v>
      </c>
      <c r="N619" s="13"/>
      <c r="O619" s="13"/>
    </row>
    <row r="620" spans="1:15" x14ac:dyDescent="0.35">
      <c r="A620" s="12" t="str">
        <f t="shared" si="9"/>
        <v>DISTRIBUCION VOLUMEN X CRITERIO (Consumiciones)Sangria de VinoNOROESTE</v>
      </c>
      <c r="B620" s="12" t="s">
        <v>118</v>
      </c>
      <c r="C620" s="12" t="s">
        <v>140</v>
      </c>
      <c r="D620" s="12" t="s">
        <v>8</v>
      </c>
      <c r="E620" s="13">
        <v>11.41829403991561</v>
      </c>
      <c r="F620" s="13">
        <v>7.5700560837765609</v>
      </c>
      <c r="G620" s="13">
        <v>9.8251687582957725</v>
      </c>
      <c r="H620" s="13">
        <v>11.342739191609734</v>
      </c>
      <c r="I620" s="13">
        <v>0</v>
      </c>
      <c r="J620" s="13">
        <v>0</v>
      </c>
      <c r="K620" s="13">
        <v>0</v>
      </c>
      <c r="L620" s="13">
        <v>0</v>
      </c>
      <c r="M620" s="13">
        <v>0</v>
      </c>
      <c r="N620" s="13"/>
      <c r="O620" s="13"/>
    </row>
    <row r="621" spans="1:15" x14ac:dyDescent="0.35">
      <c r="A621" s="12" t="str">
        <f t="shared" si="9"/>
        <v>DISTRIBUCION VOLUMEN X CRITERIO (Consumiciones)Sangria de Vino&lt;2MIL</v>
      </c>
      <c r="B621" s="12" t="s">
        <v>118</v>
      </c>
      <c r="C621" s="12" t="s">
        <v>140</v>
      </c>
      <c r="D621" s="12" t="s">
        <v>9</v>
      </c>
      <c r="E621" s="13">
        <v>8.9592246727696008</v>
      </c>
      <c r="F621" s="13">
        <v>11.638844545224952</v>
      </c>
      <c r="G621" s="13">
        <v>11.477372762224807</v>
      </c>
      <c r="H621" s="13">
        <v>8.2368425952877278</v>
      </c>
      <c r="I621" s="13">
        <v>0</v>
      </c>
      <c r="J621" s="13">
        <v>0</v>
      </c>
      <c r="K621" s="13">
        <v>0</v>
      </c>
      <c r="L621" s="13">
        <v>0</v>
      </c>
      <c r="M621" s="13">
        <v>0</v>
      </c>
      <c r="N621" s="13"/>
      <c r="O621" s="13"/>
    </row>
    <row r="622" spans="1:15" x14ac:dyDescent="0.35">
      <c r="A622" s="12" t="str">
        <f t="shared" si="9"/>
        <v>DISTRIBUCION VOLUMEN X CRITERIO (Consumiciones)Sangria de Vino2-5MIL</v>
      </c>
      <c r="B622" s="12" t="s">
        <v>118</v>
      </c>
      <c r="C622" s="12" t="s">
        <v>140</v>
      </c>
      <c r="D622" s="12" t="s">
        <v>10</v>
      </c>
      <c r="E622" s="13">
        <v>7.0621737378725262</v>
      </c>
      <c r="F622" s="13">
        <v>6.1165938734049341</v>
      </c>
      <c r="G622" s="13">
        <v>13.832849883050452</v>
      </c>
      <c r="H622" s="13">
        <v>20.299186134526117</v>
      </c>
      <c r="I622" s="13">
        <v>0</v>
      </c>
      <c r="J622" s="13">
        <v>0</v>
      </c>
      <c r="K622" s="13">
        <v>0</v>
      </c>
      <c r="L622" s="13">
        <v>0</v>
      </c>
      <c r="M622" s="13">
        <v>0</v>
      </c>
      <c r="N622" s="13"/>
      <c r="O622" s="13"/>
    </row>
    <row r="623" spans="1:15" x14ac:dyDescent="0.35">
      <c r="A623" s="12" t="str">
        <f t="shared" si="9"/>
        <v>DISTRIBUCION VOLUMEN X CRITERIO (Consumiciones)Sangria de Vino5-10MIL</v>
      </c>
      <c r="B623" s="12" t="s">
        <v>118</v>
      </c>
      <c r="C623" s="12" t="s">
        <v>140</v>
      </c>
      <c r="D623" s="12" t="s">
        <v>11</v>
      </c>
      <c r="E623" s="13">
        <v>7.2226343164467064</v>
      </c>
      <c r="F623" s="13">
        <v>10.568226975190488</v>
      </c>
      <c r="G623" s="13">
        <v>4.9004654454768071</v>
      </c>
      <c r="H623" s="13">
        <v>3.7315861017271406</v>
      </c>
      <c r="I623" s="13">
        <v>0</v>
      </c>
      <c r="J623" s="13">
        <v>0</v>
      </c>
      <c r="K623" s="13">
        <v>0</v>
      </c>
      <c r="L623" s="13">
        <v>0</v>
      </c>
      <c r="M623" s="13">
        <v>0</v>
      </c>
      <c r="N623" s="13"/>
      <c r="O623" s="13"/>
    </row>
    <row r="624" spans="1:15" x14ac:dyDescent="0.35">
      <c r="A624" s="12" t="str">
        <f t="shared" si="9"/>
        <v>DISTRIBUCION VOLUMEN X CRITERIO (Consumiciones)Sangria de Vino10-30MIL</v>
      </c>
      <c r="B624" s="12" t="s">
        <v>118</v>
      </c>
      <c r="C624" s="12" t="s">
        <v>140</v>
      </c>
      <c r="D624" s="12" t="s">
        <v>12</v>
      </c>
      <c r="E624" s="13">
        <v>18.281954647702221</v>
      </c>
      <c r="F624" s="13">
        <v>10.964542241888353</v>
      </c>
      <c r="G624" s="13">
        <v>20.010354397322612</v>
      </c>
      <c r="H624" s="13">
        <v>10.838307899424745</v>
      </c>
      <c r="I624" s="13">
        <v>0</v>
      </c>
      <c r="J624" s="13">
        <v>0</v>
      </c>
      <c r="K624" s="13">
        <v>0</v>
      </c>
      <c r="L624" s="13">
        <v>0</v>
      </c>
      <c r="M624" s="13">
        <v>0</v>
      </c>
      <c r="N624" s="13"/>
      <c r="O624" s="13"/>
    </row>
    <row r="625" spans="1:15" x14ac:dyDescent="0.35">
      <c r="A625" s="12" t="str">
        <f t="shared" si="9"/>
        <v>DISTRIBUCION VOLUMEN X CRITERIO (Consumiciones)Sangria de Vino30-100MIL</v>
      </c>
      <c r="B625" s="12" t="s">
        <v>118</v>
      </c>
      <c r="C625" s="12" t="s">
        <v>140</v>
      </c>
      <c r="D625" s="12" t="s">
        <v>13</v>
      </c>
      <c r="E625" s="13">
        <v>26.069649339305585</v>
      </c>
      <c r="F625" s="13">
        <v>18.735130161413341</v>
      </c>
      <c r="G625" s="13">
        <v>14.951813453217239</v>
      </c>
      <c r="H625" s="13">
        <v>21.309126772949728</v>
      </c>
      <c r="I625" s="13">
        <v>0</v>
      </c>
      <c r="J625" s="13">
        <v>0</v>
      </c>
      <c r="K625" s="13">
        <v>0</v>
      </c>
      <c r="L625" s="13">
        <v>0</v>
      </c>
      <c r="M625" s="13">
        <v>0</v>
      </c>
      <c r="N625" s="13"/>
      <c r="O625" s="13"/>
    </row>
    <row r="626" spans="1:15" x14ac:dyDescent="0.35">
      <c r="A626" s="12" t="str">
        <f t="shared" si="9"/>
        <v>DISTRIBUCION VOLUMEN X CRITERIO (Consumiciones)Sangria de Vino100-200MIL</v>
      </c>
      <c r="B626" s="12" t="s">
        <v>118</v>
      </c>
      <c r="C626" s="12" t="s">
        <v>140</v>
      </c>
      <c r="D626" s="12" t="s">
        <v>14</v>
      </c>
      <c r="E626" s="13">
        <v>8.1568362204799012</v>
      </c>
      <c r="F626" s="13">
        <v>6.6627468909297187</v>
      </c>
      <c r="G626" s="13">
        <v>7.9882913210299407</v>
      </c>
      <c r="H626" s="13">
        <v>10.941894193241518</v>
      </c>
      <c r="I626" s="13">
        <v>0</v>
      </c>
      <c r="J626" s="13">
        <v>0</v>
      </c>
      <c r="K626" s="13">
        <v>0</v>
      </c>
      <c r="L626" s="13">
        <v>0</v>
      </c>
      <c r="M626" s="13">
        <v>0</v>
      </c>
      <c r="N626" s="13"/>
      <c r="O626" s="13"/>
    </row>
    <row r="627" spans="1:15" x14ac:dyDescent="0.35">
      <c r="A627" s="12" t="str">
        <f t="shared" si="9"/>
        <v>DISTRIBUCION VOLUMEN X CRITERIO (Consumiciones)Sangria de Vino200-500MIL</v>
      </c>
      <c r="B627" s="12" t="s">
        <v>118</v>
      </c>
      <c r="C627" s="12" t="s">
        <v>140</v>
      </c>
      <c r="D627" s="12" t="s">
        <v>15</v>
      </c>
      <c r="E627" s="13">
        <v>13.392435538999129</v>
      </c>
      <c r="F627" s="13">
        <v>22.842244518348547</v>
      </c>
      <c r="G627" s="13">
        <v>15.144888040168691</v>
      </c>
      <c r="H627" s="13">
        <v>10.323826203312501</v>
      </c>
      <c r="I627" s="13">
        <v>0</v>
      </c>
      <c r="J627" s="13">
        <v>0</v>
      </c>
      <c r="K627" s="13">
        <v>0</v>
      </c>
      <c r="L627" s="13">
        <v>0</v>
      </c>
      <c r="M627" s="13">
        <v>0</v>
      </c>
      <c r="N627" s="13"/>
      <c r="O627" s="13"/>
    </row>
    <row r="628" spans="1:15" x14ac:dyDescent="0.35">
      <c r="A628" s="12" t="str">
        <f t="shared" si="9"/>
        <v>DISTRIBUCION VOLUMEN X CRITERIO (Consumiciones)Sangria de Vino&gt;500MIL</v>
      </c>
      <c r="B628" s="12" t="s">
        <v>118</v>
      </c>
      <c r="C628" s="12" t="s">
        <v>140</v>
      </c>
      <c r="D628" s="12" t="s">
        <v>16</v>
      </c>
      <c r="E628" s="13">
        <v>10.855105277045221</v>
      </c>
      <c r="F628" s="13">
        <v>12.471681601804827</v>
      </c>
      <c r="G628" s="13">
        <v>11.693969598999312</v>
      </c>
      <c r="H628" s="13">
        <v>14.31923336636099</v>
      </c>
      <c r="I628" s="13">
        <v>0</v>
      </c>
      <c r="J628" s="13">
        <v>0</v>
      </c>
      <c r="K628" s="13">
        <v>0</v>
      </c>
      <c r="L628" s="13">
        <v>0</v>
      </c>
      <c r="M628" s="13">
        <v>0</v>
      </c>
      <c r="N628" s="13"/>
      <c r="O628" s="13"/>
    </row>
    <row r="629" spans="1:15" x14ac:dyDescent="0.35">
      <c r="A629" s="12" t="str">
        <f t="shared" si="9"/>
        <v>DISTRIBUCION VOLUMEN X CRITERIO (Consumiciones)Sangria de VinoDE 15 A 19 AÑOS</v>
      </c>
      <c r="B629" s="12" t="s">
        <v>118</v>
      </c>
      <c r="C629" s="12" t="s">
        <v>140</v>
      </c>
      <c r="D629" s="12" t="s">
        <v>39</v>
      </c>
      <c r="E629" s="13">
        <v>4.3840218396527888</v>
      </c>
      <c r="F629" s="13">
        <v>1.675634234485452</v>
      </c>
      <c r="G629" s="13">
        <v>1.1160006195483179</v>
      </c>
      <c r="H629" s="13">
        <v>1.1617847152189544</v>
      </c>
      <c r="I629" s="13">
        <v>0</v>
      </c>
      <c r="J629" s="13">
        <v>0</v>
      </c>
      <c r="K629" s="13">
        <v>0</v>
      </c>
      <c r="L629" s="13">
        <v>0</v>
      </c>
      <c r="M629" s="13">
        <v>0</v>
      </c>
      <c r="N629" s="13"/>
      <c r="O629" s="13"/>
    </row>
    <row r="630" spans="1:15" x14ac:dyDescent="0.35">
      <c r="A630" s="12" t="str">
        <f t="shared" si="9"/>
        <v>DISTRIBUCION VOLUMEN X CRITERIO (Consumiciones)Sangria de VinoDE 20 A 24 AÑOS</v>
      </c>
      <c r="B630" s="12" t="s">
        <v>118</v>
      </c>
      <c r="C630" s="12" t="s">
        <v>140</v>
      </c>
      <c r="D630" s="12" t="s">
        <v>40</v>
      </c>
      <c r="E630" s="13">
        <v>4.7640202476364593</v>
      </c>
      <c r="F630" s="13">
        <v>3.6474810216924283</v>
      </c>
      <c r="G630" s="13">
        <v>5.0219194626398638</v>
      </c>
      <c r="H630" s="13">
        <v>2.5026943184264594</v>
      </c>
      <c r="I630" s="13">
        <v>0</v>
      </c>
      <c r="J630" s="13">
        <v>0</v>
      </c>
      <c r="K630" s="13">
        <v>0</v>
      </c>
      <c r="L630" s="13">
        <v>0</v>
      </c>
      <c r="M630" s="13">
        <v>0</v>
      </c>
      <c r="N630" s="13"/>
      <c r="O630" s="13"/>
    </row>
    <row r="631" spans="1:15" x14ac:dyDescent="0.35">
      <c r="A631" s="12" t="str">
        <f t="shared" si="9"/>
        <v>DISTRIBUCION VOLUMEN X CRITERIO (Consumiciones)Sangria de VinoDE 25 A 34 AÑOS</v>
      </c>
      <c r="B631" s="12" t="s">
        <v>118</v>
      </c>
      <c r="C631" s="12" t="s">
        <v>140</v>
      </c>
      <c r="D631" s="12" t="s">
        <v>41</v>
      </c>
      <c r="E631" s="13">
        <v>15.145007172476637</v>
      </c>
      <c r="F631" s="13">
        <v>12.594415976832973</v>
      </c>
      <c r="G631" s="13">
        <v>11.090841272113073</v>
      </c>
      <c r="H631" s="13">
        <v>7.5523436078418316</v>
      </c>
      <c r="I631" s="13">
        <v>0</v>
      </c>
      <c r="J631" s="13">
        <v>0</v>
      </c>
      <c r="K631" s="13">
        <v>0</v>
      </c>
      <c r="L631" s="13">
        <v>0</v>
      </c>
      <c r="M631" s="13">
        <v>0</v>
      </c>
      <c r="N631" s="13"/>
      <c r="O631" s="13"/>
    </row>
    <row r="632" spans="1:15" x14ac:dyDescent="0.35">
      <c r="A632" s="12" t="str">
        <f t="shared" si="9"/>
        <v>DISTRIBUCION VOLUMEN X CRITERIO (Consumiciones)Sangria de VinoDE 35 A 49 AÑOS</v>
      </c>
      <c r="B632" s="12" t="s">
        <v>118</v>
      </c>
      <c r="C632" s="12" t="s">
        <v>140</v>
      </c>
      <c r="D632" s="12" t="s">
        <v>42</v>
      </c>
      <c r="E632" s="13">
        <v>26.043339818024286</v>
      </c>
      <c r="F632" s="13">
        <v>29.511869030493195</v>
      </c>
      <c r="G632" s="13">
        <v>26.403002456626716</v>
      </c>
      <c r="H632" s="13">
        <v>26.251808599016492</v>
      </c>
      <c r="I632" s="13">
        <v>0</v>
      </c>
      <c r="J632" s="13">
        <v>0</v>
      </c>
      <c r="K632" s="13">
        <v>0</v>
      </c>
      <c r="L632" s="13">
        <v>0</v>
      </c>
      <c r="M632" s="13">
        <v>0</v>
      </c>
      <c r="N632" s="13"/>
      <c r="O632" s="13"/>
    </row>
    <row r="633" spans="1:15" x14ac:dyDescent="0.35">
      <c r="A633" s="12" t="str">
        <f t="shared" si="9"/>
        <v>DISTRIBUCION VOLUMEN X CRITERIO (Consumiciones)Sangria de VinoDE 50 A 59 AÑOS</v>
      </c>
      <c r="B633" s="12" t="s">
        <v>118</v>
      </c>
      <c r="C633" s="12" t="s">
        <v>140</v>
      </c>
      <c r="D633" s="12" t="s">
        <v>43</v>
      </c>
      <c r="E633" s="13">
        <v>25.475912808229715</v>
      </c>
      <c r="F633" s="13">
        <v>19.513353357334754</v>
      </c>
      <c r="G633" s="13">
        <v>28.885484531878312</v>
      </c>
      <c r="H633" s="13">
        <v>21.837879617950708</v>
      </c>
      <c r="I633" s="13">
        <v>0</v>
      </c>
      <c r="J633" s="13">
        <v>0</v>
      </c>
      <c r="K633" s="13">
        <v>0</v>
      </c>
      <c r="L633" s="13">
        <v>0</v>
      </c>
      <c r="M633" s="13">
        <v>0</v>
      </c>
      <c r="N633" s="13"/>
      <c r="O633" s="13"/>
    </row>
    <row r="634" spans="1:15" x14ac:dyDescent="0.35">
      <c r="A634" s="12" t="str">
        <f t="shared" si="9"/>
        <v>DISTRIBUCION VOLUMEN X CRITERIO (Consumiciones)Sangria de VinoDE 60 A 75 AÑOS</v>
      </c>
      <c r="B634" s="12" t="s">
        <v>118</v>
      </c>
      <c r="C634" s="12" t="s">
        <v>140</v>
      </c>
      <c r="D634" s="12" t="s">
        <v>44</v>
      </c>
      <c r="E634" s="13">
        <v>24.18770880890747</v>
      </c>
      <c r="F634" s="13">
        <v>33.057262951742445</v>
      </c>
      <c r="G634" s="13">
        <v>27.48275165719372</v>
      </c>
      <c r="H634" s="13">
        <v>40.693486038056619</v>
      </c>
      <c r="I634" s="13">
        <v>0</v>
      </c>
      <c r="J634" s="13">
        <v>0</v>
      </c>
      <c r="K634" s="13">
        <v>0</v>
      </c>
      <c r="L634" s="13">
        <v>0</v>
      </c>
      <c r="M634" s="13">
        <v>0</v>
      </c>
      <c r="N634" s="13"/>
      <c r="O634" s="13"/>
    </row>
    <row r="635" spans="1:15" x14ac:dyDescent="0.35">
      <c r="A635" s="12" t="str">
        <f t="shared" si="9"/>
        <v>DISTRIBUCION VOLUMEN X CRITERIO (Consumiciones)Sangria de VinoALTA Y MEDIA ALTA</v>
      </c>
      <c r="B635" s="12" t="s">
        <v>118</v>
      </c>
      <c r="C635" s="12" t="s">
        <v>140</v>
      </c>
      <c r="D635" s="12" t="s">
        <v>17</v>
      </c>
      <c r="E635" s="13">
        <v>18.343771327785923</v>
      </c>
      <c r="F635" s="13">
        <v>18.887637538914042</v>
      </c>
      <c r="G635" s="13">
        <v>22.893998909908657</v>
      </c>
      <c r="H635" s="13">
        <v>22.167535480228977</v>
      </c>
      <c r="I635" s="13">
        <v>0</v>
      </c>
      <c r="J635" s="13">
        <v>0</v>
      </c>
      <c r="K635" s="13">
        <v>0</v>
      </c>
      <c r="L635" s="13">
        <v>0</v>
      </c>
      <c r="M635" s="13">
        <v>0</v>
      </c>
      <c r="N635" s="13"/>
      <c r="O635" s="13"/>
    </row>
    <row r="636" spans="1:15" x14ac:dyDescent="0.35">
      <c r="A636" s="12" t="str">
        <f t="shared" si="9"/>
        <v>DISTRIBUCION VOLUMEN X CRITERIO (Consumiciones)Sangria de VinoMEDIA</v>
      </c>
      <c r="B636" s="12" t="s">
        <v>118</v>
      </c>
      <c r="C636" s="12" t="s">
        <v>140</v>
      </c>
      <c r="D636" s="12" t="s">
        <v>18</v>
      </c>
      <c r="E636" s="13">
        <v>38.348678771592873</v>
      </c>
      <c r="F636" s="13">
        <v>43.297741913751238</v>
      </c>
      <c r="G636" s="13">
        <v>28.276596954410266</v>
      </c>
      <c r="H636" s="13">
        <v>27.290922033497427</v>
      </c>
      <c r="I636" s="13">
        <v>0</v>
      </c>
      <c r="J636" s="13">
        <v>0</v>
      </c>
      <c r="K636" s="13">
        <v>0</v>
      </c>
      <c r="L636" s="13">
        <v>0</v>
      </c>
      <c r="M636" s="13">
        <v>0</v>
      </c>
      <c r="N636" s="13"/>
      <c r="O636" s="13"/>
    </row>
    <row r="637" spans="1:15" x14ac:dyDescent="0.35">
      <c r="A637" s="12" t="str">
        <f t="shared" si="9"/>
        <v>DISTRIBUCION VOLUMEN X CRITERIO (Consumiciones)Sangria de VinoMEDIA BAJA</v>
      </c>
      <c r="B637" s="12" t="s">
        <v>118</v>
      </c>
      <c r="C637" s="12" t="s">
        <v>140</v>
      </c>
      <c r="D637" s="12" t="s">
        <v>19</v>
      </c>
      <c r="E637" s="13">
        <v>17.774006712441974</v>
      </c>
      <c r="F637" s="13">
        <v>16.665178737090049</v>
      </c>
      <c r="G637" s="13">
        <v>22.892822552343013</v>
      </c>
      <c r="H637" s="13">
        <v>20.789782399689521</v>
      </c>
      <c r="I637" s="13">
        <v>0</v>
      </c>
      <c r="J637" s="13">
        <v>0</v>
      </c>
      <c r="K637" s="13">
        <v>0</v>
      </c>
      <c r="L637" s="13">
        <v>0</v>
      </c>
      <c r="M637" s="13">
        <v>0</v>
      </c>
      <c r="N637" s="13"/>
      <c r="O637" s="13"/>
    </row>
    <row r="638" spans="1:15" x14ac:dyDescent="0.35">
      <c r="A638" s="12" t="str">
        <f t="shared" si="9"/>
        <v>DISTRIBUCION VOLUMEN X CRITERIO (Consumiciones)Sangria de VinoBAJA</v>
      </c>
      <c r="B638" s="12" t="s">
        <v>118</v>
      </c>
      <c r="C638" s="12" t="s">
        <v>140</v>
      </c>
      <c r="D638" s="12" t="s">
        <v>20</v>
      </c>
      <c r="E638" s="13">
        <v>25.533543188179237</v>
      </c>
      <c r="F638" s="13">
        <v>21.14947423486014</v>
      </c>
      <c r="G638" s="13">
        <v>25.936601189297505</v>
      </c>
      <c r="H638" s="13">
        <v>29.751760086584074</v>
      </c>
      <c r="I638" s="13">
        <v>0</v>
      </c>
      <c r="J638" s="13">
        <v>0</v>
      </c>
      <c r="K638" s="13">
        <v>0</v>
      </c>
      <c r="L638" s="13">
        <v>0</v>
      </c>
      <c r="M638" s="13">
        <v>0</v>
      </c>
      <c r="N638" s="13"/>
      <c r="O638" s="13"/>
    </row>
    <row r="639" spans="1:15" x14ac:dyDescent="0.35">
      <c r="A639" s="12" t="str">
        <f t="shared" si="9"/>
        <v>DISTRIBUCION VOLUMEN X CRITERIO (Consumiciones)Sangria de VinoHOMBRE</v>
      </c>
      <c r="B639" s="12" t="s">
        <v>118</v>
      </c>
      <c r="C639" s="12" t="s">
        <v>140</v>
      </c>
      <c r="D639" s="12" t="s">
        <v>21</v>
      </c>
      <c r="E639" s="13">
        <v>51.403090436764032</v>
      </c>
      <c r="F639" s="13">
        <v>53.796111856276816</v>
      </c>
      <c r="G639" s="13">
        <v>45.485703334385519</v>
      </c>
      <c r="H639" s="13">
        <v>38.748202834890137</v>
      </c>
      <c r="I639" s="13">
        <v>0</v>
      </c>
      <c r="J639" s="13">
        <v>0</v>
      </c>
      <c r="K639" s="13">
        <v>0</v>
      </c>
      <c r="L639" s="13">
        <v>0</v>
      </c>
      <c r="M639" s="13">
        <v>0</v>
      </c>
      <c r="N639" s="13"/>
      <c r="O639" s="13"/>
    </row>
    <row r="640" spans="1:15" x14ac:dyDescent="0.35">
      <c r="A640" s="12" t="str">
        <f t="shared" si="9"/>
        <v>DISTRIBUCION VOLUMEN X CRITERIO (Consumiciones)Sangria de VinoMUJER</v>
      </c>
      <c r="B640" s="12" t="s">
        <v>118</v>
      </c>
      <c r="C640" s="12" t="s">
        <v>140</v>
      </c>
      <c r="D640" s="12" t="s">
        <v>22</v>
      </c>
      <c r="E640" s="13">
        <v>48.596909563235975</v>
      </c>
      <c r="F640" s="13">
        <v>46.203888143723191</v>
      </c>
      <c r="G640" s="13">
        <v>54.51432117306377</v>
      </c>
      <c r="H640" s="13">
        <v>61.251797165109856</v>
      </c>
      <c r="I640" s="13">
        <v>0</v>
      </c>
      <c r="J640" s="13">
        <v>0</v>
      </c>
      <c r="K640" s="13">
        <v>0</v>
      </c>
      <c r="L640" s="13">
        <v>0</v>
      </c>
      <c r="M640" s="13">
        <v>0</v>
      </c>
      <c r="N640" s="13"/>
      <c r="O640" s="13"/>
    </row>
    <row r="641" spans="1:15" x14ac:dyDescent="0.35">
      <c r="A641" s="12" t="str">
        <f t="shared" si="9"/>
        <v>DISTRIBUCION VOLUMEN X CRITERIO (Consumiciones)Sangria de CavaT.ESPAÑA</v>
      </c>
      <c r="B641" s="12" t="s">
        <v>118</v>
      </c>
      <c r="C641" s="12" t="s">
        <v>141</v>
      </c>
      <c r="D641" s="12" t="s">
        <v>36</v>
      </c>
      <c r="E641" s="13">
        <v>100</v>
      </c>
      <c r="F641" s="13">
        <v>100</v>
      </c>
      <c r="G641" s="13">
        <v>100</v>
      </c>
      <c r="H641" s="13">
        <v>100</v>
      </c>
      <c r="I641" s="13">
        <v>0</v>
      </c>
      <c r="J641" s="13">
        <v>0</v>
      </c>
      <c r="K641" s="13">
        <v>0</v>
      </c>
      <c r="L641" s="13">
        <v>0</v>
      </c>
      <c r="M641" s="13">
        <v>0</v>
      </c>
      <c r="N641" s="13"/>
      <c r="O641" s="13"/>
    </row>
    <row r="642" spans="1:15" x14ac:dyDescent="0.35">
      <c r="A642" s="12" t="str">
        <f t="shared" si="9"/>
        <v>DISTRIBUCION VOLUMEN X CRITERIO (Consumiciones)Sangria de CavaBCN AM</v>
      </c>
      <c r="B642" s="12" t="s">
        <v>118</v>
      </c>
      <c r="C642" s="12" t="s">
        <v>141</v>
      </c>
      <c r="D642" s="12" t="s">
        <v>1</v>
      </c>
      <c r="E642" s="13">
        <v>31.74096444817388</v>
      </c>
      <c r="F642" s="13">
        <v>35.730454240727653</v>
      </c>
      <c r="G642" s="13">
        <v>33.314666496215665</v>
      </c>
      <c r="H642" s="13">
        <v>31.215239880249268</v>
      </c>
      <c r="I642" s="13">
        <v>0</v>
      </c>
      <c r="J642" s="13">
        <v>0</v>
      </c>
      <c r="K642" s="13">
        <v>0</v>
      </c>
      <c r="L642" s="13">
        <v>0</v>
      </c>
      <c r="M642" s="13">
        <v>0</v>
      </c>
      <c r="N642" s="13"/>
      <c r="O642" s="13"/>
    </row>
    <row r="643" spans="1:15" x14ac:dyDescent="0.35">
      <c r="A643" s="12" t="str">
        <f t="shared" si="9"/>
        <v>DISTRIBUCION VOLUMEN X CRITERIO (Consumiciones)Sangria de CavaREST.CAT ARAGON</v>
      </c>
      <c r="B643" s="12" t="s">
        <v>118</v>
      </c>
      <c r="C643" s="12" t="s">
        <v>141</v>
      </c>
      <c r="D643" s="12" t="s">
        <v>2</v>
      </c>
      <c r="E643" s="13">
        <v>27.808417637851868</v>
      </c>
      <c r="F643" s="13">
        <v>18.596800202931639</v>
      </c>
      <c r="G643" s="13">
        <v>21.777255184002005</v>
      </c>
      <c r="H643" s="13">
        <v>26.67752737740841</v>
      </c>
      <c r="I643" s="13">
        <v>0</v>
      </c>
      <c r="J643" s="13">
        <v>0</v>
      </c>
      <c r="K643" s="13">
        <v>0</v>
      </c>
      <c r="L643" s="13">
        <v>0</v>
      </c>
      <c r="M643" s="13">
        <v>0</v>
      </c>
      <c r="N643" s="13"/>
      <c r="O643" s="13"/>
    </row>
    <row r="644" spans="1:15" x14ac:dyDescent="0.35">
      <c r="A644" s="12" t="str">
        <f t="shared" ref="A644:A707" si="10">B644&amp;C644&amp;D644</f>
        <v>DISTRIBUCION VOLUMEN X CRITERIO (Consumiciones)Sangria de CavaLEVANTE</v>
      </c>
      <c r="B644" s="12" t="s">
        <v>118</v>
      </c>
      <c r="C644" s="12" t="s">
        <v>141</v>
      </c>
      <c r="D644" s="12" t="s">
        <v>3</v>
      </c>
      <c r="E644" s="13">
        <v>8.1344932347571959</v>
      </c>
      <c r="F644" s="13">
        <v>16.980014857494883</v>
      </c>
      <c r="G644" s="13">
        <v>16.273754117380342</v>
      </c>
      <c r="H644" s="13">
        <v>18.199232198020805</v>
      </c>
      <c r="I644" s="13">
        <v>0</v>
      </c>
      <c r="J644" s="13">
        <v>0</v>
      </c>
      <c r="K644" s="13">
        <v>0</v>
      </c>
      <c r="L644" s="13">
        <v>0</v>
      </c>
      <c r="M644" s="13">
        <v>0</v>
      </c>
      <c r="N644" s="13"/>
      <c r="O644" s="13"/>
    </row>
    <row r="645" spans="1:15" x14ac:dyDescent="0.35">
      <c r="A645" s="12" t="str">
        <f t="shared" si="10"/>
        <v>DISTRIBUCION VOLUMEN X CRITERIO (Consumiciones)Sangria de CavaANDALUCIA</v>
      </c>
      <c r="B645" s="12" t="s">
        <v>118</v>
      </c>
      <c r="C645" s="12" t="s">
        <v>141</v>
      </c>
      <c r="D645" s="12" t="s">
        <v>4</v>
      </c>
      <c r="E645" s="13">
        <v>13.803041868782588</v>
      </c>
      <c r="F645" s="13">
        <v>2.6781241506767408</v>
      </c>
      <c r="G645" s="13">
        <v>9.4042553582850914</v>
      </c>
      <c r="H645" s="13">
        <v>5.1049993406414576</v>
      </c>
      <c r="I645" s="13">
        <v>0</v>
      </c>
      <c r="J645" s="13">
        <v>0</v>
      </c>
      <c r="K645" s="13">
        <v>0</v>
      </c>
      <c r="L645" s="13">
        <v>0</v>
      </c>
      <c r="M645" s="13">
        <v>0</v>
      </c>
      <c r="N645" s="13"/>
      <c r="O645" s="13"/>
    </row>
    <row r="646" spans="1:15" x14ac:dyDescent="0.35">
      <c r="A646" s="12" t="str">
        <f t="shared" si="10"/>
        <v>DISTRIBUCION VOLUMEN X CRITERIO (Consumiciones)Sangria de CavaMDD AM</v>
      </c>
      <c r="B646" s="12" t="s">
        <v>118</v>
      </c>
      <c r="C646" s="12" t="s">
        <v>141</v>
      </c>
      <c r="D646" s="12" t="s">
        <v>5</v>
      </c>
      <c r="E646" s="13">
        <v>8.6359291567022023</v>
      </c>
      <c r="F646" s="13">
        <v>4.2477070536862893</v>
      </c>
      <c r="G646" s="13">
        <v>4.6067709207526999</v>
      </c>
      <c r="H646" s="13">
        <v>6.3916779131723001</v>
      </c>
      <c r="I646" s="13">
        <v>0</v>
      </c>
      <c r="J646" s="13">
        <v>0</v>
      </c>
      <c r="K646" s="13">
        <v>0</v>
      </c>
      <c r="L646" s="13">
        <v>0</v>
      </c>
      <c r="M646" s="13">
        <v>0</v>
      </c>
      <c r="N646" s="13"/>
      <c r="O646" s="13"/>
    </row>
    <row r="647" spans="1:15" x14ac:dyDescent="0.35">
      <c r="A647" s="12" t="str">
        <f t="shared" si="10"/>
        <v>DISTRIBUCION VOLUMEN X CRITERIO (Consumiciones)Sangria de CavaRTO CENTRO</v>
      </c>
      <c r="B647" s="12" t="s">
        <v>118</v>
      </c>
      <c r="C647" s="12" t="s">
        <v>141</v>
      </c>
      <c r="D647" s="12" t="s">
        <v>6</v>
      </c>
      <c r="E647" s="13">
        <v>1.3212300096991196</v>
      </c>
      <c r="F647" s="13">
        <v>15.555697486909098</v>
      </c>
      <c r="G647" s="13">
        <v>2.9368097366761958</v>
      </c>
      <c r="H647" s="13">
        <v>6.2867627459617799</v>
      </c>
      <c r="I647" s="13">
        <v>0</v>
      </c>
      <c r="J647" s="13">
        <v>0</v>
      </c>
      <c r="K647" s="13">
        <v>0</v>
      </c>
      <c r="L647" s="13">
        <v>0</v>
      </c>
      <c r="M647" s="13">
        <v>0</v>
      </c>
      <c r="N647" s="13"/>
      <c r="O647" s="13"/>
    </row>
    <row r="648" spans="1:15" x14ac:dyDescent="0.35">
      <c r="A648" s="12" t="str">
        <f t="shared" si="10"/>
        <v>DISTRIBUCION VOLUMEN X CRITERIO (Consumiciones)Sangria de CavaNORTE-CENTRO</v>
      </c>
      <c r="B648" s="12" t="s">
        <v>118</v>
      </c>
      <c r="C648" s="12" t="s">
        <v>141</v>
      </c>
      <c r="D648" s="12" t="s">
        <v>7</v>
      </c>
      <c r="E648" s="13">
        <v>7.3657448123156204</v>
      </c>
      <c r="F648" s="13" t="s">
        <v>212</v>
      </c>
      <c r="G648" s="13">
        <v>2.7745471283988072</v>
      </c>
      <c r="H648" s="13">
        <v>4.2039473130437957</v>
      </c>
      <c r="I648" s="13">
        <v>0</v>
      </c>
      <c r="J648" s="13">
        <v>0</v>
      </c>
      <c r="K648" s="13">
        <v>0</v>
      </c>
      <c r="L648" s="13">
        <v>0</v>
      </c>
      <c r="M648" s="13">
        <v>0</v>
      </c>
      <c r="N648" s="13"/>
      <c r="O648" s="13"/>
    </row>
    <row r="649" spans="1:15" x14ac:dyDescent="0.35">
      <c r="A649" s="12" t="str">
        <f t="shared" si="10"/>
        <v>DISTRIBUCION VOLUMEN X CRITERIO (Consumiciones)Sangria de CavaNOROESTE</v>
      </c>
      <c r="B649" s="12" t="s">
        <v>118</v>
      </c>
      <c r="C649" s="12" t="s">
        <v>141</v>
      </c>
      <c r="D649" s="12" t="s">
        <v>8</v>
      </c>
      <c r="E649" s="13">
        <v>1.1901867768059646</v>
      </c>
      <c r="F649" s="13">
        <v>6.2112427750901418</v>
      </c>
      <c r="G649" s="13">
        <v>8.911926343094871</v>
      </c>
      <c r="H649" s="13">
        <v>1.9206034112685777</v>
      </c>
      <c r="I649" s="13">
        <v>0</v>
      </c>
      <c r="J649" s="13">
        <v>0</v>
      </c>
      <c r="K649" s="13">
        <v>0</v>
      </c>
      <c r="L649" s="13">
        <v>0</v>
      </c>
      <c r="M649" s="13">
        <v>0</v>
      </c>
      <c r="N649" s="13"/>
      <c r="O649" s="13"/>
    </row>
    <row r="650" spans="1:15" x14ac:dyDescent="0.35">
      <c r="A650" s="12" t="str">
        <f t="shared" si="10"/>
        <v>DISTRIBUCION VOLUMEN X CRITERIO (Consumiciones)Sangria de Cava&lt;2MIL</v>
      </c>
      <c r="B650" s="12" t="s">
        <v>118</v>
      </c>
      <c r="C650" s="12" t="s">
        <v>141</v>
      </c>
      <c r="D650" s="12" t="s">
        <v>9</v>
      </c>
      <c r="E650" s="13">
        <v>16.378436174354352</v>
      </c>
      <c r="F650" s="13">
        <v>1.2895145947708866</v>
      </c>
      <c r="G650" s="13">
        <v>8.3957081296390221</v>
      </c>
      <c r="H650" s="13">
        <v>14.921196132511428</v>
      </c>
      <c r="I650" s="13">
        <v>0</v>
      </c>
      <c r="J650" s="13">
        <v>0</v>
      </c>
      <c r="K650" s="13">
        <v>0</v>
      </c>
      <c r="L650" s="13">
        <v>0</v>
      </c>
      <c r="M650" s="13">
        <v>0</v>
      </c>
      <c r="N650" s="13"/>
      <c r="O650" s="13"/>
    </row>
    <row r="651" spans="1:15" x14ac:dyDescent="0.35">
      <c r="A651" s="12" t="str">
        <f t="shared" si="10"/>
        <v>DISTRIBUCION VOLUMEN X CRITERIO (Consumiciones)Sangria de Cava2-5MIL</v>
      </c>
      <c r="B651" s="12" t="s">
        <v>118</v>
      </c>
      <c r="C651" s="12" t="s">
        <v>141</v>
      </c>
      <c r="D651" s="12" t="s">
        <v>10</v>
      </c>
      <c r="E651" s="13">
        <v>8.0223055302093655</v>
      </c>
      <c r="F651" s="13">
        <v>7.2943876719030287</v>
      </c>
      <c r="G651" s="13">
        <v>9.9618186692589923</v>
      </c>
      <c r="H651" s="13">
        <v>4.4922834007188408</v>
      </c>
      <c r="I651" s="13">
        <v>0</v>
      </c>
      <c r="J651" s="13">
        <v>0</v>
      </c>
      <c r="K651" s="13">
        <v>0</v>
      </c>
      <c r="L651" s="13">
        <v>0</v>
      </c>
      <c r="M651" s="13">
        <v>0</v>
      </c>
      <c r="N651" s="13"/>
      <c r="O651" s="13"/>
    </row>
    <row r="652" spans="1:15" x14ac:dyDescent="0.35">
      <c r="A652" s="12" t="str">
        <f t="shared" si="10"/>
        <v>DISTRIBUCION VOLUMEN X CRITERIO (Consumiciones)Sangria de Cava5-10MIL</v>
      </c>
      <c r="B652" s="12" t="s">
        <v>118</v>
      </c>
      <c r="C652" s="12" t="s">
        <v>141</v>
      </c>
      <c r="D652" s="12" t="s">
        <v>11</v>
      </c>
      <c r="E652" s="13">
        <v>8.0081266031507781</v>
      </c>
      <c r="F652" s="13">
        <v>9.9458154409233384</v>
      </c>
      <c r="G652" s="13">
        <v>3.963638754855439</v>
      </c>
      <c r="H652" s="13">
        <v>3.3026038349415137</v>
      </c>
      <c r="I652" s="13">
        <v>0</v>
      </c>
      <c r="J652" s="13">
        <v>0</v>
      </c>
      <c r="K652" s="13">
        <v>0</v>
      </c>
      <c r="L652" s="13">
        <v>0</v>
      </c>
      <c r="M652" s="13">
        <v>0</v>
      </c>
      <c r="N652" s="13"/>
      <c r="O652" s="13"/>
    </row>
    <row r="653" spans="1:15" x14ac:dyDescent="0.35">
      <c r="A653" s="12" t="str">
        <f t="shared" si="10"/>
        <v>DISTRIBUCION VOLUMEN X CRITERIO (Consumiciones)Sangria de Cava10-30MIL</v>
      </c>
      <c r="B653" s="12" t="s">
        <v>118</v>
      </c>
      <c r="C653" s="12" t="s">
        <v>141</v>
      </c>
      <c r="D653" s="12" t="s">
        <v>12</v>
      </c>
      <c r="E653" s="13">
        <v>7.8145964720140375</v>
      </c>
      <c r="F653" s="13">
        <v>11.283062455835191</v>
      </c>
      <c r="G653" s="13">
        <v>11.363693844864144</v>
      </c>
      <c r="H653" s="13">
        <v>15.934026969167272</v>
      </c>
      <c r="I653" s="13">
        <v>0</v>
      </c>
      <c r="J653" s="13">
        <v>0</v>
      </c>
      <c r="K653" s="13">
        <v>0</v>
      </c>
      <c r="L653" s="13">
        <v>0</v>
      </c>
      <c r="M653" s="13">
        <v>0</v>
      </c>
      <c r="N653" s="13"/>
      <c r="O653" s="13"/>
    </row>
    <row r="654" spans="1:15" x14ac:dyDescent="0.35">
      <c r="A654" s="12" t="str">
        <f t="shared" si="10"/>
        <v>DISTRIBUCION VOLUMEN X CRITERIO (Consumiciones)Sangria de Cava30-100MIL</v>
      </c>
      <c r="B654" s="12" t="s">
        <v>118</v>
      </c>
      <c r="C654" s="12" t="s">
        <v>141</v>
      </c>
      <c r="D654" s="12" t="s">
        <v>13</v>
      </c>
      <c r="E654" s="13">
        <v>11.543562614325239</v>
      </c>
      <c r="F654" s="13">
        <v>22.607173271004331</v>
      </c>
      <c r="G654" s="13">
        <v>18.079198095485978</v>
      </c>
      <c r="H654" s="13">
        <v>20.137335967026463</v>
      </c>
      <c r="I654" s="13">
        <v>0</v>
      </c>
      <c r="J654" s="13">
        <v>0</v>
      </c>
      <c r="K654" s="13">
        <v>0</v>
      </c>
      <c r="L654" s="13">
        <v>0</v>
      </c>
      <c r="M654" s="13">
        <v>0</v>
      </c>
      <c r="N654" s="13"/>
      <c r="O654" s="13"/>
    </row>
    <row r="655" spans="1:15" x14ac:dyDescent="0.35">
      <c r="A655" s="12" t="str">
        <f t="shared" si="10"/>
        <v>DISTRIBUCION VOLUMEN X CRITERIO (Consumiciones)Sangria de Cava100-200MIL</v>
      </c>
      <c r="B655" s="12" t="s">
        <v>118</v>
      </c>
      <c r="C655" s="12" t="s">
        <v>141</v>
      </c>
      <c r="D655" s="12" t="s">
        <v>14</v>
      </c>
      <c r="E655" s="13">
        <v>13.023347559116042</v>
      </c>
      <c r="F655" s="13">
        <v>17.374291098186301</v>
      </c>
      <c r="G655" s="13">
        <v>6.0668308943665181</v>
      </c>
      <c r="H655" s="13">
        <v>6.8097533157317338</v>
      </c>
      <c r="I655" s="13">
        <v>0</v>
      </c>
      <c r="J655" s="13">
        <v>0</v>
      </c>
      <c r="K655" s="13">
        <v>0</v>
      </c>
      <c r="L655" s="13">
        <v>0</v>
      </c>
      <c r="M655" s="13">
        <v>0</v>
      </c>
      <c r="N655" s="13"/>
      <c r="O655" s="13"/>
    </row>
    <row r="656" spans="1:15" x14ac:dyDescent="0.35">
      <c r="A656" s="12" t="str">
        <f t="shared" si="10"/>
        <v>DISTRIBUCION VOLUMEN X CRITERIO (Consumiciones)Sangria de Cava200-500MIL</v>
      </c>
      <c r="B656" s="12" t="s">
        <v>118</v>
      </c>
      <c r="C656" s="12" t="s">
        <v>141</v>
      </c>
      <c r="D656" s="12" t="s">
        <v>15</v>
      </c>
      <c r="E656" s="13">
        <v>7.5927573796120473</v>
      </c>
      <c r="F656" s="13">
        <v>17.032496240329042</v>
      </c>
      <c r="G656" s="13">
        <v>28.355301125758348</v>
      </c>
      <c r="H656" s="13">
        <v>22.809340865920142</v>
      </c>
      <c r="I656" s="13">
        <v>0</v>
      </c>
      <c r="J656" s="13">
        <v>0</v>
      </c>
      <c r="K656" s="13">
        <v>0</v>
      </c>
      <c r="L656" s="13">
        <v>0</v>
      </c>
      <c r="M656" s="13">
        <v>0</v>
      </c>
      <c r="N656" s="13"/>
      <c r="O656" s="13"/>
    </row>
    <row r="657" spans="1:15" x14ac:dyDescent="0.35">
      <c r="A657" s="12" t="str">
        <f t="shared" si="10"/>
        <v>DISTRIBUCION VOLUMEN X CRITERIO (Consumiciones)Sangria de Cava&gt;500MIL</v>
      </c>
      <c r="B657" s="12" t="s">
        <v>118</v>
      </c>
      <c r="C657" s="12" t="s">
        <v>141</v>
      </c>
      <c r="D657" s="12" t="s">
        <v>16</v>
      </c>
      <c r="E657" s="13">
        <v>27.616876834627874</v>
      </c>
      <c r="F657" s="13">
        <v>13.173298182674714</v>
      </c>
      <c r="G657" s="13">
        <v>13.813792091778668</v>
      </c>
      <c r="H657" s="13">
        <v>11.593445134354823</v>
      </c>
      <c r="I657" s="13">
        <v>0</v>
      </c>
      <c r="J657" s="13">
        <v>0</v>
      </c>
      <c r="K657" s="13">
        <v>0</v>
      </c>
      <c r="L657" s="13">
        <v>0</v>
      </c>
      <c r="M657" s="13">
        <v>0</v>
      </c>
      <c r="N657" s="13"/>
      <c r="O657" s="13"/>
    </row>
    <row r="658" spans="1:15" x14ac:dyDescent="0.35">
      <c r="A658" s="12" t="str">
        <f t="shared" si="10"/>
        <v>DISTRIBUCION VOLUMEN X CRITERIO (Consumiciones)Sangria de CavaDE 15 A 19 AÑOS</v>
      </c>
      <c r="B658" s="12" t="s">
        <v>118</v>
      </c>
      <c r="C658" s="12" t="s">
        <v>141</v>
      </c>
      <c r="D658" s="12" t="s">
        <v>39</v>
      </c>
      <c r="E658" s="13" t="s">
        <v>212</v>
      </c>
      <c r="F658" s="13" t="s">
        <v>212</v>
      </c>
      <c r="G658" s="13">
        <v>2.0576785033543743</v>
      </c>
      <c r="H658" s="13" t="s">
        <v>212</v>
      </c>
      <c r="I658" s="13">
        <v>0</v>
      </c>
      <c r="J658" s="13">
        <v>0</v>
      </c>
      <c r="K658" s="13">
        <v>0</v>
      </c>
      <c r="L658" s="13">
        <v>0</v>
      </c>
      <c r="M658" s="13">
        <v>0</v>
      </c>
      <c r="N658" s="13"/>
      <c r="O658" s="13"/>
    </row>
    <row r="659" spans="1:15" x14ac:dyDescent="0.35">
      <c r="A659" s="12" t="str">
        <f t="shared" si="10"/>
        <v>DISTRIBUCION VOLUMEN X CRITERIO (Consumiciones)Sangria de CavaDE 20 A 24 AÑOS</v>
      </c>
      <c r="B659" s="12" t="s">
        <v>118</v>
      </c>
      <c r="C659" s="12" t="s">
        <v>141</v>
      </c>
      <c r="D659" s="12" t="s">
        <v>40</v>
      </c>
      <c r="E659" s="13">
        <v>10.104969897282229</v>
      </c>
      <c r="F659" s="13">
        <v>4.342742476128354</v>
      </c>
      <c r="G659" s="13">
        <v>2.7032395960127338</v>
      </c>
      <c r="H659" s="13">
        <v>2.5177318346721584</v>
      </c>
      <c r="I659" s="13">
        <v>0</v>
      </c>
      <c r="J659" s="13">
        <v>0</v>
      </c>
      <c r="K659" s="13">
        <v>0</v>
      </c>
      <c r="L659" s="13">
        <v>0</v>
      </c>
      <c r="M659" s="13">
        <v>0</v>
      </c>
      <c r="N659" s="13"/>
      <c r="O659" s="13"/>
    </row>
    <row r="660" spans="1:15" x14ac:dyDescent="0.35">
      <c r="A660" s="12" t="str">
        <f t="shared" si="10"/>
        <v>DISTRIBUCION VOLUMEN X CRITERIO (Consumiciones)Sangria de CavaDE 25 A 34 AÑOS</v>
      </c>
      <c r="B660" s="12" t="s">
        <v>118</v>
      </c>
      <c r="C660" s="12" t="s">
        <v>141</v>
      </c>
      <c r="D660" s="12" t="s">
        <v>41</v>
      </c>
      <c r="E660" s="13">
        <v>12.048729672032861</v>
      </c>
      <c r="F660" s="13">
        <v>18.303491511297132</v>
      </c>
      <c r="G660" s="13">
        <v>6.9156952722379925</v>
      </c>
      <c r="H660" s="13">
        <v>17.839218926676526</v>
      </c>
      <c r="I660" s="13">
        <v>0</v>
      </c>
      <c r="J660" s="13">
        <v>0</v>
      </c>
      <c r="K660" s="13">
        <v>0</v>
      </c>
      <c r="L660" s="13">
        <v>0</v>
      </c>
      <c r="M660" s="13">
        <v>0</v>
      </c>
      <c r="N660" s="13"/>
      <c r="O660" s="13"/>
    </row>
    <row r="661" spans="1:15" x14ac:dyDescent="0.35">
      <c r="A661" s="12" t="str">
        <f t="shared" si="10"/>
        <v>DISTRIBUCION VOLUMEN X CRITERIO (Consumiciones)Sangria de CavaDE 35 A 49 AÑOS</v>
      </c>
      <c r="B661" s="12" t="s">
        <v>118</v>
      </c>
      <c r="C661" s="12" t="s">
        <v>141</v>
      </c>
      <c r="D661" s="12" t="s">
        <v>42</v>
      </c>
      <c r="E661" s="13">
        <v>11.215008760987907</v>
      </c>
      <c r="F661" s="13">
        <v>20.190420539580728</v>
      </c>
      <c r="G661" s="13">
        <v>20.934079148431707</v>
      </c>
      <c r="H661" s="13">
        <v>15.690155496384751</v>
      </c>
      <c r="I661" s="13">
        <v>0</v>
      </c>
      <c r="J661" s="13">
        <v>0</v>
      </c>
      <c r="K661" s="13">
        <v>0</v>
      </c>
      <c r="L661" s="13">
        <v>0</v>
      </c>
      <c r="M661" s="13">
        <v>0</v>
      </c>
      <c r="N661" s="13"/>
      <c r="O661" s="13"/>
    </row>
    <row r="662" spans="1:15" x14ac:dyDescent="0.35">
      <c r="A662" s="12" t="str">
        <f t="shared" si="10"/>
        <v>DISTRIBUCION VOLUMEN X CRITERIO (Consumiciones)Sangria de CavaDE 50 A 59 AÑOS</v>
      </c>
      <c r="B662" s="12" t="s">
        <v>118</v>
      </c>
      <c r="C662" s="12" t="s">
        <v>141</v>
      </c>
      <c r="D662" s="12" t="s">
        <v>43</v>
      </c>
      <c r="E662" s="13">
        <v>14.018760187284068</v>
      </c>
      <c r="F662" s="13">
        <v>40.884881593013354</v>
      </c>
      <c r="G662" s="13">
        <v>35.065645861374591</v>
      </c>
      <c r="H662" s="13">
        <v>35.278277362678061</v>
      </c>
      <c r="I662" s="13">
        <v>0</v>
      </c>
      <c r="J662" s="13">
        <v>0</v>
      </c>
      <c r="K662" s="13">
        <v>0</v>
      </c>
      <c r="L662" s="13">
        <v>0</v>
      </c>
      <c r="M662" s="13">
        <v>0</v>
      </c>
      <c r="N662" s="13"/>
      <c r="O662" s="13"/>
    </row>
    <row r="663" spans="1:15" x14ac:dyDescent="0.35">
      <c r="A663" s="12" t="str">
        <f t="shared" si="10"/>
        <v>DISTRIBUCION VOLUMEN X CRITERIO (Consumiciones)Sangria de CavaDE 60 A 75 AÑOS</v>
      </c>
      <c r="B663" s="12" t="s">
        <v>118</v>
      </c>
      <c r="C663" s="12" t="s">
        <v>141</v>
      </c>
      <c r="D663" s="12" t="s">
        <v>44</v>
      </c>
      <c r="E663" s="13">
        <v>52.612528426609686</v>
      </c>
      <c r="F663" s="13">
        <v>16.278505553441683</v>
      </c>
      <c r="G663" s="13">
        <v>32.323644144295358</v>
      </c>
      <c r="H663" s="13">
        <v>28.674619185369536</v>
      </c>
      <c r="I663" s="13">
        <v>0</v>
      </c>
      <c r="J663" s="13">
        <v>0</v>
      </c>
      <c r="K663" s="13">
        <v>0</v>
      </c>
      <c r="L663" s="13">
        <v>0</v>
      </c>
      <c r="M663" s="13">
        <v>0</v>
      </c>
      <c r="N663" s="13"/>
      <c r="O663" s="13"/>
    </row>
    <row r="664" spans="1:15" x14ac:dyDescent="0.35">
      <c r="A664" s="12" t="str">
        <f t="shared" si="10"/>
        <v>DISTRIBUCION VOLUMEN X CRITERIO (Consumiciones)Sangria de CavaALTA Y MEDIA ALTA</v>
      </c>
      <c r="B664" s="12" t="s">
        <v>118</v>
      </c>
      <c r="C664" s="12" t="s">
        <v>141</v>
      </c>
      <c r="D664" s="12" t="s">
        <v>17</v>
      </c>
      <c r="E664" s="13">
        <v>14.303683281883792</v>
      </c>
      <c r="F664" s="13">
        <v>14.698510626732622</v>
      </c>
      <c r="G664" s="13">
        <v>24.752828421294168</v>
      </c>
      <c r="H664" s="13">
        <v>16.746247969315981</v>
      </c>
      <c r="I664" s="13">
        <v>0</v>
      </c>
      <c r="J664" s="13">
        <v>0</v>
      </c>
      <c r="K664" s="13">
        <v>0</v>
      </c>
      <c r="L664" s="13">
        <v>0</v>
      </c>
      <c r="M664" s="13">
        <v>0</v>
      </c>
      <c r="N664" s="13"/>
      <c r="O664" s="13"/>
    </row>
    <row r="665" spans="1:15" x14ac:dyDescent="0.35">
      <c r="A665" s="12" t="str">
        <f t="shared" si="10"/>
        <v>DISTRIBUCION VOLUMEN X CRITERIO (Consumiciones)Sangria de CavaMEDIA</v>
      </c>
      <c r="B665" s="12" t="s">
        <v>118</v>
      </c>
      <c r="C665" s="12" t="s">
        <v>141</v>
      </c>
      <c r="D665" s="12" t="s">
        <v>18</v>
      </c>
      <c r="E665" s="13">
        <v>30.315306946268588</v>
      </c>
      <c r="F665" s="13">
        <v>30.634405971988187</v>
      </c>
      <c r="G665" s="13">
        <v>23.52246803238998</v>
      </c>
      <c r="H665" s="13">
        <v>35.271262910099971</v>
      </c>
      <c r="I665" s="13">
        <v>0</v>
      </c>
      <c r="J665" s="13">
        <v>0</v>
      </c>
      <c r="K665" s="13">
        <v>0</v>
      </c>
      <c r="L665" s="13">
        <v>0</v>
      </c>
      <c r="M665" s="13">
        <v>0</v>
      </c>
      <c r="N665" s="13"/>
      <c r="O665" s="13"/>
    </row>
    <row r="666" spans="1:15" x14ac:dyDescent="0.35">
      <c r="A666" s="12" t="str">
        <f t="shared" si="10"/>
        <v>DISTRIBUCION VOLUMEN X CRITERIO (Consumiciones)Sangria de CavaMEDIA BAJA</v>
      </c>
      <c r="B666" s="12" t="s">
        <v>118</v>
      </c>
      <c r="C666" s="12" t="s">
        <v>141</v>
      </c>
      <c r="D666" s="12" t="s">
        <v>19</v>
      </c>
      <c r="E666" s="13">
        <v>14.505323514833785</v>
      </c>
      <c r="F666" s="13">
        <v>23.446757623525578</v>
      </c>
      <c r="G666" s="13">
        <v>24.500977870647002</v>
      </c>
      <c r="H666" s="13">
        <v>18.796151590737558</v>
      </c>
      <c r="I666" s="13">
        <v>0</v>
      </c>
      <c r="J666" s="13">
        <v>0</v>
      </c>
      <c r="K666" s="13">
        <v>0</v>
      </c>
      <c r="L666" s="13">
        <v>0</v>
      </c>
      <c r="M666" s="13">
        <v>0</v>
      </c>
      <c r="N666" s="13"/>
      <c r="O666" s="13"/>
    </row>
    <row r="667" spans="1:15" x14ac:dyDescent="0.35">
      <c r="A667" s="12" t="str">
        <f t="shared" si="10"/>
        <v>DISTRIBUCION VOLUMEN X CRITERIO (Consumiciones)Sangria de CavaBAJA</v>
      </c>
      <c r="B667" s="12" t="s">
        <v>118</v>
      </c>
      <c r="C667" s="12" t="s">
        <v>141</v>
      </c>
      <c r="D667" s="12" t="s">
        <v>20</v>
      </c>
      <c r="E667" s="13">
        <v>40.875707647636553</v>
      </c>
      <c r="F667" s="13">
        <v>31.220371074994119</v>
      </c>
      <c r="G667" s="13">
        <v>27.223711880174172</v>
      </c>
      <c r="H667" s="13">
        <v>29.186337529846497</v>
      </c>
      <c r="I667" s="13">
        <v>0</v>
      </c>
      <c r="J667" s="13">
        <v>0</v>
      </c>
      <c r="K667" s="13">
        <v>0</v>
      </c>
      <c r="L667" s="13">
        <v>0</v>
      </c>
      <c r="M667" s="13">
        <v>0</v>
      </c>
      <c r="N667" s="13"/>
      <c r="O667" s="13"/>
    </row>
    <row r="668" spans="1:15" x14ac:dyDescent="0.35">
      <c r="A668" s="12" t="str">
        <f t="shared" si="10"/>
        <v>DISTRIBUCION VOLUMEN X CRITERIO (Consumiciones)Sangria de CavaHOMBRE</v>
      </c>
      <c r="B668" s="12" t="s">
        <v>118</v>
      </c>
      <c r="C668" s="12" t="s">
        <v>141</v>
      </c>
      <c r="D668" s="12" t="s">
        <v>21</v>
      </c>
      <c r="E668" s="13">
        <v>54.272532423600339</v>
      </c>
      <c r="F668" s="13">
        <v>40.141236795854397</v>
      </c>
      <c r="G668" s="13">
        <v>33.271803894284204</v>
      </c>
      <c r="H668" s="13">
        <v>44.47155920057687</v>
      </c>
      <c r="I668" s="13">
        <v>0</v>
      </c>
      <c r="J668" s="13">
        <v>0</v>
      </c>
      <c r="K668" s="13">
        <v>0</v>
      </c>
      <c r="L668" s="13">
        <v>0</v>
      </c>
      <c r="M668" s="13">
        <v>0</v>
      </c>
      <c r="N668" s="13"/>
      <c r="O668" s="13"/>
    </row>
    <row r="669" spans="1:15" x14ac:dyDescent="0.35">
      <c r="A669" s="12" t="str">
        <f t="shared" si="10"/>
        <v>DISTRIBUCION VOLUMEN X CRITERIO (Consumiciones)Sangria de CavaMUJER</v>
      </c>
      <c r="B669" s="12" t="s">
        <v>118</v>
      </c>
      <c r="C669" s="12" t="s">
        <v>141</v>
      </c>
      <c r="D669" s="12" t="s">
        <v>22</v>
      </c>
      <c r="E669" s="13">
        <v>45.727498134432118</v>
      </c>
      <c r="F669" s="13">
        <v>59.858799441938004</v>
      </c>
      <c r="G669" s="13">
        <v>66.72816391622824</v>
      </c>
      <c r="H669" s="13">
        <v>55.528405727160248</v>
      </c>
      <c r="I669" s="13">
        <v>0</v>
      </c>
      <c r="J669" s="13">
        <v>0</v>
      </c>
      <c r="K669" s="13">
        <v>0</v>
      </c>
      <c r="L669" s="13">
        <v>0</v>
      </c>
      <c r="M669" s="13">
        <v>0</v>
      </c>
      <c r="N669" s="13"/>
      <c r="O669" s="13"/>
    </row>
    <row r="670" spans="1:15" x14ac:dyDescent="0.35">
      <c r="A670" s="12" t="str">
        <f t="shared" si="10"/>
        <v>DISTRIBUCION VOLUMEN X CRITERIO (Consumiciones)CalimochoT.ESPAÑA</v>
      </c>
      <c r="B670" s="12" t="s">
        <v>118</v>
      </c>
      <c r="C670" s="12" t="s">
        <v>142</v>
      </c>
      <c r="D670" s="12" t="s">
        <v>36</v>
      </c>
      <c r="E670" s="13">
        <v>100</v>
      </c>
      <c r="F670" s="13">
        <v>100</v>
      </c>
      <c r="G670" s="13">
        <v>100</v>
      </c>
      <c r="H670" s="13">
        <v>100</v>
      </c>
      <c r="I670" s="13">
        <v>0</v>
      </c>
      <c r="J670" s="13">
        <v>0</v>
      </c>
      <c r="K670" s="13">
        <v>0</v>
      </c>
      <c r="L670" s="13">
        <v>0</v>
      </c>
      <c r="M670" s="13">
        <v>0</v>
      </c>
      <c r="N670" s="13"/>
      <c r="O670" s="13"/>
    </row>
    <row r="671" spans="1:15" x14ac:dyDescent="0.35">
      <c r="A671" s="12" t="str">
        <f t="shared" si="10"/>
        <v>DISTRIBUCION VOLUMEN X CRITERIO (Consumiciones)CalimochoBCN AM</v>
      </c>
      <c r="B671" s="12" t="s">
        <v>118</v>
      </c>
      <c r="C671" s="12" t="s">
        <v>142</v>
      </c>
      <c r="D671" s="12" t="s">
        <v>1</v>
      </c>
      <c r="E671" s="13">
        <v>0.49791315990166474</v>
      </c>
      <c r="F671" s="13">
        <v>0.96042488006014126</v>
      </c>
      <c r="G671" s="13">
        <v>0.5135316465340779</v>
      </c>
      <c r="H671" s="13">
        <v>1.1061375034839542</v>
      </c>
      <c r="I671" s="13">
        <v>0</v>
      </c>
      <c r="J671" s="13">
        <v>0</v>
      </c>
      <c r="K671" s="13">
        <v>0</v>
      </c>
      <c r="L671" s="13">
        <v>0</v>
      </c>
      <c r="M671" s="13">
        <v>0</v>
      </c>
      <c r="N671" s="13"/>
      <c r="O671" s="13"/>
    </row>
    <row r="672" spans="1:15" x14ac:dyDescent="0.35">
      <c r="A672" s="12" t="str">
        <f t="shared" si="10"/>
        <v>DISTRIBUCION VOLUMEN X CRITERIO (Consumiciones)CalimochoREST.CAT ARAGON</v>
      </c>
      <c r="B672" s="12" t="s">
        <v>118</v>
      </c>
      <c r="C672" s="12" t="s">
        <v>142</v>
      </c>
      <c r="D672" s="12" t="s">
        <v>2</v>
      </c>
      <c r="E672" s="13">
        <v>7.9976064020221713</v>
      </c>
      <c r="F672" s="13">
        <v>5.4139106689912424</v>
      </c>
      <c r="G672" s="13">
        <v>10.202164988060984</v>
      </c>
      <c r="H672" s="13">
        <v>8.336881546453208</v>
      </c>
      <c r="I672" s="13">
        <v>0</v>
      </c>
      <c r="J672" s="13">
        <v>0</v>
      </c>
      <c r="K672" s="13">
        <v>0</v>
      </c>
      <c r="L672" s="13">
        <v>0</v>
      </c>
      <c r="M672" s="13">
        <v>0</v>
      </c>
      <c r="N672" s="13"/>
      <c r="O672" s="13"/>
    </row>
    <row r="673" spans="1:15" x14ac:dyDescent="0.35">
      <c r="A673" s="12" t="str">
        <f t="shared" si="10"/>
        <v>DISTRIBUCION VOLUMEN X CRITERIO (Consumiciones)CalimochoLEVANTE</v>
      </c>
      <c r="B673" s="12" t="s">
        <v>118</v>
      </c>
      <c r="C673" s="12" t="s">
        <v>142</v>
      </c>
      <c r="D673" s="12" t="s">
        <v>3</v>
      </c>
      <c r="E673" s="13">
        <v>0.35327323955187662</v>
      </c>
      <c r="F673" s="13">
        <v>8.4554605864606072E-2</v>
      </c>
      <c r="G673" s="13">
        <v>1.0041165303868058</v>
      </c>
      <c r="H673" s="13">
        <v>1.3115476400415462</v>
      </c>
      <c r="I673" s="13">
        <v>0</v>
      </c>
      <c r="J673" s="13">
        <v>0</v>
      </c>
      <c r="K673" s="13">
        <v>0</v>
      </c>
      <c r="L673" s="13">
        <v>0</v>
      </c>
      <c r="M673" s="13">
        <v>0</v>
      </c>
      <c r="N673" s="13"/>
      <c r="O673" s="13"/>
    </row>
    <row r="674" spans="1:15" x14ac:dyDescent="0.35">
      <c r="A674" s="12" t="str">
        <f t="shared" si="10"/>
        <v>DISTRIBUCION VOLUMEN X CRITERIO (Consumiciones)CalimochoANDALUCIA</v>
      </c>
      <c r="B674" s="12" t="s">
        <v>118</v>
      </c>
      <c r="C674" s="12" t="s">
        <v>142</v>
      </c>
      <c r="D674" s="12" t="s">
        <v>4</v>
      </c>
      <c r="E674" s="13">
        <v>4.0677094994925254</v>
      </c>
      <c r="F674" s="13">
        <v>0.91851938301141778</v>
      </c>
      <c r="G674" s="13">
        <v>1.4952562977664927</v>
      </c>
      <c r="H674" s="13">
        <v>1.0416679797849078</v>
      </c>
      <c r="I674" s="13">
        <v>0</v>
      </c>
      <c r="J674" s="13">
        <v>0</v>
      </c>
      <c r="K674" s="13">
        <v>0</v>
      </c>
      <c r="L674" s="13">
        <v>0</v>
      </c>
      <c r="M674" s="13">
        <v>0</v>
      </c>
      <c r="N674" s="13"/>
      <c r="O674" s="13"/>
    </row>
    <row r="675" spans="1:15" x14ac:dyDescent="0.35">
      <c r="A675" s="12" t="str">
        <f t="shared" si="10"/>
        <v>DISTRIBUCION VOLUMEN X CRITERIO (Consumiciones)CalimochoMDD AM</v>
      </c>
      <c r="B675" s="12" t="s">
        <v>118</v>
      </c>
      <c r="C675" s="12" t="s">
        <v>142</v>
      </c>
      <c r="D675" s="12" t="s">
        <v>5</v>
      </c>
      <c r="E675" s="13">
        <v>1.9749992896492232</v>
      </c>
      <c r="F675" s="13">
        <v>1.0950701041179323</v>
      </c>
      <c r="G675" s="13">
        <v>0.94656398943217468</v>
      </c>
      <c r="H675" s="13">
        <v>3.6261419379121937</v>
      </c>
      <c r="I675" s="13">
        <v>0</v>
      </c>
      <c r="J675" s="13">
        <v>0</v>
      </c>
      <c r="K675" s="13">
        <v>0</v>
      </c>
      <c r="L675" s="13">
        <v>0</v>
      </c>
      <c r="M675" s="13">
        <v>0</v>
      </c>
      <c r="N675" s="13"/>
      <c r="O675" s="13"/>
    </row>
    <row r="676" spans="1:15" x14ac:dyDescent="0.35">
      <c r="A676" s="12" t="str">
        <f t="shared" si="10"/>
        <v>DISTRIBUCION VOLUMEN X CRITERIO (Consumiciones)CalimochoRTO CENTRO</v>
      </c>
      <c r="B676" s="12" t="s">
        <v>118</v>
      </c>
      <c r="C676" s="12" t="s">
        <v>142</v>
      </c>
      <c r="D676" s="12" t="s">
        <v>6</v>
      </c>
      <c r="E676" s="13">
        <v>3.636970973362414</v>
      </c>
      <c r="F676" s="13">
        <v>2.8178350800071117</v>
      </c>
      <c r="G676" s="13">
        <v>3.5386492126496214</v>
      </c>
      <c r="H676" s="13">
        <v>3.7447740687868332</v>
      </c>
      <c r="I676" s="13">
        <v>0</v>
      </c>
      <c r="J676" s="13">
        <v>0</v>
      </c>
      <c r="K676" s="13">
        <v>0</v>
      </c>
      <c r="L676" s="13">
        <v>0</v>
      </c>
      <c r="M676" s="13">
        <v>0</v>
      </c>
      <c r="N676" s="13"/>
      <c r="O676" s="13"/>
    </row>
    <row r="677" spans="1:15" x14ac:dyDescent="0.35">
      <c r="A677" s="12" t="str">
        <f t="shared" si="10"/>
        <v>DISTRIBUCION VOLUMEN X CRITERIO (Consumiciones)CalimochoNORTE-CENTRO</v>
      </c>
      <c r="B677" s="12" t="s">
        <v>118</v>
      </c>
      <c r="C677" s="12" t="s">
        <v>142</v>
      </c>
      <c r="D677" s="12" t="s">
        <v>7</v>
      </c>
      <c r="E677" s="13">
        <v>78.138085371661219</v>
      </c>
      <c r="F677" s="13">
        <v>79.961520966057165</v>
      </c>
      <c r="G677" s="13">
        <v>65.20347210088164</v>
      </c>
      <c r="H677" s="13">
        <v>77.077425698182182</v>
      </c>
      <c r="I677" s="13">
        <v>0</v>
      </c>
      <c r="J677" s="13">
        <v>0</v>
      </c>
      <c r="K677" s="13">
        <v>0</v>
      </c>
      <c r="L677" s="13">
        <v>0</v>
      </c>
      <c r="M677" s="13">
        <v>0</v>
      </c>
      <c r="N677" s="13"/>
      <c r="O677" s="13"/>
    </row>
    <row r="678" spans="1:15" x14ac:dyDescent="0.35">
      <c r="A678" s="12" t="str">
        <f t="shared" si="10"/>
        <v>DISTRIBUCION VOLUMEN X CRITERIO (Consumiciones)CalimochoNOROESTE</v>
      </c>
      <c r="B678" s="12" t="s">
        <v>118</v>
      </c>
      <c r="C678" s="12" t="s">
        <v>142</v>
      </c>
      <c r="D678" s="12" t="s">
        <v>8</v>
      </c>
      <c r="E678" s="13">
        <v>3.33344320092016</v>
      </c>
      <c r="F678" s="13">
        <v>8.7481585448127515</v>
      </c>
      <c r="G678" s="13">
        <v>17.096257618879285</v>
      </c>
      <c r="H678" s="13">
        <v>3.7554198256938913</v>
      </c>
      <c r="I678" s="13">
        <v>0</v>
      </c>
      <c r="J678" s="13">
        <v>0</v>
      </c>
      <c r="K678" s="13">
        <v>0</v>
      </c>
      <c r="L678" s="13">
        <v>0</v>
      </c>
      <c r="M678" s="13">
        <v>0</v>
      </c>
      <c r="N678" s="13"/>
      <c r="O678" s="13"/>
    </row>
    <row r="679" spans="1:15" x14ac:dyDescent="0.35">
      <c r="A679" s="12" t="str">
        <f t="shared" si="10"/>
        <v>DISTRIBUCION VOLUMEN X CRITERIO (Consumiciones)Calimocho&lt;2MIL</v>
      </c>
      <c r="B679" s="12" t="s">
        <v>118</v>
      </c>
      <c r="C679" s="12" t="s">
        <v>142</v>
      </c>
      <c r="D679" s="12" t="s">
        <v>9</v>
      </c>
      <c r="E679" s="13">
        <v>14.128770115713301</v>
      </c>
      <c r="F679" s="13">
        <v>1.7241507807565246</v>
      </c>
      <c r="G679" s="13">
        <v>7.5974943279918952</v>
      </c>
      <c r="H679" s="13">
        <v>7.2812127088388845</v>
      </c>
      <c r="I679" s="13">
        <v>0</v>
      </c>
      <c r="J679" s="13">
        <v>0</v>
      </c>
      <c r="K679" s="13">
        <v>0</v>
      </c>
      <c r="L679" s="13">
        <v>0</v>
      </c>
      <c r="M679" s="13">
        <v>0</v>
      </c>
      <c r="N679" s="13"/>
      <c r="O679" s="13"/>
    </row>
    <row r="680" spans="1:15" x14ac:dyDescent="0.35">
      <c r="A680" s="12" t="str">
        <f t="shared" si="10"/>
        <v>DISTRIBUCION VOLUMEN X CRITERIO (Consumiciones)Calimocho2-5MIL</v>
      </c>
      <c r="B680" s="12" t="s">
        <v>118</v>
      </c>
      <c r="C680" s="12" t="s">
        <v>142</v>
      </c>
      <c r="D680" s="12" t="s">
        <v>10</v>
      </c>
      <c r="E680" s="13">
        <v>0.78256719634209149</v>
      </c>
      <c r="F680" s="13">
        <v>6.2516452380489254</v>
      </c>
      <c r="G680" s="13">
        <v>3.4057787040494647</v>
      </c>
      <c r="H680" s="13">
        <v>4.2045219098528124</v>
      </c>
      <c r="I680" s="13">
        <v>0</v>
      </c>
      <c r="J680" s="13">
        <v>0</v>
      </c>
      <c r="K680" s="13">
        <v>0</v>
      </c>
      <c r="L680" s="13">
        <v>0</v>
      </c>
      <c r="M680" s="13">
        <v>0</v>
      </c>
      <c r="N680" s="13"/>
      <c r="O680" s="13"/>
    </row>
    <row r="681" spans="1:15" x14ac:dyDescent="0.35">
      <c r="A681" s="12" t="str">
        <f t="shared" si="10"/>
        <v>DISTRIBUCION VOLUMEN X CRITERIO (Consumiciones)Calimocho5-10MIL</v>
      </c>
      <c r="B681" s="12" t="s">
        <v>118</v>
      </c>
      <c r="C681" s="12" t="s">
        <v>142</v>
      </c>
      <c r="D681" s="12" t="s">
        <v>11</v>
      </c>
      <c r="E681" s="13">
        <v>31.631976923260524</v>
      </c>
      <c r="F681" s="13">
        <v>38.968416548168577</v>
      </c>
      <c r="G681" s="13">
        <v>7.5971227902591432</v>
      </c>
      <c r="H681" s="13">
        <v>12.252291698656462</v>
      </c>
      <c r="I681" s="13">
        <v>0</v>
      </c>
      <c r="J681" s="13">
        <v>0</v>
      </c>
      <c r="K681" s="13">
        <v>0</v>
      </c>
      <c r="L681" s="13">
        <v>0</v>
      </c>
      <c r="M681" s="13">
        <v>0</v>
      </c>
      <c r="N681" s="13"/>
      <c r="O681" s="13"/>
    </row>
    <row r="682" spans="1:15" x14ac:dyDescent="0.35">
      <c r="A682" s="12" t="str">
        <f t="shared" si="10"/>
        <v>DISTRIBUCION VOLUMEN X CRITERIO (Consumiciones)Calimocho10-30MIL</v>
      </c>
      <c r="B682" s="12" t="s">
        <v>118</v>
      </c>
      <c r="C682" s="12" t="s">
        <v>142</v>
      </c>
      <c r="D682" s="12" t="s">
        <v>12</v>
      </c>
      <c r="E682" s="13">
        <v>4.4524763964643856</v>
      </c>
      <c r="F682" s="13">
        <v>1.5159828243460762</v>
      </c>
      <c r="G682" s="13">
        <v>10.251574121912299</v>
      </c>
      <c r="H682" s="13">
        <v>13.234875168833483</v>
      </c>
      <c r="I682" s="13">
        <v>0</v>
      </c>
      <c r="J682" s="13">
        <v>0</v>
      </c>
      <c r="K682" s="13">
        <v>0</v>
      </c>
      <c r="L682" s="13">
        <v>0</v>
      </c>
      <c r="M682" s="13">
        <v>0</v>
      </c>
      <c r="N682" s="13"/>
      <c r="O682" s="13"/>
    </row>
    <row r="683" spans="1:15" x14ac:dyDescent="0.35">
      <c r="A683" s="12" t="str">
        <f t="shared" si="10"/>
        <v>DISTRIBUCION VOLUMEN X CRITERIO (Consumiciones)Calimocho30-100MIL</v>
      </c>
      <c r="B683" s="12" t="s">
        <v>118</v>
      </c>
      <c r="C683" s="12" t="s">
        <v>142</v>
      </c>
      <c r="D683" s="12" t="s">
        <v>13</v>
      </c>
      <c r="E683" s="13">
        <v>13.854324672357809</v>
      </c>
      <c r="F683" s="13">
        <v>8.2958046728343682</v>
      </c>
      <c r="G683" s="13">
        <v>22.330766581957857</v>
      </c>
      <c r="H683" s="13">
        <v>13.591535963905901</v>
      </c>
      <c r="I683" s="13">
        <v>0</v>
      </c>
      <c r="J683" s="13">
        <v>0</v>
      </c>
      <c r="K683" s="13">
        <v>0</v>
      </c>
      <c r="L683" s="13">
        <v>0</v>
      </c>
      <c r="M683" s="13">
        <v>0</v>
      </c>
      <c r="N683" s="13"/>
      <c r="O683" s="13"/>
    </row>
    <row r="684" spans="1:15" x14ac:dyDescent="0.35">
      <c r="A684" s="12" t="str">
        <f t="shared" si="10"/>
        <v>DISTRIBUCION VOLUMEN X CRITERIO (Consumiciones)Calimocho100-200MIL</v>
      </c>
      <c r="B684" s="12" t="s">
        <v>118</v>
      </c>
      <c r="C684" s="12" t="s">
        <v>142</v>
      </c>
      <c r="D684" s="12" t="s">
        <v>14</v>
      </c>
      <c r="E684" s="13">
        <v>11.215922768390413</v>
      </c>
      <c r="F684" s="13">
        <v>10.939187360749816</v>
      </c>
      <c r="G684" s="13">
        <v>16.012753974982587</v>
      </c>
      <c r="H684" s="13">
        <v>21.630255853545858</v>
      </c>
      <c r="I684" s="13">
        <v>0</v>
      </c>
      <c r="J684" s="13">
        <v>0</v>
      </c>
      <c r="K684" s="13">
        <v>0</v>
      </c>
      <c r="L684" s="13">
        <v>0</v>
      </c>
      <c r="M684" s="13">
        <v>0</v>
      </c>
      <c r="N684" s="13"/>
      <c r="O684" s="13"/>
    </row>
    <row r="685" spans="1:15" x14ac:dyDescent="0.35">
      <c r="A685" s="12" t="str">
        <f t="shared" si="10"/>
        <v>DISTRIBUCION VOLUMEN X CRITERIO (Consumiciones)Calimocho200-500MIL</v>
      </c>
      <c r="B685" s="12" t="s">
        <v>118</v>
      </c>
      <c r="C685" s="12" t="s">
        <v>142</v>
      </c>
      <c r="D685" s="12" t="s">
        <v>15</v>
      </c>
      <c r="E685" s="13">
        <v>16.792315027499104</v>
      </c>
      <c r="F685" s="13">
        <v>28.767183076050006</v>
      </c>
      <c r="G685" s="13">
        <v>23.689563532009995</v>
      </c>
      <c r="H685" s="13">
        <v>17.573413367610748</v>
      </c>
      <c r="I685" s="13">
        <v>0</v>
      </c>
      <c r="J685" s="13">
        <v>0</v>
      </c>
      <c r="K685" s="13">
        <v>0</v>
      </c>
      <c r="L685" s="13">
        <v>0</v>
      </c>
      <c r="M685" s="13">
        <v>0</v>
      </c>
      <c r="N685" s="13"/>
      <c r="O685" s="13"/>
    </row>
    <row r="686" spans="1:15" x14ac:dyDescent="0.35">
      <c r="A686" s="12" t="str">
        <f t="shared" si="10"/>
        <v>DISTRIBUCION VOLUMEN X CRITERIO (Consumiciones)Calimocho&gt;500MIL</v>
      </c>
      <c r="B686" s="12" t="s">
        <v>118</v>
      </c>
      <c r="C686" s="12" t="s">
        <v>142</v>
      </c>
      <c r="D686" s="12" t="s">
        <v>16</v>
      </c>
      <c r="E686" s="13">
        <v>7.141639398668179</v>
      </c>
      <c r="F686" s="13">
        <v>3.5376175553938043</v>
      </c>
      <c r="G686" s="13">
        <v>9.1149567360464019</v>
      </c>
      <c r="H686" s="13">
        <v>10.231886623471222</v>
      </c>
      <c r="I686" s="13">
        <v>0</v>
      </c>
      <c r="J686" s="13">
        <v>0</v>
      </c>
      <c r="K686" s="13">
        <v>0</v>
      </c>
      <c r="L686" s="13">
        <v>0</v>
      </c>
      <c r="M686" s="13">
        <v>0</v>
      </c>
      <c r="N686" s="13"/>
      <c r="O686" s="13"/>
    </row>
    <row r="687" spans="1:15" x14ac:dyDescent="0.35">
      <c r="A687" s="12" t="str">
        <f t="shared" si="10"/>
        <v>DISTRIBUCION VOLUMEN X CRITERIO (Consumiciones)CalimochoDE 15 A 19 AÑOS</v>
      </c>
      <c r="B687" s="12" t="s">
        <v>118</v>
      </c>
      <c r="C687" s="12" t="s">
        <v>142</v>
      </c>
      <c r="D687" s="12" t="s">
        <v>39</v>
      </c>
      <c r="E687" s="13">
        <v>1.660430279355388</v>
      </c>
      <c r="F687" s="13" t="s">
        <v>212</v>
      </c>
      <c r="G687" s="13">
        <v>11.447594468180082</v>
      </c>
      <c r="H687" s="13">
        <v>1.6105076727454541</v>
      </c>
      <c r="I687" s="13">
        <v>0</v>
      </c>
      <c r="J687" s="13">
        <v>0</v>
      </c>
      <c r="K687" s="13">
        <v>0</v>
      </c>
      <c r="L687" s="13">
        <v>0</v>
      </c>
      <c r="M687" s="13">
        <v>0</v>
      </c>
      <c r="N687" s="13"/>
      <c r="O687" s="13"/>
    </row>
    <row r="688" spans="1:15" x14ac:dyDescent="0.35">
      <c r="A688" s="12" t="str">
        <f t="shared" si="10"/>
        <v>DISTRIBUCION VOLUMEN X CRITERIO (Consumiciones)CalimochoDE 20 A 24 AÑOS</v>
      </c>
      <c r="B688" s="12" t="s">
        <v>118</v>
      </c>
      <c r="C688" s="12" t="s">
        <v>142</v>
      </c>
      <c r="D688" s="12" t="s">
        <v>40</v>
      </c>
      <c r="E688" s="13">
        <v>12.660164778649015</v>
      </c>
      <c r="F688" s="13">
        <v>14.963092409399723</v>
      </c>
      <c r="G688" s="13">
        <v>9.6151649856379127</v>
      </c>
      <c r="H688" s="13">
        <v>1.9902782313157805</v>
      </c>
      <c r="I688" s="13">
        <v>0</v>
      </c>
      <c r="J688" s="13">
        <v>0</v>
      </c>
      <c r="K688" s="13">
        <v>0</v>
      </c>
      <c r="L688" s="13">
        <v>0</v>
      </c>
      <c r="M688" s="13">
        <v>0</v>
      </c>
      <c r="N688" s="13"/>
      <c r="O688" s="13"/>
    </row>
    <row r="689" spans="1:15" x14ac:dyDescent="0.35">
      <c r="A689" s="12" t="str">
        <f t="shared" si="10"/>
        <v>DISTRIBUCION VOLUMEN X CRITERIO (Consumiciones)CalimochoDE 25 A 34 AÑOS</v>
      </c>
      <c r="B689" s="12" t="s">
        <v>118</v>
      </c>
      <c r="C689" s="12" t="s">
        <v>142</v>
      </c>
      <c r="D689" s="12" t="s">
        <v>41</v>
      </c>
      <c r="E689" s="13">
        <v>14.749305276940195</v>
      </c>
      <c r="F689" s="13">
        <v>5.7163171101003361</v>
      </c>
      <c r="G689" s="13">
        <v>10.546739312165196</v>
      </c>
      <c r="H689" s="13">
        <v>14.290083576902799</v>
      </c>
      <c r="I689" s="13">
        <v>0</v>
      </c>
      <c r="J689" s="13">
        <v>0</v>
      </c>
      <c r="K689" s="13">
        <v>0</v>
      </c>
      <c r="L689" s="13">
        <v>0</v>
      </c>
      <c r="M689" s="13">
        <v>0</v>
      </c>
      <c r="N689" s="13"/>
      <c r="O689" s="13"/>
    </row>
    <row r="690" spans="1:15" x14ac:dyDescent="0.35">
      <c r="A690" s="12" t="str">
        <f t="shared" si="10"/>
        <v>DISTRIBUCION VOLUMEN X CRITERIO (Consumiciones)CalimochoDE 35 A 49 AÑOS</v>
      </c>
      <c r="B690" s="12" t="s">
        <v>118</v>
      </c>
      <c r="C690" s="12" t="s">
        <v>142</v>
      </c>
      <c r="D690" s="12" t="s">
        <v>42</v>
      </c>
      <c r="E690" s="13">
        <v>33.441132378697667</v>
      </c>
      <c r="F690" s="13">
        <v>32.776359895673906</v>
      </c>
      <c r="G690" s="13">
        <v>40.609451112230509</v>
      </c>
      <c r="H690" s="13">
        <v>37.538194977607702</v>
      </c>
      <c r="I690" s="13">
        <v>0</v>
      </c>
      <c r="J690" s="13">
        <v>0</v>
      </c>
      <c r="K690" s="13">
        <v>0</v>
      </c>
      <c r="L690" s="13">
        <v>0</v>
      </c>
      <c r="M690" s="13">
        <v>0</v>
      </c>
      <c r="N690" s="13"/>
      <c r="O690" s="13"/>
    </row>
    <row r="691" spans="1:15" x14ac:dyDescent="0.35">
      <c r="A691" s="12" t="str">
        <f t="shared" si="10"/>
        <v>DISTRIBUCION VOLUMEN X CRITERIO (Consumiciones)CalimochoDE 50 A 59 AÑOS</v>
      </c>
      <c r="B691" s="12" t="s">
        <v>118</v>
      </c>
      <c r="C691" s="12" t="s">
        <v>142</v>
      </c>
      <c r="D691" s="12" t="s">
        <v>43</v>
      </c>
      <c r="E691" s="13">
        <v>31.782798600211176</v>
      </c>
      <c r="F691" s="13">
        <v>6.4641364551991902</v>
      </c>
      <c r="G691" s="13">
        <v>13.073500125057446</v>
      </c>
      <c r="H691" s="13">
        <v>32.515422713436479</v>
      </c>
      <c r="I691" s="13">
        <v>0</v>
      </c>
      <c r="J691" s="13">
        <v>0</v>
      </c>
      <c r="K691" s="13">
        <v>0</v>
      </c>
      <c r="L691" s="13">
        <v>0</v>
      </c>
      <c r="M691" s="13">
        <v>0</v>
      </c>
      <c r="N691" s="13"/>
      <c r="O691" s="13"/>
    </row>
    <row r="692" spans="1:15" x14ac:dyDescent="0.35">
      <c r="A692" s="12" t="str">
        <f t="shared" si="10"/>
        <v>DISTRIBUCION VOLUMEN X CRITERIO (Consumiciones)CalimochoDE 60 A 75 AÑOS</v>
      </c>
      <c r="B692" s="12" t="s">
        <v>118</v>
      </c>
      <c r="C692" s="12" t="s">
        <v>142</v>
      </c>
      <c r="D692" s="12" t="s">
        <v>44</v>
      </c>
      <c r="E692" s="13">
        <v>5.706187553063204</v>
      </c>
      <c r="F692" s="13">
        <v>40.080097542098812</v>
      </c>
      <c r="G692" s="13">
        <v>14.707549996728853</v>
      </c>
      <c r="H692" s="13">
        <v>12.055498299875083</v>
      </c>
      <c r="I692" s="13">
        <v>0</v>
      </c>
      <c r="J692" s="13">
        <v>0</v>
      </c>
      <c r="K692" s="13">
        <v>0</v>
      </c>
      <c r="L692" s="13">
        <v>0</v>
      </c>
      <c r="M692" s="13">
        <v>0</v>
      </c>
      <c r="N692" s="13"/>
      <c r="O692" s="13"/>
    </row>
    <row r="693" spans="1:15" x14ac:dyDescent="0.35">
      <c r="A693" s="12" t="str">
        <f t="shared" si="10"/>
        <v>DISTRIBUCION VOLUMEN X CRITERIO (Consumiciones)CalimochoALTA Y MEDIA ALTA</v>
      </c>
      <c r="B693" s="12" t="s">
        <v>118</v>
      </c>
      <c r="C693" s="12" t="s">
        <v>142</v>
      </c>
      <c r="D693" s="12" t="s">
        <v>17</v>
      </c>
      <c r="E693" s="13">
        <v>14.010499552763154</v>
      </c>
      <c r="F693" s="13">
        <v>15.468680844122717</v>
      </c>
      <c r="G693" s="13">
        <v>23.814734055713966</v>
      </c>
      <c r="H693" s="13">
        <v>21.852714846818891</v>
      </c>
      <c r="I693" s="13">
        <v>0</v>
      </c>
      <c r="J693" s="13">
        <v>0</v>
      </c>
      <c r="K693" s="13">
        <v>0</v>
      </c>
      <c r="L693" s="13">
        <v>0</v>
      </c>
      <c r="M693" s="13">
        <v>0</v>
      </c>
      <c r="N693" s="13"/>
      <c r="O693" s="13"/>
    </row>
    <row r="694" spans="1:15" x14ac:dyDescent="0.35">
      <c r="A694" s="12" t="str">
        <f t="shared" si="10"/>
        <v>DISTRIBUCION VOLUMEN X CRITERIO (Consumiciones)CalimochoMEDIA</v>
      </c>
      <c r="B694" s="12" t="s">
        <v>118</v>
      </c>
      <c r="C694" s="12" t="s">
        <v>142</v>
      </c>
      <c r="D694" s="12" t="s">
        <v>18</v>
      </c>
      <c r="E694" s="13">
        <v>29.822912392722827</v>
      </c>
      <c r="F694" s="13">
        <v>16.459417006463564</v>
      </c>
      <c r="G694" s="13">
        <v>18.746703612235223</v>
      </c>
      <c r="H694" s="13">
        <v>23.634317914978336</v>
      </c>
      <c r="I694" s="13">
        <v>0</v>
      </c>
      <c r="J694" s="13">
        <v>0</v>
      </c>
      <c r="K694" s="13">
        <v>0</v>
      </c>
      <c r="L694" s="13">
        <v>0</v>
      </c>
      <c r="M694" s="13">
        <v>0</v>
      </c>
      <c r="N694" s="13"/>
      <c r="O694" s="13"/>
    </row>
    <row r="695" spans="1:15" x14ac:dyDescent="0.35">
      <c r="A695" s="12" t="str">
        <f t="shared" si="10"/>
        <v>DISTRIBUCION VOLUMEN X CRITERIO (Consumiciones)CalimochoMEDIA BAJA</v>
      </c>
      <c r="B695" s="12" t="s">
        <v>118</v>
      </c>
      <c r="C695" s="12" t="s">
        <v>142</v>
      </c>
      <c r="D695" s="12" t="s">
        <v>19</v>
      </c>
      <c r="E695" s="13">
        <v>33.404716956470843</v>
      </c>
      <c r="F695" s="13">
        <v>42.659789853151089</v>
      </c>
      <c r="G695" s="13">
        <v>40.540501247478318</v>
      </c>
      <c r="H695" s="13">
        <v>38.663766407552117</v>
      </c>
      <c r="I695" s="13">
        <v>0</v>
      </c>
      <c r="J695" s="13">
        <v>0</v>
      </c>
      <c r="K695" s="13">
        <v>0</v>
      </c>
      <c r="L695" s="13">
        <v>0</v>
      </c>
      <c r="M695" s="13">
        <v>0</v>
      </c>
      <c r="N695" s="13"/>
      <c r="O695" s="13"/>
    </row>
    <row r="696" spans="1:15" x14ac:dyDescent="0.35">
      <c r="A696" s="12" t="str">
        <f t="shared" si="10"/>
        <v>DISTRIBUCION VOLUMEN X CRITERIO (Consumiciones)CalimochoBAJA</v>
      </c>
      <c r="B696" s="12" t="s">
        <v>118</v>
      </c>
      <c r="C696" s="12" t="s">
        <v>142</v>
      </c>
      <c r="D696" s="12" t="s">
        <v>20</v>
      </c>
      <c r="E696" s="13">
        <v>22.76186655179821</v>
      </c>
      <c r="F696" s="13">
        <v>25.412105471318679</v>
      </c>
      <c r="G696" s="13">
        <v>16.898063776874899</v>
      </c>
      <c r="H696" s="13">
        <v>15.849200830650661</v>
      </c>
      <c r="I696" s="13">
        <v>0</v>
      </c>
      <c r="J696" s="13">
        <v>0</v>
      </c>
      <c r="K696" s="13">
        <v>0</v>
      </c>
      <c r="L696" s="13">
        <v>0</v>
      </c>
      <c r="M696" s="13">
        <v>0</v>
      </c>
      <c r="N696" s="13"/>
      <c r="O696" s="13"/>
    </row>
    <row r="697" spans="1:15" x14ac:dyDescent="0.35">
      <c r="A697" s="12" t="str">
        <f t="shared" si="10"/>
        <v>DISTRIBUCION VOLUMEN X CRITERIO (Consumiciones)CalimochoHOMBRE</v>
      </c>
      <c r="B697" s="12" t="s">
        <v>118</v>
      </c>
      <c r="C697" s="12" t="s">
        <v>142</v>
      </c>
      <c r="D697" s="12" t="s">
        <v>21</v>
      </c>
      <c r="E697" s="13">
        <v>56.96565425579675</v>
      </c>
      <c r="F697" s="13">
        <v>68.803693113665688</v>
      </c>
      <c r="G697" s="13">
        <v>57.588833191134889</v>
      </c>
      <c r="H697" s="13">
        <v>54.302591167843786</v>
      </c>
      <c r="I697" s="13">
        <v>0</v>
      </c>
      <c r="J697" s="13">
        <v>0</v>
      </c>
      <c r="K697" s="13">
        <v>0</v>
      </c>
      <c r="L697" s="13">
        <v>0</v>
      </c>
      <c r="M697" s="13">
        <v>0</v>
      </c>
      <c r="N697" s="13"/>
      <c r="O697" s="13"/>
    </row>
    <row r="698" spans="1:15" x14ac:dyDescent="0.35">
      <c r="A698" s="12" t="str">
        <f t="shared" si="10"/>
        <v>DISTRIBUCION VOLUMEN X CRITERIO (Consumiciones)CalimochoMUJER</v>
      </c>
      <c r="B698" s="12" t="s">
        <v>118</v>
      </c>
      <c r="C698" s="12" t="s">
        <v>142</v>
      </c>
      <c r="D698" s="12" t="s">
        <v>22</v>
      </c>
      <c r="E698" s="13">
        <v>43.034345744203257</v>
      </c>
      <c r="F698" s="13">
        <v>31.196300061390371</v>
      </c>
      <c r="G698" s="13">
        <v>42.411166808865111</v>
      </c>
      <c r="H698" s="13">
        <v>45.697408832156221</v>
      </c>
      <c r="I698" s="13">
        <v>0</v>
      </c>
      <c r="J698" s="13">
        <v>0</v>
      </c>
      <c r="K698" s="13">
        <v>0</v>
      </c>
      <c r="L698" s="13">
        <v>0</v>
      </c>
      <c r="M698" s="13">
        <v>0</v>
      </c>
      <c r="N698" s="13"/>
      <c r="O698" s="13"/>
    </row>
    <row r="699" spans="1:15" x14ac:dyDescent="0.35">
      <c r="A699" s="12" t="str">
        <f t="shared" si="10"/>
        <v>DISTRIBUCION VOLUMEN X CRITERIO (Consumiciones)RebujitoT.ESPAÑA</v>
      </c>
      <c r="B699" s="12" t="s">
        <v>118</v>
      </c>
      <c r="C699" s="12" t="s">
        <v>176</v>
      </c>
      <c r="D699" s="12" t="s">
        <v>36</v>
      </c>
      <c r="E699" s="13">
        <v>100</v>
      </c>
      <c r="F699" s="13">
        <v>100</v>
      </c>
      <c r="G699" s="13">
        <v>100</v>
      </c>
      <c r="H699" s="13">
        <v>100</v>
      </c>
      <c r="I699" s="13">
        <v>0</v>
      </c>
      <c r="J699" s="13">
        <v>0</v>
      </c>
      <c r="K699" s="13">
        <v>0</v>
      </c>
      <c r="L699" s="13">
        <v>0</v>
      </c>
      <c r="M699" s="13">
        <v>0</v>
      </c>
      <c r="N699" s="13"/>
      <c r="O699" s="13"/>
    </row>
    <row r="700" spans="1:15" x14ac:dyDescent="0.35">
      <c r="A700" s="12" t="str">
        <f t="shared" si="10"/>
        <v>DISTRIBUCION VOLUMEN X CRITERIO (Consumiciones)RebujitoBCN AM</v>
      </c>
      <c r="B700" s="12" t="s">
        <v>118</v>
      </c>
      <c r="C700" s="12" t="s">
        <v>176</v>
      </c>
      <c r="D700" s="12" t="s">
        <v>1</v>
      </c>
      <c r="E700" s="13">
        <v>9.5960184458572382</v>
      </c>
      <c r="F700" s="13">
        <v>3.6260560728439355</v>
      </c>
      <c r="G700" s="13">
        <v>2.1574332668422009</v>
      </c>
      <c r="H700" s="13" t="s">
        <v>212</v>
      </c>
      <c r="I700" s="13">
        <v>0</v>
      </c>
      <c r="J700" s="13">
        <v>0</v>
      </c>
      <c r="K700" s="13">
        <v>0</v>
      </c>
      <c r="L700" s="13">
        <v>0</v>
      </c>
      <c r="M700" s="13">
        <v>0</v>
      </c>
      <c r="N700" s="13"/>
      <c r="O700" s="13"/>
    </row>
    <row r="701" spans="1:15" x14ac:dyDescent="0.35">
      <c r="A701" s="12" t="str">
        <f t="shared" si="10"/>
        <v>DISTRIBUCION VOLUMEN X CRITERIO (Consumiciones)RebujitoREST.CAT ARAGON</v>
      </c>
      <c r="B701" s="12" t="s">
        <v>118</v>
      </c>
      <c r="C701" s="12" t="s">
        <v>176</v>
      </c>
      <c r="D701" s="12" t="s">
        <v>2</v>
      </c>
      <c r="E701" s="13" t="s">
        <v>212</v>
      </c>
      <c r="F701" s="13">
        <v>24.689201197255798</v>
      </c>
      <c r="G701" s="13">
        <v>33.384306146928985</v>
      </c>
      <c r="H701" s="13">
        <v>0.82142238010144319</v>
      </c>
      <c r="I701" s="13">
        <v>0</v>
      </c>
      <c r="J701" s="13">
        <v>0</v>
      </c>
      <c r="K701" s="13">
        <v>0</v>
      </c>
      <c r="L701" s="13">
        <v>0</v>
      </c>
      <c r="M701" s="13">
        <v>0</v>
      </c>
      <c r="N701" s="13"/>
      <c r="O701" s="13"/>
    </row>
    <row r="702" spans="1:15" x14ac:dyDescent="0.35">
      <c r="A702" s="12" t="str">
        <f t="shared" si="10"/>
        <v>DISTRIBUCION VOLUMEN X CRITERIO (Consumiciones)RebujitoLEVANTE</v>
      </c>
      <c r="B702" s="12" t="s">
        <v>118</v>
      </c>
      <c r="C702" s="12" t="s">
        <v>176</v>
      </c>
      <c r="D702" s="12" t="s">
        <v>3</v>
      </c>
      <c r="E702" s="13">
        <v>1.8996182820035605</v>
      </c>
      <c r="F702" s="13" t="s">
        <v>212</v>
      </c>
      <c r="G702" s="13">
        <v>1.6558959484747151</v>
      </c>
      <c r="H702" s="13">
        <v>3.8738393005670253</v>
      </c>
      <c r="I702" s="13">
        <v>0</v>
      </c>
      <c r="J702" s="13">
        <v>0</v>
      </c>
      <c r="K702" s="13">
        <v>0</v>
      </c>
      <c r="L702" s="13">
        <v>0</v>
      </c>
      <c r="M702" s="13">
        <v>0</v>
      </c>
      <c r="N702" s="13"/>
      <c r="O702" s="13"/>
    </row>
    <row r="703" spans="1:15" x14ac:dyDescent="0.35">
      <c r="A703" s="12" t="str">
        <f t="shared" si="10"/>
        <v>DISTRIBUCION VOLUMEN X CRITERIO (Consumiciones)RebujitoANDALUCIA</v>
      </c>
      <c r="B703" s="12" t="s">
        <v>118</v>
      </c>
      <c r="C703" s="12" t="s">
        <v>176</v>
      </c>
      <c r="D703" s="12" t="s">
        <v>4</v>
      </c>
      <c r="E703" s="13">
        <v>70.175750592633619</v>
      </c>
      <c r="F703" s="13">
        <v>15.490815712074687</v>
      </c>
      <c r="G703" s="13">
        <v>39.11991992355992</v>
      </c>
      <c r="H703" s="13">
        <v>79.189072787607557</v>
      </c>
      <c r="I703" s="13">
        <v>0</v>
      </c>
      <c r="J703" s="13">
        <v>0</v>
      </c>
      <c r="K703" s="13">
        <v>0</v>
      </c>
      <c r="L703" s="13">
        <v>0</v>
      </c>
      <c r="M703" s="13">
        <v>0</v>
      </c>
      <c r="N703" s="13"/>
      <c r="O703" s="13"/>
    </row>
    <row r="704" spans="1:15" x14ac:dyDescent="0.35">
      <c r="A704" s="12" t="str">
        <f t="shared" si="10"/>
        <v>DISTRIBUCION VOLUMEN X CRITERIO (Consumiciones)RebujitoMDD AM</v>
      </c>
      <c r="B704" s="12" t="s">
        <v>118</v>
      </c>
      <c r="C704" s="12" t="s">
        <v>176</v>
      </c>
      <c r="D704" s="12" t="s">
        <v>5</v>
      </c>
      <c r="E704" s="13">
        <v>6.8791166197839955</v>
      </c>
      <c r="F704" s="13">
        <v>1.9636054032444017</v>
      </c>
      <c r="G704" s="13">
        <v>7.0313918209686781</v>
      </c>
      <c r="H704" s="13">
        <v>4.1253823438333832</v>
      </c>
      <c r="I704" s="13">
        <v>0</v>
      </c>
      <c r="J704" s="13">
        <v>0</v>
      </c>
      <c r="K704" s="13">
        <v>0</v>
      </c>
      <c r="L704" s="13">
        <v>0</v>
      </c>
      <c r="M704" s="13">
        <v>0</v>
      </c>
      <c r="N704" s="13"/>
      <c r="O704" s="13"/>
    </row>
    <row r="705" spans="1:15" x14ac:dyDescent="0.35">
      <c r="A705" s="12" t="str">
        <f t="shared" si="10"/>
        <v>DISTRIBUCION VOLUMEN X CRITERIO (Consumiciones)RebujitoRTO CENTRO</v>
      </c>
      <c r="B705" s="12" t="s">
        <v>118</v>
      </c>
      <c r="C705" s="12" t="s">
        <v>176</v>
      </c>
      <c r="D705" s="12" t="s">
        <v>6</v>
      </c>
      <c r="E705" s="13">
        <v>1.1604860367831031</v>
      </c>
      <c r="F705" s="13">
        <v>31.146372981787358</v>
      </c>
      <c r="G705" s="13">
        <v>10.607929749383135</v>
      </c>
      <c r="H705" s="13">
        <v>5.1923547900239271</v>
      </c>
      <c r="I705" s="13">
        <v>0</v>
      </c>
      <c r="J705" s="13">
        <v>0</v>
      </c>
      <c r="K705" s="13">
        <v>0</v>
      </c>
      <c r="L705" s="13">
        <v>0</v>
      </c>
      <c r="M705" s="13">
        <v>0</v>
      </c>
      <c r="N705" s="13"/>
      <c r="O705" s="13"/>
    </row>
    <row r="706" spans="1:15" x14ac:dyDescent="0.35">
      <c r="A706" s="12" t="str">
        <f t="shared" si="10"/>
        <v>DISTRIBUCION VOLUMEN X CRITERIO (Consumiciones)RebujitoNORTE-CENTRO</v>
      </c>
      <c r="B706" s="12" t="s">
        <v>118</v>
      </c>
      <c r="C706" s="12" t="s">
        <v>176</v>
      </c>
      <c r="D706" s="12" t="s">
        <v>7</v>
      </c>
      <c r="E706" s="13">
        <v>10.289015054446992</v>
      </c>
      <c r="F706" s="13">
        <v>6.3230279313607252</v>
      </c>
      <c r="G706" s="13" t="s">
        <v>212</v>
      </c>
      <c r="H706" s="13">
        <v>5.0615407300682529</v>
      </c>
      <c r="I706" s="13">
        <v>0</v>
      </c>
      <c r="J706" s="13">
        <v>0</v>
      </c>
      <c r="K706" s="13">
        <v>0</v>
      </c>
      <c r="L706" s="13">
        <v>0</v>
      </c>
      <c r="M706" s="13">
        <v>0</v>
      </c>
      <c r="N706" s="13"/>
      <c r="O706" s="13"/>
    </row>
    <row r="707" spans="1:15" x14ac:dyDescent="0.35">
      <c r="A707" s="12" t="str">
        <f t="shared" si="10"/>
        <v>DISTRIBUCION VOLUMEN X CRITERIO (Consumiciones)RebujitoNOROESTE</v>
      </c>
      <c r="B707" s="12" t="s">
        <v>118</v>
      </c>
      <c r="C707" s="12" t="s">
        <v>176</v>
      </c>
      <c r="D707" s="12" t="s">
        <v>8</v>
      </c>
      <c r="E707" s="13" t="s">
        <v>212</v>
      </c>
      <c r="F707" s="13">
        <v>16.760923189725673</v>
      </c>
      <c r="G707" s="13">
        <v>6.0431157275850804</v>
      </c>
      <c r="H707" s="13">
        <v>1.7363879862745291</v>
      </c>
      <c r="I707" s="13">
        <v>0</v>
      </c>
      <c r="J707" s="13">
        <v>0</v>
      </c>
      <c r="K707" s="13">
        <v>0</v>
      </c>
      <c r="L707" s="13">
        <v>0</v>
      </c>
      <c r="M707" s="13">
        <v>0</v>
      </c>
      <c r="N707" s="13"/>
      <c r="O707" s="13"/>
    </row>
    <row r="708" spans="1:15" x14ac:dyDescent="0.35">
      <c r="A708" s="12" t="str">
        <f t="shared" ref="A708:A771" si="11">B708&amp;C708&amp;D708</f>
        <v>DISTRIBUCION VOLUMEN X CRITERIO (Consumiciones)Rebujito&lt;2MIL</v>
      </c>
      <c r="B708" s="12" t="s">
        <v>118</v>
      </c>
      <c r="C708" s="12" t="s">
        <v>176</v>
      </c>
      <c r="D708" s="12" t="s">
        <v>9</v>
      </c>
      <c r="E708" s="13">
        <v>5.0821289665854046</v>
      </c>
      <c r="F708" s="13">
        <v>24.913783426754897</v>
      </c>
      <c r="G708" s="13" t="s">
        <v>212</v>
      </c>
      <c r="H708" s="13">
        <v>1.8825483481228329</v>
      </c>
      <c r="I708" s="13">
        <v>0</v>
      </c>
      <c r="J708" s="13">
        <v>0</v>
      </c>
      <c r="K708" s="13">
        <v>0</v>
      </c>
      <c r="L708" s="13">
        <v>0</v>
      </c>
      <c r="M708" s="13">
        <v>0</v>
      </c>
      <c r="N708" s="13"/>
      <c r="O708" s="13"/>
    </row>
    <row r="709" spans="1:15" x14ac:dyDescent="0.35">
      <c r="A709" s="12" t="str">
        <f t="shared" si="11"/>
        <v>DISTRIBUCION VOLUMEN X CRITERIO (Consumiciones)Rebujito2-5MIL</v>
      </c>
      <c r="B709" s="12" t="s">
        <v>118</v>
      </c>
      <c r="C709" s="12" t="s">
        <v>176</v>
      </c>
      <c r="D709" s="12" t="s">
        <v>10</v>
      </c>
      <c r="E709" s="13" t="s">
        <v>212</v>
      </c>
      <c r="F709" s="13">
        <v>2.2891771990562182</v>
      </c>
      <c r="G709" s="13">
        <v>33.384306146928985</v>
      </c>
      <c r="H709" s="13" t="s">
        <v>212</v>
      </c>
      <c r="I709" s="13">
        <v>0</v>
      </c>
      <c r="J709" s="13">
        <v>0</v>
      </c>
      <c r="K709" s="13">
        <v>0</v>
      </c>
      <c r="L709" s="13">
        <v>0</v>
      </c>
      <c r="M709" s="13">
        <v>0</v>
      </c>
      <c r="N709" s="13"/>
      <c r="O709" s="13"/>
    </row>
    <row r="710" spans="1:15" x14ac:dyDescent="0.35">
      <c r="A710" s="12" t="str">
        <f t="shared" si="11"/>
        <v>DISTRIBUCION VOLUMEN X CRITERIO (Consumiciones)Rebujito5-10MIL</v>
      </c>
      <c r="B710" s="12" t="s">
        <v>118</v>
      </c>
      <c r="C710" s="12" t="s">
        <v>176</v>
      </c>
      <c r="D710" s="12" t="s">
        <v>11</v>
      </c>
      <c r="E710" s="13">
        <v>8.318778682851697</v>
      </c>
      <c r="F710" s="13">
        <v>2.7279458481179386</v>
      </c>
      <c r="G710" s="13" t="s">
        <v>212</v>
      </c>
      <c r="H710" s="13">
        <v>4.5624026856452948</v>
      </c>
      <c r="I710" s="13">
        <v>0</v>
      </c>
      <c r="J710" s="13">
        <v>0</v>
      </c>
      <c r="K710" s="13">
        <v>0</v>
      </c>
      <c r="L710" s="13">
        <v>0</v>
      </c>
      <c r="M710" s="13">
        <v>0</v>
      </c>
      <c r="N710" s="13"/>
      <c r="O710" s="13"/>
    </row>
    <row r="711" spans="1:15" x14ac:dyDescent="0.35">
      <c r="A711" s="12" t="str">
        <f t="shared" si="11"/>
        <v>DISTRIBUCION VOLUMEN X CRITERIO (Consumiciones)Rebujito10-30MIL</v>
      </c>
      <c r="B711" s="12" t="s">
        <v>118</v>
      </c>
      <c r="C711" s="12" t="s">
        <v>176</v>
      </c>
      <c r="D711" s="12" t="s">
        <v>12</v>
      </c>
      <c r="E711" s="13">
        <v>27.82389511976638</v>
      </c>
      <c r="F711" s="13">
        <v>14.733633808486623</v>
      </c>
      <c r="G711" s="13">
        <v>3.8281284763706083</v>
      </c>
      <c r="H711" s="13">
        <v>38.346688628778843</v>
      </c>
      <c r="I711" s="13">
        <v>0</v>
      </c>
      <c r="J711" s="13">
        <v>0</v>
      </c>
      <c r="K711" s="13">
        <v>0</v>
      </c>
      <c r="L711" s="13">
        <v>0</v>
      </c>
      <c r="M711" s="13">
        <v>0</v>
      </c>
      <c r="N711" s="13"/>
      <c r="O711" s="13"/>
    </row>
    <row r="712" spans="1:15" x14ac:dyDescent="0.35">
      <c r="A712" s="12" t="str">
        <f t="shared" si="11"/>
        <v>DISTRIBUCION VOLUMEN X CRITERIO (Consumiciones)Rebujito30-100MIL</v>
      </c>
      <c r="B712" s="12" t="s">
        <v>118</v>
      </c>
      <c r="C712" s="12" t="s">
        <v>176</v>
      </c>
      <c r="D712" s="12" t="s">
        <v>13</v>
      </c>
      <c r="E712" s="13">
        <v>32.024007582656836</v>
      </c>
      <c r="F712" s="13">
        <v>1.9636054032444017</v>
      </c>
      <c r="G712" s="13">
        <v>20.265403925257523</v>
      </c>
      <c r="H712" s="13">
        <v>14.670134659128125</v>
      </c>
      <c r="I712" s="13">
        <v>0</v>
      </c>
      <c r="J712" s="13">
        <v>0</v>
      </c>
      <c r="K712" s="13">
        <v>0</v>
      </c>
      <c r="L712" s="13">
        <v>0</v>
      </c>
      <c r="M712" s="13">
        <v>0</v>
      </c>
      <c r="N712" s="13"/>
      <c r="O712" s="13"/>
    </row>
    <row r="713" spans="1:15" x14ac:dyDescent="0.35">
      <c r="A713" s="12" t="str">
        <f t="shared" si="11"/>
        <v>DISTRIBUCION VOLUMEN X CRITERIO (Consumiciones)Rebujito100-200MIL</v>
      </c>
      <c r="B713" s="12" t="s">
        <v>118</v>
      </c>
      <c r="C713" s="12" t="s">
        <v>176</v>
      </c>
      <c r="D713" s="12" t="s">
        <v>14</v>
      </c>
      <c r="E713" s="13">
        <v>2.1700861550409032</v>
      </c>
      <c r="F713" s="13">
        <v>30.13045841537787</v>
      </c>
      <c r="G713" s="13">
        <v>18.831499284929258</v>
      </c>
      <c r="H713" s="13">
        <v>5.2530117489019741</v>
      </c>
      <c r="I713" s="13">
        <v>0</v>
      </c>
      <c r="J713" s="13">
        <v>0</v>
      </c>
      <c r="K713" s="13">
        <v>0</v>
      </c>
      <c r="L713" s="13">
        <v>0</v>
      </c>
      <c r="M713" s="13">
        <v>0</v>
      </c>
      <c r="N713" s="13"/>
      <c r="O713" s="13"/>
    </row>
    <row r="714" spans="1:15" x14ac:dyDescent="0.35">
      <c r="A714" s="12" t="str">
        <f t="shared" si="11"/>
        <v>DISTRIBUCION VOLUMEN X CRITERIO (Consumiciones)Rebujito200-500MIL</v>
      </c>
      <c r="B714" s="12" t="s">
        <v>118</v>
      </c>
      <c r="C714" s="12" t="s">
        <v>176</v>
      </c>
      <c r="D714" s="12" t="s">
        <v>15</v>
      </c>
      <c r="E714" s="13">
        <v>11.157614780420628</v>
      </c>
      <c r="F714" s="13">
        <v>19.615329319993872</v>
      </c>
      <c r="G714" s="13">
        <v>6.2091992212451377</v>
      </c>
      <c r="H714" s="13">
        <v>13.073921807109851</v>
      </c>
      <c r="I714" s="13">
        <v>0</v>
      </c>
      <c r="J714" s="13">
        <v>0</v>
      </c>
      <c r="K714" s="13">
        <v>0</v>
      </c>
      <c r="L714" s="13">
        <v>0</v>
      </c>
      <c r="M714" s="13">
        <v>0</v>
      </c>
      <c r="N714" s="13"/>
      <c r="O714" s="13"/>
    </row>
    <row r="715" spans="1:15" x14ac:dyDescent="0.35">
      <c r="A715" s="12" t="str">
        <f t="shared" si="11"/>
        <v>DISTRIBUCION VOLUMEN X CRITERIO (Consumiciones)Rebujito&gt;500MIL</v>
      </c>
      <c r="B715" s="12" t="s">
        <v>118</v>
      </c>
      <c r="C715" s="12" t="s">
        <v>176</v>
      </c>
      <c r="D715" s="12" t="s">
        <v>16</v>
      </c>
      <c r="E715" s="13">
        <v>13.423504327704578</v>
      </c>
      <c r="F715" s="13">
        <v>3.6260560728439355</v>
      </c>
      <c r="G715" s="13">
        <v>17.481460552927437</v>
      </c>
      <c r="H715" s="13">
        <v>22.211287875965024</v>
      </c>
      <c r="I715" s="13">
        <v>0</v>
      </c>
      <c r="J715" s="13">
        <v>0</v>
      </c>
      <c r="K715" s="13">
        <v>0</v>
      </c>
      <c r="L715" s="13">
        <v>0</v>
      </c>
      <c r="M715" s="13">
        <v>0</v>
      </c>
      <c r="N715" s="13"/>
      <c r="O715" s="13"/>
    </row>
    <row r="716" spans="1:15" x14ac:dyDescent="0.35">
      <c r="A716" s="12" t="str">
        <f t="shared" si="11"/>
        <v>DISTRIBUCION VOLUMEN X CRITERIO (Consumiciones)RebujitoDE 15 A 19 AÑOS</v>
      </c>
      <c r="B716" s="12" t="s">
        <v>118</v>
      </c>
      <c r="C716" s="12" t="s">
        <v>176</v>
      </c>
      <c r="D716" s="12" t="s">
        <v>39</v>
      </c>
      <c r="E716" s="13" t="s">
        <v>212</v>
      </c>
      <c r="F716" s="13" t="s">
        <v>212</v>
      </c>
      <c r="G716" s="13" t="s">
        <v>212</v>
      </c>
      <c r="H716" s="13" t="s">
        <v>212</v>
      </c>
      <c r="I716" s="13">
        <v>0</v>
      </c>
      <c r="J716" s="13">
        <v>0</v>
      </c>
      <c r="K716" s="13">
        <v>0</v>
      </c>
      <c r="L716" s="13">
        <v>0</v>
      </c>
      <c r="M716" s="13">
        <v>0</v>
      </c>
      <c r="N716" s="13"/>
      <c r="O716" s="13"/>
    </row>
    <row r="717" spans="1:15" x14ac:dyDescent="0.35">
      <c r="A717" s="12" t="str">
        <f t="shared" si="11"/>
        <v>DISTRIBUCION VOLUMEN X CRITERIO (Consumiciones)RebujitoDE 20 A 24 AÑOS</v>
      </c>
      <c r="B717" s="12" t="s">
        <v>118</v>
      </c>
      <c r="C717" s="12" t="s">
        <v>176</v>
      </c>
      <c r="D717" s="12" t="s">
        <v>40</v>
      </c>
      <c r="E717" s="13">
        <v>4.3853656666167558</v>
      </c>
      <c r="F717" s="13">
        <v>16.121459643488496</v>
      </c>
      <c r="G717" s="13">
        <v>2.4665777991706235</v>
      </c>
      <c r="H717" s="13">
        <v>8.7221326773574841</v>
      </c>
      <c r="I717" s="13">
        <v>0</v>
      </c>
      <c r="J717" s="13">
        <v>0</v>
      </c>
      <c r="K717" s="13">
        <v>0</v>
      </c>
      <c r="L717" s="13">
        <v>0</v>
      </c>
      <c r="M717" s="13">
        <v>0</v>
      </c>
      <c r="N717" s="13"/>
      <c r="O717" s="13"/>
    </row>
    <row r="718" spans="1:15" x14ac:dyDescent="0.35">
      <c r="A718" s="12" t="str">
        <f t="shared" si="11"/>
        <v>DISTRIBUCION VOLUMEN X CRITERIO (Consumiciones)RebujitoDE 25 A 34 AÑOS</v>
      </c>
      <c r="B718" s="12" t="s">
        <v>118</v>
      </c>
      <c r="C718" s="12" t="s">
        <v>176</v>
      </c>
      <c r="D718" s="12" t="s">
        <v>41</v>
      </c>
      <c r="E718" s="13">
        <v>9.1320595751428897</v>
      </c>
      <c r="F718" s="13">
        <v>22.921919037594783</v>
      </c>
      <c r="G718" s="13">
        <v>9.5571680997587087</v>
      </c>
      <c r="H718" s="13">
        <v>16.993216140496369</v>
      </c>
      <c r="I718" s="13">
        <v>0</v>
      </c>
      <c r="J718" s="13">
        <v>0</v>
      </c>
      <c r="K718" s="13">
        <v>0</v>
      </c>
      <c r="L718" s="13">
        <v>0</v>
      </c>
      <c r="M718" s="13">
        <v>0</v>
      </c>
      <c r="N718" s="13"/>
      <c r="O718" s="13"/>
    </row>
    <row r="719" spans="1:15" x14ac:dyDescent="0.35">
      <c r="A719" s="12" t="str">
        <f t="shared" si="11"/>
        <v>DISTRIBUCION VOLUMEN X CRITERIO (Consumiciones)RebujitoDE 35 A 49 AÑOS</v>
      </c>
      <c r="B719" s="12" t="s">
        <v>118</v>
      </c>
      <c r="C719" s="12" t="s">
        <v>176</v>
      </c>
      <c r="D719" s="12" t="s">
        <v>42</v>
      </c>
      <c r="E719" s="13">
        <v>25.522448422266404</v>
      </c>
      <c r="F719" s="13">
        <v>1.5485012460816303</v>
      </c>
      <c r="G719" s="13">
        <v>0.90605635494303127</v>
      </c>
      <c r="H719" s="13">
        <v>12.768588149780161</v>
      </c>
      <c r="I719" s="13">
        <v>0</v>
      </c>
      <c r="J719" s="13">
        <v>0</v>
      </c>
      <c r="K719" s="13">
        <v>0</v>
      </c>
      <c r="L719" s="13">
        <v>0</v>
      </c>
      <c r="M719" s="13">
        <v>0</v>
      </c>
      <c r="N719" s="13"/>
      <c r="O719" s="13"/>
    </row>
    <row r="720" spans="1:15" x14ac:dyDescent="0.35">
      <c r="A720" s="12" t="str">
        <f t="shared" si="11"/>
        <v>DISTRIBUCION VOLUMEN X CRITERIO (Consumiciones)RebujitoDE 50 A 59 AÑOS</v>
      </c>
      <c r="B720" s="12" t="s">
        <v>118</v>
      </c>
      <c r="C720" s="12" t="s">
        <v>176</v>
      </c>
      <c r="D720" s="12" t="s">
        <v>43</v>
      </c>
      <c r="E720" s="13">
        <v>21.296449715537587</v>
      </c>
      <c r="F720" s="13">
        <v>14.331945971979614</v>
      </c>
      <c r="G720" s="13">
        <v>55.922240303004344</v>
      </c>
      <c r="H720" s="13">
        <v>24.617820712603024</v>
      </c>
      <c r="I720" s="13">
        <v>0</v>
      </c>
      <c r="J720" s="13">
        <v>0</v>
      </c>
      <c r="K720" s="13">
        <v>0</v>
      </c>
      <c r="L720" s="13">
        <v>0</v>
      </c>
      <c r="M720" s="13">
        <v>0</v>
      </c>
      <c r="N720" s="13"/>
      <c r="O720" s="13"/>
    </row>
    <row r="721" spans="1:15" x14ac:dyDescent="0.35">
      <c r="A721" s="12" t="str">
        <f t="shared" si="11"/>
        <v>DISTRIBUCION VOLUMEN X CRITERIO (Consumiciones)RebujitoDE 60 A 75 AÑOS</v>
      </c>
      <c r="B721" s="12" t="s">
        <v>118</v>
      </c>
      <c r="C721" s="12" t="s">
        <v>176</v>
      </c>
      <c r="D721" s="12" t="s">
        <v>44</v>
      </c>
      <c r="E721" s="13">
        <v>39.663676620436348</v>
      </c>
      <c r="F721" s="13">
        <v>45.07619428367309</v>
      </c>
      <c r="G721" s="13">
        <v>31.147945720652075</v>
      </c>
      <c r="H721" s="13">
        <v>36.898238073414902</v>
      </c>
      <c r="I721" s="13">
        <v>0</v>
      </c>
      <c r="J721" s="13">
        <v>0</v>
      </c>
      <c r="K721" s="13">
        <v>0</v>
      </c>
      <c r="L721" s="13">
        <v>0</v>
      </c>
      <c r="M721" s="13">
        <v>0</v>
      </c>
      <c r="N721" s="13"/>
      <c r="O721" s="13"/>
    </row>
    <row r="722" spans="1:15" x14ac:dyDescent="0.35">
      <c r="A722" s="12" t="str">
        <f t="shared" si="11"/>
        <v>DISTRIBUCION VOLUMEN X CRITERIO (Consumiciones)RebujitoALTA Y MEDIA ALTA</v>
      </c>
      <c r="B722" s="12" t="s">
        <v>118</v>
      </c>
      <c r="C722" s="12" t="s">
        <v>176</v>
      </c>
      <c r="D722" s="12" t="s">
        <v>17</v>
      </c>
      <c r="E722" s="13">
        <v>14.549859560187164</v>
      </c>
      <c r="F722" s="13">
        <v>8.4440678828334903</v>
      </c>
      <c r="G722" s="13">
        <v>6.5561628380437735</v>
      </c>
      <c r="H722" s="13">
        <v>33.641777440617744</v>
      </c>
      <c r="I722" s="13">
        <v>0</v>
      </c>
      <c r="J722" s="13">
        <v>0</v>
      </c>
      <c r="K722" s="13">
        <v>0</v>
      </c>
      <c r="L722" s="13">
        <v>0</v>
      </c>
      <c r="M722" s="13">
        <v>0</v>
      </c>
      <c r="N722" s="13"/>
      <c r="O722" s="13"/>
    </row>
    <row r="723" spans="1:15" x14ac:dyDescent="0.35">
      <c r="A723" s="12" t="str">
        <f t="shared" si="11"/>
        <v>DISTRIBUCION VOLUMEN X CRITERIO (Consumiciones)RebujitoMEDIA</v>
      </c>
      <c r="B723" s="12" t="s">
        <v>118</v>
      </c>
      <c r="C723" s="12" t="s">
        <v>176</v>
      </c>
      <c r="D723" s="12" t="s">
        <v>18</v>
      </c>
      <c r="E723" s="13">
        <v>28.975659470279307</v>
      </c>
      <c r="F723" s="13">
        <v>31.919623725925078</v>
      </c>
      <c r="G723" s="13">
        <v>45.865197322683265</v>
      </c>
      <c r="H723" s="13">
        <v>26.229978601590538</v>
      </c>
      <c r="I723" s="13">
        <v>0</v>
      </c>
      <c r="J723" s="13">
        <v>0</v>
      </c>
      <c r="K723" s="13">
        <v>0</v>
      </c>
      <c r="L723" s="13">
        <v>0</v>
      </c>
      <c r="M723" s="13">
        <v>0</v>
      </c>
      <c r="N723" s="13"/>
      <c r="O723" s="13"/>
    </row>
    <row r="724" spans="1:15" x14ac:dyDescent="0.35">
      <c r="A724" s="12" t="str">
        <f t="shared" si="11"/>
        <v>DISTRIBUCION VOLUMEN X CRITERIO (Consumiciones)RebujitoMEDIA BAJA</v>
      </c>
      <c r="B724" s="12" t="s">
        <v>118</v>
      </c>
      <c r="C724" s="12" t="s">
        <v>176</v>
      </c>
      <c r="D724" s="12" t="s">
        <v>19</v>
      </c>
      <c r="E724" s="13">
        <v>12.791003801564937</v>
      </c>
      <c r="F724" s="13">
        <v>58.087835622286036</v>
      </c>
      <c r="G724" s="13">
        <v>16.42411996537804</v>
      </c>
      <c r="H724" s="13">
        <v>24.747907585453241</v>
      </c>
      <c r="I724" s="13">
        <v>0</v>
      </c>
      <c r="J724" s="13">
        <v>0</v>
      </c>
      <c r="K724" s="13">
        <v>0</v>
      </c>
      <c r="L724" s="13">
        <v>0</v>
      </c>
      <c r="M724" s="13">
        <v>0</v>
      </c>
      <c r="N724" s="13"/>
      <c r="O724" s="13"/>
    </row>
    <row r="725" spans="1:15" x14ac:dyDescent="0.35">
      <c r="A725" s="12" t="str">
        <f t="shared" si="11"/>
        <v>DISTRIBUCION VOLUMEN X CRITERIO (Consumiciones)RebujitoBAJA</v>
      </c>
      <c r="B725" s="12" t="s">
        <v>118</v>
      </c>
      <c r="C725" s="12" t="s">
        <v>176</v>
      </c>
      <c r="D725" s="12" t="s">
        <v>20</v>
      </c>
      <c r="E725" s="13">
        <v>43.683470227956825</v>
      </c>
      <c r="F725" s="13">
        <v>1.5485012460816303</v>
      </c>
      <c r="G725" s="13">
        <v>31.154524658577049</v>
      </c>
      <c r="H725" s="13">
        <v>15.380325756468331</v>
      </c>
      <c r="I725" s="13">
        <v>0</v>
      </c>
      <c r="J725" s="13">
        <v>0</v>
      </c>
      <c r="K725" s="13">
        <v>0</v>
      </c>
      <c r="L725" s="13">
        <v>0</v>
      </c>
      <c r="M725" s="13">
        <v>0</v>
      </c>
      <c r="N725" s="13"/>
      <c r="O725" s="13"/>
    </row>
    <row r="726" spans="1:15" x14ac:dyDescent="0.35">
      <c r="A726" s="12" t="str">
        <f t="shared" si="11"/>
        <v>DISTRIBUCION VOLUMEN X CRITERIO (Consumiciones)RebujitoHOMBRE</v>
      </c>
      <c r="B726" s="12" t="s">
        <v>118</v>
      </c>
      <c r="C726" s="12" t="s">
        <v>176</v>
      </c>
      <c r="D726" s="12" t="s">
        <v>21</v>
      </c>
      <c r="E726" s="13">
        <v>30.121091060067705</v>
      </c>
      <c r="F726" s="13">
        <v>51.257140708521966</v>
      </c>
      <c r="G726" s="13">
        <v>39.57542166207417</v>
      </c>
      <c r="H726" s="13">
        <v>35.639790362042575</v>
      </c>
      <c r="I726" s="13">
        <v>0</v>
      </c>
      <c r="J726" s="13">
        <v>0</v>
      </c>
      <c r="K726" s="13">
        <v>0</v>
      </c>
      <c r="L726" s="13">
        <v>0</v>
      </c>
      <c r="M726" s="13">
        <v>0</v>
      </c>
      <c r="N726" s="13"/>
      <c r="O726" s="13"/>
    </row>
    <row r="727" spans="1:15" x14ac:dyDescent="0.35">
      <c r="A727" s="12" t="str">
        <f t="shared" si="11"/>
        <v>DISTRIBUCION VOLUMEN X CRITERIO (Consumiciones)RebujitoMUJER</v>
      </c>
      <c r="B727" s="12" t="s">
        <v>118</v>
      </c>
      <c r="C727" s="12" t="s">
        <v>176</v>
      </c>
      <c r="D727" s="12" t="s">
        <v>22</v>
      </c>
      <c r="E727" s="13">
        <v>69.878908939932273</v>
      </c>
      <c r="F727" s="13">
        <v>48.742859291478041</v>
      </c>
      <c r="G727" s="13">
        <v>60.424578337925837</v>
      </c>
      <c r="H727" s="13">
        <v>64.360199022087272</v>
      </c>
      <c r="I727" s="13">
        <v>0</v>
      </c>
      <c r="J727" s="13">
        <v>0</v>
      </c>
      <c r="K727" s="13">
        <v>0</v>
      </c>
      <c r="L727" s="13">
        <v>0</v>
      </c>
      <c r="M727" s="13">
        <v>0</v>
      </c>
      <c r="N727" s="13"/>
      <c r="O727" s="13"/>
    </row>
    <row r="728" spans="1:15" x14ac:dyDescent="0.35">
      <c r="A728" s="12" t="str">
        <f t="shared" si="11"/>
        <v>DISTRIBUCION VOLUMEN X CRITERIO (Consumiciones)Espum/Lambrusc/MoscaT.ESPAÑA</v>
      </c>
      <c r="B728" s="12" t="s">
        <v>118</v>
      </c>
      <c r="C728" s="12" t="s">
        <v>177</v>
      </c>
      <c r="D728" s="12" t="s">
        <v>36</v>
      </c>
      <c r="E728" s="13" t="s">
        <v>212</v>
      </c>
      <c r="F728" s="13">
        <v>100</v>
      </c>
      <c r="G728" s="13">
        <v>100</v>
      </c>
      <c r="H728" s="13">
        <v>100</v>
      </c>
      <c r="I728" s="13">
        <v>0</v>
      </c>
      <c r="J728" s="13">
        <v>0</v>
      </c>
      <c r="K728" s="13">
        <v>0</v>
      </c>
      <c r="L728" s="13">
        <v>0</v>
      </c>
      <c r="M728" s="13">
        <v>0</v>
      </c>
      <c r="N728" s="13"/>
      <c r="O728" s="13"/>
    </row>
    <row r="729" spans="1:15" x14ac:dyDescent="0.35">
      <c r="A729" s="12" t="str">
        <f t="shared" si="11"/>
        <v>DISTRIBUCION VOLUMEN X CRITERIO (Consumiciones)Espum/Lambrusc/MoscaBCN AM</v>
      </c>
      <c r="B729" s="12" t="s">
        <v>118</v>
      </c>
      <c r="C729" s="12" t="s">
        <v>177</v>
      </c>
      <c r="D729" s="12" t="s">
        <v>1</v>
      </c>
      <c r="E729" s="13" t="s">
        <v>212</v>
      </c>
      <c r="F729" s="13">
        <v>4.4254931469725012</v>
      </c>
      <c r="G729" s="13">
        <v>4.1068867288350512</v>
      </c>
      <c r="H729" s="13">
        <v>6.6510218968047443</v>
      </c>
      <c r="I729" s="13">
        <v>0</v>
      </c>
      <c r="J729" s="13">
        <v>0</v>
      </c>
      <c r="K729" s="13">
        <v>0</v>
      </c>
      <c r="L729" s="13">
        <v>0</v>
      </c>
      <c r="M729" s="13">
        <v>0</v>
      </c>
      <c r="N729" s="13"/>
      <c r="O729" s="13"/>
    </row>
    <row r="730" spans="1:15" x14ac:dyDescent="0.35">
      <c r="A730" s="12" t="str">
        <f t="shared" si="11"/>
        <v>DISTRIBUCION VOLUMEN X CRITERIO (Consumiciones)Espum/Lambrusc/MoscaREST.CAT ARAGON</v>
      </c>
      <c r="B730" s="12" t="s">
        <v>118</v>
      </c>
      <c r="C730" s="12" t="s">
        <v>177</v>
      </c>
      <c r="D730" s="12" t="s">
        <v>2</v>
      </c>
      <c r="E730" s="13" t="s">
        <v>212</v>
      </c>
      <c r="F730" s="13">
        <v>24.877842868598396</v>
      </c>
      <c r="G730" s="13">
        <v>16.863539123147024</v>
      </c>
      <c r="H730" s="13">
        <v>16.796258453605638</v>
      </c>
      <c r="I730" s="13">
        <v>0</v>
      </c>
      <c r="J730" s="13">
        <v>0</v>
      </c>
      <c r="K730" s="13">
        <v>0</v>
      </c>
      <c r="L730" s="13">
        <v>0</v>
      </c>
      <c r="M730" s="13">
        <v>0</v>
      </c>
      <c r="N730" s="13"/>
      <c r="O730" s="13"/>
    </row>
    <row r="731" spans="1:15" x14ac:dyDescent="0.35">
      <c r="A731" s="12" t="str">
        <f t="shared" si="11"/>
        <v>DISTRIBUCION VOLUMEN X CRITERIO (Consumiciones)Espum/Lambrusc/MoscaLEVANTE</v>
      </c>
      <c r="B731" s="12" t="s">
        <v>118</v>
      </c>
      <c r="C731" s="12" t="s">
        <v>177</v>
      </c>
      <c r="D731" s="12" t="s">
        <v>3</v>
      </c>
      <c r="E731" s="13" t="s">
        <v>212</v>
      </c>
      <c r="F731" s="13">
        <v>8.1865350083698143</v>
      </c>
      <c r="G731" s="13">
        <v>17.931731438074625</v>
      </c>
      <c r="H731" s="13">
        <v>12.32505028676027</v>
      </c>
      <c r="I731" s="13">
        <v>0</v>
      </c>
      <c r="J731" s="13">
        <v>0</v>
      </c>
      <c r="K731" s="13">
        <v>0</v>
      </c>
      <c r="L731" s="13">
        <v>0</v>
      </c>
      <c r="M731" s="13">
        <v>0</v>
      </c>
      <c r="N731" s="13"/>
      <c r="O731" s="13"/>
    </row>
    <row r="732" spans="1:15" x14ac:dyDescent="0.35">
      <c r="A732" s="12" t="str">
        <f t="shared" si="11"/>
        <v>DISTRIBUCION VOLUMEN X CRITERIO (Consumiciones)Espum/Lambrusc/MoscaANDALUCIA</v>
      </c>
      <c r="B732" s="12" t="s">
        <v>118</v>
      </c>
      <c r="C732" s="12" t="s">
        <v>177</v>
      </c>
      <c r="D732" s="12" t="s">
        <v>4</v>
      </c>
      <c r="E732" s="13" t="s">
        <v>212</v>
      </c>
      <c r="F732" s="13">
        <v>12.654953897923463</v>
      </c>
      <c r="G732" s="13">
        <v>19.243476663106389</v>
      </c>
      <c r="H732" s="13">
        <v>20.807666716747867</v>
      </c>
      <c r="I732" s="13">
        <v>0</v>
      </c>
      <c r="J732" s="13">
        <v>0</v>
      </c>
      <c r="K732" s="13">
        <v>0</v>
      </c>
      <c r="L732" s="13">
        <v>0</v>
      </c>
      <c r="M732" s="13">
        <v>0</v>
      </c>
      <c r="N732" s="13"/>
      <c r="O732" s="13"/>
    </row>
    <row r="733" spans="1:15" x14ac:dyDescent="0.35">
      <c r="A733" s="12" t="str">
        <f t="shared" si="11"/>
        <v>DISTRIBUCION VOLUMEN X CRITERIO (Consumiciones)Espum/Lambrusc/MoscaMDD AM</v>
      </c>
      <c r="B733" s="12" t="s">
        <v>118</v>
      </c>
      <c r="C733" s="12" t="s">
        <v>177</v>
      </c>
      <c r="D733" s="12" t="s">
        <v>5</v>
      </c>
      <c r="E733" s="13" t="s">
        <v>212</v>
      </c>
      <c r="F733" s="13">
        <v>9.5133916029063617</v>
      </c>
      <c r="G733" s="13">
        <v>3.8188465079187504</v>
      </c>
      <c r="H733" s="13">
        <v>6.4023190693737853</v>
      </c>
      <c r="I733" s="13">
        <v>0</v>
      </c>
      <c r="J733" s="13">
        <v>0</v>
      </c>
      <c r="K733" s="13">
        <v>0</v>
      </c>
      <c r="L733" s="13">
        <v>0</v>
      </c>
      <c r="M733" s="13">
        <v>0</v>
      </c>
      <c r="N733" s="13"/>
      <c r="O733" s="13"/>
    </row>
    <row r="734" spans="1:15" x14ac:dyDescent="0.35">
      <c r="A734" s="12" t="str">
        <f t="shared" si="11"/>
        <v>DISTRIBUCION VOLUMEN X CRITERIO (Consumiciones)Espum/Lambrusc/MoscaRTO CENTRO</v>
      </c>
      <c r="B734" s="12" t="s">
        <v>118</v>
      </c>
      <c r="C734" s="12" t="s">
        <v>177</v>
      </c>
      <c r="D734" s="12" t="s">
        <v>6</v>
      </c>
      <c r="E734" s="13" t="s">
        <v>212</v>
      </c>
      <c r="F734" s="13">
        <v>9.1896580554712166</v>
      </c>
      <c r="G734" s="13">
        <v>10.506801919674412</v>
      </c>
      <c r="H734" s="13">
        <v>7.0201342453878572</v>
      </c>
      <c r="I734" s="13">
        <v>0</v>
      </c>
      <c r="J734" s="13">
        <v>0</v>
      </c>
      <c r="K734" s="13">
        <v>0</v>
      </c>
      <c r="L734" s="13">
        <v>0</v>
      </c>
      <c r="M734" s="13">
        <v>0</v>
      </c>
      <c r="N734" s="13"/>
      <c r="O734" s="13"/>
    </row>
    <row r="735" spans="1:15" x14ac:dyDescent="0.35">
      <c r="A735" s="12" t="str">
        <f t="shared" si="11"/>
        <v>DISTRIBUCION VOLUMEN X CRITERIO (Consumiciones)Espum/Lambrusc/MoscaNORTE-CENTRO</v>
      </c>
      <c r="B735" s="12" t="s">
        <v>118</v>
      </c>
      <c r="C735" s="12" t="s">
        <v>177</v>
      </c>
      <c r="D735" s="12" t="s">
        <v>7</v>
      </c>
      <c r="E735" s="13" t="s">
        <v>212</v>
      </c>
      <c r="F735" s="13">
        <v>20.096799150114439</v>
      </c>
      <c r="G735" s="13">
        <v>20.793353136720242</v>
      </c>
      <c r="H735" s="13">
        <v>21.7956866309136</v>
      </c>
      <c r="I735" s="13">
        <v>0</v>
      </c>
      <c r="J735" s="13">
        <v>0</v>
      </c>
      <c r="K735" s="13">
        <v>0</v>
      </c>
      <c r="L735" s="13">
        <v>0</v>
      </c>
      <c r="M735" s="13">
        <v>0</v>
      </c>
      <c r="N735" s="13"/>
      <c r="O735" s="13"/>
    </row>
    <row r="736" spans="1:15" x14ac:dyDescent="0.35">
      <c r="A736" s="12" t="str">
        <f t="shared" si="11"/>
        <v>DISTRIBUCION VOLUMEN X CRITERIO (Consumiciones)Espum/Lambrusc/MoscaNOROESTE</v>
      </c>
      <c r="B736" s="12" t="s">
        <v>118</v>
      </c>
      <c r="C736" s="12" t="s">
        <v>177</v>
      </c>
      <c r="D736" s="12" t="s">
        <v>8</v>
      </c>
      <c r="E736" s="13" t="s">
        <v>212</v>
      </c>
      <c r="F736" s="13">
        <v>11.055330246274742</v>
      </c>
      <c r="G736" s="13">
        <v>6.7353535454541467</v>
      </c>
      <c r="H736" s="13">
        <v>8.2018434794754089</v>
      </c>
      <c r="I736" s="13">
        <v>0</v>
      </c>
      <c r="J736" s="13">
        <v>0</v>
      </c>
      <c r="K736" s="13">
        <v>0</v>
      </c>
      <c r="L736" s="13">
        <v>0</v>
      </c>
      <c r="M736" s="13">
        <v>0</v>
      </c>
      <c r="N736" s="13"/>
      <c r="O736" s="13"/>
    </row>
    <row r="737" spans="1:15" x14ac:dyDescent="0.35">
      <c r="A737" s="12" t="str">
        <f t="shared" si="11"/>
        <v>DISTRIBUCION VOLUMEN X CRITERIO (Consumiciones)Espum/Lambrusc/Mosca&lt;2MIL</v>
      </c>
      <c r="B737" s="12" t="s">
        <v>118</v>
      </c>
      <c r="C737" s="12" t="s">
        <v>177</v>
      </c>
      <c r="D737" s="12" t="s">
        <v>9</v>
      </c>
      <c r="E737" s="13" t="s">
        <v>212</v>
      </c>
      <c r="F737" s="13">
        <v>8.4804656952950292</v>
      </c>
      <c r="G737" s="13">
        <v>10.772475833764044</v>
      </c>
      <c r="H737" s="13">
        <v>5.5681643082050627</v>
      </c>
      <c r="I737" s="13">
        <v>0</v>
      </c>
      <c r="J737" s="13">
        <v>0</v>
      </c>
      <c r="K737" s="13">
        <v>0</v>
      </c>
      <c r="L737" s="13">
        <v>0</v>
      </c>
      <c r="M737" s="13">
        <v>0</v>
      </c>
      <c r="N737" s="13"/>
      <c r="O737" s="13"/>
    </row>
    <row r="738" spans="1:15" x14ac:dyDescent="0.35">
      <c r="A738" s="12" t="str">
        <f t="shared" si="11"/>
        <v>DISTRIBUCION VOLUMEN X CRITERIO (Consumiciones)Espum/Lambrusc/Mosca2-5MIL</v>
      </c>
      <c r="B738" s="12" t="s">
        <v>118</v>
      </c>
      <c r="C738" s="12" t="s">
        <v>177</v>
      </c>
      <c r="D738" s="12" t="s">
        <v>10</v>
      </c>
      <c r="E738" s="13" t="s">
        <v>212</v>
      </c>
      <c r="F738" s="13">
        <v>8.7638066140518625</v>
      </c>
      <c r="G738" s="13">
        <v>5.1305729836887668</v>
      </c>
      <c r="H738" s="13">
        <v>7.5082770133364427</v>
      </c>
      <c r="I738" s="13">
        <v>0</v>
      </c>
      <c r="J738" s="13">
        <v>0</v>
      </c>
      <c r="K738" s="13">
        <v>0</v>
      </c>
      <c r="L738" s="13">
        <v>0</v>
      </c>
      <c r="M738" s="13">
        <v>0</v>
      </c>
      <c r="N738" s="13"/>
      <c r="O738" s="13"/>
    </row>
    <row r="739" spans="1:15" x14ac:dyDescent="0.35">
      <c r="A739" s="12" t="str">
        <f t="shared" si="11"/>
        <v>DISTRIBUCION VOLUMEN X CRITERIO (Consumiciones)Espum/Lambrusc/Mosca5-10MIL</v>
      </c>
      <c r="B739" s="12" t="s">
        <v>118</v>
      </c>
      <c r="C739" s="12" t="s">
        <v>177</v>
      </c>
      <c r="D739" s="12" t="s">
        <v>11</v>
      </c>
      <c r="E739" s="13" t="s">
        <v>212</v>
      </c>
      <c r="F739" s="13">
        <v>7.8909082883526658</v>
      </c>
      <c r="G739" s="13">
        <v>13.5476868723294</v>
      </c>
      <c r="H739" s="13">
        <v>6.9568413219259231</v>
      </c>
      <c r="I739" s="13">
        <v>0</v>
      </c>
      <c r="J739" s="13">
        <v>0</v>
      </c>
      <c r="K739" s="13">
        <v>0</v>
      </c>
      <c r="L739" s="13">
        <v>0</v>
      </c>
      <c r="M739" s="13">
        <v>0</v>
      </c>
      <c r="N739" s="13"/>
      <c r="O739" s="13"/>
    </row>
    <row r="740" spans="1:15" x14ac:dyDescent="0.35">
      <c r="A740" s="12" t="str">
        <f t="shared" si="11"/>
        <v>DISTRIBUCION VOLUMEN X CRITERIO (Consumiciones)Espum/Lambrusc/Mosca10-30MIL</v>
      </c>
      <c r="B740" s="12" t="s">
        <v>118</v>
      </c>
      <c r="C740" s="12" t="s">
        <v>177</v>
      </c>
      <c r="D740" s="12" t="s">
        <v>12</v>
      </c>
      <c r="E740" s="13" t="s">
        <v>212</v>
      </c>
      <c r="F740" s="13">
        <v>31.620876755657708</v>
      </c>
      <c r="G740" s="13">
        <v>21.846546042249585</v>
      </c>
      <c r="H740" s="13">
        <v>26.962144697089339</v>
      </c>
      <c r="I740" s="13">
        <v>0</v>
      </c>
      <c r="J740" s="13">
        <v>0</v>
      </c>
      <c r="K740" s="13">
        <v>0</v>
      </c>
      <c r="L740" s="13">
        <v>0</v>
      </c>
      <c r="M740" s="13">
        <v>0</v>
      </c>
      <c r="N740" s="13"/>
      <c r="O740" s="13"/>
    </row>
    <row r="741" spans="1:15" x14ac:dyDescent="0.35">
      <c r="A741" s="12" t="str">
        <f t="shared" si="11"/>
        <v>DISTRIBUCION VOLUMEN X CRITERIO (Consumiciones)Espum/Lambrusc/Mosca30-100MIL</v>
      </c>
      <c r="B741" s="12" t="s">
        <v>118</v>
      </c>
      <c r="C741" s="12" t="s">
        <v>177</v>
      </c>
      <c r="D741" s="12" t="s">
        <v>13</v>
      </c>
      <c r="E741" s="13" t="s">
        <v>212</v>
      </c>
      <c r="F741" s="13">
        <v>14.03616904896684</v>
      </c>
      <c r="G741" s="13">
        <v>19.846937276844724</v>
      </c>
      <c r="H741" s="13">
        <v>17.917351278848614</v>
      </c>
      <c r="I741" s="13">
        <v>0</v>
      </c>
      <c r="J741" s="13">
        <v>0</v>
      </c>
      <c r="K741" s="13">
        <v>0</v>
      </c>
      <c r="L741" s="13">
        <v>0</v>
      </c>
      <c r="M741" s="13">
        <v>0</v>
      </c>
      <c r="N741" s="13"/>
      <c r="O741" s="13"/>
    </row>
    <row r="742" spans="1:15" x14ac:dyDescent="0.35">
      <c r="A742" s="12" t="str">
        <f t="shared" si="11"/>
        <v>DISTRIBUCION VOLUMEN X CRITERIO (Consumiciones)Espum/Lambrusc/Mosca100-200MIL</v>
      </c>
      <c r="B742" s="12" t="s">
        <v>118</v>
      </c>
      <c r="C742" s="12" t="s">
        <v>177</v>
      </c>
      <c r="D742" s="12" t="s">
        <v>14</v>
      </c>
      <c r="E742" s="13" t="s">
        <v>212</v>
      </c>
      <c r="F742" s="13">
        <v>9.7091154123676784</v>
      </c>
      <c r="G742" s="13">
        <v>8.9840931263331498</v>
      </c>
      <c r="H742" s="13">
        <v>8.8808997445858644</v>
      </c>
      <c r="I742" s="13">
        <v>0</v>
      </c>
      <c r="J742" s="13">
        <v>0</v>
      </c>
      <c r="K742" s="13">
        <v>0</v>
      </c>
      <c r="L742" s="13">
        <v>0</v>
      </c>
      <c r="M742" s="13">
        <v>0</v>
      </c>
      <c r="N742" s="13"/>
      <c r="O742" s="13"/>
    </row>
    <row r="743" spans="1:15" x14ac:dyDescent="0.35">
      <c r="A743" s="12" t="str">
        <f t="shared" si="11"/>
        <v>DISTRIBUCION VOLUMEN X CRITERIO (Consumiciones)Espum/Lambrusc/Mosca200-500MIL</v>
      </c>
      <c r="B743" s="12" t="s">
        <v>118</v>
      </c>
      <c r="C743" s="12" t="s">
        <v>177</v>
      </c>
      <c r="D743" s="12" t="s">
        <v>15</v>
      </c>
      <c r="E743" s="13" t="s">
        <v>212</v>
      </c>
      <c r="F743" s="13">
        <v>7.8779961677207719</v>
      </c>
      <c r="G743" s="13">
        <v>12.201642997806962</v>
      </c>
      <c r="H743" s="13">
        <v>15.400496925131591</v>
      </c>
      <c r="I743" s="13">
        <v>0</v>
      </c>
      <c r="J743" s="13">
        <v>0</v>
      </c>
      <c r="K743" s="13">
        <v>0</v>
      </c>
      <c r="L743" s="13">
        <v>0</v>
      </c>
      <c r="M743" s="13">
        <v>0</v>
      </c>
      <c r="N743" s="13"/>
      <c r="O743" s="13"/>
    </row>
    <row r="744" spans="1:15" x14ac:dyDescent="0.35">
      <c r="A744" s="12" t="str">
        <f t="shared" si="11"/>
        <v>DISTRIBUCION VOLUMEN X CRITERIO (Consumiciones)Espum/Lambrusc/Mosca&gt;500MIL</v>
      </c>
      <c r="B744" s="12" t="s">
        <v>118</v>
      </c>
      <c r="C744" s="12" t="s">
        <v>177</v>
      </c>
      <c r="D744" s="12" t="s">
        <v>16</v>
      </c>
      <c r="E744" s="13" t="s">
        <v>212</v>
      </c>
      <c r="F744" s="13">
        <v>11.620667982533842</v>
      </c>
      <c r="G744" s="13">
        <v>7.670035492352488</v>
      </c>
      <c r="H744" s="13">
        <v>10.805819905644451</v>
      </c>
      <c r="I744" s="13">
        <v>0</v>
      </c>
      <c r="J744" s="13">
        <v>0</v>
      </c>
      <c r="K744" s="13">
        <v>0</v>
      </c>
      <c r="L744" s="13">
        <v>0</v>
      </c>
      <c r="M744" s="13">
        <v>0</v>
      </c>
      <c r="N744" s="13"/>
      <c r="O744" s="13"/>
    </row>
    <row r="745" spans="1:15" x14ac:dyDescent="0.35">
      <c r="A745" s="12" t="str">
        <f t="shared" si="11"/>
        <v>DISTRIBUCION VOLUMEN X CRITERIO (Consumiciones)Espum/Lambrusc/MoscaDE 15 A 19 AÑOS</v>
      </c>
      <c r="B745" s="12" t="s">
        <v>118</v>
      </c>
      <c r="C745" s="12" t="s">
        <v>177</v>
      </c>
      <c r="D745" s="12" t="s">
        <v>39</v>
      </c>
      <c r="E745" s="13" t="s">
        <v>212</v>
      </c>
      <c r="F745" s="13">
        <v>3.5394520560474318</v>
      </c>
      <c r="G745" s="13">
        <v>13.776716916771401</v>
      </c>
      <c r="H745" s="13" t="s">
        <v>212</v>
      </c>
      <c r="I745" s="13">
        <v>0</v>
      </c>
      <c r="J745" s="13">
        <v>0</v>
      </c>
      <c r="K745" s="13">
        <v>0</v>
      </c>
      <c r="L745" s="13">
        <v>0</v>
      </c>
      <c r="M745" s="13">
        <v>0</v>
      </c>
      <c r="N745" s="13"/>
      <c r="O745" s="13"/>
    </row>
    <row r="746" spans="1:15" x14ac:dyDescent="0.35">
      <c r="A746" s="12" t="str">
        <f t="shared" si="11"/>
        <v>DISTRIBUCION VOLUMEN X CRITERIO (Consumiciones)Espum/Lambrusc/MoscaDE 20 A 24 AÑOS</v>
      </c>
      <c r="B746" s="12" t="s">
        <v>118</v>
      </c>
      <c r="C746" s="12" t="s">
        <v>177</v>
      </c>
      <c r="D746" s="12" t="s">
        <v>40</v>
      </c>
      <c r="E746" s="13" t="s">
        <v>212</v>
      </c>
      <c r="F746" s="13">
        <v>5.0503769547874962</v>
      </c>
      <c r="G746" s="13">
        <v>6.3852063949981952</v>
      </c>
      <c r="H746" s="13">
        <v>8.0387618901478941</v>
      </c>
      <c r="I746" s="13">
        <v>0</v>
      </c>
      <c r="J746" s="13">
        <v>0</v>
      </c>
      <c r="K746" s="13">
        <v>0</v>
      </c>
      <c r="L746" s="13">
        <v>0</v>
      </c>
      <c r="M746" s="13">
        <v>0</v>
      </c>
      <c r="N746" s="13"/>
      <c r="O746" s="13"/>
    </row>
    <row r="747" spans="1:15" x14ac:dyDescent="0.35">
      <c r="A747" s="12" t="str">
        <f t="shared" si="11"/>
        <v>DISTRIBUCION VOLUMEN X CRITERIO (Consumiciones)Espum/Lambrusc/MoscaDE 25 A 34 AÑOS</v>
      </c>
      <c r="B747" s="12" t="s">
        <v>118</v>
      </c>
      <c r="C747" s="12" t="s">
        <v>177</v>
      </c>
      <c r="D747" s="12" t="s">
        <v>41</v>
      </c>
      <c r="E747" s="13" t="s">
        <v>212</v>
      </c>
      <c r="F747" s="13">
        <v>10.769146036402477</v>
      </c>
      <c r="G747" s="13">
        <v>6.660520554503166</v>
      </c>
      <c r="H747" s="13">
        <v>5.2030771428855171</v>
      </c>
      <c r="I747" s="13">
        <v>0</v>
      </c>
      <c r="J747" s="13">
        <v>0</v>
      </c>
      <c r="K747" s="13">
        <v>0</v>
      </c>
      <c r="L747" s="13">
        <v>0</v>
      </c>
      <c r="M747" s="13">
        <v>0</v>
      </c>
      <c r="N747" s="13"/>
      <c r="O747" s="13"/>
    </row>
    <row r="748" spans="1:15" x14ac:dyDescent="0.35">
      <c r="A748" s="12" t="str">
        <f t="shared" si="11"/>
        <v>DISTRIBUCION VOLUMEN X CRITERIO (Consumiciones)Espum/Lambrusc/MoscaDE 35 A 49 AÑOS</v>
      </c>
      <c r="B748" s="12" t="s">
        <v>118</v>
      </c>
      <c r="C748" s="12" t="s">
        <v>177</v>
      </c>
      <c r="D748" s="12" t="s">
        <v>42</v>
      </c>
      <c r="E748" s="13" t="s">
        <v>212</v>
      </c>
      <c r="F748" s="13">
        <v>15.944373295889378</v>
      </c>
      <c r="G748" s="13">
        <v>23.667380596888997</v>
      </c>
      <c r="H748" s="13">
        <v>24.449232235935643</v>
      </c>
      <c r="I748" s="13">
        <v>0</v>
      </c>
      <c r="J748" s="13">
        <v>0</v>
      </c>
      <c r="K748" s="13">
        <v>0</v>
      </c>
      <c r="L748" s="13">
        <v>0</v>
      </c>
      <c r="M748" s="13">
        <v>0</v>
      </c>
      <c r="N748" s="13"/>
      <c r="O748" s="13"/>
    </row>
    <row r="749" spans="1:15" x14ac:dyDescent="0.35">
      <c r="A749" s="12" t="str">
        <f t="shared" si="11"/>
        <v>DISTRIBUCION VOLUMEN X CRITERIO (Consumiciones)Espum/Lambrusc/MoscaDE 50 A 59 AÑOS</v>
      </c>
      <c r="B749" s="12" t="s">
        <v>118</v>
      </c>
      <c r="C749" s="12" t="s">
        <v>177</v>
      </c>
      <c r="D749" s="12" t="s">
        <v>43</v>
      </c>
      <c r="E749" s="13" t="s">
        <v>212</v>
      </c>
      <c r="F749" s="13">
        <v>22.34144824524201</v>
      </c>
      <c r="G749" s="13">
        <v>25.639084211059188</v>
      </c>
      <c r="H749" s="13">
        <v>23.917917655610253</v>
      </c>
      <c r="I749" s="13">
        <v>0</v>
      </c>
      <c r="J749" s="13">
        <v>0</v>
      </c>
      <c r="K749" s="13">
        <v>0</v>
      </c>
      <c r="L749" s="13">
        <v>0</v>
      </c>
      <c r="M749" s="13">
        <v>0</v>
      </c>
      <c r="N749" s="13"/>
      <c r="O749" s="13"/>
    </row>
    <row r="750" spans="1:15" x14ac:dyDescent="0.35">
      <c r="A750" s="12" t="str">
        <f t="shared" si="11"/>
        <v>DISTRIBUCION VOLUMEN X CRITERIO (Consumiciones)Espum/Lambrusc/MoscaDE 60 A 75 AÑOS</v>
      </c>
      <c r="B750" s="12" t="s">
        <v>118</v>
      </c>
      <c r="C750" s="12" t="s">
        <v>177</v>
      </c>
      <c r="D750" s="12" t="s">
        <v>44</v>
      </c>
      <c r="E750" s="13" t="s">
        <v>212</v>
      </c>
      <c r="F750" s="13">
        <v>42.355215341524008</v>
      </c>
      <c r="G750" s="13">
        <v>23.871106950163835</v>
      </c>
      <c r="H750" s="13">
        <v>38.39100627018798</v>
      </c>
      <c r="I750" s="13">
        <v>0</v>
      </c>
      <c r="J750" s="13">
        <v>0</v>
      </c>
      <c r="K750" s="13">
        <v>0</v>
      </c>
      <c r="L750" s="13">
        <v>0</v>
      </c>
      <c r="M750" s="13">
        <v>0</v>
      </c>
      <c r="N750" s="13"/>
      <c r="O750" s="13"/>
    </row>
    <row r="751" spans="1:15" x14ac:dyDescent="0.35">
      <c r="A751" s="12" t="str">
        <f t="shared" si="11"/>
        <v>DISTRIBUCION VOLUMEN X CRITERIO (Consumiciones)Espum/Lambrusc/MoscaALTA Y MEDIA ALTA</v>
      </c>
      <c r="B751" s="12" t="s">
        <v>118</v>
      </c>
      <c r="C751" s="12" t="s">
        <v>177</v>
      </c>
      <c r="D751" s="12" t="s">
        <v>17</v>
      </c>
      <c r="E751" s="13" t="s">
        <v>212</v>
      </c>
      <c r="F751" s="13">
        <v>42.657180811244643</v>
      </c>
      <c r="G751" s="13">
        <v>32.091205158796868</v>
      </c>
      <c r="H751" s="13">
        <v>39.473545111684814</v>
      </c>
      <c r="I751" s="13">
        <v>0</v>
      </c>
      <c r="J751" s="13">
        <v>0</v>
      </c>
      <c r="K751" s="13">
        <v>0</v>
      </c>
      <c r="L751" s="13">
        <v>0</v>
      </c>
      <c r="M751" s="13">
        <v>0</v>
      </c>
      <c r="N751" s="13"/>
      <c r="O751" s="13"/>
    </row>
    <row r="752" spans="1:15" x14ac:dyDescent="0.35">
      <c r="A752" s="12" t="str">
        <f t="shared" si="11"/>
        <v>DISTRIBUCION VOLUMEN X CRITERIO (Consumiciones)Espum/Lambrusc/MoscaMEDIA</v>
      </c>
      <c r="B752" s="12" t="s">
        <v>118</v>
      </c>
      <c r="C752" s="12" t="s">
        <v>177</v>
      </c>
      <c r="D752" s="12" t="s">
        <v>18</v>
      </c>
      <c r="E752" s="13" t="s">
        <v>212</v>
      </c>
      <c r="F752" s="13">
        <v>24.570548713430657</v>
      </c>
      <c r="G752" s="13">
        <v>34.729445028102013</v>
      </c>
      <c r="H752" s="13">
        <v>24.096223823895269</v>
      </c>
      <c r="I752" s="13">
        <v>0</v>
      </c>
      <c r="J752" s="13">
        <v>0</v>
      </c>
      <c r="K752" s="13">
        <v>0</v>
      </c>
      <c r="L752" s="13">
        <v>0</v>
      </c>
      <c r="M752" s="13">
        <v>0</v>
      </c>
      <c r="N752" s="13"/>
      <c r="O752" s="13"/>
    </row>
    <row r="753" spans="1:15" x14ac:dyDescent="0.35">
      <c r="A753" s="12" t="str">
        <f t="shared" si="11"/>
        <v>DISTRIBUCION VOLUMEN X CRITERIO (Consumiciones)Espum/Lambrusc/MoscaMEDIA BAJA</v>
      </c>
      <c r="B753" s="12" t="s">
        <v>118</v>
      </c>
      <c r="C753" s="12" t="s">
        <v>177</v>
      </c>
      <c r="D753" s="12" t="s">
        <v>19</v>
      </c>
      <c r="E753" s="13" t="s">
        <v>212</v>
      </c>
      <c r="F753" s="13">
        <v>16.464667733596748</v>
      </c>
      <c r="G753" s="13">
        <v>12.562944396564383</v>
      </c>
      <c r="H753" s="13">
        <v>19.66158668143261</v>
      </c>
      <c r="I753" s="13">
        <v>0</v>
      </c>
      <c r="J753" s="13">
        <v>0</v>
      </c>
      <c r="K753" s="13">
        <v>0</v>
      </c>
      <c r="L753" s="13">
        <v>0</v>
      </c>
      <c r="M753" s="13">
        <v>0</v>
      </c>
      <c r="N753" s="13"/>
      <c r="O753" s="13"/>
    </row>
    <row r="754" spans="1:15" x14ac:dyDescent="0.35">
      <c r="A754" s="12" t="str">
        <f t="shared" si="11"/>
        <v>DISTRIBUCION VOLUMEN X CRITERIO (Consumiciones)Espum/Lambrusc/MoscaBAJA</v>
      </c>
      <c r="B754" s="12" t="s">
        <v>118</v>
      </c>
      <c r="C754" s="12" t="s">
        <v>177</v>
      </c>
      <c r="D754" s="12" t="s">
        <v>20</v>
      </c>
      <c r="E754" s="13" t="s">
        <v>212</v>
      </c>
      <c r="F754" s="13">
        <v>16.30759876509703</v>
      </c>
      <c r="G754" s="13">
        <v>20.61642260335999</v>
      </c>
      <c r="H754" s="13">
        <v>16.768660400429653</v>
      </c>
      <c r="I754" s="13">
        <v>0</v>
      </c>
      <c r="J754" s="13">
        <v>0</v>
      </c>
      <c r="K754" s="13">
        <v>0</v>
      </c>
      <c r="L754" s="13">
        <v>0</v>
      </c>
      <c r="M754" s="13">
        <v>0</v>
      </c>
      <c r="N754" s="13"/>
      <c r="O754" s="13"/>
    </row>
    <row r="755" spans="1:15" x14ac:dyDescent="0.35">
      <c r="A755" s="12" t="str">
        <f t="shared" si="11"/>
        <v>DISTRIBUCION VOLUMEN X CRITERIO (Consumiciones)Espum/Lambrusc/MoscaHOMBRE</v>
      </c>
      <c r="B755" s="12" t="s">
        <v>118</v>
      </c>
      <c r="C755" s="12" t="s">
        <v>177</v>
      </c>
      <c r="D755" s="12" t="s">
        <v>21</v>
      </c>
      <c r="E755" s="13" t="s">
        <v>212</v>
      </c>
      <c r="F755" s="13">
        <v>38.586502559061422</v>
      </c>
      <c r="G755" s="13">
        <v>41.267671960416557</v>
      </c>
      <c r="H755" s="13">
        <v>42.149242839482476</v>
      </c>
      <c r="I755" s="13">
        <v>0</v>
      </c>
      <c r="J755" s="13">
        <v>0</v>
      </c>
      <c r="K755" s="13">
        <v>0</v>
      </c>
      <c r="L755" s="13">
        <v>0</v>
      </c>
      <c r="M755" s="13">
        <v>0</v>
      </c>
      <c r="N755" s="13"/>
      <c r="O755" s="13"/>
    </row>
    <row r="756" spans="1:15" x14ac:dyDescent="0.35">
      <c r="A756" s="12" t="str">
        <f t="shared" si="11"/>
        <v>DISTRIBUCION VOLUMEN X CRITERIO (Consumiciones)Espum/Lambrusc/MoscaMUJER</v>
      </c>
      <c r="B756" s="12" t="s">
        <v>118</v>
      </c>
      <c r="C756" s="12" t="s">
        <v>177</v>
      </c>
      <c r="D756" s="12" t="s">
        <v>22</v>
      </c>
      <c r="E756" s="13" t="s">
        <v>212</v>
      </c>
      <c r="F756" s="13">
        <v>61.413497440938578</v>
      </c>
      <c r="G756" s="13">
        <v>58.732328039583436</v>
      </c>
      <c r="H756" s="13">
        <v>57.850757160517517</v>
      </c>
      <c r="I756" s="13">
        <v>0</v>
      </c>
      <c r="J756" s="13">
        <v>0</v>
      </c>
      <c r="K756" s="13">
        <v>0</v>
      </c>
      <c r="L756" s="13">
        <v>0</v>
      </c>
      <c r="M756" s="13">
        <v>0</v>
      </c>
      <c r="N756" s="13"/>
      <c r="O756" s="13"/>
    </row>
    <row r="757" spans="1:15" x14ac:dyDescent="0.35">
      <c r="A757" s="12" t="str">
        <f t="shared" si="11"/>
        <v>DISTRIBUCION VOLUMEN X CRITERIO (Consumiciones)SidraT.ESPAÑA</v>
      </c>
      <c r="B757" s="12" t="s">
        <v>118</v>
      </c>
      <c r="C757" s="12" t="s">
        <v>143</v>
      </c>
      <c r="D757" s="12" t="s">
        <v>36</v>
      </c>
      <c r="E757" s="13">
        <v>100</v>
      </c>
      <c r="F757" s="13">
        <v>100</v>
      </c>
      <c r="G757" s="13">
        <v>100</v>
      </c>
      <c r="H757" s="13">
        <v>100</v>
      </c>
      <c r="I757" s="13">
        <v>0</v>
      </c>
      <c r="J757" s="13">
        <v>0</v>
      </c>
      <c r="K757" s="13">
        <v>0</v>
      </c>
      <c r="L757" s="13">
        <v>0</v>
      </c>
      <c r="M757" s="13">
        <v>0</v>
      </c>
      <c r="N757" s="13"/>
      <c r="O757" s="13"/>
    </row>
    <row r="758" spans="1:15" x14ac:dyDescent="0.35">
      <c r="A758" s="12" t="str">
        <f t="shared" si="11"/>
        <v>DISTRIBUCION VOLUMEN X CRITERIO (Consumiciones)SidraBCN AM</v>
      </c>
      <c r="B758" s="12" t="s">
        <v>118</v>
      </c>
      <c r="C758" s="12" t="s">
        <v>143</v>
      </c>
      <c r="D758" s="12" t="s">
        <v>1</v>
      </c>
      <c r="E758" s="13">
        <v>1.1495206795181021</v>
      </c>
      <c r="F758" s="13">
        <v>1.2108386172396135</v>
      </c>
      <c r="G758" s="13">
        <v>1.1607071318639892</v>
      </c>
      <c r="H758" s="13">
        <v>1.1693905961977604</v>
      </c>
      <c r="I758" s="13">
        <v>0</v>
      </c>
      <c r="J758" s="13">
        <v>0</v>
      </c>
      <c r="K758" s="13">
        <v>0</v>
      </c>
      <c r="L758" s="13">
        <v>0</v>
      </c>
      <c r="M758" s="13">
        <v>0</v>
      </c>
      <c r="N758" s="13"/>
      <c r="O758" s="13"/>
    </row>
    <row r="759" spans="1:15" x14ac:dyDescent="0.35">
      <c r="A759" s="12" t="str">
        <f t="shared" si="11"/>
        <v>DISTRIBUCION VOLUMEN X CRITERIO (Consumiciones)SidraREST.CAT ARAGON</v>
      </c>
      <c r="B759" s="12" t="s">
        <v>118</v>
      </c>
      <c r="C759" s="12" t="s">
        <v>143</v>
      </c>
      <c r="D759" s="12" t="s">
        <v>2</v>
      </c>
      <c r="E759" s="13">
        <v>3.7444907077407588</v>
      </c>
      <c r="F759" s="13">
        <v>3.1049981857114375</v>
      </c>
      <c r="G759" s="13">
        <v>2.7196289440646848</v>
      </c>
      <c r="H759" s="13">
        <v>2.7539784117900608</v>
      </c>
      <c r="I759" s="13">
        <v>0</v>
      </c>
      <c r="J759" s="13">
        <v>0</v>
      </c>
      <c r="K759" s="13">
        <v>0</v>
      </c>
      <c r="L759" s="13">
        <v>0</v>
      </c>
      <c r="M759" s="13">
        <v>0</v>
      </c>
      <c r="N759" s="13"/>
      <c r="O759" s="13"/>
    </row>
    <row r="760" spans="1:15" x14ac:dyDescent="0.35">
      <c r="A760" s="12" t="str">
        <f t="shared" si="11"/>
        <v>DISTRIBUCION VOLUMEN X CRITERIO (Consumiciones)SidraLEVANTE</v>
      </c>
      <c r="B760" s="12" t="s">
        <v>118</v>
      </c>
      <c r="C760" s="12" t="s">
        <v>143</v>
      </c>
      <c r="D760" s="12" t="s">
        <v>3</v>
      </c>
      <c r="E760" s="13">
        <v>3.2490007215671421</v>
      </c>
      <c r="F760" s="13">
        <v>3.8078080382305743</v>
      </c>
      <c r="G760" s="13">
        <v>5.5078423362862816</v>
      </c>
      <c r="H760" s="13">
        <v>3.8008895736466104</v>
      </c>
      <c r="I760" s="13">
        <v>0</v>
      </c>
      <c r="J760" s="13">
        <v>0</v>
      </c>
      <c r="K760" s="13">
        <v>0</v>
      </c>
      <c r="L760" s="13">
        <v>0</v>
      </c>
      <c r="M760" s="13">
        <v>0</v>
      </c>
      <c r="N760" s="13"/>
      <c r="O760" s="13"/>
    </row>
    <row r="761" spans="1:15" x14ac:dyDescent="0.35">
      <c r="A761" s="12" t="str">
        <f t="shared" si="11"/>
        <v>DISTRIBUCION VOLUMEN X CRITERIO (Consumiciones)SidraANDALUCIA</v>
      </c>
      <c r="B761" s="12" t="s">
        <v>118</v>
      </c>
      <c r="C761" s="12" t="s">
        <v>143</v>
      </c>
      <c r="D761" s="12" t="s">
        <v>4</v>
      </c>
      <c r="E761" s="13">
        <v>8.001096817126129</v>
      </c>
      <c r="F761" s="13">
        <v>7.8899752310170195</v>
      </c>
      <c r="G761" s="13">
        <v>6.9760690272131054</v>
      </c>
      <c r="H761" s="13">
        <v>5.3569244596069359</v>
      </c>
      <c r="I761" s="13">
        <v>0</v>
      </c>
      <c r="J761" s="13">
        <v>0</v>
      </c>
      <c r="K761" s="13">
        <v>0</v>
      </c>
      <c r="L761" s="13">
        <v>0</v>
      </c>
      <c r="M761" s="13">
        <v>0</v>
      </c>
      <c r="N761" s="13"/>
      <c r="O761" s="13"/>
    </row>
    <row r="762" spans="1:15" x14ac:dyDescent="0.35">
      <c r="A762" s="12" t="str">
        <f t="shared" si="11"/>
        <v>DISTRIBUCION VOLUMEN X CRITERIO (Consumiciones)SidraMDD AM</v>
      </c>
      <c r="B762" s="12" t="s">
        <v>118</v>
      </c>
      <c r="C762" s="12" t="s">
        <v>143</v>
      </c>
      <c r="D762" s="12" t="s">
        <v>5</v>
      </c>
      <c r="E762" s="13">
        <v>6.8686703963709475</v>
      </c>
      <c r="F762" s="13">
        <v>5.3973793928372178</v>
      </c>
      <c r="G762" s="13">
        <v>5.927362125397809</v>
      </c>
      <c r="H762" s="13">
        <v>6.3969479370145175</v>
      </c>
      <c r="I762" s="13">
        <v>0</v>
      </c>
      <c r="J762" s="13">
        <v>0</v>
      </c>
      <c r="K762" s="13">
        <v>0</v>
      </c>
      <c r="L762" s="13">
        <v>0</v>
      </c>
      <c r="M762" s="13">
        <v>0</v>
      </c>
      <c r="N762" s="13"/>
      <c r="O762" s="13"/>
    </row>
    <row r="763" spans="1:15" x14ac:dyDescent="0.35">
      <c r="A763" s="12" t="str">
        <f t="shared" si="11"/>
        <v>DISTRIBUCION VOLUMEN X CRITERIO (Consumiciones)SidraRTO CENTRO</v>
      </c>
      <c r="B763" s="12" t="s">
        <v>118</v>
      </c>
      <c r="C763" s="12" t="s">
        <v>143</v>
      </c>
      <c r="D763" s="12" t="s">
        <v>6</v>
      </c>
      <c r="E763" s="13">
        <v>5.334481002092808</v>
      </c>
      <c r="F763" s="13">
        <v>6.6231715485132154</v>
      </c>
      <c r="G763" s="13">
        <v>6.6222903789618899</v>
      </c>
      <c r="H763" s="13">
        <v>5.6718041837473976</v>
      </c>
      <c r="I763" s="13">
        <v>0</v>
      </c>
      <c r="J763" s="13">
        <v>0</v>
      </c>
      <c r="K763" s="13">
        <v>0</v>
      </c>
      <c r="L763" s="13">
        <v>0</v>
      </c>
      <c r="M763" s="13">
        <v>0</v>
      </c>
      <c r="N763" s="13"/>
      <c r="O763" s="13"/>
    </row>
    <row r="764" spans="1:15" x14ac:dyDescent="0.35">
      <c r="A764" s="12" t="str">
        <f t="shared" si="11"/>
        <v>DISTRIBUCION VOLUMEN X CRITERIO (Consumiciones)SidraNORTE-CENTRO</v>
      </c>
      <c r="B764" s="12" t="s">
        <v>118</v>
      </c>
      <c r="C764" s="12" t="s">
        <v>143</v>
      </c>
      <c r="D764" s="12" t="s">
        <v>7</v>
      </c>
      <c r="E764" s="13">
        <v>8.8108959268718454</v>
      </c>
      <c r="F764" s="13">
        <v>8.7420956538825063</v>
      </c>
      <c r="G764" s="13">
        <v>12.143608684023</v>
      </c>
      <c r="H764" s="13">
        <v>12.229011105914289</v>
      </c>
      <c r="I764" s="13">
        <v>0</v>
      </c>
      <c r="J764" s="13">
        <v>0</v>
      </c>
      <c r="K764" s="13">
        <v>0</v>
      </c>
      <c r="L764" s="13">
        <v>0</v>
      </c>
      <c r="M764" s="13">
        <v>0</v>
      </c>
      <c r="N764" s="13"/>
      <c r="O764" s="13"/>
    </row>
    <row r="765" spans="1:15" x14ac:dyDescent="0.35">
      <c r="A765" s="12" t="str">
        <f t="shared" si="11"/>
        <v>DISTRIBUCION VOLUMEN X CRITERIO (Consumiciones)SidraNOROESTE</v>
      </c>
      <c r="B765" s="12" t="s">
        <v>118</v>
      </c>
      <c r="C765" s="12" t="s">
        <v>143</v>
      </c>
      <c r="D765" s="12" t="s">
        <v>8</v>
      </c>
      <c r="E765" s="13">
        <v>62.841856680808682</v>
      </c>
      <c r="F765" s="13">
        <v>63.223725444357271</v>
      </c>
      <c r="G765" s="13">
        <v>58.942492947865212</v>
      </c>
      <c r="H765" s="13">
        <v>62.621069139131144</v>
      </c>
      <c r="I765" s="13">
        <v>0</v>
      </c>
      <c r="J765" s="13">
        <v>0</v>
      </c>
      <c r="K765" s="13">
        <v>0</v>
      </c>
      <c r="L765" s="13">
        <v>0</v>
      </c>
      <c r="M765" s="13">
        <v>0</v>
      </c>
      <c r="N765" s="13"/>
      <c r="O765" s="13"/>
    </row>
    <row r="766" spans="1:15" x14ac:dyDescent="0.35">
      <c r="A766" s="12" t="str">
        <f t="shared" si="11"/>
        <v>DISTRIBUCION VOLUMEN X CRITERIO (Consumiciones)Sidra&lt;2MIL</v>
      </c>
      <c r="B766" s="12" t="s">
        <v>118</v>
      </c>
      <c r="C766" s="12" t="s">
        <v>143</v>
      </c>
      <c r="D766" s="12" t="s">
        <v>9</v>
      </c>
      <c r="E766" s="13">
        <v>2.6178289333519205</v>
      </c>
      <c r="F766" s="13">
        <v>2.876437267925243</v>
      </c>
      <c r="G766" s="13">
        <v>2.4576507537836902</v>
      </c>
      <c r="H766" s="13">
        <v>2.593180913601306</v>
      </c>
      <c r="I766" s="13">
        <v>0</v>
      </c>
      <c r="J766" s="13">
        <v>0</v>
      </c>
      <c r="K766" s="13">
        <v>0</v>
      </c>
      <c r="L766" s="13">
        <v>0</v>
      </c>
      <c r="M766" s="13">
        <v>0</v>
      </c>
      <c r="N766" s="13"/>
      <c r="O766" s="13"/>
    </row>
    <row r="767" spans="1:15" x14ac:dyDescent="0.35">
      <c r="A767" s="12" t="str">
        <f t="shared" si="11"/>
        <v>DISTRIBUCION VOLUMEN X CRITERIO (Consumiciones)Sidra2-5MIL</v>
      </c>
      <c r="B767" s="12" t="s">
        <v>118</v>
      </c>
      <c r="C767" s="12" t="s">
        <v>143</v>
      </c>
      <c r="D767" s="12" t="s">
        <v>10</v>
      </c>
      <c r="E767" s="13">
        <v>3.4654599048022359</v>
      </c>
      <c r="F767" s="13">
        <v>1.5691634767218889</v>
      </c>
      <c r="G767" s="13">
        <v>1.9509082393278483</v>
      </c>
      <c r="H767" s="13">
        <v>1.5426476279564565</v>
      </c>
      <c r="I767" s="13">
        <v>0</v>
      </c>
      <c r="J767" s="13">
        <v>0</v>
      </c>
      <c r="K767" s="13">
        <v>0</v>
      </c>
      <c r="L767" s="13">
        <v>0</v>
      </c>
      <c r="M767" s="13">
        <v>0</v>
      </c>
      <c r="N767" s="13"/>
      <c r="O767" s="13"/>
    </row>
    <row r="768" spans="1:15" x14ac:dyDescent="0.35">
      <c r="A768" s="12" t="str">
        <f t="shared" si="11"/>
        <v>DISTRIBUCION VOLUMEN X CRITERIO (Consumiciones)Sidra5-10MIL</v>
      </c>
      <c r="B768" s="12" t="s">
        <v>118</v>
      </c>
      <c r="C768" s="12" t="s">
        <v>143</v>
      </c>
      <c r="D768" s="12" t="s">
        <v>11</v>
      </c>
      <c r="E768" s="13">
        <v>3.3556291442985233</v>
      </c>
      <c r="F768" s="13">
        <v>1.7079357555400341</v>
      </c>
      <c r="G768" s="13">
        <v>2.4818180779668109</v>
      </c>
      <c r="H768" s="13">
        <v>1.9815001696609533</v>
      </c>
      <c r="I768" s="13">
        <v>0</v>
      </c>
      <c r="J768" s="13">
        <v>0</v>
      </c>
      <c r="K768" s="13">
        <v>0</v>
      </c>
      <c r="L768" s="13">
        <v>0</v>
      </c>
      <c r="M768" s="13">
        <v>0</v>
      </c>
      <c r="N768" s="13"/>
      <c r="O768" s="13"/>
    </row>
    <row r="769" spans="1:15" x14ac:dyDescent="0.35">
      <c r="A769" s="12" t="str">
        <f t="shared" si="11"/>
        <v>DISTRIBUCION VOLUMEN X CRITERIO (Consumiciones)Sidra10-30MIL</v>
      </c>
      <c r="B769" s="12" t="s">
        <v>118</v>
      </c>
      <c r="C769" s="12" t="s">
        <v>143</v>
      </c>
      <c r="D769" s="12" t="s">
        <v>12</v>
      </c>
      <c r="E769" s="13">
        <v>19.919183164953054</v>
      </c>
      <c r="F769" s="13">
        <v>11.509308806255495</v>
      </c>
      <c r="G769" s="13">
        <v>13.812907386099308</v>
      </c>
      <c r="H769" s="13">
        <v>9.9340835098724334</v>
      </c>
      <c r="I769" s="13">
        <v>0</v>
      </c>
      <c r="J769" s="13">
        <v>0</v>
      </c>
      <c r="K769" s="13">
        <v>0</v>
      </c>
      <c r="L769" s="13">
        <v>0</v>
      </c>
      <c r="M769" s="13">
        <v>0</v>
      </c>
      <c r="N769" s="13"/>
      <c r="O769" s="13"/>
    </row>
    <row r="770" spans="1:15" x14ac:dyDescent="0.35">
      <c r="A770" s="12" t="str">
        <f t="shared" si="11"/>
        <v>DISTRIBUCION VOLUMEN X CRITERIO (Consumiciones)Sidra30-100MIL</v>
      </c>
      <c r="B770" s="12" t="s">
        <v>118</v>
      </c>
      <c r="C770" s="12" t="s">
        <v>143</v>
      </c>
      <c r="D770" s="12" t="s">
        <v>13</v>
      </c>
      <c r="E770" s="13">
        <v>39.978743140509202</v>
      </c>
      <c r="F770" s="13">
        <v>46.296341447673193</v>
      </c>
      <c r="G770" s="13">
        <v>45.205080136910489</v>
      </c>
      <c r="H770" s="13">
        <v>41.156849258535779</v>
      </c>
      <c r="I770" s="13">
        <v>0</v>
      </c>
      <c r="J770" s="13">
        <v>0</v>
      </c>
      <c r="K770" s="13">
        <v>0</v>
      </c>
      <c r="L770" s="13">
        <v>0</v>
      </c>
      <c r="M770" s="13">
        <v>0</v>
      </c>
      <c r="N770" s="13"/>
      <c r="O770" s="13"/>
    </row>
    <row r="771" spans="1:15" x14ac:dyDescent="0.35">
      <c r="A771" s="12" t="str">
        <f t="shared" si="11"/>
        <v>DISTRIBUCION VOLUMEN X CRITERIO (Consumiciones)Sidra100-200MIL</v>
      </c>
      <c r="B771" s="12" t="s">
        <v>118</v>
      </c>
      <c r="C771" s="12" t="s">
        <v>143</v>
      </c>
      <c r="D771" s="12" t="s">
        <v>14</v>
      </c>
      <c r="E771" s="13">
        <v>6.4265812008525547</v>
      </c>
      <c r="F771" s="13">
        <v>8.4078900756264314</v>
      </c>
      <c r="G771" s="13">
        <v>7.7767802873481493</v>
      </c>
      <c r="H771" s="13">
        <v>9.1202831962289412</v>
      </c>
      <c r="I771" s="13">
        <v>0</v>
      </c>
      <c r="J771" s="13">
        <v>0</v>
      </c>
      <c r="K771" s="13">
        <v>0</v>
      </c>
      <c r="L771" s="13">
        <v>0</v>
      </c>
      <c r="M771" s="13">
        <v>0</v>
      </c>
      <c r="N771" s="13"/>
      <c r="O771" s="13"/>
    </row>
    <row r="772" spans="1:15" x14ac:dyDescent="0.35">
      <c r="A772" s="12" t="str">
        <f t="shared" ref="A772:A835" si="12">B772&amp;C772&amp;D772</f>
        <v>DISTRIBUCION VOLUMEN X CRITERIO (Consumiciones)Sidra200-500MIL</v>
      </c>
      <c r="B772" s="12" t="s">
        <v>118</v>
      </c>
      <c r="C772" s="12" t="s">
        <v>143</v>
      </c>
      <c r="D772" s="12" t="s">
        <v>15</v>
      </c>
      <c r="E772" s="13">
        <v>15.510245727366859</v>
      </c>
      <c r="F772" s="13">
        <v>20.097939312406147</v>
      </c>
      <c r="G772" s="13">
        <v>19.377194374994339</v>
      </c>
      <c r="H772" s="13">
        <v>26.793074164763713</v>
      </c>
      <c r="I772" s="13">
        <v>0</v>
      </c>
      <c r="J772" s="13">
        <v>0</v>
      </c>
      <c r="K772" s="13">
        <v>0</v>
      </c>
      <c r="L772" s="13">
        <v>0</v>
      </c>
      <c r="M772" s="13">
        <v>0</v>
      </c>
      <c r="N772" s="13"/>
      <c r="O772" s="13"/>
    </row>
    <row r="773" spans="1:15" x14ac:dyDescent="0.35">
      <c r="A773" s="12" t="str">
        <f t="shared" si="12"/>
        <v>DISTRIBUCION VOLUMEN X CRITERIO (Consumiciones)Sidra&gt;500MIL</v>
      </c>
      <c r="B773" s="12" t="s">
        <v>118</v>
      </c>
      <c r="C773" s="12" t="s">
        <v>143</v>
      </c>
      <c r="D773" s="12" t="s">
        <v>16</v>
      </c>
      <c r="E773" s="13">
        <v>8.7263331676271498</v>
      </c>
      <c r="F773" s="13">
        <v>7.5349698742045446</v>
      </c>
      <c r="G773" s="13">
        <v>6.9376816212760373</v>
      </c>
      <c r="H773" s="13">
        <v>6.8783888629047789</v>
      </c>
      <c r="I773" s="13">
        <v>0</v>
      </c>
      <c r="J773" s="13">
        <v>0</v>
      </c>
      <c r="K773" s="13">
        <v>0</v>
      </c>
      <c r="L773" s="13">
        <v>0</v>
      </c>
      <c r="M773" s="13">
        <v>0</v>
      </c>
      <c r="N773" s="13"/>
      <c r="O773" s="13"/>
    </row>
    <row r="774" spans="1:15" x14ac:dyDescent="0.35">
      <c r="A774" s="12" t="str">
        <f t="shared" si="12"/>
        <v>DISTRIBUCION VOLUMEN X CRITERIO (Consumiciones)SidraDE 15 A 19 AÑOS</v>
      </c>
      <c r="B774" s="12" t="s">
        <v>118</v>
      </c>
      <c r="C774" s="12" t="s">
        <v>143</v>
      </c>
      <c r="D774" s="12" t="s">
        <v>39</v>
      </c>
      <c r="E774" s="13">
        <v>0.3299190406927045</v>
      </c>
      <c r="F774" s="13">
        <v>0.47667420110348907</v>
      </c>
      <c r="G774" s="13">
        <v>2.2716437806296641</v>
      </c>
      <c r="H774" s="13">
        <v>0.30446155115965551</v>
      </c>
      <c r="I774" s="13">
        <v>0</v>
      </c>
      <c r="J774" s="13">
        <v>0</v>
      </c>
      <c r="K774" s="13">
        <v>0</v>
      </c>
      <c r="L774" s="13">
        <v>0</v>
      </c>
      <c r="M774" s="13">
        <v>0</v>
      </c>
      <c r="N774" s="13"/>
      <c r="O774" s="13"/>
    </row>
    <row r="775" spans="1:15" x14ac:dyDescent="0.35">
      <c r="A775" s="12" t="str">
        <f t="shared" si="12"/>
        <v>DISTRIBUCION VOLUMEN X CRITERIO (Consumiciones)SidraDE 20 A 24 AÑOS</v>
      </c>
      <c r="B775" s="12" t="s">
        <v>118</v>
      </c>
      <c r="C775" s="12" t="s">
        <v>143</v>
      </c>
      <c r="D775" s="12" t="s">
        <v>40</v>
      </c>
      <c r="E775" s="13">
        <v>2.0936285972050892</v>
      </c>
      <c r="F775" s="13">
        <v>1.4998981703652816</v>
      </c>
      <c r="G775" s="13">
        <v>1.3989765196705422</v>
      </c>
      <c r="H775" s="13">
        <v>1.2893693197971405</v>
      </c>
      <c r="I775" s="13">
        <v>0</v>
      </c>
      <c r="J775" s="13">
        <v>0</v>
      </c>
      <c r="K775" s="13">
        <v>0</v>
      </c>
      <c r="L775" s="13">
        <v>0</v>
      </c>
      <c r="M775" s="13">
        <v>0</v>
      </c>
      <c r="N775" s="13"/>
      <c r="O775" s="13"/>
    </row>
    <row r="776" spans="1:15" x14ac:dyDescent="0.35">
      <c r="A776" s="12" t="str">
        <f t="shared" si="12"/>
        <v>DISTRIBUCION VOLUMEN X CRITERIO (Consumiciones)SidraDE 25 A 34 AÑOS</v>
      </c>
      <c r="B776" s="12" t="s">
        <v>118</v>
      </c>
      <c r="C776" s="12" t="s">
        <v>143</v>
      </c>
      <c r="D776" s="12" t="s">
        <v>41</v>
      </c>
      <c r="E776" s="13">
        <v>4.4079883532224597</v>
      </c>
      <c r="F776" s="13">
        <v>4.5388802755997553</v>
      </c>
      <c r="G776" s="13">
        <v>6.7866452007076363</v>
      </c>
      <c r="H776" s="13">
        <v>5.2199374547188677</v>
      </c>
      <c r="I776" s="13">
        <v>0</v>
      </c>
      <c r="J776" s="13">
        <v>0</v>
      </c>
      <c r="K776" s="13">
        <v>0</v>
      </c>
      <c r="L776" s="13">
        <v>0</v>
      </c>
      <c r="M776" s="13">
        <v>0</v>
      </c>
      <c r="N776" s="13"/>
      <c r="O776" s="13"/>
    </row>
    <row r="777" spans="1:15" x14ac:dyDescent="0.35">
      <c r="A777" s="12" t="str">
        <f t="shared" si="12"/>
        <v>DISTRIBUCION VOLUMEN X CRITERIO (Consumiciones)SidraDE 35 A 49 AÑOS</v>
      </c>
      <c r="B777" s="12" t="s">
        <v>118</v>
      </c>
      <c r="C777" s="12" t="s">
        <v>143</v>
      </c>
      <c r="D777" s="12" t="s">
        <v>42</v>
      </c>
      <c r="E777" s="13">
        <v>19.02966535241497</v>
      </c>
      <c r="F777" s="13">
        <v>21.683279717401248</v>
      </c>
      <c r="G777" s="13">
        <v>17.532786862643992</v>
      </c>
      <c r="H777" s="13">
        <v>16.222309039719004</v>
      </c>
      <c r="I777" s="13">
        <v>0</v>
      </c>
      <c r="J777" s="13">
        <v>0</v>
      </c>
      <c r="K777" s="13">
        <v>0</v>
      </c>
      <c r="L777" s="13">
        <v>0</v>
      </c>
      <c r="M777" s="13">
        <v>0</v>
      </c>
      <c r="N777" s="13"/>
      <c r="O777" s="13"/>
    </row>
    <row r="778" spans="1:15" x14ac:dyDescent="0.35">
      <c r="A778" s="12" t="str">
        <f t="shared" si="12"/>
        <v>DISTRIBUCION VOLUMEN X CRITERIO (Consumiciones)SidraDE 50 A 59 AÑOS</v>
      </c>
      <c r="B778" s="12" t="s">
        <v>118</v>
      </c>
      <c r="C778" s="12" t="s">
        <v>143</v>
      </c>
      <c r="D778" s="12" t="s">
        <v>43</v>
      </c>
      <c r="E778" s="13">
        <v>26.363547094311368</v>
      </c>
      <c r="F778" s="13">
        <v>21.748375387060175</v>
      </c>
      <c r="G778" s="13">
        <v>24.751423327804023</v>
      </c>
      <c r="H778" s="13">
        <v>35.221606551664053</v>
      </c>
      <c r="I778" s="13">
        <v>0</v>
      </c>
      <c r="J778" s="13">
        <v>0</v>
      </c>
      <c r="K778" s="13">
        <v>0</v>
      </c>
      <c r="L778" s="13">
        <v>0</v>
      </c>
      <c r="M778" s="13">
        <v>0</v>
      </c>
      <c r="N778" s="13"/>
      <c r="O778" s="13"/>
    </row>
    <row r="779" spans="1:15" x14ac:dyDescent="0.35">
      <c r="A779" s="12" t="str">
        <f t="shared" si="12"/>
        <v>DISTRIBUCION VOLUMEN X CRITERIO (Consumiciones)SidraDE 60 A 75 AÑOS</v>
      </c>
      <c r="B779" s="12" t="s">
        <v>118</v>
      </c>
      <c r="C779" s="12" t="s">
        <v>143</v>
      </c>
      <c r="D779" s="12" t="s">
        <v>44</v>
      </c>
      <c r="E779" s="13">
        <v>47.775262959933301</v>
      </c>
      <c r="F779" s="13">
        <v>50.052886870144263</v>
      </c>
      <c r="G779" s="13">
        <v>47.258540459222885</v>
      </c>
      <c r="H779" s="13">
        <v>41.742317110077856</v>
      </c>
      <c r="I779" s="13">
        <v>0</v>
      </c>
      <c r="J779" s="13">
        <v>0</v>
      </c>
      <c r="K779" s="13">
        <v>0</v>
      </c>
      <c r="L779" s="13">
        <v>0</v>
      </c>
      <c r="M779" s="13">
        <v>0</v>
      </c>
      <c r="N779" s="13"/>
      <c r="O779" s="13"/>
    </row>
    <row r="780" spans="1:15" x14ac:dyDescent="0.35">
      <c r="A780" s="12" t="str">
        <f t="shared" si="12"/>
        <v>DISTRIBUCION VOLUMEN X CRITERIO (Consumiciones)SidraALTA Y MEDIA ALTA</v>
      </c>
      <c r="B780" s="12" t="s">
        <v>118</v>
      </c>
      <c r="C780" s="12" t="s">
        <v>143</v>
      </c>
      <c r="D780" s="12" t="s">
        <v>17</v>
      </c>
      <c r="E780" s="13">
        <v>39.333847986932888</v>
      </c>
      <c r="F780" s="13">
        <v>42.673286070996767</v>
      </c>
      <c r="G780" s="13">
        <v>45.957662374394012</v>
      </c>
      <c r="H780" s="13">
        <v>40.744307187204818</v>
      </c>
      <c r="I780" s="13">
        <v>0</v>
      </c>
      <c r="J780" s="13">
        <v>0</v>
      </c>
      <c r="K780" s="13">
        <v>0</v>
      </c>
      <c r="L780" s="13">
        <v>0</v>
      </c>
      <c r="M780" s="13">
        <v>0</v>
      </c>
      <c r="N780" s="13"/>
      <c r="O780" s="13"/>
    </row>
    <row r="781" spans="1:15" x14ac:dyDescent="0.35">
      <c r="A781" s="12" t="str">
        <f t="shared" si="12"/>
        <v>DISTRIBUCION VOLUMEN X CRITERIO (Consumiciones)SidraMEDIA</v>
      </c>
      <c r="B781" s="12" t="s">
        <v>118</v>
      </c>
      <c r="C781" s="12" t="s">
        <v>143</v>
      </c>
      <c r="D781" s="12" t="s">
        <v>18</v>
      </c>
      <c r="E781" s="13">
        <v>24.041337117396257</v>
      </c>
      <c r="F781" s="13">
        <v>28.530835017346895</v>
      </c>
      <c r="G781" s="13">
        <v>31.651123279706511</v>
      </c>
      <c r="H781" s="13">
        <v>36.001749800533744</v>
      </c>
      <c r="I781" s="13">
        <v>0</v>
      </c>
      <c r="J781" s="13">
        <v>0</v>
      </c>
      <c r="K781" s="13">
        <v>0</v>
      </c>
      <c r="L781" s="13">
        <v>0</v>
      </c>
      <c r="M781" s="13">
        <v>0</v>
      </c>
      <c r="N781" s="13"/>
      <c r="O781" s="13"/>
    </row>
    <row r="782" spans="1:15" x14ac:dyDescent="0.35">
      <c r="A782" s="12" t="str">
        <f t="shared" si="12"/>
        <v>DISTRIBUCION VOLUMEN X CRITERIO (Consumiciones)SidraMEDIA BAJA</v>
      </c>
      <c r="B782" s="12" t="s">
        <v>118</v>
      </c>
      <c r="C782" s="12" t="s">
        <v>143</v>
      </c>
      <c r="D782" s="12" t="s">
        <v>19</v>
      </c>
      <c r="E782" s="13">
        <v>18.738338098482082</v>
      </c>
      <c r="F782" s="13">
        <v>20.276076633254114</v>
      </c>
      <c r="G782" s="13">
        <v>10.421241215114041</v>
      </c>
      <c r="H782" s="13">
        <v>15.294613952549959</v>
      </c>
      <c r="I782" s="13">
        <v>0</v>
      </c>
      <c r="J782" s="13">
        <v>0</v>
      </c>
      <c r="K782" s="13">
        <v>0</v>
      </c>
      <c r="L782" s="13">
        <v>0</v>
      </c>
      <c r="M782" s="13">
        <v>0</v>
      </c>
      <c r="N782" s="13"/>
      <c r="O782" s="13"/>
    </row>
    <row r="783" spans="1:15" x14ac:dyDescent="0.35">
      <c r="A783" s="12" t="str">
        <f t="shared" si="12"/>
        <v>DISTRIBUCION VOLUMEN X CRITERIO (Consumiciones)SidraBAJA</v>
      </c>
      <c r="B783" s="12" t="s">
        <v>118</v>
      </c>
      <c r="C783" s="12" t="s">
        <v>143</v>
      </c>
      <c r="D783" s="12" t="s">
        <v>20</v>
      </c>
      <c r="E783" s="13">
        <v>17.886478989069531</v>
      </c>
      <c r="F783" s="13">
        <v>8.5198094495032564</v>
      </c>
      <c r="G783" s="13">
        <v>11.969969191595501</v>
      </c>
      <c r="H783" s="13">
        <v>7.9593400647462866</v>
      </c>
      <c r="I783" s="13">
        <v>0</v>
      </c>
      <c r="J783" s="13">
        <v>0</v>
      </c>
      <c r="K783" s="13">
        <v>0</v>
      </c>
      <c r="L783" s="13">
        <v>0</v>
      </c>
      <c r="M783" s="13">
        <v>0</v>
      </c>
      <c r="N783" s="13"/>
      <c r="O783" s="13"/>
    </row>
    <row r="784" spans="1:15" x14ac:dyDescent="0.35">
      <c r="A784" s="12" t="str">
        <f t="shared" si="12"/>
        <v>DISTRIBUCION VOLUMEN X CRITERIO (Consumiciones)SidraHOMBRE</v>
      </c>
      <c r="B784" s="12" t="s">
        <v>118</v>
      </c>
      <c r="C784" s="12" t="s">
        <v>143</v>
      </c>
      <c r="D784" s="12" t="s">
        <v>21</v>
      </c>
      <c r="E784" s="13">
        <v>38.392588637465558</v>
      </c>
      <c r="F784" s="13">
        <v>40.896394800664901</v>
      </c>
      <c r="G784" s="13">
        <v>40.384141924286403</v>
      </c>
      <c r="H784" s="13">
        <v>47.300740088590523</v>
      </c>
      <c r="I784" s="13">
        <v>0</v>
      </c>
      <c r="J784" s="13">
        <v>0</v>
      </c>
      <c r="K784" s="13">
        <v>0</v>
      </c>
      <c r="L784" s="13">
        <v>0</v>
      </c>
      <c r="M784" s="13">
        <v>0</v>
      </c>
      <c r="N784" s="13"/>
      <c r="O784" s="13"/>
    </row>
    <row r="785" spans="1:15" x14ac:dyDescent="0.35">
      <c r="A785" s="12" t="str">
        <f t="shared" si="12"/>
        <v>DISTRIBUCION VOLUMEN X CRITERIO (Consumiciones)SidraMUJER</v>
      </c>
      <c r="B785" s="12" t="s">
        <v>118</v>
      </c>
      <c r="C785" s="12" t="s">
        <v>143</v>
      </c>
      <c r="D785" s="12" t="s">
        <v>22</v>
      </c>
      <c r="E785" s="13">
        <v>61.607411362534449</v>
      </c>
      <c r="F785" s="13">
        <v>59.103605199335099</v>
      </c>
      <c r="G785" s="13">
        <v>59.615858075713604</v>
      </c>
      <c r="H785" s="13">
        <v>52.69925991140947</v>
      </c>
      <c r="I785" s="13">
        <v>0</v>
      </c>
      <c r="J785" s="13">
        <v>0</v>
      </c>
      <c r="K785" s="13">
        <v>0</v>
      </c>
      <c r="L785" s="13">
        <v>0</v>
      </c>
      <c r="M785" s="13">
        <v>0</v>
      </c>
      <c r="N785" s="13"/>
      <c r="O785" s="13"/>
    </row>
    <row r="786" spans="1:15" x14ac:dyDescent="0.35">
      <c r="A786" s="12" t="str">
        <f t="shared" si="12"/>
        <v>DISTRIBUCION VOLUMEN X CRITERIO (Consumiciones)CervezaT.ESPAÑA</v>
      </c>
      <c r="B786" s="12" t="s">
        <v>118</v>
      </c>
      <c r="C786" s="12" t="s">
        <v>144</v>
      </c>
      <c r="D786" s="12" t="s">
        <v>36</v>
      </c>
      <c r="E786" s="13">
        <v>100</v>
      </c>
      <c r="F786" s="13">
        <v>100</v>
      </c>
      <c r="G786" s="13">
        <v>100</v>
      </c>
      <c r="H786" s="13">
        <v>100</v>
      </c>
      <c r="I786" s="13">
        <v>0</v>
      </c>
      <c r="J786" s="13">
        <v>0</v>
      </c>
      <c r="K786" s="13">
        <v>0</v>
      </c>
      <c r="L786" s="13">
        <v>0</v>
      </c>
      <c r="M786" s="13">
        <v>0</v>
      </c>
      <c r="N786" s="13"/>
      <c r="O786" s="13"/>
    </row>
    <row r="787" spans="1:15" x14ac:dyDescent="0.35">
      <c r="A787" s="12" t="str">
        <f t="shared" si="12"/>
        <v>DISTRIBUCION VOLUMEN X CRITERIO (Consumiciones)CervezaBCN AM</v>
      </c>
      <c r="B787" s="12" t="s">
        <v>118</v>
      </c>
      <c r="C787" s="12" t="s">
        <v>144</v>
      </c>
      <c r="D787" s="12" t="s">
        <v>1</v>
      </c>
      <c r="E787" s="13">
        <v>6.7359471128227488</v>
      </c>
      <c r="F787" s="13">
        <v>5.6207670766985398</v>
      </c>
      <c r="G787" s="13">
        <v>6.2352322982294224</v>
      </c>
      <c r="H787" s="13">
        <v>6.4713869540235684</v>
      </c>
      <c r="I787" s="13">
        <v>0</v>
      </c>
      <c r="J787" s="13">
        <v>0</v>
      </c>
      <c r="K787" s="13">
        <v>0</v>
      </c>
      <c r="L787" s="13">
        <v>0</v>
      </c>
      <c r="M787" s="13">
        <v>0</v>
      </c>
      <c r="N787" s="13"/>
      <c r="O787" s="13"/>
    </row>
    <row r="788" spans="1:15" x14ac:dyDescent="0.35">
      <c r="A788" s="12" t="str">
        <f t="shared" si="12"/>
        <v>DISTRIBUCION VOLUMEN X CRITERIO (Consumiciones)CervezaREST.CAT ARAGON</v>
      </c>
      <c r="B788" s="12" t="s">
        <v>118</v>
      </c>
      <c r="C788" s="12" t="s">
        <v>144</v>
      </c>
      <c r="D788" s="12" t="s">
        <v>2</v>
      </c>
      <c r="E788" s="13">
        <v>11.906623916097466</v>
      </c>
      <c r="F788" s="13">
        <v>11.128984451411192</v>
      </c>
      <c r="G788" s="13">
        <v>12.139480296394296</v>
      </c>
      <c r="H788" s="13">
        <v>11.734700563491025</v>
      </c>
      <c r="I788" s="13">
        <v>0</v>
      </c>
      <c r="J788" s="13">
        <v>0</v>
      </c>
      <c r="K788" s="13">
        <v>0</v>
      </c>
      <c r="L788" s="13">
        <v>0</v>
      </c>
      <c r="M788" s="13">
        <v>0</v>
      </c>
      <c r="N788" s="13"/>
      <c r="O788" s="13"/>
    </row>
    <row r="789" spans="1:15" x14ac:dyDescent="0.35">
      <c r="A789" s="12" t="str">
        <f t="shared" si="12"/>
        <v>DISTRIBUCION VOLUMEN X CRITERIO (Consumiciones)CervezaLEVANTE</v>
      </c>
      <c r="B789" s="12" t="s">
        <v>118</v>
      </c>
      <c r="C789" s="12" t="s">
        <v>144</v>
      </c>
      <c r="D789" s="12" t="s">
        <v>3</v>
      </c>
      <c r="E789" s="13">
        <v>13.970319085162039</v>
      </c>
      <c r="F789" s="13">
        <v>13.620373903787058</v>
      </c>
      <c r="G789" s="13">
        <v>12.116514539644605</v>
      </c>
      <c r="H789" s="13">
        <v>12.171587552795783</v>
      </c>
      <c r="I789" s="13">
        <v>0</v>
      </c>
      <c r="J789" s="13">
        <v>0</v>
      </c>
      <c r="K789" s="13">
        <v>0</v>
      </c>
      <c r="L789" s="13">
        <v>0</v>
      </c>
      <c r="M789" s="13">
        <v>0</v>
      </c>
      <c r="N789" s="13"/>
      <c r="O789" s="13"/>
    </row>
    <row r="790" spans="1:15" x14ac:dyDescent="0.35">
      <c r="A790" s="12" t="str">
        <f t="shared" si="12"/>
        <v>DISTRIBUCION VOLUMEN X CRITERIO (Consumiciones)CervezaANDALUCIA</v>
      </c>
      <c r="B790" s="12" t="s">
        <v>118</v>
      </c>
      <c r="C790" s="12" t="s">
        <v>144</v>
      </c>
      <c r="D790" s="12" t="s">
        <v>4</v>
      </c>
      <c r="E790" s="13">
        <v>24.664202150850166</v>
      </c>
      <c r="F790" s="13">
        <v>26.085774991890048</v>
      </c>
      <c r="G790" s="13">
        <v>25.952206686476075</v>
      </c>
      <c r="H790" s="13">
        <v>26.298216787798758</v>
      </c>
      <c r="I790" s="13">
        <v>0</v>
      </c>
      <c r="J790" s="13">
        <v>0</v>
      </c>
      <c r="K790" s="13">
        <v>0</v>
      </c>
      <c r="L790" s="13">
        <v>0</v>
      </c>
      <c r="M790" s="13">
        <v>0</v>
      </c>
      <c r="N790" s="13"/>
      <c r="O790" s="13"/>
    </row>
    <row r="791" spans="1:15" x14ac:dyDescent="0.35">
      <c r="A791" s="12" t="str">
        <f t="shared" si="12"/>
        <v>DISTRIBUCION VOLUMEN X CRITERIO (Consumiciones)CervezaMDD AM</v>
      </c>
      <c r="B791" s="12" t="s">
        <v>118</v>
      </c>
      <c r="C791" s="12" t="s">
        <v>144</v>
      </c>
      <c r="D791" s="12" t="s">
        <v>5</v>
      </c>
      <c r="E791" s="13">
        <v>12.939938023785302</v>
      </c>
      <c r="F791" s="13">
        <v>13.732373407147591</v>
      </c>
      <c r="G791" s="13">
        <v>14.526153222407748</v>
      </c>
      <c r="H791" s="13">
        <v>13.14002096710785</v>
      </c>
      <c r="I791" s="13">
        <v>0</v>
      </c>
      <c r="J791" s="13">
        <v>0</v>
      </c>
      <c r="K791" s="13">
        <v>0</v>
      </c>
      <c r="L791" s="13">
        <v>0</v>
      </c>
      <c r="M791" s="13">
        <v>0</v>
      </c>
      <c r="N791" s="13"/>
      <c r="O791" s="13"/>
    </row>
    <row r="792" spans="1:15" x14ac:dyDescent="0.35">
      <c r="A792" s="12" t="str">
        <f t="shared" si="12"/>
        <v>DISTRIBUCION VOLUMEN X CRITERIO (Consumiciones)CervezaRTO CENTRO</v>
      </c>
      <c r="B792" s="12" t="s">
        <v>118</v>
      </c>
      <c r="C792" s="12" t="s">
        <v>144</v>
      </c>
      <c r="D792" s="12" t="s">
        <v>6</v>
      </c>
      <c r="E792" s="13">
        <v>12.223302087874824</v>
      </c>
      <c r="F792" s="13">
        <v>11.625794334049687</v>
      </c>
      <c r="G792" s="13">
        <v>10.997818119742014</v>
      </c>
      <c r="H792" s="13">
        <v>10.204484743404937</v>
      </c>
      <c r="I792" s="13">
        <v>0</v>
      </c>
      <c r="J792" s="13">
        <v>0</v>
      </c>
      <c r="K792" s="13">
        <v>0</v>
      </c>
      <c r="L792" s="13">
        <v>0</v>
      </c>
      <c r="M792" s="13">
        <v>0</v>
      </c>
      <c r="N792" s="13"/>
      <c r="O792" s="13"/>
    </row>
    <row r="793" spans="1:15" x14ac:dyDescent="0.35">
      <c r="A793" s="12" t="str">
        <f t="shared" si="12"/>
        <v>DISTRIBUCION VOLUMEN X CRITERIO (Consumiciones)CervezaNORTE-CENTRO</v>
      </c>
      <c r="B793" s="12" t="s">
        <v>118</v>
      </c>
      <c r="C793" s="12" t="s">
        <v>144</v>
      </c>
      <c r="D793" s="12" t="s">
        <v>7</v>
      </c>
      <c r="E793" s="13">
        <v>9.1046147604514847</v>
      </c>
      <c r="F793" s="13">
        <v>8.6467974362204778</v>
      </c>
      <c r="G793" s="13">
        <v>8.3770491803278677</v>
      </c>
      <c r="H793" s="13">
        <v>10.09344475469492</v>
      </c>
      <c r="I793" s="13">
        <v>0</v>
      </c>
      <c r="J793" s="13">
        <v>0</v>
      </c>
      <c r="K793" s="13">
        <v>0</v>
      </c>
      <c r="L793" s="13">
        <v>0</v>
      </c>
      <c r="M793" s="13">
        <v>0</v>
      </c>
      <c r="N793" s="13"/>
      <c r="O793" s="13"/>
    </row>
    <row r="794" spans="1:15" x14ac:dyDescent="0.35">
      <c r="A794" s="12" t="str">
        <f t="shared" si="12"/>
        <v>DISTRIBUCION VOLUMEN X CRITERIO (Consumiciones)CervezaNOROESTE</v>
      </c>
      <c r="B794" s="12" t="s">
        <v>118</v>
      </c>
      <c r="C794" s="12" t="s">
        <v>144</v>
      </c>
      <c r="D794" s="12" t="s">
        <v>8</v>
      </c>
      <c r="E794" s="13">
        <v>8.4550452938041953</v>
      </c>
      <c r="F794" s="13">
        <v>9.5391234435130414</v>
      </c>
      <c r="G794" s="13">
        <v>9.655524318095738</v>
      </c>
      <c r="H794" s="13">
        <v>9.8861576766831654</v>
      </c>
      <c r="I794" s="13">
        <v>0</v>
      </c>
      <c r="J794" s="13">
        <v>0</v>
      </c>
      <c r="K794" s="13">
        <v>0</v>
      </c>
      <c r="L794" s="13">
        <v>0</v>
      </c>
      <c r="M794" s="13">
        <v>0</v>
      </c>
      <c r="N794" s="13"/>
      <c r="O794" s="13"/>
    </row>
    <row r="795" spans="1:15" x14ac:dyDescent="0.35">
      <c r="A795" s="12" t="str">
        <f t="shared" si="12"/>
        <v>DISTRIBUCION VOLUMEN X CRITERIO (Consumiciones)Cerveza&lt;2MIL</v>
      </c>
      <c r="B795" s="12" t="s">
        <v>118</v>
      </c>
      <c r="C795" s="12" t="s">
        <v>144</v>
      </c>
      <c r="D795" s="12" t="s">
        <v>9</v>
      </c>
      <c r="E795" s="13">
        <v>6.0086727340987256</v>
      </c>
      <c r="F795" s="13">
        <v>5.4184996984254212</v>
      </c>
      <c r="G795" s="13">
        <v>5.7649757539223163</v>
      </c>
      <c r="H795" s="13">
        <v>5.7059363124099063</v>
      </c>
      <c r="I795" s="13">
        <v>0</v>
      </c>
      <c r="J795" s="13">
        <v>0</v>
      </c>
      <c r="K795" s="13">
        <v>0</v>
      </c>
      <c r="L795" s="13">
        <v>0</v>
      </c>
      <c r="M795" s="13">
        <v>0</v>
      </c>
      <c r="N795" s="13"/>
      <c r="O795" s="13"/>
    </row>
    <row r="796" spans="1:15" x14ac:dyDescent="0.35">
      <c r="A796" s="12" t="str">
        <f t="shared" si="12"/>
        <v>DISTRIBUCION VOLUMEN X CRITERIO (Consumiciones)Cerveza2-5MIL</v>
      </c>
      <c r="B796" s="12" t="s">
        <v>118</v>
      </c>
      <c r="C796" s="12" t="s">
        <v>144</v>
      </c>
      <c r="D796" s="12" t="s">
        <v>10</v>
      </c>
      <c r="E796" s="13">
        <v>4.8234533195272</v>
      </c>
      <c r="F796" s="13">
        <v>4.7404468416225258</v>
      </c>
      <c r="G796" s="13">
        <v>4.9183518001845794</v>
      </c>
      <c r="H796" s="13">
        <v>5.051817989375321</v>
      </c>
      <c r="I796" s="13">
        <v>0</v>
      </c>
      <c r="J796" s="13">
        <v>0</v>
      </c>
      <c r="K796" s="13">
        <v>0</v>
      </c>
      <c r="L796" s="13">
        <v>0</v>
      </c>
      <c r="M796" s="13">
        <v>0</v>
      </c>
      <c r="N796" s="13"/>
      <c r="O796" s="13"/>
    </row>
    <row r="797" spans="1:15" x14ac:dyDescent="0.35">
      <c r="A797" s="12" t="str">
        <f t="shared" si="12"/>
        <v>DISTRIBUCION VOLUMEN X CRITERIO (Consumiciones)Cerveza5-10MIL</v>
      </c>
      <c r="B797" s="12" t="s">
        <v>118</v>
      </c>
      <c r="C797" s="12" t="s">
        <v>144</v>
      </c>
      <c r="D797" s="12" t="s">
        <v>11</v>
      </c>
      <c r="E797" s="13">
        <v>6.2919709465678446</v>
      </c>
      <c r="F797" s="13">
        <v>5.8739223501758637</v>
      </c>
      <c r="G797" s="13">
        <v>7.6244125194048635</v>
      </c>
      <c r="H797" s="13">
        <v>7.3973569347701176</v>
      </c>
      <c r="I797" s="13">
        <v>0</v>
      </c>
      <c r="J797" s="13">
        <v>0</v>
      </c>
      <c r="K797" s="13">
        <v>0</v>
      </c>
      <c r="L797" s="13">
        <v>0</v>
      </c>
      <c r="M797" s="13">
        <v>0</v>
      </c>
      <c r="N797" s="13"/>
      <c r="O797" s="13"/>
    </row>
    <row r="798" spans="1:15" x14ac:dyDescent="0.35">
      <c r="A798" s="12" t="str">
        <f t="shared" si="12"/>
        <v>DISTRIBUCION VOLUMEN X CRITERIO (Consumiciones)Cerveza10-30MIL</v>
      </c>
      <c r="B798" s="12" t="s">
        <v>118</v>
      </c>
      <c r="C798" s="12" t="s">
        <v>144</v>
      </c>
      <c r="D798" s="12" t="s">
        <v>12</v>
      </c>
      <c r="E798" s="13">
        <v>16.159382115002664</v>
      </c>
      <c r="F798" s="13">
        <v>17.170049718723124</v>
      </c>
      <c r="G798" s="13">
        <v>17.300416637770535</v>
      </c>
      <c r="H798" s="13">
        <v>18.439079463322685</v>
      </c>
      <c r="I798" s="13">
        <v>0</v>
      </c>
      <c r="J798" s="13">
        <v>0</v>
      </c>
      <c r="K798" s="13">
        <v>0</v>
      </c>
      <c r="L798" s="13">
        <v>0</v>
      </c>
      <c r="M798" s="13">
        <v>0</v>
      </c>
      <c r="N798" s="13"/>
      <c r="O798" s="13"/>
    </row>
    <row r="799" spans="1:15" x14ac:dyDescent="0.35">
      <c r="A799" s="12" t="str">
        <f t="shared" si="12"/>
        <v>DISTRIBUCION VOLUMEN X CRITERIO (Consumiciones)Cerveza30-100MIL</v>
      </c>
      <c r="B799" s="12" t="s">
        <v>118</v>
      </c>
      <c r="C799" s="12" t="s">
        <v>144</v>
      </c>
      <c r="D799" s="12" t="s">
        <v>13</v>
      </c>
      <c r="E799" s="13">
        <v>22.274795027370054</v>
      </c>
      <c r="F799" s="13">
        <v>21.698421769850214</v>
      </c>
      <c r="G799" s="13">
        <v>20.082650050946103</v>
      </c>
      <c r="H799" s="13">
        <v>19.647561061661442</v>
      </c>
      <c r="I799" s="13">
        <v>0</v>
      </c>
      <c r="J799" s="13">
        <v>0</v>
      </c>
      <c r="K799" s="13">
        <v>0</v>
      </c>
      <c r="L799" s="13">
        <v>0</v>
      </c>
      <c r="M799" s="13">
        <v>0</v>
      </c>
      <c r="N799" s="13"/>
      <c r="O799" s="13"/>
    </row>
    <row r="800" spans="1:15" x14ac:dyDescent="0.35">
      <c r="A800" s="12" t="str">
        <f t="shared" si="12"/>
        <v>DISTRIBUCION VOLUMEN X CRITERIO (Consumiciones)Cerveza100-200MIL</v>
      </c>
      <c r="B800" s="12" t="s">
        <v>118</v>
      </c>
      <c r="C800" s="12" t="s">
        <v>144</v>
      </c>
      <c r="D800" s="12" t="s">
        <v>14</v>
      </c>
      <c r="E800" s="13">
        <v>12.433467155936636</v>
      </c>
      <c r="F800" s="13">
        <v>11.369099895742229</v>
      </c>
      <c r="G800" s="13">
        <v>10.682752476620806</v>
      </c>
      <c r="H800" s="13">
        <v>10.957087991290587</v>
      </c>
      <c r="I800" s="13">
        <v>0</v>
      </c>
      <c r="J800" s="13">
        <v>0</v>
      </c>
      <c r="K800" s="13">
        <v>0</v>
      </c>
      <c r="L800" s="13">
        <v>0</v>
      </c>
      <c r="M800" s="13">
        <v>0</v>
      </c>
      <c r="N800" s="13"/>
      <c r="O800" s="13"/>
    </row>
    <row r="801" spans="1:15" x14ac:dyDescent="0.35">
      <c r="A801" s="12" t="str">
        <f t="shared" si="12"/>
        <v>DISTRIBUCION VOLUMEN X CRITERIO (Consumiciones)Cerveza200-500MIL</v>
      </c>
      <c r="B801" s="12" t="s">
        <v>118</v>
      </c>
      <c r="C801" s="12" t="s">
        <v>144</v>
      </c>
      <c r="D801" s="12" t="s">
        <v>15</v>
      </c>
      <c r="E801" s="13">
        <v>14.04177944702805</v>
      </c>
      <c r="F801" s="13">
        <v>14.166805129263201</v>
      </c>
      <c r="G801" s="13">
        <v>13.592004395768539</v>
      </c>
      <c r="H801" s="13">
        <v>14.036672278056106</v>
      </c>
      <c r="I801" s="13">
        <v>0</v>
      </c>
      <c r="J801" s="13">
        <v>0</v>
      </c>
      <c r="K801" s="13">
        <v>0</v>
      </c>
      <c r="L801" s="13">
        <v>0</v>
      </c>
      <c r="M801" s="13">
        <v>0</v>
      </c>
      <c r="N801" s="13"/>
      <c r="O801" s="13"/>
    </row>
    <row r="802" spans="1:15" x14ac:dyDescent="0.35">
      <c r="A802" s="12" t="str">
        <f t="shared" si="12"/>
        <v>DISTRIBUCION VOLUMEN X CRITERIO (Consumiciones)Cerveza&gt;500MIL</v>
      </c>
      <c r="B802" s="12" t="s">
        <v>118</v>
      </c>
      <c r="C802" s="12" t="s">
        <v>144</v>
      </c>
      <c r="D802" s="12" t="s">
        <v>16</v>
      </c>
      <c r="E802" s="13">
        <v>17.966464116165284</v>
      </c>
      <c r="F802" s="13">
        <v>19.562744249541854</v>
      </c>
      <c r="G802" s="13">
        <v>20.034419294436471</v>
      </c>
      <c r="H802" s="13">
        <v>18.764482928943679</v>
      </c>
      <c r="I802" s="13">
        <v>0</v>
      </c>
      <c r="J802" s="13">
        <v>0</v>
      </c>
      <c r="K802" s="13">
        <v>0</v>
      </c>
      <c r="L802" s="13">
        <v>0</v>
      </c>
      <c r="M802" s="13">
        <v>0</v>
      </c>
      <c r="N802" s="13"/>
      <c r="O802" s="13"/>
    </row>
    <row r="803" spans="1:15" x14ac:dyDescent="0.35">
      <c r="A803" s="12" t="str">
        <f t="shared" si="12"/>
        <v>DISTRIBUCION VOLUMEN X CRITERIO (Consumiciones)CervezaDE 15 A 19 AÑOS</v>
      </c>
      <c r="B803" s="12" t="s">
        <v>118</v>
      </c>
      <c r="C803" s="12" t="s">
        <v>144</v>
      </c>
      <c r="D803" s="12" t="s">
        <v>39</v>
      </c>
      <c r="E803" s="13">
        <v>0.4784809015162525</v>
      </c>
      <c r="F803" s="13">
        <v>1.0259475862774132</v>
      </c>
      <c r="G803" s="13">
        <v>1.1591871029004603</v>
      </c>
      <c r="H803" s="13">
        <v>0.51103696460792514</v>
      </c>
      <c r="I803" s="13">
        <v>0</v>
      </c>
      <c r="J803" s="13">
        <v>0</v>
      </c>
      <c r="K803" s="13">
        <v>0</v>
      </c>
      <c r="L803" s="13">
        <v>0</v>
      </c>
      <c r="M803" s="13">
        <v>0</v>
      </c>
      <c r="N803" s="13"/>
      <c r="O803" s="13"/>
    </row>
    <row r="804" spans="1:15" x14ac:dyDescent="0.35">
      <c r="A804" s="12" t="str">
        <f t="shared" si="12"/>
        <v>DISTRIBUCION VOLUMEN X CRITERIO (Consumiciones)CervezaDE 20 A 24 AÑOS</v>
      </c>
      <c r="B804" s="12" t="s">
        <v>118</v>
      </c>
      <c r="C804" s="12" t="s">
        <v>144</v>
      </c>
      <c r="D804" s="12" t="s">
        <v>40</v>
      </c>
      <c r="E804" s="13">
        <v>2.5032570060068791</v>
      </c>
      <c r="F804" s="13">
        <v>3.0484497362515772</v>
      </c>
      <c r="G804" s="13">
        <v>1.9440147663681029</v>
      </c>
      <c r="H804" s="13">
        <v>1.455375341471528</v>
      </c>
      <c r="I804" s="13">
        <v>0</v>
      </c>
      <c r="J804" s="13">
        <v>0</v>
      </c>
      <c r="K804" s="13">
        <v>0</v>
      </c>
      <c r="L804" s="13">
        <v>0</v>
      </c>
      <c r="M804" s="13">
        <v>0</v>
      </c>
      <c r="N804" s="13"/>
      <c r="O804" s="13"/>
    </row>
    <row r="805" spans="1:15" x14ac:dyDescent="0.35">
      <c r="A805" s="12" t="str">
        <f t="shared" si="12"/>
        <v>DISTRIBUCION VOLUMEN X CRITERIO (Consumiciones)CervezaDE 25 A 34 AÑOS</v>
      </c>
      <c r="B805" s="12" t="s">
        <v>118</v>
      </c>
      <c r="C805" s="12" t="s">
        <v>144</v>
      </c>
      <c r="D805" s="12" t="s">
        <v>41</v>
      </c>
      <c r="E805" s="13">
        <v>7.4372176706389572</v>
      </c>
      <c r="F805" s="13">
        <v>7.2125318692207081</v>
      </c>
      <c r="G805" s="13">
        <v>7.2749382511882983</v>
      </c>
      <c r="H805" s="13">
        <v>6.1430954709030976</v>
      </c>
      <c r="I805" s="13">
        <v>0</v>
      </c>
      <c r="J805" s="13">
        <v>0</v>
      </c>
      <c r="K805" s="13">
        <v>0</v>
      </c>
      <c r="L805" s="13">
        <v>0</v>
      </c>
      <c r="M805" s="13">
        <v>0</v>
      </c>
      <c r="N805" s="13"/>
      <c r="O805" s="13"/>
    </row>
    <row r="806" spans="1:15" x14ac:dyDescent="0.35">
      <c r="A806" s="12" t="str">
        <f t="shared" si="12"/>
        <v>DISTRIBUCION VOLUMEN X CRITERIO (Consumiciones)CervezaDE 35 A 49 AÑOS</v>
      </c>
      <c r="B806" s="12" t="s">
        <v>118</v>
      </c>
      <c r="C806" s="12" t="s">
        <v>144</v>
      </c>
      <c r="D806" s="12" t="s">
        <v>42</v>
      </c>
      <c r="E806" s="13">
        <v>24.768050913142467</v>
      </c>
      <c r="F806" s="13">
        <v>21.844285268249216</v>
      </c>
      <c r="G806" s="13">
        <v>21.214229700244861</v>
      </c>
      <c r="H806" s="13">
        <v>21.794608025966955</v>
      </c>
      <c r="I806" s="13">
        <v>0</v>
      </c>
      <c r="J806" s="13">
        <v>0</v>
      </c>
      <c r="K806" s="13">
        <v>0</v>
      </c>
      <c r="L806" s="13">
        <v>0</v>
      </c>
      <c r="M806" s="13">
        <v>0</v>
      </c>
      <c r="N806" s="13"/>
      <c r="O806" s="13"/>
    </row>
    <row r="807" spans="1:15" x14ac:dyDescent="0.35">
      <c r="A807" s="12" t="str">
        <f t="shared" si="12"/>
        <v>DISTRIBUCION VOLUMEN X CRITERIO (Consumiciones)CervezaDE 50 A 59 AÑOS</v>
      </c>
      <c r="B807" s="12" t="s">
        <v>118</v>
      </c>
      <c r="C807" s="12" t="s">
        <v>144</v>
      </c>
      <c r="D807" s="12" t="s">
        <v>43</v>
      </c>
      <c r="E807" s="13">
        <v>28.243479932664822</v>
      </c>
      <c r="F807" s="13">
        <v>26.663294874205974</v>
      </c>
      <c r="G807" s="13">
        <v>27.204765994675999</v>
      </c>
      <c r="H807" s="13">
        <v>26.110586373395968</v>
      </c>
      <c r="I807" s="13">
        <v>0</v>
      </c>
      <c r="J807" s="13">
        <v>0</v>
      </c>
      <c r="K807" s="13">
        <v>0</v>
      </c>
      <c r="L807" s="13">
        <v>0</v>
      </c>
      <c r="M807" s="13">
        <v>0</v>
      </c>
      <c r="N807" s="13"/>
      <c r="O807" s="13"/>
    </row>
    <row r="808" spans="1:15" x14ac:dyDescent="0.35">
      <c r="A808" s="12" t="str">
        <f t="shared" si="12"/>
        <v>DISTRIBUCION VOLUMEN X CRITERIO (Consumiciones)CervezaDE 60 A 75 AÑOS</v>
      </c>
      <c r="B808" s="12" t="s">
        <v>118</v>
      </c>
      <c r="C808" s="12" t="s">
        <v>144</v>
      </c>
      <c r="D808" s="12" t="s">
        <v>44</v>
      </c>
      <c r="E808" s="13">
        <v>36.569497680811899</v>
      </c>
      <c r="F808" s="13">
        <v>40.205478493259157</v>
      </c>
      <c r="G808" s="13">
        <v>41.202840178604774</v>
      </c>
      <c r="H808" s="13">
        <v>43.98529782365452</v>
      </c>
      <c r="I808" s="13">
        <v>0</v>
      </c>
      <c r="J808" s="13">
        <v>0</v>
      </c>
      <c r="K808" s="13">
        <v>0</v>
      </c>
      <c r="L808" s="13">
        <v>0</v>
      </c>
      <c r="M808" s="13">
        <v>0</v>
      </c>
      <c r="N808" s="13"/>
      <c r="O808" s="13"/>
    </row>
    <row r="809" spans="1:15" x14ac:dyDescent="0.35">
      <c r="A809" s="12" t="str">
        <f t="shared" si="12"/>
        <v>DISTRIBUCION VOLUMEN X CRITERIO (Consumiciones)CervezaALTA Y MEDIA ALTA</v>
      </c>
      <c r="B809" s="12" t="s">
        <v>118</v>
      </c>
      <c r="C809" s="12" t="s">
        <v>144</v>
      </c>
      <c r="D809" s="12" t="s">
        <v>17</v>
      </c>
      <c r="E809" s="13">
        <v>27.848843282226422</v>
      </c>
      <c r="F809" s="13">
        <v>27.45670076802616</v>
      </c>
      <c r="G809" s="13">
        <v>29.150987180786654</v>
      </c>
      <c r="H809" s="13">
        <v>28.568793282461215</v>
      </c>
      <c r="I809" s="13">
        <v>0</v>
      </c>
      <c r="J809" s="13">
        <v>0</v>
      </c>
      <c r="K809" s="13">
        <v>0</v>
      </c>
      <c r="L809" s="13">
        <v>0</v>
      </c>
      <c r="M809" s="13">
        <v>0</v>
      </c>
      <c r="N809" s="13"/>
      <c r="O809" s="13"/>
    </row>
    <row r="810" spans="1:15" x14ac:dyDescent="0.35">
      <c r="A810" s="12" t="str">
        <f t="shared" si="12"/>
        <v>DISTRIBUCION VOLUMEN X CRITERIO (Consumiciones)CervezaMEDIA</v>
      </c>
      <c r="B810" s="12" t="s">
        <v>118</v>
      </c>
      <c r="C810" s="12" t="s">
        <v>144</v>
      </c>
      <c r="D810" s="12" t="s">
        <v>18</v>
      </c>
      <c r="E810" s="13">
        <v>31.038699559172599</v>
      </c>
      <c r="F810" s="13">
        <v>30.295317894905978</v>
      </c>
      <c r="G810" s="13">
        <v>32.617738846537534</v>
      </c>
      <c r="H810" s="13">
        <v>34.194359041561242</v>
      </c>
      <c r="I810" s="13">
        <v>0</v>
      </c>
      <c r="J810" s="13">
        <v>0</v>
      </c>
      <c r="K810" s="13">
        <v>0</v>
      </c>
      <c r="L810" s="13">
        <v>0</v>
      </c>
      <c r="M810" s="13">
        <v>0</v>
      </c>
      <c r="N810" s="13"/>
      <c r="O810" s="13"/>
    </row>
    <row r="811" spans="1:15" x14ac:dyDescent="0.35">
      <c r="A811" s="12" t="str">
        <f t="shared" si="12"/>
        <v>DISTRIBUCION VOLUMEN X CRITERIO (Consumiciones)CervezaMEDIA BAJA</v>
      </c>
      <c r="B811" s="12" t="s">
        <v>118</v>
      </c>
      <c r="C811" s="12" t="s">
        <v>144</v>
      </c>
      <c r="D811" s="12" t="s">
        <v>19</v>
      </c>
      <c r="E811" s="13">
        <v>24.940184778133023</v>
      </c>
      <c r="F811" s="13">
        <v>23.899684913906693</v>
      </c>
      <c r="G811" s="13">
        <v>23.055357876374345</v>
      </c>
      <c r="H811" s="13">
        <v>23.44994607017933</v>
      </c>
      <c r="I811" s="13">
        <v>0</v>
      </c>
      <c r="J811" s="13">
        <v>0</v>
      </c>
      <c r="K811" s="13">
        <v>0</v>
      </c>
      <c r="L811" s="13">
        <v>0</v>
      </c>
      <c r="M811" s="13">
        <v>0</v>
      </c>
      <c r="N811" s="13"/>
      <c r="O811" s="13"/>
    </row>
    <row r="812" spans="1:15" x14ac:dyDescent="0.35">
      <c r="A812" s="12" t="str">
        <f t="shared" si="12"/>
        <v>DISTRIBUCION VOLUMEN X CRITERIO (Consumiciones)CervezaBAJA</v>
      </c>
      <c r="B812" s="12" t="s">
        <v>118</v>
      </c>
      <c r="C812" s="12" t="s">
        <v>144</v>
      </c>
      <c r="D812" s="12" t="s">
        <v>20</v>
      </c>
      <c r="E812" s="13">
        <v>16.172261026740298</v>
      </c>
      <c r="F812" s="13">
        <v>18.348284250625213</v>
      </c>
      <c r="G812" s="13">
        <v>15.175889422948686</v>
      </c>
      <c r="H812" s="13">
        <v>13.786901605798214</v>
      </c>
      <c r="I812" s="13">
        <v>0</v>
      </c>
      <c r="J812" s="13">
        <v>0</v>
      </c>
      <c r="K812" s="13">
        <v>0</v>
      </c>
      <c r="L812" s="13">
        <v>0</v>
      </c>
      <c r="M812" s="13">
        <v>0</v>
      </c>
      <c r="N812" s="13"/>
      <c r="O812" s="13"/>
    </row>
    <row r="813" spans="1:15" x14ac:dyDescent="0.35">
      <c r="A813" s="12" t="str">
        <f t="shared" si="12"/>
        <v>DISTRIBUCION VOLUMEN X CRITERIO (Consumiciones)CervezaHOMBRE</v>
      </c>
      <c r="B813" s="12" t="s">
        <v>118</v>
      </c>
      <c r="C813" s="12" t="s">
        <v>144</v>
      </c>
      <c r="D813" s="12" t="s">
        <v>21</v>
      </c>
      <c r="E813" s="13">
        <v>62.592532880395289</v>
      </c>
      <c r="F813" s="13">
        <v>63.021539911006585</v>
      </c>
      <c r="G813" s="13">
        <v>63.12414311854171</v>
      </c>
      <c r="H813" s="13">
        <v>62.243883753515519</v>
      </c>
      <c r="I813" s="13">
        <v>0</v>
      </c>
      <c r="J813" s="13">
        <v>0</v>
      </c>
      <c r="K813" s="13">
        <v>0</v>
      </c>
      <c r="L813" s="13">
        <v>0</v>
      </c>
      <c r="M813" s="13">
        <v>0</v>
      </c>
      <c r="N813" s="13"/>
      <c r="O813" s="13"/>
    </row>
    <row r="814" spans="1:15" x14ac:dyDescent="0.35">
      <c r="A814" s="12" t="str">
        <f t="shared" si="12"/>
        <v>DISTRIBUCION VOLUMEN X CRITERIO (Consumiciones)CervezaMUJER</v>
      </c>
      <c r="B814" s="12" t="s">
        <v>118</v>
      </c>
      <c r="C814" s="12" t="s">
        <v>144</v>
      </c>
      <c r="D814" s="12" t="s">
        <v>22</v>
      </c>
      <c r="E814" s="13">
        <v>37.407444412149395</v>
      </c>
      <c r="F814" s="13">
        <v>36.978472261529369</v>
      </c>
      <c r="G814" s="13">
        <v>36.875814204093828</v>
      </c>
      <c r="H814" s="13">
        <v>37.756111206314323</v>
      </c>
      <c r="I814" s="13">
        <v>0</v>
      </c>
      <c r="J814" s="13">
        <v>0</v>
      </c>
      <c r="K814" s="13">
        <v>0</v>
      </c>
      <c r="L814" s="13">
        <v>0</v>
      </c>
      <c r="M814" s="13">
        <v>0</v>
      </c>
      <c r="N814" s="13"/>
      <c r="O814" s="13"/>
    </row>
    <row r="815" spans="1:15" x14ac:dyDescent="0.35">
      <c r="A815" s="12" t="str">
        <f t="shared" si="12"/>
        <v>DISTRIBUCION VOLUMEN X CRITERIO (Consumiciones)Con alcoholT.ESPAÑA</v>
      </c>
      <c r="B815" s="12" t="s">
        <v>118</v>
      </c>
      <c r="C815" s="12" t="s">
        <v>145</v>
      </c>
      <c r="D815" s="12" t="s">
        <v>36</v>
      </c>
      <c r="E815" s="13">
        <v>100</v>
      </c>
      <c r="F815" s="13">
        <v>100</v>
      </c>
      <c r="G815" s="13">
        <v>100</v>
      </c>
      <c r="H815" s="13">
        <v>100</v>
      </c>
      <c r="I815" s="13">
        <v>0</v>
      </c>
      <c r="J815" s="13">
        <v>0</v>
      </c>
      <c r="K815" s="13">
        <v>0</v>
      </c>
      <c r="L815" s="13">
        <v>0</v>
      </c>
      <c r="M815" s="13">
        <v>0</v>
      </c>
      <c r="N815" s="13"/>
      <c r="O815" s="13"/>
    </row>
    <row r="816" spans="1:15" x14ac:dyDescent="0.35">
      <c r="A816" s="12" t="str">
        <f t="shared" si="12"/>
        <v>DISTRIBUCION VOLUMEN X CRITERIO (Consumiciones)Con alcoholBCN AM</v>
      </c>
      <c r="B816" s="12" t="s">
        <v>118</v>
      </c>
      <c r="C816" s="12" t="s">
        <v>145</v>
      </c>
      <c r="D816" s="12" t="s">
        <v>1</v>
      </c>
      <c r="E816" s="13">
        <v>6.893102285926533</v>
      </c>
      <c r="F816" s="13">
        <v>5.5198003760031771</v>
      </c>
      <c r="G816" s="13">
        <v>6.3880215632720381</v>
      </c>
      <c r="H816" s="13">
        <v>6.7707948098103055</v>
      </c>
      <c r="I816" s="13">
        <v>0</v>
      </c>
      <c r="J816" s="13">
        <v>0</v>
      </c>
      <c r="K816" s="13">
        <v>0</v>
      </c>
      <c r="L816" s="13">
        <v>0</v>
      </c>
      <c r="M816" s="13">
        <v>0</v>
      </c>
      <c r="N816" s="13"/>
      <c r="O816" s="13"/>
    </row>
    <row r="817" spans="1:15" x14ac:dyDescent="0.35">
      <c r="A817" s="12" t="str">
        <f t="shared" si="12"/>
        <v>DISTRIBUCION VOLUMEN X CRITERIO (Consumiciones)Con alcoholREST.CAT ARAGON</v>
      </c>
      <c r="B817" s="12" t="s">
        <v>118</v>
      </c>
      <c r="C817" s="12" t="s">
        <v>145</v>
      </c>
      <c r="D817" s="12" t="s">
        <v>2</v>
      </c>
      <c r="E817" s="13">
        <v>12.787018290418088</v>
      </c>
      <c r="F817" s="13">
        <v>11.625242950955194</v>
      </c>
      <c r="G817" s="13">
        <v>12.331669529878239</v>
      </c>
      <c r="H817" s="13">
        <v>11.965009741753335</v>
      </c>
      <c r="I817" s="13">
        <v>0</v>
      </c>
      <c r="J817" s="13">
        <v>0</v>
      </c>
      <c r="K817" s="13">
        <v>0</v>
      </c>
      <c r="L817" s="13">
        <v>0</v>
      </c>
      <c r="M817" s="13">
        <v>0</v>
      </c>
      <c r="N817" s="13"/>
      <c r="O817" s="13"/>
    </row>
    <row r="818" spans="1:15" x14ac:dyDescent="0.35">
      <c r="A818" s="12" t="str">
        <f t="shared" si="12"/>
        <v>DISTRIBUCION VOLUMEN X CRITERIO (Consumiciones)Con alcoholLEVANTE</v>
      </c>
      <c r="B818" s="12" t="s">
        <v>118</v>
      </c>
      <c r="C818" s="12" t="s">
        <v>145</v>
      </c>
      <c r="D818" s="12" t="s">
        <v>3</v>
      </c>
      <c r="E818" s="13">
        <v>14.289950038968316</v>
      </c>
      <c r="F818" s="13">
        <v>13.442059452880878</v>
      </c>
      <c r="G818" s="13">
        <v>12.105861988658956</v>
      </c>
      <c r="H818" s="13">
        <v>12.379158285451412</v>
      </c>
      <c r="I818" s="13">
        <v>0</v>
      </c>
      <c r="J818" s="13">
        <v>0</v>
      </c>
      <c r="K818" s="13">
        <v>0</v>
      </c>
      <c r="L818" s="13">
        <v>0</v>
      </c>
      <c r="M818" s="13">
        <v>0</v>
      </c>
      <c r="N818" s="13"/>
      <c r="O818" s="13"/>
    </row>
    <row r="819" spans="1:15" x14ac:dyDescent="0.35">
      <c r="A819" s="12" t="str">
        <f t="shared" si="12"/>
        <v>DISTRIBUCION VOLUMEN X CRITERIO (Consumiciones)Con alcoholANDALUCIA</v>
      </c>
      <c r="B819" s="12" t="s">
        <v>118</v>
      </c>
      <c r="C819" s="12" t="s">
        <v>145</v>
      </c>
      <c r="D819" s="12" t="s">
        <v>4</v>
      </c>
      <c r="E819" s="13">
        <v>24.16629916932002</v>
      </c>
      <c r="F819" s="13">
        <v>26.151609514138681</v>
      </c>
      <c r="G819" s="13">
        <v>26.183760701487824</v>
      </c>
      <c r="H819" s="13">
        <v>25.945463094089099</v>
      </c>
      <c r="I819" s="13">
        <v>0</v>
      </c>
      <c r="J819" s="13">
        <v>0</v>
      </c>
      <c r="K819" s="13">
        <v>0</v>
      </c>
      <c r="L819" s="13">
        <v>0</v>
      </c>
      <c r="M819" s="13">
        <v>0</v>
      </c>
      <c r="N819" s="13"/>
      <c r="O819" s="13"/>
    </row>
    <row r="820" spans="1:15" x14ac:dyDescent="0.35">
      <c r="A820" s="12" t="str">
        <f t="shared" si="12"/>
        <v>DISTRIBUCION VOLUMEN X CRITERIO (Consumiciones)Con alcoholMDD AM</v>
      </c>
      <c r="B820" s="12" t="s">
        <v>118</v>
      </c>
      <c r="C820" s="12" t="s">
        <v>145</v>
      </c>
      <c r="D820" s="12" t="s">
        <v>5</v>
      </c>
      <c r="E820" s="13">
        <v>12.198225277662674</v>
      </c>
      <c r="F820" s="13">
        <v>13.35556113298863</v>
      </c>
      <c r="G820" s="13">
        <v>14.081075011007412</v>
      </c>
      <c r="H820" s="13">
        <v>12.75576612575882</v>
      </c>
      <c r="I820" s="13">
        <v>0</v>
      </c>
      <c r="J820" s="13">
        <v>0</v>
      </c>
      <c r="K820" s="13">
        <v>0</v>
      </c>
      <c r="L820" s="13">
        <v>0</v>
      </c>
      <c r="M820" s="13">
        <v>0</v>
      </c>
      <c r="N820" s="13"/>
      <c r="O820" s="13"/>
    </row>
    <row r="821" spans="1:15" x14ac:dyDescent="0.35">
      <c r="A821" s="12" t="str">
        <f t="shared" si="12"/>
        <v>DISTRIBUCION VOLUMEN X CRITERIO (Consumiciones)Con alcoholRTO CENTRO</v>
      </c>
      <c r="B821" s="12" t="s">
        <v>118</v>
      </c>
      <c r="C821" s="12" t="s">
        <v>145</v>
      </c>
      <c r="D821" s="12" t="s">
        <v>6</v>
      </c>
      <c r="E821" s="13">
        <v>12.087443614026878</v>
      </c>
      <c r="F821" s="13">
        <v>11.469869345999369</v>
      </c>
      <c r="G821" s="13">
        <v>10.721772279568757</v>
      </c>
      <c r="H821" s="13">
        <v>9.9913124757583702</v>
      </c>
      <c r="I821" s="13">
        <v>0</v>
      </c>
      <c r="J821" s="13">
        <v>0</v>
      </c>
      <c r="K821" s="13">
        <v>0</v>
      </c>
      <c r="L821" s="13">
        <v>0</v>
      </c>
      <c r="M821" s="13">
        <v>0</v>
      </c>
      <c r="N821" s="13"/>
      <c r="O821" s="13"/>
    </row>
    <row r="822" spans="1:15" x14ac:dyDescent="0.35">
      <c r="A822" s="12" t="str">
        <f t="shared" si="12"/>
        <v>DISTRIBUCION VOLUMEN X CRITERIO (Consumiciones)Con alcoholNORTE-CENTRO</v>
      </c>
      <c r="B822" s="12" t="s">
        <v>118</v>
      </c>
      <c r="C822" s="12" t="s">
        <v>145</v>
      </c>
      <c r="D822" s="12" t="s">
        <v>7</v>
      </c>
      <c r="E822" s="13">
        <v>9.115215248957087</v>
      </c>
      <c r="F822" s="13">
        <v>8.8265764836329037</v>
      </c>
      <c r="G822" s="13">
        <v>8.5780554536624916</v>
      </c>
      <c r="H822" s="13">
        <v>10.159470472565237</v>
      </c>
      <c r="I822" s="13">
        <v>0</v>
      </c>
      <c r="J822" s="13">
        <v>0</v>
      </c>
      <c r="K822" s="13">
        <v>0</v>
      </c>
      <c r="L822" s="13">
        <v>0</v>
      </c>
      <c r="M822" s="13">
        <v>0</v>
      </c>
      <c r="N822" s="13"/>
      <c r="O822" s="13"/>
    </row>
    <row r="823" spans="1:15" x14ac:dyDescent="0.35">
      <c r="A823" s="12" t="str">
        <f t="shared" si="12"/>
        <v>DISTRIBUCION VOLUMEN X CRITERIO (Consumiciones)Con alcoholNOROESTE</v>
      </c>
      <c r="B823" s="12" t="s">
        <v>118</v>
      </c>
      <c r="C823" s="12" t="s">
        <v>145</v>
      </c>
      <c r="D823" s="12" t="s">
        <v>8</v>
      </c>
      <c r="E823" s="13">
        <v>8.4627417806910383</v>
      </c>
      <c r="F823" s="13">
        <v>9.6092963030864329</v>
      </c>
      <c r="G823" s="13">
        <v>9.6098131021114686</v>
      </c>
      <c r="H823" s="13">
        <v>10.03299680686974</v>
      </c>
      <c r="I823" s="13">
        <v>0</v>
      </c>
      <c r="J823" s="13">
        <v>0</v>
      </c>
      <c r="K823" s="13">
        <v>0</v>
      </c>
      <c r="L823" s="13">
        <v>0</v>
      </c>
      <c r="M823" s="13">
        <v>0</v>
      </c>
      <c r="N823" s="13"/>
      <c r="O823" s="13"/>
    </row>
    <row r="824" spans="1:15" x14ac:dyDescent="0.35">
      <c r="A824" s="12" t="str">
        <f t="shared" si="12"/>
        <v>DISTRIBUCION VOLUMEN X CRITERIO (Consumiciones)Con alcohol&lt;2MIL</v>
      </c>
      <c r="B824" s="12" t="s">
        <v>118</v>
      </c>
      <c r="C824" s="12" t="s">
        <v>145</v>
      </c>
      <c r="D824" s="12" t="s">
        <v>9</v>
      </c>
      <c r="E824" s="13">
        <v>6.3217687965767988</v>
      </c>
      <c r="F824" s="13">
        <v>5.3982643509344941</v>
      </c>
      <c r="G824" s="13">
        <v>5.8661261428895672</v>
      </c>
      <c r="H824" s="13">
        <v>5.9521267239746356</v>
      </c>
      <c r="I824" s="13">
        <v>0</v>
      </c>
      <c r="J824" s="13">
        <v>0</v>
      </c>
      <c r="K824" s="13">
        <v>0</v>
      </c>
      <c r="L824" s="13">
        <v>0</v>
      </c>
      <c r="M824" s="13">
        <v>0</v>
      </c>
      <c r="N824" s="13"/>
      <c r="O824" s="13"/>
    </row>
    <row r="825" spans="1:15" x14ac:dyDescent="0.35">
      <c r="A825" s="12" t="str">
        <f t="shared" si="12"/>
        <v>DISTRIBUCION VOLUMEN X CRITERIO (Consumiciones)Con alcohol2-5MIL</v>
      </c>
      <c r="B825" s="12" t="s">
        <v>118</v>
      </c>
      <c r="C825" s="12" t="s">
        <v>145</v>
      </c>
      <c r="D825" s="12" t="s">
        <v>10</v>
      </c>
      <c r="E825" s="13">
        <v>4.834192497042487</v>
      </c>
      <c r="F825" s="13">
        <v>4.9048261408124452</v>
      </c>
      <c r="G825" s="13">
        <v>5.0792658247501183</v>
      </c>
      <c r="H825" s="13">
        <v>5.1380882260086773</v>
      </c>
      <c r="I825" s="13">
        <v>0</v>
      </c>
      <c r="J825" s="13">
        <v>0</v>
      </c>
      <c r="K825" s="13">
        <v>0</v>
      </c>
      <c r="L825" s="13">
        <v>0</v>
      </c>
      <c r="M825" s="13">
        <v>0</v>
      </c>
      <c r="N825" s="13"/>
      <c r="O825" s="13"/>
    </row>
    <row r="826" spans="1:15" x14ac:dyDescent="0.35">
      <c r="A826" s="12" t="str">
        <f t="shared" si="12"/>
        <v>DISTRIBUCION VOLUMEN X CRITERIO (Consumiciones)Con alcohol5-10MIL</v>
      </c>
      <c r="B826" s="12" t="s">
        <v>118</v>
      </c>
      <c r="C826" s="12" t="s">
        <v>145</v>
      </c>
      <c r="D826" s="12" t="s">
        <v>11</v>
      </c>
      <c r="E826" s="13">
        <v>6.3719960580810406</v>
      </c>
      <c r="F826" s="13">
        <v>6.0763074025540886</v>
      </c>
      <c r="G826" s="13">
        <v>7.6957497456294792</v>
      </c>
      <c r="H826" s="13">
        <v>7.370076129998286</v>
      </c>
      <c r="I826" s="13">
        <v>0</v>
      </c>
      <c r="J826" s="13">
        <v>0</v>
      </c>
      <c r="K826" s="13">
        <v>0</v>
      </c>
      <c r="L826" s="13">
        <v>0</v>
      </c>
      <c r="M826" s="13">
        <v>0</v>
      </c>
      <c r="N826" s="13"/>
      <c r="O826" s="13"/>
    </row>
    <row r="827" spans="1:15" x14ac:dyDescent="0.35">
      <c r="A827" s="12" t="str">
        <f t="shared" si="12"/>
        <v>DISTRIBUCION VOLUMEN X CRITERIO (Consumiciones)Con alcohol10-30MIL</v>
      </c>
      <c r="B827" s="12" t="s">
        <v>118</v>
      </c>
      <c r="C827" s="12" t="s">
        <v>145</v>
      </c>
      <c r="D827" s="12" t="s">
        <v>12</v>
      </c>
      <c r="E827" s="13">
        <v>16.121027217705141</v>
      </c>
      <c r="F827" s="13">
        <v>17.110417615187334</v>
      </c>
      <c r="G827" s="13">
        <v>17.575678563365077</v>
      </c>
      <c r="H827" s="13">
        <v>18.527055915860117</v>
      </c>
      <c r="I827" s="13">
        <v>0</v>
      </c>
      <c r="J827" s="13">
        <v>0</v>
      </c>
      <c r="K827" s="13">
        <v>0</v>
      </c>
      <c r="L827" s="13">
        <v>0</v>
      </c>
      <c r="M827" s="13">
        <v>0</v>
      </c>
      <c r="N827" s="13"/>
      <c r="O827" s="13"/>
    </row>
    <row r="828" spans="1:15" x14ac:dyDescent="0.35">
      <c r="A828" s="12" t="str">
        <f t="shared" si="12"/>
        <v>DISTRIBUCION VOLUMEN X CRITERIO (Consumiciones)Con alcohol30-100MIL</v>
      </c>
      <c r="B828" s="12" t="s">
        <v>118</v>
      </c>
      <c r="C828" s="12" t="s">
        <v>145</v>
      </c>
      <c r="D828" s="12" t="s">
        <v>13</v>
      </c>
      <c r="E828" s="13">
        <v>21.820217578468018</v>
      </c>
      <c r="F828" s="13">
        <v>21.331773756764232</v>
      </c>
      <c r="G828" s="13">
        <v>19.607081248640739</v>
      </c>
      <c r="H828" s="13">
        <v>19.109452657784836</v>
      </c>
      <c r="I828" s="13">
        <v>0</v>
      </c>
      <c r="J828" s="13">
        <v>0</v>
      </c>
      <c r="K828" s="13">
        <v>0</v>
      </c>
      <c r="L828" s="13">
        <v>0</v>
      </c>
      <c r="M828" s="13">
        <v>0</v>
      </c>
      <c r="N828" s="13"/>
      <c r="O828" s="13"/>
    </row>
    <row r="829" spans="1:15" x14ac:dyDescent="0.35">
      <c r="A829" s="12" t="str">
        <f t="shared" si="12"/>
        <v>DISTRIBUCION VOLUMEN X CRITERIO (Consumiciones)Con alcohol100-200MIL</v>
      </c>
      <c r="B829" s="12" t="s">
        <v>118</v>
      </c>
      <c r="C829" s="12" t="s">
        <v>145</v>
      </c>
      <c r="D829" s="12" t="s">
        <v>14</v>
      </c>
      <c r="E829" s="13">
        <v>12.133982304304979</v>
      </c>
      <c r="F829" s="13">
        <v>11.175358329403947</v>
      </c>
      <c r="G829" s="13">
        <v>10.356035766539714</v>
      </c>
      <c r="H829" s="13">
        <v>10.689364350594879</v>
      </c>
      <c r="I829" s="13">
        <v>0</v>
      </c>
      <c r="J829" s="13">
        <v>0</v>
      </c>
      <c r="K829" s="13">
        <v>0</v>
      </c>
      <c r="L829" s="13">
        <v>0</v>
      </c>
      <c r="M829" s="13">
        <v>0</v>
      </c>
      <c r="N829" s="13"/>
      <c r="O829" s="13"/>
    </row>
    <row r="830" spans="1:15" x14ac:dyDescent="0.35">
      <c r="A830" s="12" t="str">
        <f t="shared" si="12"/>
        <v>DISTRIBUCION VOLUMEN X CRITERIO (Consumiciones)Con alcohol200-500MIL</v>
      </c>
      <c r="B830" s="12" t="s">
        <v>118</v>
      </c>
      <c r="C830" s="12" t="s">
        <v>145</v>
      </c>
      <c r="D830" s="12" t="s">
        <v>15</v>
      </c>
      <c r="E830" s="13">
        <v>14.064174268887825</v>
      </c>
      <c r="F830" s="13">
        <v>14.037359480820658</v>
      </c>
      <c r="G830" s="13">
        <v>13.752500001481483</v>
      </c>
      <c r="H830" s="13">
        <v>14.151695110181034</v>
      </c>
      <c r="I830" s="13">
        <v>0</v>
      </c>
      <c r="J830" s="13">
        <v>0</v>
      </c>
      <c r="K830" s="13">
        <v>0</v>
      </c>
      <c r="L830" s="13">
        <v>0</v>
      </c>
      <c r="M830" s="13">
        <v>0</v>
      </c>
      <c r="N830" s="13"/>
      <c r="O830" s="13"/>
    </row>
    <row r="831" spans="1:15" x14ac:dyDescent="0.35">
      <c r="A831" s="12" t="str">
        <f t="shared" si="12"/>
        <v>DISTRIBUCION VOLUMEN X CRITERIO (Consumiciones)Con alcohol&gt;500MIL</v>
      </c>
      <c r="B831" s="12" t="s">
        <v>118</v>
      </c>
      <c r="C831" s="12" t="s">
        <v>145</v>
      </c>
      <c r="D831" s="12" t="s">
        <v>16</v>
      </c>
      <c r="E831" s="13">
        <v>18.332632690874973</v>
      </c>
      <c r="F831" s="13">
        <v>19.96570104161945</v>
      </c>
      <c r="G831" s="13">
        <v>20.067579299306253</v>
      </c>
      <c r="H831" s="13">
        <v>19.062113825171608</v>
      </c>
      <c r="I831" s="13">
        <v>0</v>
      </c>
      <c r="J831" s="13">
        <v>0</v>
      </c>
      <c r="K831" s="13">
        <v>0</v>
      </c>
      <c r="L831" s="13">
        <v>0</v>
      </c>
      <c r="M831" s="13">
        <v>0</v>
      </c>
      <c r="N831" s="13"/>
      <c r="O831" s="13"/>
    </row>
    <row r="832" spans="1:15" x14ac:dyDescent="0.35">
      <c r="A832" s="12" t="str">
        <f t="shared" si="12"/>
        <v>DISTRIBUCION VOLUMEN X CRITERIO (Consumiciones)Con alcoholDE 15 A 19 AÑOS</v>
      </c>
      <c r="B832" s="12" t="s">
        <v>118</v>
      </c>
      <c r="C832" s="12" t="s">
        <v>145</v>
      </c>
      <c r="D832" s="12" t="s">
        <v>39</v>
      </c>
      <c r="E832" s="13">
        <v>0.50517323187973273</v>
      </c>
      <c r="F832" s="13">
        <v>1.1070614587272585</v>
      </c>
      <c r="G832" s="13">
        <v>1.2372682887515785</v>
      </c>
      <c r="H832" s="13">
        <v>0.52070376275222574</v>
      </c>
      <c r="I832" s="13">
        <v>0</v>
      </c>
      <c r="J832" s="13">
        <v>0</v>
      </c>
      <c r="K832" s="13">
        <v>0</v>
      </c>
      <c r="L832" s="13">
        <v>0</v>
      </c>
      <c r="M832" s="13">
        <v>0</v>
      </c>
      <c r="N832" s="13"/>
      <c r="O832" s="13"/>
    </row>
    <row r="833" spans="1:15" x14ac:dyDescent="0.35">
      <c r="A833" s="12" t="str">
        <f t="shared" si="12"/>
        <v>DISTRIBUCION VOLUMEN X CRITERIO (Consumiciones)Con alcoholDE 20 A 24 AÑOS</v>
      </c>
      <c r="B833" s="12" t="s">
        <v>118</v>
      </c>
      <c r="C833" s="12" t="s">
        <v>145</v>
      </c>
      <c r="D833" s="12" t="s">
        <v>40</v>
      </c>
      <c r="E833" s="13">
        <v>2.7135878118270451</v>
      </c>
      <c r="F833" s="13">
        <v>3.3138314101336852</v>
      </c>
      <c r="G833" s="13">
        <v>2.0656924833733235</v>
      </c>
      <c r="H833" s="13">
        <v>1.5813605531151058</v>
      </c>
      <c r="I833" s="13">
        <v>0</v>
      </c>
      <c r="J833" s="13">
        <v>0</v>
      </c>
      <c r="K833" s="13">
        <v>0</v>
      </c>
      <c r="L833" s="13">
        <v>0</v>
      </c>
      <c r="M833" s="13">
        <v>0</v>
      </c>
      <c r="N833" s="13"/>
      <c r="O833" s="13"/>
    </row>
    <row r="834" spans="1:15" x14ac:dyDescent="0.35">
      <c r="A834" s="12" t="str">
        <f t="shared" si="12"/>
        <v>DISTRIBUCION VOLUMEN X CRITERIO (Consumiciones)Con alcoholDE 25 A 34 AÑOS</v>
      </c>
      <c r="B834" s="12" t="s">
        <v>118</v>
      </c>
      <c r="C834" s="12" t="s">
        <v>145</v>
      </c>
      <c r="D834" s="12" t="s">
        <v>41</v>
      </c>
      <c r="E834" s="13">
        <v>7.9371611742452703</v>
      </c>
      <c r="F834" s="13">
        <v>7.633784541655646</v>
      </c>
      <c r="G834" s="13">
        <v>7.7080934566479744</v>
      </c>
      <c r="H834" s="13">
        <v>6.5206944607308124</v>
      </c>
      <c r="I834" s="13">
        <v>0</v>
      </c>
      <c r="J834" s="13">
        <v>0</v>
      </c>
      <c r="K834" s="13">
        <v>0</v>
      </c>
      <c r="L834" s="13">
        <v>0</v>
      </c>
      <c r="M834" s="13">
        <v>0</v>
      </c>
      <c r="N834" s="13"/>
      <c r="O834" s="13"/>
    </row>
    <row r="835" spans="1:15" x14ac:dyDescent="0.35">
      <c r="A835" s="12" t="str">
        <f t="shared" si="12"/>
        <v>DISTRIBUCION VOLUMEN X CRITERIO (Consumiciones)Con alcoholDE 35 A 49 AÑOS</v>
      </c>
      <c r="B835" s="12" t="s">
        <v>118</v>
      </c>
      <c r="C835" s="12" t="s">
        <v>145</v>
      </c>
      <c r="D835" s="12" t="s">
        <v>42</v>
      </c>
      <c r="E835" s="13">
        <v>25.425038055835262</v>
      </c>
      <c r="F835" s="13">
        <v>22.103202656782432</v>
      </c>
      <c r="G835" s="13">
        <v>21.750282518685935</v>
      </c>
      <c r="H835" s="13">
        <v>22.414331201573113</v>
      </c>
      <c r="I835" s="13">
        <v>0</v>
      </c>
      <c r="J835" s="13">
        <v>0</v>
      </c>
      <c r="K835" s="13">
        <v>0</v>
      </c>
      <c r="L835" s="13">
        <v>0</v>
      </c>
      <c r="M835" s="13">
        <v>0</v>
      </c>
      <c r="N835" s="13"/>
      <c r="O835" s="13"/>
    </row>
    <row r="836" spans="1:15" x14ac:dyDescent="0.35">
      <c r="A836" s="12" t="str">
        <f t="shared" ref="A836:A899" si="13">B836&amp;C836&amp;D836</f>
        <v>DISTRIBUCION VOLUMEN X CRITERIO (Consumiciones)Con alcoholDE 50 A 59 AÑOS</v>
      </c>
      <c r="B836" s="12" t="s">
        <v>118</v>
      </c>
      <c r="C836" s="12" t="s">
        <v>145</v>
      </c>
      <c r="D836" s="12" t="s">
        <v>43</v>
      </c>
      <c r="E836" s="13">
        <v>28.010863894298172</v>
      </c>
      <c r="F836" s="13">
        <v>26.668766096663525</v>
      </c>
      <c r="G836" s="13">
        <v>27.103536061354706</v>
      </c>
      <c r="H836" s="13">
        <v>26.105209808502384</v>
      </c>
      <c r="I836" s="13">
        <v>0</v>
      </c>
      <c r="J836" s="13">
        <v>0</v>
      </c>
      <c r="K836" s="13">
        <v>0</v>
      </c>
      <c r="L836" s="13">
        <v>0</v>
      </c>
      <c r="M836" s="13">
        <v>0</v>
      </c>
      <c r="N836" s="13"/>
      <c r="O836" s="13"/>
    </row>
    <row r="837" spans="1:15" x14ac:dyDescent="0.35">
      <c r="A837" s="12" t="str">
        <f t="shared" si="13"/>
        <v>DISTRIBUCION VOLUMEN X CRITERIO (Consumiciones)Con alcoholDE 60 A 75 AÑOS</v>
      </c>
      <c r="B837" s="12" t="s">
        <v>118</v>
      </c>
      <c r="C837" s="12" t="s">
        <v>145</v>
      </c>
      <c r="D837" s="12" t="s">
        <v>44</v>
      </c>
      <c r="E837" s="13">
        <v>35.408166814452841</v>
      </c>
      <c r="F837" s="13">
        <v>39.173368042706599</v>
      </c>
      <c r="G837" s="13">
        <v>40.135140820824191</v>
      </c>
      <c r="H837" s="13">
        <v>42.857676817333108</v>
      </c>
      <c r="I837" s="13">
        <v>0</v>
      </c>
      <c r="J837" s="13">
        <v>0</v>
      </c>
      <c r="K837" s="13">
        <v>0</v>
      </c>
      <c r="L837" s="13">
        <v>0</v>
      </c>
      <c r="M837" s="13">
        <v>0</v>
      </c>
      <c r="N837" s="13"/>
      <c r="O837" s="13"/>
    </row>
    <row r="838" spans="1:15" x14ac:dyDescent="0.35">
      <c r="A838" s="12" t="str">
        <f t="shared" si="13"/>
        <v>DISTRIBUCION VOLUMEN X CRITERIO (Consumiciones)Con alcoholALTA Y MEDIA ALTA</v>
      </c>
      <c r="B838" s="12" t="s">
        <v>118</v>
      </c>
      <c r="C838" s="12" t="s">
        <v>145</v>
      </c>
      <c r="D838" s="12" t="s">
        <v>17</v>
      </c>
      <c r="E838" s="13">
        <v>27.507492007737838</v>
      </c>
      <c r="F838" s="13">
        <v>27.309825129432902</v>
      </c>
      <c r="G838" s="13">
        <v>29.169629137558005</v>
      </c>
      <c r="H838" s="13">
        <v>28.587045497596129</v>
      </c>
      <c r="I838" s="13">
        <v>0</v>
      </c>
      <c r="J838" s="13">
        <v>0</v>
      </c>
      <c r="K838" s="13">
        <v>0</v>
      </c>
      <c r="L838" s="13">
        <v>0</v>
      </c>
      <c r="M838" s="13">
        <v>0</v>
      </c>
      <c r="N838" s="13"/>
      <c r="O838" s="13"/>
    </row>
    <row r="839" spans="1:15" x14ac:dyDescent="0.35">
      <c r="A839" s="12" t="str">
        <f t="shared" si="13"/>
        <v>DISTRIBUCION VOLUMEN X CRITERIO (Consumiciones)Con alcoholMEDIA</v>
      </c>
      <c r="B839" s="12" t="s">
        <v>118</v>
      </c>
      <c r="C839" s="12" t="s">
        <v>145</v>
      </c>
      <c r="D839" s="12" t="s">
        <v>18</v>
      </c>
      <c r="E839" s="13">
        <v>31.406341851971924</v>
      </c>
      <c r="F839" s="13">
        <v>30.299199217415484</v>
      </c>
      <c r="G839" s="13">
        <v>32.819900930311661</v>
      </c>
      <c r="H839" s="13">
        <v>34.590711057792049</v>
      </c>
      <c r="I839" s="13">
        <v>0</v>
      </c>
      <c r="J839" s="13">
        <v>0</v>
      </c>
      <c r="K839" s="13">
        <v>0</v>
      </c>
      <c r="L839" s="13">
        <v>0</v>
      </c>
      <c r="M839" s="13">
        <v>0</v>
      </c>
      <c r="N839" s="13"/>
      <c r="O839" s="13"/>
    </row>
    <row r="840" spans="1:15" x14ac:dyDescent="0.35">
      <c r="A840" s="12" t="str">
        <f t="shared" si="13"/>
        <v>DISTRIBUCION VOLUMEN X CRITERIO (Consumiciones)Con alcoholMEDIA BAJA</v>
      </c>
      <c r="B840" s="12" t="s">
        <v>118</v>
      </c>
      <c r="C840" s="12" t="s">
        <v>145</v>
      </c>
      <c r="D840" s="12" t="s">
        <v>19</v>
      </c>
      <c r="E840" s="13">
        <v>25.208189572808486</v>
      </c>
      <c r="F840" s="13">
        <v>23.7937015747078</v>
      </c>
      <c r="G840" s="13">
        <v>22.998312887889121</v>
      </c>
      <c r="H840" s="13">
        <v>23.188377772566142</v>
      </c>
      <c r="I840" s="13">
        <v>0</v>
      </c>
      <c r="J840" s="13">
        <v>0</v>
      </c>
      <c r="K840" s="13">
        <v>0</v>
      </c>
      <c r="L840" s="13">
        <v>0</v>
      </c>
      <c r="M840" s="13">
        <v>0</v>
      </c>
      <c r="N840" s="13"/>
      <c r="O840" s="13"/>
    </row>
    <row r="841" spans="1:15" x14ac:dyDescent="0.35">
      <c r="A841" s="12" t="str">
        <f t="shared" si="13"/>
        <v>DISTRIBUCION VOLUMEN X CRITERIO (Consumiciones)Con alcoholBAJA</v>
      </c>
      <c r="B841" s="12" t="s">
        <v>118</v>
      </c>
      <c r="C841" s="12" t="s">
        <v>145</v>
      </c>
      <c r="D841" s="12" t="s">
        <v>20</v>
      </c>
      <c r="E841" s="13">
        <v>15.87796797942301</v>
      </c>
      <c r="F841" s="13">
        <v>18.597287608604912</v>
      </c>
      <c r="G841" s="13">
        <v>15.012180747958961</v>
      </c>
      <c r="H841" s="13">
        <v>13.633843121690736</v>
      </c>
      <c r="I841" s="13">
        <v>0</v>
      </c>
      <c r="J841" s="13">
        <v>0</v>
      </c>
      <c r="K841" s="13">
        <v>0</v>
      </c>
      <c r="L841" s="13">
        <v>0</v>
      </c>
      <c r="M841" s="13">
        <v>0</v>
      </c>
      <c r="N841" s="13"/>
      <c r="O841" s="13"/>
    </row>
    <row r="842" spans="1:15" x14ac:dyDescent="0.35">
      <c r="A842" s="12" t="str">
        <f t="shared" si="13"/>
        <v>DISTRIBUCION VOLUMEN X CRITERIO (Consumiciones)Con alcoholHOMBRE</v>
      </c>
      <c r="B842" s="12" t="s">
        <v>118</v>
      </c>
      <c r="C842" s="12" t="s">
        <v>145</v>
      </c>
      <c r="D842" s="12" t="s">
        <v>21</v>
      </c>
      <c r="E842" s="13">
        <v>63.122746976466573</v>
      </c>
      <c r="F842" s="13">
        <v>63.146452493236602</v>
      </c>
      <c r="G842" s="13">
        <v>63.719978500728004</v>
      </c>
      <c r="H842" s="13">
        <v>62.574021540099046</v>
      </c>
      <c r="I842" s="13">
        <v>0</v>
      </c>
      <c r="J842" s="13">
        <v>0</v>
      </c>
      <c r="K842" s="13">
        <v>0</v>
      </c>
      <c r="L842" s="13">
        <v>0</v>
      </c>
      <c r="M842" s="13">
        <v>0</v>
      </c>
      <c r="N842" s="13"/>
      <c r="O842" s="13"/>
    </row>
    <row r="843" spans="1:15" x14ac:dyDescent="0.35">
      <c r="A843" s="12" t="str">
        <f t="shared" si="13"/>
        <v>DISTRIBUCION VOLUMEN X CRITERIO (Consumiciones)Con alcoholMUJER</v>
      </c>
      <c r="B843" s="12" t="s">
        <v>118</v>
      </c>
      <c r="C843" s="12" t="s">
        <v>145</v>
      </c>
      <c r="D843" s="12" t="s">
        <v>22</v>
      </c>
      <c r="E843" s="13">
        <v>36.877248729504061</v>
      </c>
      <c r="F843" s="13">
        <v>36.853554271843933</v>
      </c>
      <c r="G843" s="13">
        <v>36.28001557334256</v>
      </c>
      <c r="H843" s="13">
        <v>37.425978459900961</v>
      </c>
      <c r="I843" s="13">
        <v>0</v>
      </c>
      <c r="J843" s="13">
        <v>0</v>
      </c>
      <c r="K843" s="13">
        <v>0</v>
      </c>
      <c r="L843" s="13">
        <v>0</v>
      </c>
      <c r="M843" s="13">
        <v>0</v>
      </c>
      <c r="N843" s="13"/>
      <c r="O843" s="13"/>
    </row>
    <row r="844" spans="1:15" x14ac:dyDescent="0.35">
      <c r="A844" s="12" t="str">
        <f t="shared" si="13"/>
        <v>DISTRIBUCION VOLUMEN X CRITERIO (Consumiciones)Sin alcoholT.ESPAÑA</v>
      </c>
      <c r="B844" s="12" t="s">
        <v>118</v>
      </c>
      <c r="C844" s="12" t="s">
        <v>146</v>
      </c>
      <c r="D844" s="12" t="s">
        <v>36</v>
      </c>
      <c r="E844" s="13">
        <v>100</v>
      </c>
      <c r="F844" s="13">
        <v>100</v>
      </c>
      <c r="G844" s="13">
        <v>100</v>
      </c>
      <c r="H844" s="13">
        <v>100</v>
      </c>
      <c r="I844" s="13">
        <v>0</v>
      </c>
      <c r="J844" s="13">
        <v>0</v>
      </c>
      <c r="K844" s="13">
        <v>0</v>
      </c>
      <c r="L844" s="13">
        <v>0</v>
      </c>
      <c r="M844" s="13">
        <v>0</v>
      </c>
      <c r="N844" s="13"/>
      <c r="O844" s="13"/>
    </row>
    <row r="845" spans="1:15" x14ac:dyDescent="0.35">
      <c r="A845" s="12" t="str">
        <f t="shared" si="13"/>
        <v>DISTRIBUCION VOLUMEN X CRITERIO (Consumiciones)Sin alcoholBCN AM</v>
      </c>
      <c r="B845" s="12" t="s">
        <v>118</v>
      </c>
      <c r="C845" s="12" t="s">
        <v>146</v>
      </c>
      <c r="D845" s="12" t="s">
        <v>1</v>
      </c>
      <c r="E845" s="13">
        <v>5.6130441083047717</v>
      </c>
      <c r="F845" s="13">
        <v>6.5776409970483742</v>
      </c>
      <c r="G845" s="13">
        <v>4.8837539685881062</v>
      </c>
      <c r="H845" s="13">
        <v>3.9835357513112966</v>
      </c>
      <c r="I845" s="13">
        <v>0</v>
      </c>
      <c r="J845" s="13">
        <v>0</v>
      </c>
      <c r="K845" s="13">
        <v>0</v>
      </c>
      <c r="L845" s="13">
        <v>0</v>
      </c>
      <c r="M845" s="13">
        <v>0</v>
      </c>
      <c r="N845" s="13"/>
      <c r="O845" s="13"/>
    </row>
    <row r="846" spans="1:15" x14ac:dyDescent="0.35">
      <c r="A846" s="12" t="str">
        <f t="shared" si="13"/>
        <v>DISTRIBUCION VOLUMEN X CRITERIO (Consumiciones)Sin alcoholREST.CAT ARAGON</v>
      </c>
      <c r="B846" s="12" t="s">
        <v>118</v>
      </c>
      <c r="C846" s="12" t="s">
        <v>146</v>
      </c>
      <c r="D846" s="12" t="s">
        <v>2</v>
      </c>
      <c r="E846" s="13">
        <v>5.3266914048904566</v>
      </c>
      <c r="F846" s="13">
        <v>6.6641784474979646</v>
      </c>
      <c r="G846" s="13">
        <v>10.441000413456443</v>
      </c>
      <c r="H846" s="13">
        <v>9.8492766569412353</v>
      </c>
      <c r="I846" s="13">
        <v>0</v>
      </c>
      <c r="J846" s="13">
        <v>0</v>
      </c>
      <c r="K846" s="13">
        <v>0</v>
      </c>
      <c r="L846" s="13">
        <v>0</v>
      </c>
      <c r="M846" s="13">
        <v>0</v>
      </c>
      <c r="N846" s="13"/>
      <c r="O846" s="13"/>
    </row>
    <row r="847" spans="1:15" x14ac:dyDescent="0.35">
      <c r="A847" s="12" t="str">
        <f t="shared" si="13"/>
        <v>DISTRIBUCION VOLUMEN X CRITERIO (Consumiciones)Sin alcoholLEVANTE</v>
      </c>
      <c r="B847" s="12" t="s">
        <v>118</v>
      </c>
      <c r="C847" s="12" t="s">
        <v>146</v>
      </c>
      <c r="D847" s="12" t="s">
        <v>3</v>
      </c>
      <c r="E847" s="13">
        <v>11.652764354186154</v>
      </c>
      <c r="F847" s="13">
        <v>15.256323255740023</v>
      </c>
      <c r="G847" s="13">
        <v>12.167488721707111</v>
      </c>
      <c r="H847" s="13">
        <v>10.420399535258461</v>
      </c>
      <c r="I847" s="13">
        <v>0</v>
      </c>
      <c r="J847" s="13">
        <v>0</v>
      </c>
      <c r="K847" s="13">
        <v>0</v>
      </c>
      <c r="L847" s="13">
        <v>0</v>
      </c>
      <c r="M847" s="13">
        <v>0</v>
      </c>
      <c r="N847" s="13"/>
      <c r="O847" s="13"/>
    </row>
    <row r="848" spans="1:15" x14ac:dyDescent="0.35">
      <c r="A848" s="12" t="str">
        <f t="shared" si="13"/>
        <v>DISTRIBUCION VOLUMEN X CRITERIO (Consumiciones)Sin alcoholANDALUCIA</v>
      </c>
      <c r="B848" s="12" t="s">
        <v>118</v>
      </c>
      <c r="C848" s="12" t="s">
        <v>146</v>
      </c>
      <c r="D848" s="12" t="s">
        <v>4</v>
      </c>
      <c r="E848" s="13">
        <v>28.654050431301613</v>
      </c>
      <c r="F848" s="13">
        <v>25.606306260041528</v>
      </c>
      <c r="G848" s="13">
        <v>24.047722373175205</v>
      </c>
      <c r="H848" s="13">
        <v>29.309375592598403</v>
      </c>
      <c r="I848" s="13">
        <v>0</v>
      </c>
      <c r="J848" s="13">
        <v>0</v>
      </c>
      <c r="K848" s="13">
        <v>0</v>
      </c>
      <c r="L848" s="13">
        <v>0</v>
      </c>
      <c r="M848" s="13">
        <v>0</v>
      </c>
      <c r="N848" s="13"/>
      <c r="O848" s="13"/>
    </row>
    <row r="849" spans="1:15" x14ac:dyDescent="0.35">
      <c r="A849" s="12" t="str">
        <f t="shared" si="13"/>
        <v>DISTRIBUCION VOLUMEN X CRITERIO (Consumiciones)Sin alcoholMDD AM</v>
      </c>
      <c r="B849" s="12" t="s">
        <v>118</v>
      </c>
      <c r="C849" s="12" t="s">
        <v>146</v>
      </c>
      <c r="D849" s="12" t="s">
        <v>5</v>
      </c>
      <c r="E849" s="13">
        <v>18.663696009667575</v>
      </c>
      <c r="F849" s="13">
        <v>17.107411591800002</v>
      </c>
      <c r="G849" s="13">
        <v>18.601702188296485</v>
      </c>
      <c r="H849" s="13">
        <v>16.464778116718662</v>
      </c>
      <c r="I849" s="13">
        <v>0</v>
      </c>
      <c r="J849" s="13">
        <v>0</v>
      </c>
      <c r="K849" s="13">
        <v>0</v>
      </c>
      <c r="L849" s="13">
        <v>0</v>
      </c>
      <c r="M849" s="13">
        <v>0</v>
      </c>
      <c r="N849" s="13"/>
      <c r="O849" s="13"/>
    </row>
    <row r="850" spans="1:15" x14ac:dyDescent="0.35">
      <c r="A850" s="12" t="str">
        <f t="shared" si="13"/>
        <v>DISTRIBUCION VOLUMEN X CRITERIO (Consumiciones)Sin alcoholRTO CENTRO</v>
      </c>
      <c r="B850" s="12" t="s">
        <v>118</v>
      </c>
      <c r="C850" s="12" t="s">
        <v>146</v>
      </c>
      <c r="D850" s="12" t="s">
        <v>6</v>
      </c>
      <c r="E850" s="13">
        <v>12.870594635997479</v>
      </c>
      <c r="F850" s="13">
        <v>13.006905878066258</v>
      </c>
      <c r="G850" s="13">
        <v>13.430220319387004</v>
      </c>
      <c r="H850" s="13">
        <v>12.053160348344383</v>
      </c>
      <c r="I850" s="13">
        <v>0</v>
      </c>
      <c r="J850" s="13">
        <v>0</v>
      </c>
      <c r="K850" s="13">
        <v>0</v>
      </c>
      <c r="L850" s="13">
        <v>0</v>
      </c>
      <c r="M850" s="13">
        <v>0</v>
      </c>
      <c r="N850" s="13"/>
      <c r="O850" s="13"/>
    </row>
    <row r="851" spans="1:15" x14ac:dyDescent="0.35">
      <c r="A851" s="12" t="str">
        <f t="shared" si="13"/>
        <v>DISTRIBUCION VOLUMEN X CRITERIO (Consumiciones)Sin alcoholNORTE-CENTRO</v>
      </c>
      <c r="B851" s="12" t="s">
        <v>118</v>
      </c>
      <c r="C851" s="12" t="s">
        <v>146</v>
      </c>
      <c r="D851" s="12" t="s">
        <v>7</v>
      </c>
      <c r="E851" s="13">
        <v>9.1398906446299808</v>
      </c>
      <c r="F851" s="13">
        <v>6.9552389546300439</v>
      </c>
      <c r="G851" s="13">
        <v>6.5242131103475307</v>
      </c>
      <c r="H851" s="13">
        <v>9.4158098756614237</v>
      </c>
      <c r="I851" s="13">
        <v>0</v>
      </c>
      <c r="J851" s="13">
        <v>0</v>
      </c>
      <c r="K851" s="13">
        <v>0</v>
      </c>
      <c r="L851" s="13">
        <v>0</v>
      </c>
      <c r="M851" s="13">
        <v>0</v>
      </c>
      <c r="N851" s="13"/>
      <c r="O851" s="13"/>
    </row>
    <row r="852" spans="1:15" x14ac:dyDescent="0.35">
      <c r="A852" s="12" t="str">
        <f t="shared" si="13"/>
        <v>DISTRIBUCION VOLUMEN X CRITERIO (Consumiciones)Sin alcoholNOROESTE</v>
      </c>
      <c r="B852" s="12" t="s">
        <v>118</v>
      </c>
      <c r="C852" s="12" t="s">
        <v>146</v>
      </c>
      <c r="D852" s="12" t="s">
        <v>8</v>
      </c>
      <c r="E852" s="13">
        <v>8.0792781148231381</v>
      </c>
      <c r="F852" s="13">
        <v>8.8260190694182583</v>
      </c>
      <c r="G852" s="13">
        <v>9.9038902688762303</v>
      </c>
      <c r="H852" s="13">
        <v>8.5036390956599419</v>
      </c>
      <c r="I852" s="13">
        <v>0</v>
      </c>
      <c r="J852" s="13">
        <v>0</v>
      </c>
      <c r="K852" s="13">
        <v>0</v>
      </c>
      <c r="L852" s="13">
        <v>0</v>
      </c>
      <c r="M852" s="13">
        <v>0</v>
      </c>
      <c r="N852" s="13"/>
      <c r="O852" s="13"/>
    </row>
    <row r="853" spans="1:15" x14ac:dyDescent="0.35">
      <c r="A853" s="12" t="str">
        <f t="shared" si="13"/>
        <v>DISTRIBUCION VOLUMEN X CRITERIO (Consumiciones)Sin alcohol&lt;2MIL</v>
      </c>
      <c r="B853" s="12" t="s">
        <v>118</v>
      </c>
      <c r="C853" s="12" t="s">
        <v>146</v>
      </c>
      <c r="D853" s="12" t="s">
        <v>9</v>
      </c>
      <c r="E853" s="13">
        <v>3.6939330541226272</v>
      </c>
      <c r="F853" s="13">
        <v>5.5631952646804939</v>
      </c>
      <c r="G853" s="13">
        <v>4.8627810397296019</v>
      </c>
      <c r="H853" s="13">
        <v>3.6624954156346834</v>
      </c>
      <c r="I853" s="13">
        <v>0</v>
      </c>
      <c r="J853" s="13">
        <v>0</v>
      </c>
      <c r="K853" s="13">
        <v>0</v>
      </c>
      <c r="L853" s="13">
        <v>0</v>
      </c>
      <c r="M853" s="13">
        <v>0</v>
      </c>
      <c r="N853" s="13"/>
      <c r="O853" s="13"/>
    </row>
    <row r="854" spans="1:15" x14ac:dyDescent="0.35">
      <c r="A854" s="12" t="str">
        <f t="shared" si="13"/>
        <v>DISTRIBUCION VOLUMEN X CRITERIO (Consumiciones)Sin alcohol2-5MIL</v>
      </c>
      <c r="B854" s="12" t="s">
        <v>118</v>
      </c>
      <c r="C854" s="12" t="s">
        <v>146</v>
      </c>
      <c r="D854" s="12" t="s">
        <v>10</v>
      </c>
      <c r="E854" s="13">
        <v>4.7332683825574815</v>
      </c>
      <c r="F854" s="13">
        <v>3.2897173578658299</v>
      </c>
      <c r="G854" s="13">
        <v>3.4106782952640344</v>
      </c>
      <c r="H854" s="13">
        <v>4.2686654659881009</v>
      </c>
      <c r="I854" s="13">
        <v>0</v>
      </c>
      <c r="J854" s="13">
        <v>0</v>
      </c>
      <c r="K854" s="13">
        <v>0</v>
      </c>
      <c r="L854" s="13">
        <v>0</v>
      </c>
      <c r="M854" s="13">
        <v>0</v>
      </c>
      <c r="N854" s="13"/>
      <c r="O854" s="13"/>
    </row>
    <row r="855" spans="1:15" x14ac:dyDescent="0.35">
      <c r="A855" s="12" t="str">
        <f t="shared" si="13"/>
        <v>DISTRIBUCION VOLUMEN X CRITERIO (Consumiciones)Sin alcohol5-10MIL</v>
      </c>
      <c r="B855" s="12" t="s">
        <v>118</v>
      </c>
      <c r="C855" s="12" t="s">
        <v>146</v>
      </c>
      <c r="D855" s="12" t="s">
        <v>11</v>
      </c>
      <c r="E855" s="13">
        <v>5.7651964760969499</v>
      </c>
      <c r="F855" s="13">
        <v>4.0914166831732812</v>
      </c>
      <c r="G855" s="13">
        <v>6.9547691606834228</v>
      </c>
      <c r="H855" s="13">
        <v>7.6529300952874175</v>
      </c>
      <c r="I855" s="13">
        <v>0</v>
      </c>
      <c r="J855" s="13">
        <v>0</v>
      </c>
      <c r="K855" s="13">
        <v>0</v>
      </c>
      <c r="L855" s="13">
        <v>0</v>
      </c>
      <c r="M855" s="13">
        <v>0</v>
      </c>
      <c r="N855" s="13"/>
      <c r="O855" s="13"/>
    </row>
    <row r="856" spans="1:15" x14ac:dyDescent="0.35">
      <c r="A856" s="12" t="str">
        <f t="shared" si="13"/>
        <v>DISTRIBUCION VOLUMEN X CRITERIO (Consumiciones)Sin alcohol10-30MIL</v>
      </c>
      <c r="B856" s="12" t="s">
        <v>118</v>
      </c>
      <c r="C856" s="12" t="s">
        <v>146</v>
      </c>
      <c r="D856" s="12" t="s">
        <v>12</v>
      </c>
      <c r="E856" s="13">
        <v>16.292863307081316</v>
      </c>
      <c r="F856" s="13">
        <v>17.579586332034815</v>
      </c>
      <c r="G856" s="13">
        <v>14.674443534048622</v>
      </c>
      <c r="H856" s="13">
        <v>17.36620150800351</v>
      </c>
      <c r="I856" s="13">
        <v>0</v>
      </c>
      <c r="J856" s="13">
        <v>0</v>
      </c>
      <c r="K856" s="13">
        <v>0</v>
      </c>
      <c r="L856" s="13">
        <v>0</v>
      </c>
      <c r="M856" s="13">
        <v>0</v>
      </c>
      <c r="N856" s="13"/>
      <c r="O856" s="13"/>
    </row>
    <row r="857" spans="1:15" x14ac:dyDescent="0.35">
      <c r="A857" s="12" t="str">
        <f t="shared" si="13"/>
        <v>DISTRIBUCION VOLUMEN X CRITERIO (Consumiciones)Sin alcohol30-100MIL</v>
      </c>
      <c r="B857" s="12" t="s">
        <v>118</v>
      </c>
      <c r="C857" s="12" t="s">
        <v>146</v>
      </c>
      <c r="D857" s="12" t="s">
        <v>13</v>
      </c>
      <c r="E857" s="13">
        <v>25.851065412676782</v>
      </c>
      <c r="F857" s="13">
        <v>25.034199258058287</v>
      </c>
      <c r="G857" s="13">
        <v>24.461270574315829</v>
      </c>
      <c r="H857" s="13">
        <v>24.372777003957236</v>
      </c>
      <c r="I857" s="13">
        <v>0</v>
      </c>
      <c r="J857" s="13">
        <v>0</v>
      </c>
      <c r="K857" s="13">
        <v>0</v>
      </c>
      <c r="L857" s="13">
        <v>0</v>
      </c>
      <c r="M857" s="13">
        <v>0</v>
      </c>
      <c r="N857" s="13"/>
      <c r="O857" s="13"/>
    </row>
    <row r="858" spans="1:15" x14ac:dyDescent="0.35">
      <c r="A858" s="12" t="str">
        <f t="shared" si="13"/>
        <v>DISTRIBUCION VOLUMEN X CRITERIO (Consumiciones)Sin alcohol100-200MIL</v>
      </c>
      <c r="B858" s="12" t="s">
        <v>118</v>
      </c>
      <c r="C858" s="12" t="s">
        <v>146</v>
      </c>
      <c r="D858" s="12" t="s">
        <v>14</v>
      </c>
      <c r="E858" s="13">
        <v>14.807114309483978</v>
      </c>
      <c r="F858" s="13">
        <v>13.116803243610716</v>
      </c>
      <c r="G858" s="13">
        <v>13.740685085449464</v>
      </c>
      <c r="H858" s="13">
        <v>13.310017644391866</v>
      </c>
      <c r="I858" s="13">
        <v>0</v>
      </c>
      <c r="J858" s="13">
        <v>0</v>
      </c>
      <c r="K858" s="13">
        <v>0</v>
      </c>
      <c r="L858" s="13">
        <v>0</v>
      </c>
      <c r="M858" s="13">
        <v>0</v>
      </c>
      <c r="N858" s="13"/>
      <c r="O858" s="13"/>
    </row>
    <row r="859" spans="1:15" x14ac:dyDescent="0.35">
      <c r="A859" s="12" t="str">
        <f t="shared" si="13"/>
        <v>DISTRIBUCION VOLUMEN X CRITERIO (Consumiciones)Sin alcohol200-500MIL</v>
      </c>
      <c r="B859" s="12" t="s">
        <v>118</v>
      </c>
      <c r="C859" s="12" t="s">
        <v>146</v>
      </c>
      <c r="D859" s="12" t="s">
        <v>15</v>
      </c>
      <c r="E859" s="13">
        <v>13.488134838845738</v>
      </c>
      <c r="F859" s="13">
        <v>15.394147366155819</v>
      </c>
      <c r="G859" s="13">
        <v>12.090227422633449</v>
      </c>
      <c r="H859" s="13">
        <v>13.086387250603307</v>
      </c>
      <c r="I859" s="13">
        <v>0</v>
      </c>
      <c r="J859" s="13">
        <v>0</v>
      </c>
      <c r="K859" s="13">
        <v>0</v>
      </c>
      <c r="L859" s="13">
        <v>0</v>
      </c>
      <c r="M859" s="13">
        <v>0</v>
      </c>
      <c r="N859" s="13"/>
      <c r="O859" s="13"/>
    </row>
    <row r="860" spans="1:15" x14ac:dyDescent="0.35">
      <c r="A860" s="12" t="str">
        <f t="shared" si="13"/>
        <v>DISTRIBUCION VOLUMEN X CRITERIO (Consumiciones)Sin alcohol&gt;500MIL</v>
      </c>
      <c r="B860" s="12" t="s">
        <v>118</v>
      </c>
      <c r="C860" s="12" t="s">
        <v>146</v>
      </c>
      <c r="D860" s="12" t="s">
        <v>16</v>
      </c>
      <c r="E860" s="13">
        <v>15.368430688335902</v>
      </c>
      <c r="F860" s="13">
        <v>15.930954669170783</v>
      </c>
      <c r="G860" s="13">
        <v>19.805141109553006</v>
      </c>
      <c r="H860" s="13">
        <v>16.280503476416872</v>
      </c>
      <c r="I860" s="13">
        <v>0</v>
      </c>
      <c r="J860" s="13">
        <v>0</v>
      </c>
      <c r="K860" s="13">
        <v>0</v>
      </c>
      <c r="L860" s="13">
        <v>0</v>
      </c>
      <c r="M860" s="13">
        <v>0</v>
      </c>
      <c r="N860" s="13"/>
      <c r="O860" s="13"/>
    </row>
    <row r="861" spans="1:15" x14ac:dyDescent="0.35">
      <c r="A861" s="12" t="str">
        <f t="shared" si="13"/>
        <v>DISTRIBUCION VOLUMEN X CRITERIO (Consumiciones)Sin alcoholDE 15 A 19 AÑOS</v>
      </c>
      <c r="B861" s="12" t="s">
        <v>118</v>
      </c>
      <c r="C861" s="12" t="s">
        <v>146</v>
      </c>
      <c r="D861" s="12" t="s">
        <v>39</v>
      </c>
      <c r="E861" s="13">
        <v>0.28411704466206839</v>
      </c>
      <c r="F861" s="13">
        <v>0.30103967211751731</v>
      </c>
      <c r="G861" s="13">
        <v>0.45902544106518467</v>
      </c>
      <c r="H861" s="13">
        <v>0.43461058644259987</v>
      </c>
      <c r="I861" s="13">
        <v>0</v>
      </c>
      <c r="J861" s="13">
        <v>0</v>
      </c>
      <c r="K861" s="13">
        <v>0</v>
      </c>
      <c r="L861" s="13">
        <v>0</v>
      </c>
      <c r="M861" s="13">
        <v>0</v>
      </c>
      <c r="N861" s="13"/>
      <c r="O861" s="13"/>
    </row>
    <row r="862" spans="1:15" x14ac:dyDescent="0.35">
      <c r="A862" s="12" t="str">
        <f t="shared" si="13"/>
        <v>DISTRIBUCION VOLUMEN X CRITERIO (Consumiciones)Sin alcoholDE 20 A 24 AÑOS</v>
      </c>
      <c r="B862" s="12" t="s">
        <v>118</v>
      </c>
      <c r="C862" s="12" t="s">
        <v>146</v>
      </c>
      <c r="D862" s="12" t="s">
        <v>40</v>
      </c>
      <c r="E862" s="13">
        <v>0.89842772544194338</v>
      </c>
      <c r="F862" s="13">
        <v>0.62364737471480247</v>
      </c>
      <c r="G862" s="13">
        <v>0.82277777957697906</v>
      </c>
      <c r="H862" s="13">
        <v>0.31447302179221975</v>
      </c>
      <c r="I862" s="13">
        <v>0</v>
      </c>
      <c r="J862" s="13">
        <v>0</v>
      </c>
      <c r="K862" s="13">
        <v>0</v>
      </c>
      <c r="L862" s="13">
        <v>0</v>
      </c>
      <c r="M862" s="13">
        <v>0</v>
      </c>
      <c r="N862" s="13"/>
      <c r="O862" s="13"/>
    </row>
    <row r="863" spans="1:15" x14ac:dyDescent="0.35">
      <c r="A863" s="12" t="str">
        <f t="shared" si="13"/>
        <v>DISTRIBUCION VOLUMEN X CRITERIO (Consumiciones)Sin alcoholDE 25 A 34 AÑOS</v>
      </c>
      <c r="B863" s="12" t="s">
        <v>118</v>
      </c>
      <c r="C863" s="12" t="s">
        <v>146</v>
      </c>
      <c r="D863" s="12" t="s">
        <v>41</v>
      </c>
      <c r="E863" s="13">
        <v>3.6900385952518655</v>
      </c>
      <c r="F863" s="13">
        <v>3.374932445155248</v>
      </c>
      <c r="G863" s="13">
        <v>3.3241061298425953</v>
      </c>
      <c r="H863" s="13">
        <v>2.8829203634378939</v>
      </c>
      <c r="I863" s="13">
        <v>0</v>
      </c>
      <c r="J863" s="13">
        <v>0</v>
      </c>
      <c r="K863" s="13">
        <v>0</v>
      </c>
      <c r="L863" s="13">
        <v>0</v>
      </c>
      <c r="M863" s="13">
        <v>0</v>
      </c>
      <c r="N863" s="13"/>
      <c r="O863" s="13"/>
    </row>
    <row r="864" spans="1:15" x14ac:dyDescent="0.35">
      <c r="A864" s="12" t="str">
        <f t="shared" si="13"/>
        <v>DISTRIBUCION VOLUMEN X CRITERIO (Consumiciones)Sin alcoholDE 35 A 49 AÑOS</v>
      </c>
      <c r="B864" s="12" t="s">
        <v>118</v>
      </c>
      <c r="C864" s="12" t="s">
        <v>146</v>
      </c>
      <c r="D864" s="12" t="s">
        <v>42</v>
      </c>
      <c r="E864" s="13">
        <v>19.959379888289842</v>
      </c>
      <c r="F864" s="13">
        <v>19.606164425435345</v>
      </c>
      <c r="G864" s="13">
        <v>16.439033526675498</v>
      </c>
      <c r="H864" s="13">
        <v>16.64289695309364</v>
      </c>
      <c r="I864" s="13">
        <v>0</v>
      </c>
      <c r="J864" s="13">
        <v>0</v>
      </c>
      <c r="K864" s="13">
        <v>0</v>
      </c>
      <c r="L864" s="13">
        <v>0</v>
      </c>
      <c r="M864" s="13">
        <v>0</v>
      </c>
      <c r="N864" s="13"/>
      <c r="O864" s="13"/>
    </row>
    <row r="865" spans="1:15" x14ac:dyDescent="0.35">
      <c r="A865" s="12" t="str">
        <f t="shared" si="13"/>
        <v>DISTRIBUCION VOLUMEN X CRITERIO (Consumiciones)Sin alcoholDE 50 A 59 AÑOS</v>
      </c>
      <c r="B865" s="12" t="s">
        <v>118</v>
      </c>
      <c r="C865" s="12" t="s">
        <v>146</v>
      </c>
      <c r="D865" s="12" t="s">
        <v>43</v>
      </c>
      <c r="E865" s="13">
        <v>30.226053282925321</v>
      </c>
      <c r="F865" s="13">
        <v>26.628261278907971</v>
      </c>
      <c r="G865" s="13">
        <v>28.150953702594201</v>
      </c>
      <c r="H865" s="13">
        <v>26.279266540053158</v>
      </c>
      <c r="I865" s="13">
        <v>0</v>
      </c>
      <c r="J865" s="13">
        <v>0</v>
      </c>
      <c r="K865" s="13">
        <v>0</v>
      </c>
      <c r="L865" s="13">
        <v>0</v>
      </c>
      <c r="M865" s="13">
        <v>0</v>
      </c>
      <c r="N865" s="13"/>
      <c r="O865" s="13"/>
    </row>
    <row r="866" spans="1:15" x14ac:dyDescent="0.35">
      <c r="A866" s="12" t="str">
        <f t="shared" si="13"/>
        <v>DISTRIBUCION VOLUMEN X CRITERIO (Consumiciones)Sin alcoholDE 60 A 75 AÑOS</v>
      </c>
      <c r="B866" s="12" t="s">
        <v>118</v>
      </c>
      <c r="C866" s="12" t="s">
        <v>146</v>
      </c>
      <c r="D866" s="12" t="s">
        <v>44</v>
      </c>
      <c r="E866" s="13">
        <v>44.941990676587828</v>
      </c>
      <c r="F866" s="13">
        <v>49.465980480623685</v>
      </c>
      <c r="G866" s="13">
        <v>50.804097213001306</v>
      </c>
      <c r="H866" s="13">
        <v>53.445806304428814</v>
      </c>
      <c r="I866" s="13">
        <v>0</v>
      </c>
      <c r="J866" s="13">
        <v>0</v>
      </c>
      <c r="K866" s="13">
        <v>0</v>
      </c>
      <c r="L866" s="13">
        <v>0</v>
      </c>
      <c r="M866" s="13">
        <v>0</v>
      </c>
      <c r="N866" s="13"/>
      <c r="O866" s="13"/>
    </row>
    <row r="867" spans="1:15" x14ac:dyDescent="0.35">
      <c r="A867" s="12" t="str">
        <f t="shared" si="13"/>
        <v>DISTRIBUCION VOLUMEN X CRITERIO (Consumiciones)Sin alcoholALTA Y MEDIA ALTA</v>
      </c>
      <c r="B867" s="12" t="s">
        <v>118</v>
      </c>
      <c r="C867" s="12" t="s">
        <v>146</v>
      </c>
      <c r="D867" s="12" t="s">
        <v>17</v>
      </c>
      <c r="E867" s="13">
        <v>30.5446517176375</v>
      </c>
      <c r="F867" s="13">
        <v>28.870635834757795</v>
      </c>
      <c r="G867" s="13">
        <v>29.138461488637507</v>
      </c>
      <c r="H867" s="13">
        <v>28.375257614859407</v>
      </c>
      <c r="I867" s="13">
        <v>0</v>
      </c>
      <c r="J867" s="13">
        <v>0</v>
      </c>
      <c r="K867" s="13">
        <v>0</v>
      </c>
      <c r="L867" s="13">
        <v>0</v>
      </c>
      <c r="M867" s="13">
        <v>0</v>
      </c>
      <c r="N867" s="13"/>
      <c r="O867" s="13"/>
    </row>
    <row r="868" spans="1:15" x14ac:dyDescent="0.35">
      <c r="A868" s="12" t="str">
        <f t="shared" si="13"/>
        <v>DISTRIBUCION VOLUMEN X CRITERIO (Consumiciones)Sin alcoholMEDIA</v>
      </c>
      <c r="B868" s="12" t="s">
        <v>118</v>
      </c>
      <c r="C868" s="12" t="s">
        <v>146</v>
      </c>
      <c r="D868" s="12" t="s">
        <v>18</v>
      </c>
      <c r="E868" s="13">
        <v>28.149145483268708</v>
      </c>
      <c r="F868" s="13">
        <v>30.072054425361983</v>
      </c>
      <c r="G868" s="13">
        <v>30.576356120936548</v>
      </c>
      <c r="H868" s="13">
        <v>30.697699490882769</v>
      </c>
      <c r="I868" s="13">
        <v>0</v>
      </c>
      <c r="J868" s="13">
        <v>0</v>
      </c>
      <c r="K868" s="13">
        <v>0</v>
      </c>
      <c r="L868" s="13">
        <v>0</v>
      </c>
      <c r="M868" s="13">
        <v>0</v>
      </c>
      <c r="N868" s="13"/>
      <c r="O868" s="13"/>
    </row>
    <row r="869" spans="1:15" x14ac:dyDescent="0.35">
      <c r="A869" s="12" t="str">
        <f t="shared" si="13"/>
        <v>DISTRIBUCION VOLUMEN X CRITERIO (Consumiciones)Sin alcoholMEDIA BAJA</v>
      </c>
      <c r="B869" s="12" t="s">
        <v>118</v>
      </c>
      <c r="C869" s="12" t="s">
        <v>146</v>
      </c>
      <c r="D869" s="12" t="s">
        <v>19</v>
      </c>
      <c r="E869" s="13">
        <v>22.881427312706933</v>
      </c>
      <c r="F869" s="13">
        <v>24.898643278629194</v>
      </c>
      <c r="G869" s="13">
        <v>23.690816625051141</v>
      </c>
      <c r="H869" s="13">
        <v>25.851551272215524</v>
      </c>
      <c r="I869" s="13">
        <v>0</v>
      </c>
      <c r="J869" s="13">
        <v>0</v>
      </c>
      <c r="K869" s="13">
        <v>0</v>
      </c>
      <c r="L869" s="13">
        <v>0</v>
      </c>
      <c r="M869" s="13">
        <v>0</v>
      </c>
      <c r="N869" s="13"/>
      <c r="O869" s="13"/>
    </row>
    <row r="870" spans="1:15" x14ac:dyDescent="0.35">
      <c r="A870" s="12" t="str">
        <f t="shared" si="13"/>
        <v>DISTRIBUCION VOLUMEN X CRITERIO (Consumiciones)Sin alcoholBAJA</v>
      </c>
      <c r="B870" s="12" t="s">
        <v>118</v>
      </c>
      <c r="C870" s="12" t="s">
        <v>146</v>
      </c>
      <c r="D870" s="12" t="s">
        <v>20</v>
      </c>
      <c r="E870" s="13">
        <v>18.424781955587644</v>
      </c>
      <c r="F870" s="13">
        <v>16.158690915493477</v>
      </c>
      <c r="G870" s="13">
        <v>16.594360367771124</v>
      </c>
      <c r="H870" s="13">
        <v>15.075467557132502</v>
      </c>
      <c r="I870" s="13">
        <v>0</v>
      </c>
      <c r="J870" s="13">
        <v>0</v>
      </c>
      <c r="K870" s="13">
        <v>0</v>
      </c>
      <c r="L870" s="13">
        <v>0</v>
      </c>
      <c r="M870" s="13">
        <v>0</v>
      </c>
      <c r="N870" s="13"/>
      <c r="O870" s="13"/>
    </row>
    <row r="871" spans="1:15" x14ac:dyDescent="0.35">
      <c r="A871" s="12" t="str">
        <f t="shared" si="13"/>
        <v>DISTRIBUCION VOLUMEN X CRITERIO (Consumiciones)Sin alcoholHOMBRE</v>
      </c>
      <c r="B871" s="12" t="s">
        <v>118</v>
      </c>
      <c r="C871" s="12" t="s">
        <v>146</v>
      </c>
      <c r="D871" s="12" t="s">
        <v>21</v>
      </c>
      <c r="E871" s="13">
        <v>59.109281621129959</v>
      </c>
      <c r="F871" s="13">
        <v>62.117382809156652</v>
      </c>
      <c r="G871" s="13">
        <v>57.959144458226319</v>
      </c>
      <c r="H871" s="13">
        <v>59.716592370268486</v>
      </c>
      <c r="I871" s="13">
        <v>0</v>
      </c>
      <c r="J871" s="13">
        <v>0</v>
      </c>
      <c r="K871" s="13">
        <v>0</v>
      </c>
      <c r="L871" s="13">
        <v>0</v>
      </c>
      <c r="M871" s="13">
        <v>0</v>
      </c>
      <c r="N871" s="13"/>
      <c r="O871" s="13"/>
    </row>
    <row r="872" spans="1:15" x14ac:dyDescent="0.35">
      <c r="A872" s="12" t="str">
        <f t="shared" si="13"/>
        <v>DISTRIBUCION VOLUMEN X CRITERIO (Consumiciones)Sin alcoholMUJER</v>
      </c>
      <c r="B872" s="12" t="s">
        <v>118</v>
      </c>
      <c r="C872" s="12" t="s">
        <v>146</v>
      </c>
      <c r="D872" s="12" t="s">
        <v>22</v>
      </c>
      <c r="E872" s="13">
        <v>40.890718378870041</v>
      </c>
      <c r="F872" s="13">
        <v>37.882659985767638</v>
      </c>
      <c r="G872" s="13">
        <v>42.040844746566314</v>
      </c>
      <c r="H872" s="13">
        <v>40.283369125875844</v>
      </c>
      <c r="I872" s="13">
        <v>0</v>
      </c>
      <c r="J872" s="13">
        <v>0</v>
      </c>
      <c r="K872" s="13">
        <v>0</v>
      </c>
      <c r="L872" s="13">
        <v>0</v>
      </c>
      <c r="M872" s="13">
        <v>0</v>
      </c>
      <c r="N872" s="13"/>
      <c r="O872" s="13"/>
    </row>
    <row r="873" spans="1:15" x14ac:dyDescent="0.35">
      <c r="A873" s="12" t="str">
        <f t="shared" si="13"/>
        <v>DISTRIBUCION VOLUMEN X CRITERIO (Consumiciones)Cerveza EnvasadaT.ESPAÑA</v>
      </c>
      <c r="B873" s="12" t="s">
        <v>118</v>
      </c>
      <c r="C873" s="12" t="s">
        <v>178</v>
      </c>
      <c r="D873" s="12" t="s">
        <v>36</v>
      </c>
      <c r="E873" s="13">
        <v>100</v>
      </c>
      <c r="F873" s="13">
        <v>100</v>
      </c>
      <c r="G873" s="13">
        <v>100</v>
      </c>
      <c r="H873" s="13">
        <v>100</v>
      </c>
      <c r="I873" s="13">
        <v>0</v>
      </c>
      <c r="J873" s="13">
        <v>0</v>
      </c>
      <c r="K873" s="13">
        <v>0</v>
      </c>
      <c r="L873" s="13">
        <v>0</v>
      </c>
      <c r="M873" s="13">
        <v>0</v>
      </c>
      <c r="N873" s="13"/>
      <c r="O873" s="13"/>
    </row>
    <row r="874" spans="1:15" x14ac:dyDescent="0.35">
      <c r="A874" s="12" t="str">
        <f t="shared" si="13"/>
        <v>DISTRIBUCION VOLUMEN X CRITERIO (Consumiciones)Cerveza EnvasadaBCN AM</v>
      </c>
      <c r="B874" s="12" t="s">
        <v>118</v>
      </c>
      <c r="C874" s="12" t="s">
        <v>178</v>
      </c>
      <c r="D874" s="12" t="s">
        <v>1</v>
      </c>
      <c r="E874" s="13">
        <v>8.525165517615509</v>
      </c>
      <c r="F874" s="13">
        <v>6.8231472285315649</v>
      </c>
      <c r="G874" s="13">
        <v>7.2047493681341042</v>
      </c>
      <c r="H874" s="13">
        <v>7.0069770788816683</v>
      </c>
      <c r="I874" s="13">
        <v>0</v>
      </c>
      <c r="J874" s="13">
        <v>0</v>
      </c>
      <c r="K874" s="13">
        <v>0</v>
      </c>
      <c r="L874" s="13">
        <v>0</v>
      </c>
      <c r="M874" s="13">
        <v>0</v>
      </c>
      <c r="N874" s="13"/>
      <c r="O874" s="13"/>
    </row>
    <row r="875" spans="1:15" x14ac:dyDescent="0.35">
      <c r="A875" s="12" t="str">
        <f t="shared" si="13"/>
        <v>DISTRIBUCION VOLUMEN X CRITERIO (Consumiciones)Cerveza EnvasadaREST.CAT ARAGON</v>
      </c>
      <c r="B875" s="12" t="s">
        <v>118</v>
      </c>
      <c r="C875" s="12" t="s">
        <v>178</v>
      </c>
      <c r="D875" s="12" t="s">
        <v>2</v>
      </c>
      <c r="E875" s="13">
        <v>11.407149354636578</v>
      </c>
      <c r="F875" s="13">
        <v>10.652106793471589</v>
      </c>
      <c r="G875" s="13">
        <v>12.288178498889147</v>
      </c>
      <c r="H875" s="13">
        <v>11.678406735414697</v>
      </c>
      <c r="I875" s="13">
        <v>0</v>
      </c>
      <c r="J875" s="13">
        <v>0</v>
      </c>
      <c r="K875" s="13">
        <v>0</v>
      </c>
      <c r="L875" s="13">
        <v>0</v>
      </c>
      <c r="M875" s="13">
        <v>0</v>
      </c>
      <c r="N875" s="13"/>
      <c r="O875" s="13"/>
    </row>
    <row r="876" spans="1:15" x14ac:dyDescent="0.35">
      <c r="A876" s="12" t="str">
        <f t="shared" si="13"/>
        <v>DISTRIBUCION VOLUMEN X CRITERIO (Consumiciones)Cerveza EnvasadaLEVANTE</v>
      </c>
      <c r="B876" s="12" t="s">
        <v>118</v>
      </c>
      <c r="C876" s="12" t="s">
        <v>178</v>
      </c>
      <c r="D876" s="12" t="s">
        <v>3</v>
      </c>
      <c r="E876" s="13">
        <v>16.42229575939977</v>
      </c>
      <c r="F876" s="13">
        <v>16.197622864636013</v>
      </c>
      <c r="G876" s="13">
        <v>13.271139463177061</v>
      </c>
      <c r="H876" s="13">
        <v>13.973856692538794</v>
      </c>
      <c r="I876" s="13">
        <v>0</v>
      </c>
      <c r="J876" s="13">
        <v>0</v>
      </c>
      <c r="K876" s="13">
        <v>0</v>
      </c>
      <c r="L876" s="13">
        <v>0</v>
      </c>
      <c r="M876" s="13">
        <v>0</v>
      </c>
      <c r="N876" s="13"/>
      <c r="O876" s="13"/>
    </row>
    <row r="877" spans="1:15" x14ac:dyDescent="0.35">
      <c r="A877" s="12" t="str">
        <f t="shared" si="13"/>
        <v>DISTRIBUCION VOLUMEN X CRITERIO (Consumiciones)Cerveza EnvasadaANDALUCIA</v>
      </c>
      <c r="B877" s="12" t="s">
        <v>118</v>
      </c>
      <c r="C877" s="12" t="s">
        <v>178</v>
      </c>
      <c r="D877" s="12" t="s">
        <v>4</v>
      </c>
      <c r="E877" s="13">
        <v>22.526064945959607</v>
      </c>
      <c r="F877" s="13">
        <v>23.336613493050269</v>
      </c>
      <c r="G877" s="13">
        <v>22.99559034044319</v>
      </c>
      <c r="H877" s="13">
        <v>23.454948319044696</v>
      </c>
      <c r="I877" s="13">
        <v>0</v>
      </c>
      <c r="J877" s="13">
        <v>0</v>
      </c>
      <c r="K877" s="13">
        <v>0</v>
      </c>
      <c r="L877" s="13">
        <v>0</v>
      </c>
      <c r="M877" s="13">
        <v>0</v>
      </c>
      <c r="N877" s="13"/>
      <c r="O877" s="13"/>
    </row>
    <row r="878" spans="1:15" x14ac:dyDescent="0.35">
      <c r="A878" s="12" t="str">
        <f t="shared" si="13"/>
        <v>DISTRIBUCION VOLUMEN X CRITERIO (Consumiciones)Cerveza EnvasadaMDD AM</v>
      </c>
      <c r="B878" s="12" t="s">
        <v>118</v>
      </c>
      <c r="C878" s="12" t="s">
        <v>178</v>
      </c>
      <c r="D878" s="12" t="s">
        <v>5</v>
      </c>
      <c r="E878" s="13">
        <v>12.013036993707933</v>
      </c>
      <c r="F878" s="13">
        <v>13.375855473459547</v>
      </c>
      <c r="G878" s="13">
        <v>14.922101308999794</v>
      </c>
      <c r="H878" s="13">
        <v>12.877692736681984</v>
      </c>
      <c r="I878" s="13">
        <v>0</v>
      </c>
      <c r="J878" s="13">
        <v>0</v>
      </c>
      <c r="K878" s="13">
        <v>0</v>
      </c>
      <c r="L878" s="13">
        <v>0</v>
      </c>
      <c r="M878" s="13">
        <v>0</v>
      </c>
      <c r="N878" s="13"/>
      <c r="O878" s="13"/>
    </row>
    <row r="879" spans="1:15" x14ac:dyDescent="0.35">
      <c r="A879" s="12" t="str">
        <f t="shared" si="13"/>
        <v>DISTRIBUCION VOLUMEN X CRITERIO (Consumiciones)Cerveza EnvasadaRTO CENTRO</v>
      </c>
      <c r="B879" s="12" t="s">
        <v>118</v>
      </c>
      <c r="C879" s="12" t="s">
        <v>178</v>
      </c>
      <c r="D879" s="12" t="s">
        <v>6</v>
      </c>
      <c r="E879" s="13">
        <v>13.396285455284495</v>
      </c>
      <c r="F879" s="13">
        <v>13.309193794615551</v>
      </c>
      <c r="G879" s="13">
        <v>13.737121947636039</v>
      </c>
      <c r="H879" s="13">
        <v>12.28773429332715</v>
      </c>
      <c r="I879" s="13">
        <v>0</v>
      </c>
      <c r="J879" s="13">
        <v>0</v>
      </c>
      <c r="K879" s="13">
        <v>0</v>
      </c>
      <c r="L879" s="13">
        <v>0</v>
      </c>
      <c r="M879" s="13">
        <v>0</v>
      </c>
      <c r="N879" s="13"/>
      <c r="O879" s="13"/>
    </row>
    <row r="880" spans="1:15" x14ac:dyDescent="0.35">
      <c r="A880" s="12" t="str">
        <f t="shared" si="13"/>
        <v>DISTRIBUCION VOLUMEN X CRITERIO (Consumiciones)Cerveza EnvasadaNORTE-CENTRO</v>
      </c>
      <c r="B880" s="12" t="s">
        <v>118</v>
      </c>
      <c r="C880" s="12" t="s">
        <v>178</v>
      </c>
      <c r="D880" s="12" t="s">
        <v>7</v>
      </c>
      <c r="E880" s="13">
        <v>6.6126176273803603</v>
      </c>
      <c r="F880" s="13">
        <v>6.1849975812867548</v>
      </c>
      <c r="G880" s="13">
        <v>5.685244417442477</v>
      </c>
      <c r="H880" s="13">
        <v>8.0765649704865847</v>
      </c>
      <c r="I880" s="13">
        <v>0</v>
      </c>
      <c r="J880" s="13">
        <v>0</v>
      </c>
      <c r="K880" s="13">
        <v>0</v>
      </c>
      <c r="L880" s="13">
        <v>0</v>
      </c>
      <c r="M880" s="13">
        <v>0</v>
      </c>
      <c r="N880" s="13"/>
      <c r="O880" s="13"/>
    </row>
    <row r="881" spans="1:15" x14ac:dyDescent="0.35">
      <c r="A881" s="12" t="str">
        <f t="shared" si="13"/>
        <v>DISTRIBUCION VOLUMEN X CRITERIO (Consumiciones)Cerveza EnvasadaNOROESTE</v>
      </c>
      <c r="B881" s="12" t="s">
        <v>118</v>
      </c>
      <c r="C881" s="12" t="s">
        <v>178</v>
      </c>
      <c r="D881" s="12" t="s">
        <v>8</v>
      </c>
      <c r="E881" s="13">
        <v>9.0973717665983447</v>
      </c>
      <c r="F881" s="13">
        <v>10.120451348454051</v>
      </c>
      <c r="G881" s="13">
        <v>9.8959163494928184</v>
      </c>
      <c r="H881" s="13">
        <v>10.643848157335578</v>
      </c>
      <c r="I881" s="13">
        <v>0</v>
      </c>
      <c r="J881" s="13">
        <v>0</v>
      </c>
      <c r="K881" s="13">
        <v>0</v>
      </c>
      <c r="L881" s="13">
        <v>0</v>
      </c>
      <c r="M881" s="13">
        <v>0</v>
      </c>
      <c r="N881" s="13"/>
      <c r="O881" s="13"/>
    </row>
    <row r="882" spans="1:15" x14ac:dyDescent="0.35">
      <c r="A882" s="12" t="str">
        <f t="shared" si="13"/>
        <v>DISTRIBUCION VOLUMEN X CRITERIO (Consumiciones)Cerveza Envasada&lt;2MIL</v>
      </c>
      <c r="B882" s="12" t="s">
        <v>118</v>
      </c>
      <c r="C882" s="12" t="s">
        <v>178</v>
      </c>
      <c r="D882" s="12" t="s">
        <v>9</v>
      </c>
      <c r="E882" s="13">
        <v>6.4883487077400366</v>
      </c>
      <c r="F882" s="13">
        <v>6.3276348411216672</v>
      </c>
      <c r="G882" s="13">
        <v>6.970067524773313</v>
      </c>
      <c r="H882" s="13">
        <v>6.5186195358208687</v>
      </c>
      <c r="I882" s="13">
        <v>0</v>
      </c>
      <c r="J882" s="13">
        <v>0</v>
      </c>
      <c r="K882" s="13">
        <v>0</v>
      </c>
      <c r="L882" s="13">
        <v>0</v>
      </c>
      <c r="M882" s="13">
        <v>0</v>
      </c>
      <c r="N882" s="13"/>
      <c r="O882" s="13"/>
    </row>
    <row r="883" spans="1:15" x14ac:dyDescent="0.35">
      <c r="A883" s="12" t="str">
        <f t="shared" si="13"/>
        <v>DISTRIBUCION VOLUMEN X CRITERIO (Consumiciones)Cerveza Envasada2-5MIL</v>
      </c>
      <c r="B883" s="12" t="s">
        <v>118</v>
      </c>
      <c r="C883" s="12" t="s">
        <v>178</v>
      </c>
      <c r="D883" s="12" t="s">
        <v>10</v>
      </c>
      <c r="E883" s="13">
        <v>5.8774387362717277</v>
      </c>
      <c r="F883" s="13">
        <v>5.6787960233727084</v>
      </c>
      <c r="G883" s="13">
        <v>5.8729269537214073</v>
      </c>
      <c r="H883" s="13">
        <v>6.2622855954953316</v>
      </c>
      <c r="I883" s="13">
        <v>0</v>
      </c>
      <c r="J883" s="13">
        <v>0</v>
      </c>
      <c r="K883" s="13">
        <v>0</v>
      </c>
      <c r="L883" s="13">
        <v>0</v>
      </c>
      <c r="M883" s="13">
        <v>0</v>
      </c>
      <c r="N883" s="13"/>
      <c r="O883" s="13"/>
    </row>
    <row r="884" spans="1:15" x14ac:dyDescent="0.35">
      <c r="A884" s="12" t="str">
        <f t="shared" si="13"/>
        <v>DISTRIBUCION VOLUMEN X CRITERIO (Consumiciones)Cerveza Envasada5-10MIL</v>
      </c>
      <c r="B884" s="12" t="s">
        <v>118</v>
      </c>
      <c r="C884" s="12" t="s">
        <v>178</v>
      </c>
      <c r="D884" s="12" t="s">
        <v>11</v>
      </c>
      <c r="E884" s="13">
        <v>6.8973810439186778</v>
      </c>
      <c r="F884" s="13">
        <v>5.8553421008594855</v>
      </c>
      <c r="G884" s="13">
        <v>6.921701243083227</v>
      </c>
      <c r="H884" s="13">
        <v>6.6312152570255511</v>
      </c>
      <c r="I884" s="13">
        <v>0</v>
      </c>
      <c r="J884" s="13">
        <v>0</v>
      </c>
      <c r="K884" s="13">
        <v>0</v>
      </c>
      <c r="L884" s="13">
        <v>0</v>
      </c>
      <c r="M884" s="13">
        <v>0</v>
      </c>
      <c r="N884" s="13"/>
      <c r="O884" s="13"/>
    </row>
    <row r="885" spans="1:15" x14ac:dyDescent="0.35">
      <c r="A885" s="12" t="str">
        <f t="shared" si="13"/>
        <v>DISTRIBUCION VOLUMEN X CRITERIO (Consumiciones)Cerveza Envasada10-30MIL</v>
      </c>
      <c r="B885" s="12" t="s">
        <v>118</v>
      </c>
      <c r="C885" s="12" t="s">
        <v>178</v>
      </c>
      <c r="D885" s="12" t="s">
        <v>12</v>
      </c>
      <c r="E885" s="13">
        <v>16.685331377233929</v>
      </c>
      <c r="F885" s="13">
        <v>16.817498804921495</v>
      </c>
      <c r="G885" s="13">
        <v>18.034772975001339</v>
      </c>
      <c r="H885" s="13">
        <v>19.371133423016264</v>
      </c>
      <c r="I885" s="13">
        <v>0</v>
      </c>
      <c r="J885" s="13">
        <v>0</v>
      </c>
      <c r="K885" s="13">
        <v>0</v>
      </c>
      <c r="L885" s="13">
        <v>0</v>
      </c>
      <c r="M885" s="13">
        <v>0</v>
      </c>
      <c r="N885" s="13"/>
      <c r="O885" s="13"/>
    </row>
    <row r="886" spans="1:15" x14ac:dyDescent="0.35">
      <c r="A886" s="12" t="str">
        <f t="shared" si="13"/>
        <v>DISTRIBUCION VOLUMEN X CRITERIO (Consumiciones)Cerveza Envasada30-100MIL</v>
      </c>
      <c r="B886" s="12" t="s">
        <v>118</v>
      </c>
      <c r="C886" s="12" t="s">
        <v>178</v>
      </c>
      <c r="D886" s="12" t="s">
        <v>13</v>
      </c>
      <c r="E886" s="13">
        <v>23.482800398453048</v>
      </c>
      <c r="F886" s="13">
        <v>22.213199720605779</v>
      </c>
      <c r="G886" s="13">
        <v>21.783857191358578</v>
      </c>
      <c r="H886" s="13">
        <v>20.359597905976841</v>
      </c>
      <c r="I886" s="13">
        <v>0</v>
      </c>
      <c r="J886" s="13">
        <v>0</v>
      </c>
      <c r="K886" s="13">
        <v>0</v>
      </c>
      <c r="L886" s="13">
        <v>0</v>
      </c>
      <c r="M886" s="13">
        <v>0</v>
      </c>
      <c r="N886" s="13"/>
      <c r="O886" s="13"/>
    </row>
    <row r="887" spans="1:15" x14ac:dyDescent="0.35">
      <c r="A887" s="12" t="str">
        <f t="shared" si="13"/>
        <v>DISTRIBUCION VOLUMEN X CRITERIO (Consumiciones)Cerveza Envasada100-200MIL</v>
      </c>
      <c r="B887" s="12" t="s">
        <v>118</v>
      </c>
      <c r="C887" s="12" t="s">
        <v>178</v>
      </c>
      <c r="D887" s="12" t="s">
        <v>14</v>
      </c>
      <c r="E887" s="13">
        <v>11.24078655952148</v>
      </c>
      <c r="F887" s="13">
        <v>10.459193423384475</v>
      </c>
      <c r="G887" s="13">
        <v>9.2373731056432131</v>
      </c>
      <c r="H887" s="13">
        <v>10.474503329129028</v>
      </c>
      <c r="I887" s="13">
        <v>0</v>
      </c>
      <c r="J887" s="13">
        <v>0</v>
      </c>
      <c r="K887" s="13">
        <v>0</v>
      </c>
      <c r="L887" s="13">
        <v>0</v>
      </c>
      <c r="M887" s="13">
        <v>0</v>
      </c>
      <c r="N887" s="13"/>
      <c r="O887" s="13"/>
    </row>
    <row r="888" spans="1:15" x14ac:dyDescent="0.35">
      <c r="A888" s="12" t="str">
        <f t="shared" si="13"/>
        <v>DISTRIBUCION VOLUMEN X CRITERIO (Consumiciones)Cerveza Envasada200-500MIL</v>
      </c>
      <c r="B888" s="12" t="s">
        <v>118</v>
      </c>
      <c r="C888" s="12" t="s">
        <v>178</v>
      </c>
      <c r="D888" s="12" t="s">
        <v>15</v>
      </c>
      <c r="E888" s="13">
        <v>14.456250751816743</v>
      </c>
      <c r="F888" s="13">
        <v>14.97454782627071</v>
      </c>
      <c r="G888" s="13">
        <v>13.305229447233987</v>
      </c>
      <c r="H888" s="13">
        <v>13.780905131316201</v>
      </c>
      <c r="I888" s="13">
        <v>0</v>
      </c>
      <c r="J888" s="13">
        <v>0</v>
      </c>
      <c r="K888" s="13">
        <v>0</v>
      </c>
      <c r="L888" s="13">
        <v>0</v>
      </c>
      <c r="M888" s="13">
        <v>0</v>
      </c>
      <c r="N888" s="13"/>
      <c r="O888" s="13"/>
    </row>
    <row r="889" spans="1:15" x14ac:dyDescent="0.35">
      <c r="A889" s="12" t="str">
        <f t="shared" si="13"/>
        <v>DISTRIBUCION VOLUMEN X CRITERIO (Consumiciones)Cerveza Envasada&gt;500MIL</v>
      </c>
      <c r="B889" s="12" t="s">
        <v>118</v>
      </c>
      <c r="C889" s="12" t="s">
        <v>178</v>
      </c>
      <c r="D889" s="12" t="s">
        <v>16</v>
      </c>
      <c r="E889" s="13">
        <v>14.871630976500864</v>
      </c>
      <c r="F889" s="13">
        <v>17.673797539708875</v>
      </c>
      <c r="G889" s="13">
        <v>17.874101340766817</v>
      </c>
      <c r="H889" s="13">
        <v>16.601789794135698</v>
      </c>
      <c r="I889" s="13">
        <v>0</v>
      </c>
      <c r="J889" s="13">
        <v>0</v>
      </c>
      <c r="K889" s="13">
        <v>0</v>
      </c>
      <c r="L889" s="13">
        <v>0</v>
      </c>
      <c r="M889" s="13">
        <v>0</v>
      </c>
      <c r="N889" s="13"/>
      <c r="O889" s="13"/>
    </row>
    <row r="890" spans="1:15" x14ac:dyDescent="0.35">
      <c r="A890" s="12" t="str">
        <f t="shared" si="13"/>
        <v>DISTRIBUCION VOLUMEN X CRITERIO (Consumiciones)Cerveza EnvasadaDE 15 A 19 AÑOS</v>
      </c>
      <c r="B890" s="12" t="s">
        <v>118</v>
      </c>
      <c r="C890" s="12" t="s">
        <v>178</v>
      </c>
      <c r="D890" s="12" t="s">
        <v>39</v>
      </c>
      <c r="E890" s="13">
        <v>0.49290229959612214</v>
      </c>
      <c r="F890" s="13">
        <v>1.3905939183211675</v>
      </c>
      <c r="G890" s="13">
        <v>1.5197084581677975</v>
      </c>
      <c r="H890" s="13">
        <v>0.68165570949126597</v>
      </c>
      <c r="I890" s="13">
        <v>0</v>
      </c>
      <c r="J890" s="13">
        <v>0</v>
      </c>
      <c r="K890" s="13">
        <v>0</v>
      </c>
      <c r="L890" s="13">
        <v>0</v>
      </c>
      <c r="M890" s="13">
        <v>0</v>
      </c>
      <c r="N890" s="13"/>
      <c r="O890" s="13"/>
    </row>
    <row r="891" spans="1:15" x14ac:dyDescent="0.35">
      <c r="A891" s="12" t="str">
        <f t="shared" si="13"/>
        <v>DISTRIBUCION VOLUMEN X CRITERIO (Consumiciones)Cerveza EnvasadaDE 20 A 24 AÑOS</v>
      </c>
      <c r="B891" s="12" t="s">
        <v>118</v>
      </c>
      <c r="C891" s="12" t="s">
        <v>178</v>
      </c>
      <c r="D891" s="12" t="s">
        <v>40</v>
      </c>
      <c r="E891" s="13">
        <v>2.892600079093087</v>
      </c>
      <c r="F891" s="13">
        <v>3.301364816774619</v>
      </c>
      <c r="G891" s="13">
        <v>1.8149997915289269</v>
      </c>
      <c r="H891" s="13">
        <v>1.3792378683180051</v>
      </c>
      <c r="I891" s="13">
        <v>0</v>
      </c>
      <c r="J891" s="13">
        <v>0</v>
      </c>
      <c r="K891" s="13">
        <v>0</v>
      </c>
      <c r="L891" s="13">
        <v>0</v>
      </c>
      <c r="M891" s="13">
        <v>0</v>
      </c>
      <c r="N891" s="13"/>
      <c r="O891" s="13"/>
    </row>
    <row r="892" spans="1:15" x14ac:dyDescent="0.35">
      <c r="A892" s="12" t="str">
        <f t="shared" si="13"/>
        <v>DISTRIBUCION VOLUMEN X CRITERIO (Consumiciones)Cerveza EnvasadaDE 25 A 34 AÑOS</v>
      </c>
      <c r="B892" s="12" t="s">
        <v>118</v>
      </c>
      <c r="C892" s="12" t="s">
        <v>178</v>
      </c>
      <c r="D892" s="12" t="s">
        <v>41</v>
      </c>
      <c r="E892" s="13">
        <v>7.5728265715033745</v>
      </c>
      <c r="F892" s="13">
        <v>7.1625506659028826</v>
      </c>
      <c r="G892" s="13">
        <v>7.1604780539523123</v>
      </c>
      <c r="H892" s="13">
        <v>5.9994273218451228</v>
      </c>
      <c r="I892" s="13">
        <v>0</v>
      </c>
      <c r="J892" s="13">
        <v>0</v>
      </c>
      <c r="K892" s="13">
        <v>0</v>
      </c>
      <c r="L892" s="13">
        <v>0</v>
      </c>
      <c r="M892" s="13">
        <v>0</v>
      </c>
      <c r="N892" s="13"/>
      <c r="O892" s="13"/>
    </row>
    <row r="893" spans="1:15" x14ac:dyDescent="0.35">
      <c r="A893" s="12" t="str">
        <f t="shared" si="13"/>
        <v>DISTRIBUCION VOLUMEN X CRITERIO (Consumiciones)Cerveza EnvasadaDE 35 A 49 AÑOS</v>
      </c>
      <c r="B893" s="12" t="s">
        <v>118</v>
      </c>
      <c r="C893" s="12" t="s">
        <v>178</v>
      </c>
      <c r="D893" s="12" t="s">
        <v>42</v>
      </c>
      <c r="E893" s="13">
        <v>24.393746771610459</v>
      </c>
      <c r="F893" s="13">
        <v>21.373212308194898</v>
      </c>
      <c r="G893" s="13">
        <v>21.220330099053541</v>
      </c>
      <c r="H893" s="13">
        <v>22.93559019830855</v>
      </c>
      <c r="I893" s="13">
        <v>0</v>
      </c>
      <c r="J893" s="13">
        <v>0</v>
      </c>
      <c r="K893" s="13">
        <v>0</v>
      </c>
      <c r="L893" s="13">
        <v>0</v>
      </c>
      <c r="M893" s="13">
        <v>0</v>
      </c>
      <c r="N893" s="13"/>
      <c r="O893" s="13"/>
    </row>
    <row r="894" spans="1:15" x14ac:dyDescent="0.35">
      <c r="A894" s="12" t="str">
        <f t="shared" si="13"/>
        <v>DISTRIBUCION VOLUMEN X CRITERIO (Consumiciones)Cerveza EnvasadaDE 50 A 59 AÑOS</v>
      </c>
      <c r="B894" s="12" t="s">
        <v>118</v>
      </c>
      <c r="C894" s="12" t="s">
        <v>178</v>
      </c>
      <c r="D894" s="12" t="s">
        <v>43</v>
      </c>
      <c r="E894" s="13">
        <v>31.307512506692643</v>
      </c>
      <c r="F894" s="13">
        <v>28.419909179744945</v>
      </c>
      <c r="G894" s="13">
        <v>28.745500499337854</v>
      </c>
      <c r="H894" s="13">
        <v>28.396091396635093</v>
      </c>
      <c r="I894" s="13">
        <v>0</v>
      </c>
      <c r="J894" s="13">
        <v>0</v>
      </c>
      <c r="K894" s="13">
        <v>0</v>
      </c>
      <c r="L894" s="13">
        <v>0</v>
      </c>
      <c r="M894" s="13">
        <v>0</v>
      </c>
      <c r="N894" s="13"/>
      <c r="O894" s="13"/>
    </row>
    <row r="895" spans="1:15" x14ac:dyDescent="0.35">
      <c r="A895" s="12" t="str">
        <f t="shared" si="13"/>
        <v>DISTRIBUCION VOLUMEN X CRITERIO (Consumiciones)Cerveza EnvasadaDE 60 A 75 AÑOS</v>
      </c>
      <c r="B895" s="12" t="s">
        <v>118</v>
      </c>
      <c r="C895" s="12" t="s">
        <v>178</v>
      </c>
      <c r="D895" s="12" t="s">
        <v>44</v>
      </c>
      <c r="E895" s="13">
        <v>33.340385669213212</v>
      </c>
      <c r="F895" s="13">
        <v>38.352385102554017</v>
      </c>
      <c r="G895" s="13">
        <v>39.53902082129661</v>
      </c>
      <c r="H895" s="13">
        <v>40.608038282485239</v>
      </c>
      <c r="I895" s="13">
        <v>0</v>
      </c>
      <c r="J895" s="13">
        <v>0</v>
      </c>
      <c r="K895" s="13">
        <v>0</v>
      </c>
      <c r="L895" s="13">
        <v>0</v>
      </c>
      <c r="M895" s="13">
        <v>0</v>
      </c>
      <c r="N895" s="13"/>
      <c r="O895" s="13"/>
    </row>
    <row r="896" spans="1:15" x14ac:dyDescent="0.35">
      <c r="A896" s="12" t="str">
        <f t="shared" si="13"/>
        <v>DISTRIBUCION VOLUMEN X CRITERIO (Consumiciones)Cerveza EnvasadaALTA Y MEDIA ALTA</v>
      </c>
      <c r="B896" s="12" t="s">
        <v>118</v>
      </c>
      <c r="C896" s="12" t="s">
        <v>178</v>
      </c>
      <c r="D896" s="12" t="s">
        <v>17</v>
      </c>
      <c r="E896" s="13">
        <v>26.861396048018783</v>
      </c>
      <c r="F896" s="13">
        <v>26.698676304206163</v>
      </c>
      <c r="G896" s="13">
        <v>28.345097058175341</v>
      </c>
      <c r="H896" s="13">
        <v>27.924686326284625</v>
      </c>
      <c r="I896" s="13">
        <v>0</v>
      </c>
      <c r="J896" s="13">
        <v>0</v>
      </c>
      <c r="K896" s="13">
        <v>0</v>
      </c>
      <c r="L896" s="13">
        <v>0</v>
      </c>
      <c r="M896" s="13">
        <v>0</v>
      </c>
      <c r="N896" s="13"/>
      <c r="O896" s="13"/>
    </row>
    <row r="897" spans="1:15" x14ac:dyDescent="0.35">
      <c r="A897" s="12" t="str">
        <f t="shared" si="13"/>
        <v>DISTRIBUCION VOLUMEN X CRITERIO (Consumiciones)Cerveza EnvasadaMEDIA</v>
      </c>
      <c r="B897" s="12" t="s">
        <v>118</v>
      </c>
      <c r="C897" s="12" t="s">
        <v>178</v>
      </c>
      <c r="D897" s="12" t="s">
        <v>18</v>
      </c>
      <c r="E897" s="13">
        <v>29.518302659210221</v>
      </c>
      <c r="F897" s="13">
        <v>28.761019137818678</v>
      </c>
      <c r="G897" s="13">
        <v>30.435416654257676</v>
      </c>
      <c r="H897" s="13">
        <v>33.555561774282857</v>
      </c>
      <c r="I897" s="13">
        <v>0</v>
      </c>
      <c r="J897" s="13">
        <v>0</v>
      </c>
      <c r="K897" s="13">
        <v>0</v>
      </c>
      <c r="L897" s="13">
        <v>0</v>
      </c>
      <c r="M897" s="13">
        <v>0</v>
      </c>
      <c r="N897" s="13"/>
      <c r="O897" s="13"/>
    </row>
    <row r="898" spans="1:15" x14ac:dyDescent="0.35">
      <c r="A898" s="12" t="str">
        <f t="shared" si="13"/>
        <v>DISTRIBUCION VOLUMEN X CRITERIO (Consumiciones)Cerveza EnvasadaMEDIA BAJA</v>
      </c>
      <c r="B898" s="12" t="s">
        <v>118</v>
      </c>
      <c r="C898" s="12" t="s">
        <v>178</v>
      </c>
      <c r="D898" s="12" t="s">
        <v>19</v>
      </c>
      <c r="E898" s="13">
        <v>24.921987956780267</v>
      </c>
      <c r="F898" s="13">
        <v>24.074860745511959</v>
      </c>
      <c r="G898" s="13">
        <v>24.382310137451928</v>
      </c>
      <c r="H898" s="13">
        <v>24.451048510736964</v>
      </c>
      <c r="I898" s="13">
        <v>0</v>
      </c>
      <c r="J898" s="13">
        <v>0</v>
      </c>
      <c r="K898" s="13">
        <v>0</v>
      </c>
      <c r="L898" s="13">
        <v>0</v>
      </c>
      <c r="M898" s="13">
        <v>0</v>
      </c>
      <c r="N898" s="13"/>
      <c r="O898" s="13"/>
    </row>
    <row r="899" spans="1:15" x14ac:dyDescent="0.35">
      <c r="A899" s="12" t="str">
        <f t="shared" si="13"/>
        <v>DISTRIBUCION VOLUMEN X CRITERIO (Consumiciones)Cerveza EnvasadaBAJA</v>
      </c>
      <c r="B899" s="12" t="s">
        <v>118</v>
      </c>
      <c r="C899" s="12" t="s">
        <v>178</v>
      </c>
      <c r="D899" s="12" t="s">
        <v>20</v>
      </c>
      <c r="E899" s="13">
        <v>18.698281887447234</v>
      </c>
      <c r="F899" s="13">
        <v>20.465455234957862</v>
      </c>
      <c r="G899" s="13">
        <v>16.837215858890893</v>
      </c>
      <c r="H899" s="13">
        <v>14.06873337184502</v>
      </c>
      <c r="I899" s="13">
        <v>0</v>
      </c>
      <c r="J899" s="13">
        <v>0</v>
      </c>
      <c r="K899" s="13">
        <v>0</v>
      </c>
      <c r="L899" s="13">
        <v>0</v>
      </c>
      <c r="M899" s="13">
        <v>0</v>
      </c>
      <c r="N899" s="13"/>
      <c r="O899" s="13"/>
    </row>
    <row r="900" spans="1:15" x14ac:dyDescent="0.35">
      <c r="A900" s="12" t="str">
        <f t="shared" ref="A900:A963" si="14">B900&amp;C900&amp;D900</f>
        <v>DISTRIBUCION VOLUMEN X CRITERIO (Consumiciones)Cerveza EnvasadaHOMBRE</v>
      </c>
      <c r="B900" s="12" t="s">
        <v>118</v>
      </c>
      <c r="C900" s="12" t="s">
        <v>178</v>
      </c>
      <c r="D900" s="12" t="s">
        <v>21</v>
      </c>
      <c r="E900" s="13">
        <v>63.925564442389806</v>
      </c>
      <c r="F900" s="13">
        <v>62.063325168153405</v>
      </c>
      <c r="G900" s="13">
        <v>63.673399289610003</v>
      </c>
      <c r="H900" s="13">
        <v>62.602867188639991</v>
      </c>
      <c r="I900" s="13">
        <v>0</v>
      </c>
      <c r="J900" s="13">
        <v>0</v>
      </c>
      <c r="K900" s="13">
        <v>0</v>
      </c>
      <c r="L900" s="13">
        <v>0</v>
      </c>
      <c r="M900" s="13">
        <v>0</v>
      </c>
      <c r="N900" s="13"/>
      <c r="O900" s="13"/>
    </row>
    <row r="901" spans="1:15" x14ac:dyDescent="0.35">
      <c r="A901" s="12" t="str">
        <f t="shared" si="14"/>
        <v>DISTRIBUCION VOLUMEN X CRITERIO (Consumiciones)Cerveza EnvasadaMUJER</v>
      </c>
      <c r="B901" s="12" t="s">
        <v>118</v>
      </c>
      <c r="C901" s="12" t="s">
        <v>178</v>
      </c>
      <c r="D901" s="12" t="s">
        <v>22</v>
      </c>
      <c r="E901" s="13">
        <v>36.074411971202572</v>
      </c>
      <c r="F901" s="13">
        <v>37.936674831846602</v>
      </c>
      <c r="G901" s="13">
        <v>36.326630491971876</v>
      </c>
      <c r="H901" s="13">
        <v>37.397172788892647</v>
      </c>
      <c r="I901" s="13">
        <v>0</v>
      </c>
      <c r="J901" s="13">
        <v>0</v>
      </c>
      <c r="K901" s="13">
        <v>0</v>
      </c>
      <c r="L901" s="13">
        <v>0</v>
      </c>
      <c r="M901" s="13">
        <v>0</v>
      </c>
      <c r="N901" s="13"/>
      <c r="O901" s="13"/>
    </row>
    <row r="902" spans="1:15" x14ac:dyDescent="0.35">
      <c r="A902" s="12" t="str">
        <f t="shared" si="14"/>
        <v>DISTRIBUCION VOLUMEN X CRITERIO (Consumiciones)Cerveza SurtidorT.ESPAÑA</v>
      </c>
      <c r="B902" s="12" t="s">
        <v>118</v>
      </c>
      <c r="C902" s="12" t="s">
        <v>179</v>
      </c>
      <c r="D902" s="12" t="s">
        <v>36</v>
      </c>
      <c r="E902" s="13">
        <v>100</v>
      </c>
      <c r="F902" s="13">
        <v>100</v>
      </c>
      <c r="G902" s="13">
        <v>100</v>
      </c>
      <c r="H902" s="13">
        <v>100</v>
      </c>
      <c r="I902" s="13">
        <v>0</v>
      </c>
      <c r="J902" s="13">
        <v>0</v>
      </c>
      <c r="K902" s="13">
        <v>0</v>
      </c>
      <c r="L902" s="13">
        <v>0</v>
      </c>
      <c r="M902" s="13">
        <v>0</v>
      </c>
      <c r="N902" s="13"/>
      <c r="O902" s="13"/>
    </row>
    <row r="903" spans="1:15" x14ac:dyDescent="0.35">
      <c r="A903" s="12" t="str">
        <f t="shared" si="14"/>
        <v>DISTRIBUCION VOLUMEN X CRITERIO (Consumiciones)Cerveza SurtidorBCN AM</v>
      </c>
      <c r="B903" s="12" t="s">
        <v>118</v>
      </c>
      <c r="C903" s="12" t="s">
        <v>179</v>
      </c>
      <c r="D903" s="12" t="s">
        <v>1</v>
      </c>
      <c r="E903" s="13">
        <v>5.075293439434903</v>
      </c>
      <c r="F903" s="13">
        <v>4.2493856970496653</v>
      </c>
      <c r="G903" s="13">
        <v>5.1090452173806753</v>
      </c>
      <c r="H903" s="13">
        <v>5.9265075990017664</v>
      </c>
      <c r="I903" s="13">
        <v>0</v>
      </c>
      <c r="J903" s="13">
        <v>0</v>
      </c>
      <c r="K903" s="13">
        <v>0</v>
      </c>
      <c r="L903" s="13">
        <v>0</v>
      </c>
      <c r="M903" s="13">
        <v>0</v>
      </c>
      <c r="N903" s="13"/>
      <c r="O903" s="13"/>
    </row>
    <row r="904" spans="1:15" x14ac:dyDescent="0.35">
      <c r="A904" s="12" t="str">
        <f t="shared" si="14"/>
        <v>DISTRIBUCION VOLUMEN X CRITERIO (Consumiciones)Cerveza SurtidorREST.CAT ARAGON</v>
      </c>
      <c r="B904" s="12" t="s">
        <v>118</v>
      </c>
      <c r="C904" s="12" t="s">
        <v>179</v>
      </c>
      <c r="D904" s="12" t="s">
        <v>2</v>
      </c>
      <c r="E904" s="13">
        <v>12.370209831543692</v>
      </c>
      <c r="F904" s="13">
        <v>11.672890795493823</v>
      </c>
      <c r="G904" s="13">
        <v>11.966773805162459</v>
      </c>
      <c r="H904" s="13">
        <v>11.791975903144044</v>
      </c>
      <c r="I904" s="13">
        <v>0</v>
      </c>
      <c r="J904" s="13">
        <v>0</v>
      </c>
      <c r="K904" s="13">
        <v>0</v>
      </c>
      <c r="L904" s="13">
        <v>0</v>
      </c>
      <c r="M904" s="13">
        <v>0</v>
      </c>
      <c r="N904" s="13"/>
      <c r="O904" s="13"/>
    </row>
    <row r="905" spans="1:15" x14ac:dyDescent="0.35">
      <c r="A905" s="12" t="str">
        <f t="shared" si="14"/>
        <v>DISTRIBUCION VOLUMEN X CRITERIO (Consumiciones)Cerveza SurtidorLEVANTE</v>
      </c>
      <c r="B905" s="12" t="s">
        <v>118</v>
      </c>
      <c r="C905" s="12" t="s">
        <v>179</v>
      </c>
      <c r="D905" s="12" t="s">
        <v>3</v>
      </c>
      <c r="E905" s="13">
        <v>11.69452380170536</v>
      </c>
      <c r="F905" s="13">
        <v>10.680877352678356</v>
      </c>
      <c r="G905" s="13">
        <v>10.775319008301821</v>
      </c>
      <c r="H905" s="13">
        <v>10.338052680555601</v>
      </c>
      <c r="I905" s="13">
        <v>0</v>
      </c>
      <c r="J905" s="13">
        <v>0</v>
      </c>
      <c r="K905" s="13">
        <v>0</v>
      </c>
      <c r="L905" s="13">
        <v>0</v>
      </c>
      <c r="M905" s="13">
        <v>0</v>
      </c>
      <c r="N905" s="13"/>
      <c r="O905" s="13"/>
    </row>
    <row r="906" spans="1:15" x14ac:dyDescent="0.35">
      <c r="A906" s="12" t="str">
        <f t="shared" si="14"/>
        <v>DISTRIBUCION VOLUMEN X CRITERIO (Consumiciones)Cerveza SurtidorANDALUCIA</v>
      </c>
      <c r="B906" s="12" t="s">
        <v>118</v>
      </c>
      <c r="C906" s="12" t="s">
        <v>179</v>
      </c>
      <c r="D906" s="12" t="s">
        <v>4</v>
      </c>
      <c r="E906" s="13">
        <v>26.648700912517288</v>
      </c>
      <c r="F906" s="13">
        <v>29.221356598221444</v>
      </c>
      <c r="G906" s="13">
        <v>29.386621445019362</v>
      </c>
      <c r="H906" s="13">
        <v>29.190828732068081</v>
      </c>
      <c r="I906" s="13">
        <v>0</v>
      </c>
      <c r="J906" s="13">
        <v>0</v>
      </c>
      <c r="K906" s="13">
        <v>0</v>
      </c>
      <c r="L906" s="13">
        <v>0</v>
      </c>
      <c r="M906" s="13">
        <v>0</v>
      </c>
      <c r="N906" s="13"/>
      <c r="O906" s="13"/>
    </row>
    <row r="907" spans="1:15" x14ac:dyDescent="0.35">
      <c r="A907" s="12" t="str">
        <f t="shared" si="14"/>
        <v>DISTRIBUCION VOLUMEN X CRITERIO (Consumiciones)Cerveza SurtidorMDD AM</v>
      </c>
      <c r="B907" s="12" t="s">
        <v>118</v>
      </c>
      <c r="C907" s="12" t="s">
        <v>179</v>
      </c>
      <c r="D907" s="12" t="s">
        <v>5</v>
      </c>
      <c r="E907" s="13">
        <v>13.8002386190742</v>
      </c>
      <c r="F907" s="13">
        <v>14.138992906642756</v>
      </c>
      <c r="G907" s="13">
        <v>14.066231678146778</v>
      </c>
      <c r="H907" s="13">
        <v>13.406906127681451</v>
      </c>
      <c r="I907" s="13">
        <v>0</v>
      </c>
      <c r="J907" s="13">
        <v>0</v>
      </c>
      <c r="K907" s="13">
        <v>0</v>
      </c>
      <c r="L907" s="13">
        <v>0</v>
      </c>
      <c r="M907" s="13">
        <v>0</v>
      </c>
      <c r="N907" s="13"/>
      <c r="O907" s="13"/>
    </row>
    <row r="908" spans="1:15" x14ac:dyDescent="0.35">
      <c r="A908" s="12" t="str">
        <f t="shared" si="14"/>
        <v>DISTRIBUCION VOLUMEN X CRITERIO (Consumiciones)Cerveza SurtidorRTO CENTRO</v>
      </c>
      <c r="B908" s="12" t="s">
        <v>118</v>
      </c>
      <c r="C908" s="12" t="s">
        <v>179</v>
      </c>
      <c r="D908" s="12" t="s">
        <v>6</v>
      </c>
      <c r="E908" s="13">
        <v>11.134600860342166</v>
      </c>
      <c r="F908" s="13">
        <v>9.7057755616274743</v>
      </c>
      <c r="G908" s="13">
        <v>7.8158564743143799</v>
      </c>
      <c r="H908" s="13">
        <v>8.0850964964225636</v>
      </c>
      <c r="I908" s="13">
        <v>0</v>
      </c>
      <c r="J908" s="13">
        <v>0</v>
      </c>
      <c r="K908" s="13">
        <v>0</v>
      </c>
      <c r="L908" s="13">
        <v>0</v>
      </c>
      <c r="M908" s="13">
        <v>0</v>
      </c>
      <c r="N908" s="13"/>
      <c r="O908" s="13"/>
    </row>
    <row r="909" spans="1:15" x14ac:dyDescent="0.35">
      <c r="A909" s="12" t="str">
        <f t="shared" si="14"/>
        <v>DISTRIBUCION VOLUMEN X CRITERIO (Consumiciones)Cerveza SurtidorNORTE-CENTRO</v>
      </c>
      <c r="B909" s="12" t="s">
        <v>118</v>
      </c>
      <c r="C909" s="12" t="s">
        <v>179</v>
      </c>
      <c r="D909" s="12" t="s">
        <v>7</v>
      </c>
      <c r="E909" s="13">
        <v>11.417557839585227</v>
      </c>
      <c r="F909" s="13">
        <v>11.454623527819281</v>
      </c>
      <c r="G909" s="13">
        <v>11.503851554546017</v>
      </c>
      <c r="H909" s="13">
        <v>12.145316877234881</v>
      </c>
      <c r="I909" s="13">
        <v>0</v>
      </c>
      <c r="J909" s="13">
        <v>0</v>
      </c>
      <c r="K909" s="13">
        <v>0</v>
      </c>
      <c r="L909" s="13">
        <v>0</v>
      </c>
      <c r="M909" s="13">
        <v>0</v>
      </c>
      <c r="N909" s="13"/>
      <c r="O909" s="13"/>
    </row>
    <row r="910" spans="1:15" x14ac:dyDescent="0.35">
      <c r="A910" s="12" t="str">
        <f t="shared" si="14"/>
        <v>DISTRIBUCION VOLUMEN X CRITERIO (Consumiciones)Cerveza SurtidorNOROESTE</v>
      </c>
      <c r="B910" s="12" t="s">
        <v>118</v>
      </c>
      <c r="C910" s="12" t="s">
        <v>179</v>
      </c>
      <c r="D910" s="12" t="s">
        <v>8</v>
      </c>
      <c r="E910" s="13">
        <v>7.8588644796900144</v>
      </c>
      <c r="F910" s="13">
        <v>8.8760910464652873</v>
      </c>
      <c r="G910" s="13">
        <v>9.3762927451290388</v>
      </c>
      <c r="H910" s="13">
        <v>9.1153216845674052</v>
      </c>
      <c r="I910" s="13">
        <v>0</v>
      </c>
      <c r="J910" s="13">
        <v>0</v>
      </c>
      <c r="K910" s="13">
        <v>0</v>
      </c>
      <c r="L910" s="13">
        <v>0</v>
      </c>
      <c r="M910" s="13">
        <v>0</v>
      </c>
      <c r="N910" s="13"/>
      <c r="O910" s="13"/>
    </row>
    <row r="911" spans="1:15" x14ac:dyDescent="0.35">
      <c r="A911" s="12" t="str">
        <f t="shared" si="14"/>
        <v>DISTRIBUCION VOLUMEN X CRITERIO (Consumiciones)Cerveza Surtidor&lt;2MIL</v>
      </c>
      <c r="B911" s="12" t="s">
        <v>118</v>
      </c>
      <c r="C911" s="12" t="s">
        <v>179</v>
      </c>
      <c r="D911" s="12" t="s">
        <v>9</v>
      </c>
      <c r="E911" s="13">
        <v>5.5634650116573079</v>
      </c>
      <c r="F911" s="13">
        <v>4.3815808518568744</v>
      </c>
      <c r="G911" s="13">
        <v>4.3651412778643985</v>
      </c>
      <c r="H911" s="13">
        <v>4.8791588306875386</v>
      </c>
      <c r="I911" s="13">
        <v>0</v>
      </c>
      <c r="J911" s="13">
        <v>0</v>
      </c>
      <c r="K911" s="13">
        <v>0</v>
      </c>
      <c r="L911" s="13">
        <v>0</v>
      </c>
      <c r="M911" s="13">
        <v>0</v>
      </c>
      <c r="N911" s="13"/>
      <c r="O911" s="13"/>
    </row>
    <row r="912" spans="1:15" x14ac:dyDescent="0.35">
      <c r="A912" s="12" t="str">
        <f t="shared" si="14"/>
        <v>DISTRIBUCION VOLUMEN X CRITERIO (Consumiciones)Cerveza Surtidor2-5MIL</v>
      </c>
      <c r="B912" s="12" t="s">
        <v>118</v>
      </c>
      <c r="C912" s="12" t="s">
        <v>179</v>
      </c>
      <c r="D912" s="12" t="s">
        <v>10</v>
      </c>
      <c r="E912" s="13">
        <v>3.8452018958175986</v>
      </c>
      <c r="F912" s="13">
        <v>3.6702062450257449</v>
      </c>
      <c r="G912" s="13">
        <v>3.809521338503564</v>
      </c>
      <c r="H912" s="13">
        <v>3.820354010014869</v>
      </c>
      <c r="I912" s="13">
        <v>0</v>
      </c>
      <c r="J912" s="13">
        <v>0</v>
      </c>
      <c r="K912" s="13">
        <v>0</v>
      </c>
      <c r="L912" s="13">
        <v>0</v>
      </c>
      <c r="M912" s="13">
        <v>0</v>
      </c>
      <c r="N912" s="13"/>
      <c r="O912" s="13"/>
    </row>
    <row r="913" spans="1:15" x14ac:dyDescent="0.35">
      <c r="A913" s="12" t="str">
        <f t="shared" si="14"/>
        <v>DISTRIBUCION VOLUMEN X CRITERIO (Consumiciones)Cerveza Surtidor5-10MIL</v>
      </c>
      <c r="B913" s="12" t="s">
        <v>118</v>
      </c>
      <c r="C913" s="12" t="s">
        <v>179</v>
      </c>
      <c r="D913" s="12" t="s">
        <v>11</v>
      </c>
      <c r="E913" s="13">
        <v>5.7300590709909986</v>
      </c>
      <c r="F913" s="13">
        <v>5.8951170129705499</v>
      </c>
      <c r="G913" s="13">
        <v>8.4406857371113517</v>
      </c>
      <c r="H913" s="13">
        <v>8.1767957542550178</v>
      </c>
      <c r="I913" s="13">
        <v>0</v>
      </c>
      <c r="J913" s="13">
        <v>0</v>
      </c>
      <c r="K913" s="13">
        <v>0</v>
      </c>
      <c r="L913" s="13">
        <v>0</v>
      </c>
      <c r="M913" s="13">
        <v>0</v>
      </c>
      <c r="N913" s="13"/>
      <c r="O913" s="13"/>
    </row>
    <row r="914" spans="1:15" x14ac:dyDescent="0.35">
      <c r="A914" s="12" t="str">
        <f t="shared" si="14"/>
        <v>DISTRIBUCION VOLUMEN X CRITERIO (Consumiciones)Cerveza Surtidor10-30MIL</v>
      </c>
      <c r="B914" s="12" t="s">
        <v>118</v>
      </c>
      <c r="C914" s="12" t="s">
        <v>179</v>
      </c>
      <c r="D914" s="12" t="s">
        <v>12</v>
      </c>
      <c r="E914" s="13">
        <v>15.671223780178565</v>
      </c>
      <c r="F914" s="13">
        <v>17.572145502479032</v>
      </c>
      <c r="G914" s="13">
        <v>16.447402332554155</v>
      </c>
      <c r="H914" s="13">
        <v>17.490861187663295</v>
      </c>
      <c r="I914" s="13">
        <v>0</v>
      </c>
      <c r="J914" s="13">
        <v>0</v>
      </c>
      <c r="K914" s="13">
        <v>0</v>
      </c>
      <c r="L914" s="13">
        <v>0</v>
      </c>
      <c r="M914" s="13">
        <v>0</v>
      </c>
      <c r="N914" s="13"/>
      <c r="O914" s="13"/>
    </row>
    <row r="915" spans="1:15" x14ac:dyDescent="0.35">
      <c r="A915" s="12" t="str">
        <f t="shared" si="14"/>
        <v>DISTRIBUCION VOLUMEN X CRITERIO (Consumiciones)Cerveza Surtidor30-100MIL</v>
      </c>
      <c r="B915" s="12" t="s">
        <v>118</v>
      </c>
      <c r="C915" s="12" t="s">
        <v>179</v>
      </c>
      <c r="D915" s="12" t="s">
        <v>13</v>
      </c>
      <c r="E915" s="13">
        <v>21.153588225206782</v>
      </c>
      <c r="F915" s="13">
        <v>21.111293937431448</v>
      </c>
      <c r="G915" s="13">
        <v>18.106544166002745</v>
      </c>
      <c r="H915" s="13">
        <v>18.923177850154389</v>
      </c>
      <c r="I915" s="13">
        <v>0</v>
      </c>
      <c r="J915" s="13">
        <v>0</v>
      </c>
      <c r="K915" s="13">
        <v>0</v>
      </c>
      <c r="L915" s="13">
        <v>0</v>
      </c>
      <c r="M915" s="13">
        <v>0</v>
      </c>
      <c r="N915" s="13"/>
      <c r="O915" s="13"/>
    </row>
    <row r="916" spans="1:15" x14ac:dyDescent="0.35">
      <c r="A916" s="12" t="str">
        <f t="shared" si="14"/>
        <v>DISTRIBUCION VOLUMEN X CRITERIO (Consumiciones)Cerveza Surtidor100-200MIL</v>
      </c>
      <c r="B916" s="12" t="s">
        <v>118</v>
      </c>
      <c r="C916" s="12" t="s">
        <v>179</v>
      </c>
      <c r="D916" s="12" t="s">
        <v>14</v>
      </c>
      <c r="E916" s="13">
        <v>13.540450311408836</v>
      </c>
      <c r="F916" s="13">
        <v>12.406901558970022</v>
      </c>
      <c r="G916" s="13">
        <v>12.361713676261852</v>
      </c>
      <c r="H916" s="13">
        <v>11.44805030535916</v>
      </c>
      <c r="I916" s="13">
        <v>0</v>
      </c>
      <c r="J916" s="13">
        <v>0</v>
      </c>
      <c r="K916" s="13">
        <v>0</v>
      </c>
      <c r="L916" s="13">
        <v>0</v>
      </c>
      <c r="M916" s="13">
        <v>0</v>
      </c>
      <c r="N916" s="13"/>
      <c r="O916" s="13"/>
    </row>
    <row r="917" spans="1:15" x14ac:dyDescent="0.35">
      <c r="A917" s="12" t="str">
        <f t="shared" si="14"/>
        <v>DISTRIBUCION VOLUMEN X CRITERIO (Consumiciones)Cerveza Surtidor200-500MIL</v>
      </c>
      <c r="B917" s="12" t="s">
        <v>118</v>
      </c>
      <c r="C917" s="12" t="s">
        <v>179</v>
      </c>
      <c r="D917" s="12" t="s">
        <v>15</v>
      </c>
      <c r="E917" s="13">
        <v>13.65708906621132</v>
      </c>
      <c r="F917" s="13">
        <v>13.245532404358492</v>
      </c>
      <c r="G917" s="13">
        <v>13.925144658879033</v>
      </c>
      <c r="H917" s="13">
        <v>14.296893047832555</v>
      </c>
      <c r="I917" s="13">
        <v>0</v>
      </c>
      <c r="J917" s="13">
        <v>0</v>
      </c>
      <c r="K917" s="13">
        <v>0</v>
      </c>
      <c r="L917" s="13">
        <v>0</v>
      </c>
      <c r="M917" s="13">
        <v>0</v>
      </c>
      <c r="N917" s="13"/>
      <c r="O917" s="13"/>
    </row>
    <row r="918" spans="1:15" x14ac:dyDescent="0.35">
      <c r="A918" s="12" t="str">
        <f t="shared" si="14"/>
        <v>DISTRIBUCION VOLUMEN X CRITERIO (Consumiciones)Cerveza Surtidor&gt;500MIL</v>
      </c>
      <c r="B918" s="12" t="s">
        <v>118</v>
      </c>
      <c r="C918" s="12" t="s">
        <v>179</v>
      </c>
      <c r="D918" s="12" t="s">
        <v>16</v>
      </c>
      <c r="E918" s="13">
        <v>20.838924827694409</v>
      </c>
      <c r="F918" s="13">
        <v>21.717213367305156</v>
      </c>
      <c r="G918" s="13">
        <v>22.543849119108465</v>
      </c>
      <c r="H918" s="13">
        <v>20.964707997253882</v>
      </c>
      <c r="I918" s="13">
        <v>0</v>
      </c>
      <c r="J918" s="13">
        <v>0</v>
      </c>
      <c r="K918" s="13">
        <v>0</v>
      </c>
      <c r="L918" s="13">
        <v>0</v>
      </c>
      <c r="M918" s="13">
        <v>0</v>
      </c>
      <c r="N918" s="13"/>
      <c r="O918" s="13"/>
    </row>
    <row r="919" spans="1:15" x14ac:dyDescent="0.35">
      <c r="A919" s="12" t="str">
        <f t="shared" si="14"/>
        <v>DISTRIBUCION VOLUMEN X CRITERIO (Consumiciones)Cerveza SurtidorDE 15 A 19 AÑOS</v>
      </c>
      <c r="B919" s="12" t="s">
        <v>118</v>
      </c>
      <c r="C919" s="12" t="s">
        <v>179</v>
      </c>
      <c r="D919" s="12" t="s">
        <v>39</v>
      </c>
      <c r="E919" s="13">
        <v>0.46509564830321409</v>
      </c>
      <c r="F919" s="13">
        <v>0.61004852540584509</v>
      </c>
      <c r="G919" s="13">
        <v>0.74040611151836266</v>
      </c>
      <c r="H919" s="13">
        <v>0.33745827137758139</v>
      </c>
      <c r="I919" s="13">
        <v>0</v>
      </c>
      <c r="J919" s="13">
        <v>0</v>
      </c>
      <c r="K919" s="13">
        <v>0</v>
      </c>
      <c r="L919" s="13">
        <v>0</v>
      </c>
      <c r="M919" s="13">
        <v>0</v>
      </c>
      <c r="N919" s="13"/>
      <c r="O919" s="13"/>
    </row>
    <row r="920" spans="1:15" x14ac:dyDescent="0.35">
      <c r="A920" s="12" t="str">
        <f t="shared" si="14"/>
        <v>DISTRIBUCION VOLUMEN X CRITERIO (Consumiciones)Cerveza SurtidorDE 20 A 24 AÑOS</v>
      </c>
      <c r="B920" s="12" t="s">
        <v>118</v>
      </c>
      <c r="C920" s="12" t="s">
        <v>179</v>
      </c>
      <c r="D920" s="12" t="s">
        <v>40</v>
      </c>
      <c r="E920" s="13">
        <v>2.141889323073443</v>
      </c>
      <c r="F920" s="13">
        <v>2.7599865186216421</v>
      </c>
      <c r="G920" s="13">
        <v>2.0938801213521336</v>
      </c>
      <c r="H920" s="13">
        <v>1.5328344471811624</v>
      </c>
      <c r="I920" s="13">
        <v>0</v>
      </c>
      <c r="J920" s="13">
        <v>0</v>
      </c>
      <c r="K920" s="13">
        <v>0</v>
      </c>
      <c r="L920" s="13">
        <v>0</v>
      </c>
      <c r="M920" s="13">
        <v>0</v>
      </c>
      <c r="N920" s="13"/>
      <c r="O920" s="13"/>
    </row>
    <row r="921" spans="1:15" x14ac:dyDescent="0.35">
      <c r="A921" s="12" t="str">
        <f t="shared" si="14"/>
        <v>DISTRIBUCION VOLUMEN X CRITERIO (Consumiciones)Cerveza SurtidorDE 25 A 34 AÑOS</v>
      </c>
      <c r="B921" s="12" t="s">
        <v>118</v>
      </c>
      <c r="C921" s="12" t="s">
        <v>179</v>
      </c>
      <c r="D921" s="12" t="s">
        <v>41</v>
      </c>
      <c r="E921" s="13">
        <v>7.3113541085169498</v>
      </c>
      <c r="F921" s="13">
        <v>7.269541452046588</v>
      </c>
      <c r="G921" s="13">
        <v>7.4079068463585989</v>
      </c>
      <c r="H921" s="13">
        <v>6.2892547983848663</v>
      </c>
      <c r="I921" s="13">
        <v>0</v>
      </c>
      <c r="J921" s="13">
        <v>0</v>
      </c>
      <c r="K921" s="13">
        <v>0</v>
      </c>
      <c r="L921" s="13">
        <v>0</v>
      </c>
      <c r="M921" s="13">
        <v>0</v>
      </c>
      <c r="N921" s="13"/>
      <c r="O921" s="13"/>
    </row>
    <row r="922" spans="1:15" x14ac:dyDescent="0.35">
      <c r="A922" s="12" t="str">
        <f t="shared" si="14"/>
        <v>DISTRIBUCION VOLUMEN X CRITERIO (Consumiciones)Cerveza SurtidorDE 35 A 49 AÑOS</v>
      </c>
      <c r="B922" s="12" t="s">
        <v>118</v>
      </c>
      <c r="C922" s="12" t="s">
        <v>179</v>
      </c>
      <c r="D922" s="12" t="s">
        <v>42</v>
      </c>
      <c r="E922" s="13">
        <v>25.115460253870264</v>
      </c>
      <c r="F922" s="13">
        <v>22.381576422335574</v>
      </c>
      <c r="G922" s="13">
        <v>21.207160601539236</v>
      </c>
      <c r="H922" s="13">
        <v>20.633837845664292</v>
      </c>
      <c r="I922" s="13">
        <v>0</v>
      </c>
      <c r="J922" s="13">
        <v>0</v>
      </c>
      <c r="K922" s="13">
        <v>0</v>
      </c>
      <c r="L922" s="13">
        <v>0</v>
      </c>
      <c r="M922" s="13">
        <v>0</v>
      </c>
      <c r="N922" s="13"/>
      <c r="O922" s="13"/>
    </row>
    <row r="923" spans="1:15" x14ac:dyDescent="0.35">
      <c r="A923" s="12" t="str">
        <f t="shared" si="14"/>
        <v>DISTRIBUCION VOLUMEN X CRITERIO (Consumiciones)Cerveza SurtidorDE 50 A 59 AÑOS</v>
      </c>
      <c r="B923" s="12" t="s">
        <v>118</v>
      </c>
      <c r="C923" s="12" t="s">
        <v>179</v>
      </c>
      <c r="D923" s="12" t="s">
        <v>43</v>
      </c>
      <c r="E923" s="13">
        <v>25.399606679874637</v>
      </c>
      <c r="F923" s="13">
        <v>24.659796479129852</v>
      </c>
      <c r="G923" s="13">
        <v>25.415082392628278</v>
      </c>
      <c r="H923" s="13">
        <v>23.785436792118254</v>
      </c>
      <c r="I923" s="13">
        <v>0</v>
      </c>
      <c r="J923" s="13">
        <v>0</v>
      </c>
      <c r="K923" s="13">
        <v>0</v>
      </c>
      <c r="L923" s="13">
        <v>0</v>
      </c>
      <c r="M923" s="13">
        <v>0</v>
      </c>
      <c r="N923" s="13"/>
      <c r="O923" s="13"/>
    </row>
    <row r="924" spans="1:15" x14ac:dyDescent="0.35">
      <c r="A924" s="12" t="str">
        <f t="shared" si="14"/>
        <v>DISTRIBUCION VOLUMEN X CRITERIO (Consumiciones)Cerveza SurtidorDE 60 A 75 AÑOS</v>
      </c>
      <c r="B924" s="12" t="s">
        <v>118</v>
      </c>
      <c r="C924" s="12" t="s">
        <v>179</v>
      </c>
      <c r="D924" s="12" t="s">
        <v>44</v>
      </c>
      <c r="E924" s="13">
        <v>39.566596248499508</v>
      </c>
      <c r="F924" s="13">
        <v>42.319047215179502</v>
      </c>
      <c r="G924" s="13">
        <v>43.135565886946111</v>
      </c>
      <c r="H924" s="13">
        <v>47.421183335882063</v>
      </c>
      <c r="I924" s="13">
        <v>0</v>
      </c>
      <c r="J924" s="13">
        <v>0</v>
      </c>
      <c r="K924" s="13">
        <v>0</v>
      </c>
      <c r="L924" s="13">
        <v>0</v>
      </c>
      <c r="M924" s="13">
        <v>0</v>
      </c>
      <c r="N924" s="13"/>
      <c r="O924" s="13"/>
    </row>
    <row r="925" spans="1:15" x14ac:dyDescent="0.35">
      <c r="A925" s="12" t="str">
        <f t="shared" si="14"/>
        <v>DISTRIBUCION VOLUMEN X CRITERIO (Consumiciones)Cerveza SurtidorALTA Y MEDIA ALTA</v>
      </c>
      <c r="B925" s="12" t="s">
        <v>118</v>
      </c>
      <c r="C925" s="12" t="s">
        <v>179</v>
      </c>
      <c r="D925" s="12" t="s">
        <v>17</v>
      </c>
      <c r="E925" s="13">
        <v>28.765339667319768</v>
      </c>
      <c r="F925" s="13">
        <v>28.321277869994333</v>
      </c>
      <c r="G925" s="13">
        <v>30.087144153110607</v>
      </c>
      <c r="H925" s="13">
        <v>29.224087582928522</v>
      </c>
      <c r="I925" s="13">
        <v>0</v>
      </c>
      <c r="J925" s="13">
        <v>0</v>
      </c>
      <c r="K925" s="13">
        <v>0</v>
      </c>
      <c r="L925" s="13">
        <v>0</v>
      </c>
      <c r="M925" s="13">
        <v>0</v>
      </c>
      <c r="N925" s="13"/>
      <c r="O925" s="13"/>
    </row>
    <row r="926" spans="1:15" x14ac:dyDescent="0.35">
      <c r="A926" s="12" t="str">
        <f t="shared" si="14"/>
        <v>DISTRIBUCION VOLUMEN X CRITERIO (Consumiciones)Cerveza SurtidorMEDIA</v>
      </c>
      <c r="B926" s="12" t="s">
        <v>118</v>
      </c>
      <c r="C926" s="12" t="s">
        <v>179</v>
      </c>
      <c r="D926" s="12" t="s">
        <v>18</v>
      </c>
      <c r="E926" s="13">
        <v>32.449851684015805</v>
      </c>
      <c r="F926" s="13">
        <v>32.045280651212579</v>
      </c>
      <c r="G926" s="13">
        <v>35.1527504819272</v>
      </c>
      <c r="H926" s="13">
        <v>34.844253814142505</v>
      </c>
      <c r="I926" s="13">
        <v>0</v>
      </c>
      <c r="J926" s="13">
        <v>0</v>
      </c>
      <c r="K926" s="13">
        <v>0</v>
      </c>
      <c r="L926" s="13">
        <v>0</v>
      </c>
      <c r="M926" s="13">
        <v>0</v>
      </c>
      <c r="N926" s="13"/>
      <c r="O926" s="13"/>
    </row>
    <row r="927" spans="1:15" x14ac:dyDescent="0.35">
      <c r="A927" s="12" t="str">
        <f t="shared" si="14"/>
        <v>DISTRIBUCION VOLUMEN X CRITERIO (Consumiciones)Cerveza SurtidorMEDIA BAJA</v>
      </c>
      <c r="B927" s="12" t="s">
        <v>118</v>
      </c>
      <c r="C927" s="12" t="s">
        <v>179</v>
      </c>
      <c r="D927" s="12" t="s">
        <v>19</v>
      </c>
      <c r="E927" s="13">
        <v>24.957066809692169</v>
      </c>
      <c r="F927" s="13">
        <v>23.69990618534446</v>
      </c>
      <c r="G927" s="13">
        <v>21.513988832734675</v>
      </c>
      <c r="H927" s="13">
        <v>22.431483310177882</v>
      </c>
      <c r="I927" s="13">
        <v>0</v>
      </c>
      <c r="J927" s="13">
        <v>0</v>
      </c>
      <c r="K927" s="13">
        <v>0</v>
      </c>
      <c r="L927" s="13">
        <v>0</v>
      </c>
      <c r="M927" s="13">
        <v>0</v>
      </c>
      <c r="N927" s="13"/>
      <c r="O927" s="13"/>
    </row>
    <row r="928" spans="1:15" x14ac:dyDescent="0.35">
      <c r="A928" s="12" t="str">
        <f t="shared" si="14"/>
        <v>DISTRIBUCION VOLUMEN X CRITERIO (Consumiciones)Cerveza SurtidorBAJA</v>
      </c>
      <c r="B928" s="12" t="s">
        <v>118</v>
      </c>
      <c r="C928" s="12" t="s">
        <v>179</v>
      </c>
      <c r="D928" s="12" t="s">
        <v>20</v>
      </c>
      <c r="E928" s="13">
        <v>13.827734541752864</v>
      </c>
      <c r="F928" s="13">
        <v>15.933522265444797</v>
      </c>
      <c r="G928" s="13">
        <v>13.246116532227514</v>
      </c>
      <c r="H928" s="13">
        <v>13.500185460544085</v>
      </c>
      <c r="I928" s="13">
        <v>0</v>
      </c>
      <c r="J928" s="13">
        <v>0</v>
      </c>
      <c r="K928" s="13">
        <v>0</v>
      </c>
      <c r="L928" s="13">
        <v>0</v>
      </c>
      <c r="M928" s="13">
        <v>0</v>
      </c>
      <c r="N928" s="13"/>
      <c r="O928" s="13"/>
    </row>
    <row r="929" spans="1:15" x14ac:dyDescent="0.35">
      <c r="A929" s="12" t="str">
        <f t="shared" si="14"/>
        <v>DISTRIBUCION VOLUMEN X CRITERIO (Consumiciones)Cerveza SurtidorHOMBRE</v>
      </c>
      <c r="B929" s="12" t="s">
        <v>118</v>
      </c>
      <c r="C929" s="12" t="s">
        <v>179</v>
      </c>
      <c r="D929" s="12" t="s">
        <v>21</v>
      </c>
      <c r="E929" s="13">
        <v>61.355297963710932</v>
      </c>
      <c r="F929" s="13">
        <v>64.114402549424014</v>
      </c>
      <c r="G929" s="13">
        <v>62.486212736623457</v>
      </c>
      <c r="H929" s="13">
        <v>61.878707177323058</v>
      </c>
      <c r="I929" s="13">
        <v>0</v>
      </c>
      <c r="J929" s="13">
        <v>0</v>
      </c>
      <c r="K929" s="13">
        <v>0</v>
      </c>
      <c r="L929" s="13">
        <v>0</v>
      </c>
      <c r="M929" s="13">
        <v>0</v>
      </c>
      <c r="N929" s="13"/>
      <c r="O929" s="13"/>
    </row>
    <row r="930" spans="1:15" x14ac:dyDescent="0.35">
      <c r="A930" s="12" t="str">
        <f t="shared" si="14"/>
        <v>DISTRIBUCION VOLUMEN X CRITERIO (Consumiciones)Cerveza SurtidorMUJER</v>
      </c>
      <c r="B930" s="12" t="s">
        <v>118</v>
      </c>
      <c r="C930" s="12" t="s">
        <v>179</v>
      </c>
      <c r="D930" s="12" t="s">
        <v>22</v>
      </c>
      <c r="E930" s="13">
        <v>38.644702036289068</v>
      </c>
      <c r="F930" s="13">
        <v>35.885597450575986</v>
      </c>
      <c r="G930" s="13">
        <v>37.513775731948726</v>
      </c>
      <c r="H930" s="13">
        <v>38.121302990469928</v>
      </c>
      <c r="I930" s="13">
        <v>0</v>
      </c>
      <c r="J930" s="13">
        <v>0</v>
      </c>
      <c r="K930" s="13">
        <v>0</v>
      </c>
      <c r="L930" s="13">
        <v>0</v>
      </c>
      <c r="M930" s="13">
        <v>0</v>
      </c>
      <c r="N930" s="13"/>
      <c r="O930" s="13"/>
    </row>
    <row r="931" spans="1:15" x14ac:dyDescent="0.35">
      <c r="A931" s="12" t="str">
        <f t="shared" si="14"/>
        <v>DISTRIBUCION VOLUMEN X CRITERIO (Consumiciones)Otras CervezasT.ESPAÑA</v>
      </c>
      <c r="B931" s="12" t="s">
        <v>118</v>
      </c>
      <c r="C931" s="12" t="s">
        <v>147</v>
      </c>
      <c r="D931" s="12" t="s">
        <v>36</v>
      </c>
      <c r="E931" s="13">
        <v>100</v>
      </c>
      <c r="F931" s="13">
        <v>100</v>
      </c>
      <c r="G931" s="13">
        <v>100</v>
      </c>
      <c r="H931" s="13">
        <v>100</v>
      </c>
      <c r="I931" s="13">
        <v>0</v>
      </c>
      <c r="J931" s="13">
        <v>0</v>
      </c>
      <c r="K931" s="13">
        <v>0</v>
      </c>
      <c r="L931" s="13">
        <v>0</v>
      </c>
      <c r="M931" s="13">
        <v>0</v>
      </c>
      <c r="N931" s="13"/>
      <c r="O931" s="13"/>
    </row>
    <row r="932" spans="1:15" x14ac:dyDescent="0.35">
      <c r="A932" s="12" t="str">
        <f t="shared" si="14"/>
        <v>DISTRIBUCION VOLUMEN X CRITERIO (Consumiciones)Otras CervezasBCN AM</v>
      </c>
      <c r="B932" s="12" t="s">
        <v>118</v>
      </c>
      <c r="C932" s="12" t="s">
        <v>147</v>
      </c>
      <c r="D932" s="12" t="s">
        <v>1</v>
      </c>
      <c r="E932" s="13">
        <v>2.3899632858887188</v>
      </c>
      <c r="F932" s="13" t="s">
        <v>212</v>
      </c>
      <c r="G932" s="13">
        <v>2.0107590194073035</v>
      </c>
      <c r="H932" s="13">
        <v>0.7509890981552958</v>
      </c>
      <c r="I932" s="13">
        <v>0</v>
      </c>
      <c r="J932" s="13">
        <v>0</v>
      </c>
      <c r="K932" s="13">
        <v>0</v>
      </c>
      <c r="L932" s="13">
        <v>0</v>
      </c>
      <c r="M932" s="13">
        <v>0</v>
      </c>
      <c r="N932" s="13"/>
      <c r="O932" s="13"/>
    </row>
    <row r="933" spans="1:15" x14ac:dyDescent="0.35">
      <c r="A933" s="12" t="str">
        <f t="shared" si="14"/>
        <v>DISTRIBUCION VOLUMEN X CRITERIO (Consumiciones)Otras CervezasREST.CAT ARAGON</v>
      </c>
      <c r="B933" s="12" t="s">
        <v>118</v>
      </c>
      <c r="C933" s="12" t="s">
        <v>147</v>
      </c>
      <c r="D933" s="12" t="s">
        <v>2</v>
      </c>
      <c r="E933" s="13">
        <v>8.2023036875484365</v>
      </c>
      <c r="F933" s="13">
        <v>8.6174651452051076</v>
      </c>
      <c r="G933" s="13">
        <v>6.6760035918232123</v>
      </c>
      <c r="H933" s="13">
        <v>4.9650389674040971</v>
      </c>
      <c r="I933" s="13">
        <v>0</v>
      </c>
      <c r="J933" s="13">
        <v>0</v>
      </c>
      <c r="K933" s="13">
        <v>0</v>
      </c>
      <c r="L933" s="13">
        <v>0</v>
      </c>
      <c r="M933" s="13">
        <v>0</v>
      </c>
      <c r="N933" s="13"/>
      <c r="O933" s="13"/>
    </row>
    <row r="934" spans="1:15" x14ac:dyDescent="0.35">
      <c r="A934" s="12" t="str">
        <f t="shared" si="14"/>
        <v>DISTRIBUCION VOLUMEN X CRITERIO (Consumiciones)Otras CervezasLEVANTE</v>
      </c>
      <c r="B934" s="12" t="s">
        <v>118</v>
      </c>
      <c r="C934" s="12" t="s">
        <v>147</v>
      </c>
      <c r="D934" s="12" t="s">
        <v>3</v>
      </c>
      <c r="E934" s="13">
        <v>7.5367724041382615</v>
      </c>
      <c r="F934" s="13">
        <v>10.520470423703115</v>
      </c>
      <c r="G934" s="13">
        <v>16.964483947692795</v>
      </c>
      <c r="H934" s="13">
        <v>10.418980205139118</v>
      </c>
      <c r="I934" s="13">
        <v>0</v>
      </c>
      <c r="J934" s="13">
        <v>0</v>
      </c>
      <c r="K934" s="13">
        <v>0</v>
      </c>
      <c r="L934" s="13">
        <v>0</v>
      </c>
      <c r="M934" s="13">
        <v>0</v>
      </c>
      <c r="N934" s="13"/>
      <c r="O934" s="13"/>
    </row>
    <row r="935" spans="1:15" x14ac:dyDescent="0.35">
      <c r="A935" s="12" t="str">
        <f t="shared" si="14"/>
        <v>DISTRIBUCION VOLUMEN X CRITERIO (Consumiciones)Otras CervezasANDALUCIA</v>
      </c>
      <c r="B935" s="12" t="s">
        <v>118</v>
      </c>
      <c r="C935" s="12" t="s">
        <v>147</v>
      </c>
      <c r="D935" s="12" t="s">
        <v>4</v>
      </c>
      <c r="E935" s="13">
        <v>7.5903071791174437</v>
      </c>
      <c r="F935" s="13">
        <v>11.488754571501062</v>
      </c>
      <c r="G935" s="13">
        <v>4.4594555653689696</v>
      </c>
      <c r="H935" s="13">
        <v>26.328624033069904</v>
      </c>
      <c r="I935" s="13">
        <v>0</v>
      </c>
      <c r="J935" s="13">
        <v>0</v>
      </c>
      <c r="K935" s="13">
        <v>0</v>
      </c>
      <c r="L935" s="13">
        <v>0</v>
      </c>
      <c r="M935" s="13">
        <v>0</v>
      </c>
      <c r="N935" s="13"/>
      <c r="O935" s="13"/>
    </row>
    <row r="936" spans="1:15" x14ac:dyDescent="0.35">
      <c r="A936" s="12" t="str">
        <f t="shared" si="14"/>
        <v>DISTRIBUCION VOLUMEN X CRITERIO (Consumiciones)Otras CervezasMDD AM</v>
      </c>
      <c r="B936" s="12" t="s">
        <v>118</v>
      </c>
      <c r="C936" s="12" t="s">
        <v>147</v>
      </c>
      <c r="D936" s="12" t="s">
        <v>5</v>
      </c>
      <c r="E936" s="13">
        <v>3.1904246421107141</v>
      </c>
      <c r="F936" s="13">
        <v>17.555832647479257</v>
      </c>
      <c r="G936" s="13">
        <v>12.267914161551497</v>
      </c>
      <c r="H936" s="13">
        <v>9.4305027552872822</v>
      </c>
      <c r="I936" s="13">
        <v>0</v>
      </c>
      <c r="J936" s="13">
        <v>0</v>
      </c>
      <c r="K936" s="13">
        <v>0</v>
      </c>
      <c r="L936" s="13">
        <v>0</v>
      </c>
      <c r="M936" s="13">
        <v>0</v>
      </c>
      <c r="N936" s="13"/>
      <c r="O936" s="13"/>
    </row>
    <row r="937" spans="1:15" x14ac:dyDescent="0.35">
      <c r="A937" s="12" t="str">
        <f t="shared" si="14"/>
        <v>DISTRIBUCION VOLUMEN X CRITERIO (Consumiciones)Otras CervezasRTO CENTRO</v>
      </c>
      <c r="B937" s="12" t="s">
        <v>118</v>
      </c>
      <c r="C937" s="12" t="s">
        <v>147</v>
      </c>
      <c r="D937" s="12" t="s">
        <v>6</v>
      </c>
      <c r="E937" s="13">
        <v>39.06551817040306</v>
      </c>
      <c r="F937" s="13">
        <v>15.168681427484081</v>
      </c>
      <c r="G937" s="13">
        <v>19.616482679323134</v>
      </c>
      <c r="H937" s="13">
        <v>7.7969390354398636</v>
      </c>
      <c r="I937" s="13">
        <v>0</v>
      </c>
      <c r="J937" s="13">
        <v>0</v>
      </c>
      <c r="K937" s="13">
        <v>0</v>
      </c>
      <c r="L937" s="13">
        <v>0</v>
      </c>
      <c r="M937" s="13">
        <v>0</v>
      </c>
      <c r="N937" s="13"/>
      <c r="O937" s="13"/>
    </row>
    <row r="938" spans="1:15" x14ac:dyDescent="0.35">
      <c r="A938" s="12" t="str">
        <f t="shared" si="14"/>
        <v>DISTRIBUCION VOLUMEN X CRITERIO (Consumiciones)Otras CervezasNORTE-CENTRO</v>
      </c>
      <c r="B938" s="12" t="s">
        <v>118</v>
      </c>
      <c r="C938" s="12" t="s">
        <v>147</v>
      </c>
      <c r="D938" s="12" t="s">
        <v>7</v>
      </c>
      <c r="E938" s="13">
        <v>0.88765985228936239</v>
      </c>
      <c r="F938" s="13">
        <v>17.115413771124825</v>
      </c>
      <c r="G938" s="13">
        <v>10.688601066542326</v>
      </c>
      <c r="H938" s="13">
        <v>19.631760449616458</v>
      </c>
      <c r="I938" s="13">
        <v>0</v>
      </c>
      <c r="J938" s="13">
        <v>0</v>
      </c>
      <c r="K938" s="13">
        <v>0</v>
      </c>
      <c r="L938" s="13">
        <v>0</v>
      </c>
      <c r="M938" s="13">
        <v>0</v>
      </c>
      <c r="N938" s="13"/>
      <c r="O938" s="13"/>
    </row>
    <row r="939" spans="1:15" x14ac:dyDescent="0.35">
      <c r="A939" s="12" t="str">
        <f t="shared" si="14"/>
        <v>DISTRIBUCION VOLUMEN X CRITERIO (Consumiciones)Otras CervezasNOROESTE</v>
      </c>
      <c r="B939" s="12" t="s">
        <v>118</v>
      </c>
      <c r="C939" s="12" t="s">
        <v>147</v>
      </c>
      <c r="D939" s="12" t="s">
        <v>8</v>
      </c>
      <c r="E939" s="13">
        <v>31.137066246311679</v>
      </c>
      <c r="F939" s="13">
        <v>19.533358807913416</v>
      </c>
      <c r="G939" s="13">
        <v>27.316320389269226</v>
      </c>
      <c r="H939" s="13">
        <v>20.677157394778341</v>
      </c>
      <c r="I939" s="13">
        <v>0</v>
      </c>
      <c r="J939" s="13">
        <v>0</v>
      </c>
      <c r="K939" s="13">
        <v>0</v>
      </c>
      <c r="L939" s="13">
        <v>0</v>
      </c>
      <c r="M939" s="13">
        <v>0</v>
      </c>
      <c r="N939" s="13"/>
      <c r="O939" s="13"/>
    </row>
    <row r="940" spans="1:15" x14ac:dyDescent="0.35">
      <c r="A940" s="12" t="str">
        <f t="shared" si="14"/>
        <v>DISTRIBUCION VOLUMEN X CRITERIO (Consumiciones)Otras Cervezas&lt;2MIL</v>
      </c>
      <c r="B940" s="12" t="s">
        <v>118</v>
      </c>
      <c r="C940" s="12" t="s">
        <v>147</v>
      </c>
      <c r="D940" s="12" t="s">
        <v>9</v>
      </c>
      <c r="E940" s="13">
        <v>2.8883152717820786</v>
      </c>
      <c r="F940" s="13">
        <v>10.250202662145186</v>
      </c>
      <c r="G940" s="13">
        <v>3.7555121042513644</v>
      </c>
      <c r="H940" s="13">
        <v>0.81771936697718073</v>
      </c>
      <c r="I940" s="13">
        <v>0</v>
      </c>
      <c r="J940" s="13">
        <v>0</v>
      </c>
      <c r="K940" s="13">
        <v>0</v>
      </c>
      <c r="L940" s="13">
        <v>0</v>
      </c>
      <c r="M940" s="13">
        <v>0</v>
      </c>
      <c r="N940" s="13"/>
      <c r="O940" s="13"/>
    </row>
    <row r="941" spans="1:15" x14ac:dyDescent="0.35">
      <c r="A941" s="12" t="str">
        <f t="shared" si="14"/>
        <v>DISTRIBUCION VOLUMEN X CRITERIO (Consumiciones)Otras Cervezas2-5MIL</v>
      </c>
      <c r="B941" s="12" t="s">
        <v>118</v>
      </c>
      <c r="C941" s="12" t="s">
        <v>147</v>
      </c>
      <c r="D941" s="12" t="s">
        <v>10</v>
      </c>
      <c r="E941" s="13">
        <v>5.4867961483773691</v>
      </c>
      <c r="F941" s="13">
        <v>0.34400336635746503</v>
      </c>
      <c r="G941" s="13">
        <v>9.3340378570905891</v>
      </c>
      <c r="H941" s="13">
        <v>8.9577630098248822</v>
      </c>
      <c r="I941" s="13">
        <v>0</v>
      </c>
      <c r="J941" s="13">
        <v>0</v>
      </c>
      <c r="K941" s="13">
        <v>0</v>
      </c>
      <c r="L941" s="13">
        <v>0</v>
      </c>
      <c r="M941" s="13">
        <v>0</v>
      </c>
      <c r="N941" s="13"/>
      <c r="O941" s="13"/>
    </row>
    <row r="942" spans="1:15" x14ac:dyDescent="0.35">
      <c r="A942" s="12" t="str">
        <f t="shared" si="14"/>
        <v>DISTRIBUCION VOLUMEN X CRITERIO (Consumiciones)Otras Cervezas5-10MIL</v>
      </c>
      <c r="B942" s="12" t="s">
        <v>118</v>
      </c>
      <c r="C942" s="12" t="s">
        <v>147</v>
      </c>
      <c r="D942" s="12" t="s">
        <v>11</v>
      </c>
      <c r="E942" s="13">
        <v>0.86383965932038143</v>
      </c>
      <c r="F942" s="13" t="s">
        <v>212</v>
      </c>
      <c r="G942" s="13">
        <v>9.7147019132755066</v>
      </c>
      <c r="H942" s="13">
        <v>5.497874285382629</v>
      </c>
      <c r="I942" s="13">
        <v>0</v>
      </c>
      <c r="J942" s="13">
        <v>0</v>
      </c>
      <c r="K942" s="13">
        <v>0</v>
      </c>
      <c r="L942" s="13">
        <v>0</v>
      </c>
      <c r="M942" s="13">
        <v>0</v>
      </c>
      <c r="N942" s="13"/>
      <c r="O942" s="13"/>
    </row>
    <row r="943" spans="1:15" x14ac:dyDescent="0.35">
      <c r="A943" s="12" t="str">
        <f t="shared" si="14"/>
        <v>DISTRIBUCION VOLUMEN X CRITERIO (Consumiciones)Otras Cervezas10-30MIL</v>
      </c>
      <c r="B943" s="12" t="s">
        <v>118</v>
      </c>
      <c r="C943" s="12" t="s">
        <v>147</v>
      </c>
      <c r="D943" s="12" t="s">
        <v>12</v>
      </c>
      <c r="E943" s="13">
        <v>27.253838498080491</v>
      </c>
      <c r="F943" s="13">
        <v>33.535665443474286</v>
      </c>
      <c r="G943" s="13">
        <v>29.789493746926222</v>
      </c>
      <c r="H943" s="13">
        <v>45.383483108750831</v>
      </c>
      <c r="I943" s="13">
        <v>0</v>
      </c>
      <c r="J943" s="13">
        <v>0</v>
      </c>
      <c r="K943" s="13">
        <v>0</v>
      </c>
      <c r="L943" s="13">
        <v>0</v>
      </c>
      <c r="M943" s="13">
        <v>0</v>
      </c>
      <c r="N943" s="13"/>
      <c r="O943" s="13"/>
    </row>
    <row r="944" spans="1:15" x14ac:dyDescent="0.35">
      <c r="A944" s="12" t="str">
        <f t="shared" si="14"/>
        <v>DISTRIBUCION VOLUMEN X CRITERIO (Consumiciones)Otras Cervezas30-100MIL</v>
      </c>
      <c r="B944" s="12" t="s">
        <v>118</v>
      </c>
      <c r="C944" s="12" t="s">
        <v>147</v>
      </c>
      <c r="D944" s="12" t="s">
        <v>13</v>
      </c>
      <c r="E944" s="13">
        <v>11.425404650546438</v>
      </c>
      <c r="F944" s="13">
        <v>18.869717634391304</v>
      </c>
      <c r="G944" s="13">
        <v>15.155865954428318</v>
      </c>
      <c r="H944" s="13">
        <v>8.6548426310172157</v>
      </c>
      <c r="I944" s="13">
        <v>0</v>
      </c>
      <c r="J944" s="13">
        <v>0</v>
      </c>
      <c r="K944" s="13">
        <v>0</v>
      </c>
      <c r="L944" s="13">
        <v>0</v>
      </c>
      <c r="M944" s="13">
        <v>0</v>
      </c>
      <c r="N944" s="13"/>
      <c r="O944" s="13"/>
    </row>
    <row r="945" spans="1:15" x14ac:dyDescent="0.35">
      <c r="A945" s="12" t="str">
        <f t="shared" si="14"/>
        <v>DISTRIBUCION VOLUMEN X CRITERIO (Consumiciones)Otras Cervezas100-200MIL</v>
      </c>
      <c r="B945" s="12" t="s">
        <v>118</v>
      </c>
      <c r="C945" s="12" t="s">
        <v>147</v>
      </c>
      <c r="D945" s="12" t="s">
        <v>14</v>
      </c>
      <c r="E945" s="13">
        <v>4.0339673056718137</v>
      </c>
      <c r="F945" s="13">
        <v>11.76943390738804</v>
      </c>
      <c r="G945" s="13">
        <v>2.0639806272984234</v>
      </c>
      <c r="H945" s="13">
        <v>5.3204089562152772</v>
      </c>
      <c r="I945" s="13">
        <v>0</v>
      </c>
      <c r="J945" s="13">
        <v>0</v>
      </c>
      <c r="K945" s="13">
        <v>0</v>
      </c>
      <c r="L945" s="13">
        <v>0</v>
      </c>
      <c r="M945" s="13">
        <v>0</v>
      </c>
      <c r="N945" s="13"/>
      <c r="O945" s="13"/>
    </row>
    <row r="946" spans="1:15" x14ac:dyDescent="0.35">
      <c r="A946" s="12" t="str">
        <f t="shared" si="14"/>
        <v>DISTRIBUCION VOLUMEN X CRITERIO (Consumiciones)Otras Cervezas200-500MIL</v>
      </c>
      <c r="B946" s="12" t="s">
        <v>118</v>
      </c>
      <c r="C946" s="12" t="s">
        <v>147</v>
      </c>
      <c r="D946" s="12" t="s">
        <v>15</v>
      </c>
      <c r="E946" s="13">
        <v>41.517396550955922</v>
      </c>
      <c r="F946" s="13">
        <v>6.8903458561005948</v>
      </c>
      <c r="G946" s="13">
        <v>17.790682701672761</v>
      </c>
      <c r="H946" s="13">
        <v>11.380622220932446</v>
      </c>
      <c r="I946" s="13">
        <v>0</v>
      </c>
      <c r="J946" s="13">
        <v>0</v>
      </c>
      <c r="K946" s="13">
        <v>0</v>
      </c>
      <c r="L946" s="13">
        <v>0</v>
      </c>
      <c r="M946" s="13">
        <v>0</v>
      </c>
      <c r="N946" s="13"/>
      <c r="O946" s="13"/>
    </row>
    <row r="947" spans="1:15" x14ac:dyDescent="0.35">
      <c r="A947" s="12" t="str">
        <f t="shared" si="14"/>
        <v>DISTRIBUCION VOLUMEN X CRITERIO (Consumiciones)Otras Cervezas&gt;500MIL</v>
      </c>
      <c r="B947" s="12" t="s">
        <v>118</v>
      </c>
      <c r="C947" s="12" t="s">
        <v>147</v>
      </c>
      <c r="D947" s="12" t="s">
        <v>16</v>
      </c>
      <c r="E947" s="13">
        <v>6.5304391449118873</v>
      </c>
      <c r="F947" s="13">
        <v>18.340599261134042</v>
      </c>
      <c r="G947" s="13">
        <v>12.395743814287083</v>
      </c>
      <c r="H947" s="13">
        <v>13.987298915619528</v>
      </c>
      <c r="I947" s="13">
        <v>0</v>
      </c>
      <c r="J947" s="13">
        <v>0</v>
      </c>
      <c r="K947" s="13">
        <v>0</v>
      </c>
      <c r="L947" s="13">
        <v>0</v>
      </c>
      <c r="M947" s="13">
        <v>0</v>
      </c>
      <c r="N947" s="13"/>
      <c r="O947" s="13"/>
    </row>
    <row r="948" spans="1:15" x14ac:dyDescent="0.35">
      <c r="A948" s="12" t="str">
        <f t="shared" si="14"/>
        <v>DISTRIBUCION VOLUMEN X CRITERIO (Consumiciones)Otras CervezasDE 15 A 19 AÑOS</v>
      </c>
      <c r="B948" s="12" t="s">
        <v>118</v>
      </c>
      <c r="C948" s="12" t="s">
        <v>147</v>
      </c>
      <c r="D948" s="12" t="s">
        <v>39</v>
      </c>
      <c r="E948" s="13" t="s">
        <v>212</v>
      </c>
      <c r="F948" s="13" t="s">
        <v>212</v>
      </c>
      <c r="G948" s="13" t="s">
        <v>212</v>
      </c>
      <c r="H948" s="13" t="s">
        <v>212</v>
      </c>
      <c r="I948" s="13">
        <v>0</v>
      </c>
      <c r="J948" s="13">
        <v>0</v>
      </c>
      <c r="K948" s="13">
        <v>0</v>
      </c>
      <c r="L948" s="13">
        <v>0</v>
      </c>
      <c r="M948" s="13">
        <v>0</v>
      </c>
      <c r="N948" s="13"/>
      <c r="O948" s="13"/>
    </row>
    <row r="949" spans="1:15" x14ac:dyDescent="0.35">
      <c r="A949" s="12" t="str">
        <f t="shared" si="14"/>
        <v>DISTRIBUCION VOLUMEN X CRITERIO (Consumiciones)Otras CervezasDE 20 A 24 AÑOS</v>
      </c>
      <c r="B949" s="12" t="s">
        <v>118</v>
      </c>
      <c r="C949" s="12" t="s">
        <v>147</v>
      </c>
      <c r="D949" s="12" t="s">
        <v>40</v>
      </c>
      <c r="E949" s="13">
        <v>3.9629954633150928</v>
      </c>
      <c r="F949" s="13">
        <v>6.4098370039418571</v>
      </c>
      <c r="G949" s="13">
        <v>3.3053089438780456</v>
      </c>
      <c r="H949" s="13">
        <v>6.9259079227810192</v>
      </c>
      <c r="I949" s="13">
        <v>0</v>
      </c>
      <c r="J949" s="13">
        <v>0</v>
      </c>
      <c r="K949" s="13">
        <v>0</v>
      </c>
      <c r="L949" s="13">
        <v>0</v>
      </c>
      <c r="M949" s="13">
        <v>0</v>
      </c>
      <c r="N949" s="13"/>
      <c r="O949" s="13"/>
    </row>
    <row r="950" spans="1:15" x14ac:dyDescent="0.35">
      <c r="A950" s="12" t="str">
        <f t="shared" si="14"/>
        <v>DISTRIBUCION VOLUMEN X CRITERIO (Consumiciones)Otras CervezasDE 25 A 34 AÑOS</v>
      </c>
      <c r="B950" s="12" t="s">
        <v>118</v>
      </c>
      <c r="C950" s="12" t="s">
        <v>147</v>
      </c>
      <c r="D950" s="12" t="s">
        <v>41</v>
      </c>
      <c r="E950" s="13">
        <v>6.0975713925898107</v>
      </c>
      <c r="F950" s="13">
        <v>11.111857127828761</v>
      </c>
      <c r="G950" s="13">
        <v>7.8567105320629205</v>
      </c>
      <c r="H950" s="13">
        <v>9.1983508581857354</v>
      </c>
      <c r="I950" s="13">
        <v>0</v>
      </c>
      <c r="J950" s="13">
        <v>0</v>
      </c>
      <c r="K950" s="13">
        <v>0</v>
      </c>
      <c r="L950" s="13">
        <v>0</v>
      </c>
      <c r="M950" s="13">
        <v>0</v>
      </c>
      <c r="N950" s="13"/>
      <c r="O950" s="13"/>
    </row>
    <row r="951" spans="1:15" x14ac:dyDescent="0.35">
      <c r="A951" s="12" t="str">
        <f t="shared" si="14"/>
        <v>DISTRIBUCION VOLUMEN X CRITERIO (Consumiciones)Otras CervezasDE 35 A 49 AÑOS</v>
      </c>
      <c r="B951" s="12" t="s">
        <v>118</v>
      </c>
      <c r="C951" s="12" t="s">
        <v>147</v>
      </c>
      <c r="D951" s="12" t="s">
        <v>42</v>
      </c>
      <c r="E951" s="13">
        <v>14.757029599150609</v>
      </c>
      <c r="F951" s="13">
        <v>8.9802690610709224</v>
      </c>
      <c r="G951" s="13">
        <v>9.9307785554767083</v>
      </c>
      <c r="H951" s="13">
        <v>10.14470094895383</v>
      </c>
      <c r="I951" s="13">
        <v>0</v>
      </c>
      <c r="J951" s="13">
        <v>0</v>
      </c>
      <c r="K951" s="13">
        <v>0</v>
      </c>
      <c r="L951" s="13">
        <v>0</v>
      </c>
      <c r="M951" s="13">
        <v>0</v>
      </c>
      <c r="N951" s="13"/>
      <c r="O951" s="13"/>
    </row>
    <row r="952" spans="1:15" x14ac:dyDescent="0.35">
      <c r="A952" s="12" t="str">
        <f t="shared" si="14"/>
        <v>DISTRIBUCION VOLUMEN X CRITERIO (Consumiciones)Otras CervezasDE 50 A 59 AÑOS</v>
      </c>
      <c r="B952" s="12" t="s">
        <v>118</v>
      </c>
      <c r="C952" s="12" t="s">
        <v>147</v>
      </c>
      <c r="D952" s="12" t="s">
        <v>43</v>
      </c>
      <c r="E952" s="13">
        <v>11.805123168767402</v>
      </c>
      <c r="F952" s="13">
        <v>24.852048898817444</v>
      </c>
      <c r="G952" s="13">
        <v>24.678156870553121</v>
      </c>
      <c r="H952" s="13">
        <v>15.824369379391293</v>
      </c>
      <c r="I952" s="13">
        <v>0</v>
      </c>
      <c r="J952" s="13">
        <v>0</v>
      </c>
      <c r="K952" s="13">
        <v>0</v>
      </c>
      <c r="L952" s="13">
        <v>0</v>
      </c>
      <c r="M952" s="13">
        <v>0</v>
      </c>
      <c r="N952" s="13"/>
      <c r="O952" s="13"/>
    </row>
    <row r="953" spans="1:15" x14ac:dyDescent="0.35">
      <c r="A953" s="12" t="str">
        <f t="shared" si="14"/>
        <v>DISTRIBUCION VOLUMEN X CRITERIO (Consumiciones)Otras CervezasDE 60 A 75 AÑOS</v>
      </c>
      <c r="B953" s="12" t="s">
        <v>118</v>
      </c>
      <c r="C953" s="12" t="s">
        <v>147</v>
      </c>
      <c r="D953" s="12" t="s">
        <v>44</v>
      </c>
      <c r="E953" s="13">
        <v>63.377287302061113</v>
      </c>
      <c r="F953" s="13">
        <v>48.645961608673325</v>
      </c>
      <c r="G953" s="13">
        <v>54.229065519007676</v>
      </c>
      <c r="H953" s="13">
        <v>57.906658799023646</v>
      </c>
      <c r="I953" s="13">
        <v>0</v>
      </c>
      <c r="J953" s="13">
        <v>0</v>
      </c>
      <c r="K953" s="13">
        <v>0</v>
      </c>
      <c r="L953" s="13">
        <v>0</v>
      </c>
      <c r="M953" s="13">
        <v>0</v>
      </c>
      <c r="N953" s="13"/>
      <c r="O953" s="13"/>
    </row>
    <row r="954" spans="1:15" x14ac:dyDescent="0.35">
      <c r="A954" s="12" t="str">
        <f t="shared" si="14"/>
        <v>DISTRIBUCION VOLUMEN X CRITERIO (Consumiciones)Otras CervezasALTA Y MEDIA ALTA</v>
      </c>
      <c r="B954" s="12" t="s">
        <v>118</v>
      </c>
      <c r="C954" s="12" t="s">
        <v>147</v>
      </c>
      <c r="D954" s="12" t="s">
        <v>17</v>
      </c>
      <c r="E954" s="13">
        <v>18.966789693453446</v>
      </c>
      <c r="F954" s="13">
        <v>16.506537787981362</v>
      </c>
      <c r="G954" s="13">
        <v>12.63742042199952</v>
      </c>
      <c r="H954" s="13">
        <v>31.722900967655608</v>
      </c>
      <c r="I954" s="13">
        <v>0</v>
      </c>
      <c r="J954" s="13">
        <v>0</v>
      </c>
      <c r="K954" s="13">
        <v>0</v>
      </c>
      <c r="L954" s="13">
        <v>0</v>
      </c>
      <c r="M954" s="13">
        <v>0</v>
      </c>
      <c r="N954" s="13"/>
      <c r="O954" s="13"/>
    </row>
    <row r="955" spans="1:15" x14ac:dyDescent="0.35">
      <c r="A955" s="12" t="str">
        <f t="shared" si="14"/>
        <v>DISTRIBUCION VOLUMEN X CRITERIO (Consumiciones)Otras CervezasMEDIA</v>
      </c>
      <c r="B955" s="12" t="s">
        <v>118</v>
      </c>
      <c r="C955" s="12" t="s">
        <v>147</v>
      </c>
      <c r="D955" s="12" t="s">
        <v>18</v>
      </c>
      <c r="E955" s="13">
        <v>39.617811249805783</v>
      </c>
      <c r="F955" s="13">
        <v>54.119386567986183</v>
      </c>
      <c r="G955" s="13">
        <v>53.65118019074329</v>
      </c>
      <c r="H955" s="13">
        <v>43.641477311200759</v>
      </c>
      <c r="I955" s="13">
        <v>0</v>
      </c>
      <c r="J955" s="13">
        <v>0</v>
      </c>
      <c r="K955" s="13">
        <v>0</v>
      </c>
      <c r="L955" s="13">
        <v>0</v>
      </c>
      <c r="M955" s="13">
        <v>0</v>
      </c>
      <c r="N955" s="13"/>
      <c r="O955" s="13"/>
    </row>
    <row r="956" spans="1:15" x14ac:dyDescent="0.35">
      <c r="A956" s="12" t="str">
        <f t="shared" si="14"/>
        <v>DISTRIBUCION VOLUMEN X CRITERIO (Consumiciones)Otras CervezasMEDIA BAJA</v>
      </c>
      <c r="B956" s="12" t="s">
        <v>118</v>
      </c>
      <c r="C956" s="12" t="s">
        <v>147</v>
      </c>
      <c r="D956" s="12" t="s">
        <v>19</v>
      </c>
      <c r="E956" s="13">
        <v>27.790432906998998</v>
      </c>
      <c r="F956" s="13">
        <v>18.696921082432443</v>
      </c>
      <c r="G956" s="13">
        <v>10.889322267432</v>
      </c>
      <c r="H956" s="13">
        <v>9.3339790282171098</v>
      </c>
      <c r="I956" s="13">
        <v>0</v>
      </c>
      <c r="J956" s="13">
        <v>0</v>
      </c>
      <c r="K956" s="13">
        <v>0</v>
      </c>
      <c r="L956" s="13">
        <v>0</v>
      </c>
      <c r="M956" s="13">
        <v>0</v>
      </c>
      <c r="N956" s="13"/>
      <c r="O956" s="13"/>
    </row>
    <row r="957" spans="1:15" x14ac:dyDescent="0.35">
      <c r="A957" s="12" t="str">
        <f t="shared" si="14"/>
        <v>DISTRIBUCION VOLUMEN X CRITERIO (Consumiciones)Otras CervezasBAJA</v>
      </c>
      <c r="B957" s="12" t="s">
        <v>118</v>
      </c>
      <c r="C957" s="12" t="s">
        <v>147</v>
      </c>
      <c r="D957" s="12" t="s">
        <v>20</v>
      </c>
      <c r="E957" s="13">
        <v>13.624968458369782</v>
      </c>
      <c r="F957" s="13">
        <v>10.677123620814486</v>
      </c>
      <c r="G957" s="13">
        <v>22.822094137307257</v>
      </c>
      <c r="H957" s="13">
        <v>15.30163463181688</v>
      </c>
      <c r="I957" s="13">
        <v>0</v>
      </c>
      <c r="J957" s="13">
        <v>0</v>
      </c>
      <c r="K957" s="13">
        <v>0</v>
      </c>
      <c r="L957" s="13">
        <v>0</v>
      </c>
      <c r="M957" s="13">
        <v>0</v>
      </c>
      <c r="N957" s="13"/>
      <c r="O957" s="13"/>
    </row>
    <row r="958" spans="1:15" x14ac:dyDescent="0.35">
      <c r="A958" s="12" t="str">
        <f t="shared" si="14"/>
        <v>DISTRIBUCION VOLUMEN X CRITERIO (Consumiciones)Otras CervezasHOMBRE</v>
      </c>
      <c r="B958" s="12" t="s">
        <v>118</v>
      </c>
      <c r="C958" s="12" t="s">
        <v>147</v>
      </c>
      <c r="D958" s="12" t="s">
        <v>21</v>
      </c>
      <c r="E958" s="13">
        <v>26.150221963040256</v>
      </c>
      <c r="F958" s="13">
        <v>34.582067339525615</v>
      </c>
      <c r="G958" s="13">
        <v>35.59768516864041</v>
      </c>
      <c r="H958" s="13">
        <v>37.861028887792585</v>
      </c>
      <c r="I958" s="13">
        <v>0</v>
      </c>
      <c r="J958" s="13">
        <v>0</v>
      </c>
      <c r="K958" s="13">
        <v>0</v>
      </c>
      <c r="L958" s="13">
        <v>0</v>
      </c>
      <c r="M958" s="13">
        <v>0</v>
      </c>
      <c r="N958" s="13"/>
      <c r="O958" s="13"/>
    </row>
    <row r="959" spans="1:15" x14ac:dyDescent="0.35">
      <c r="A959" s="12" t="str">
        <f t="shared" si="14"/>
        <v>DISTRIBUCION VOLUMEN X CRITERIO (Consumiciones)Otras CervezasMUJER</v>
      </c>
      <c r="B959" s="12" t="s">
        <v>118</v>
      </c>
      <c r="C959" s="12" t="s">
        <v>147</v>
      </c>
      <c r="D959" s="12" t="s">
        <v>22</v>
      </c>
      <c r="E959" s="13">
        <v>73.849778036959748</v>
      </c>
      <c r="F959" s="13">
        <v>65.417909454885248</v>
      </c>
      <c r="G959" s="13">
        <v>64.402320503853616</v>
      </c>
      <c r="H959" s="13">
        <v>62.138983203871923</v>
      </c>
      <c r="I959" s="13">
        <v>0</v>
      </c>
      <c r="J959" s="13">
        <v>0</v>
      </c>
      <c r="K959" s="13">
        <v>0</v>
      </c>
      <c r="L959" s="13">
        <v>0</v>
      </c>
      <c r="M959" s="13">
        <v>0</v>
      </c>
      <c r="N959" s="13"/>
      <c r="O959" s="13"/>
    </row>
    <row r="960" spans="1:15" x14ac:dyDescent="0.35">
      <c r="A960" s="12" t="str">
        <f t="shared" si="14"/>
        <v>DISTRIBUCION VOLUMEN X CRITERIO (Consumiciones)EspirituosasT.ESPAÑA</v>
      </c>
      <c r="B960" s="12" t="s">
        <v>118</v>
      </c>
      <c r="C960" s="12" t="s">
        <v>148</v>
      </c>
      <c r="D960" s="12" t="s">
        <v>36</v>
      </c>
      <c r="E960" s="13">
        <v>100</v>
      </c>
      <c r="F960" s="13">
        <v>100</v>
      </c>
      <c r="G960" s="13">
        <v>100</v>
      </c>
      <c r="H960" s="13">
        <v>100</v>
      </c>
      <c r="I960" s="13">
        <v>0</v>
      </c>
      <c r="J960" s="13">
        <v>0</v>
      </c>
      <c r="K960" s="13">
        <v>0</v>
      </c>
      <c r="L960" s="13">
        <v>0</v>
      </c>
      <c r="M960" s="13">
        <v>0</v>
      </c>
      <c r="N960" s="13"/>
      <c r="O960" s="13"/>
    </row>
    <row r="961" spans="1:15" x14ac:dyDescent="0.35">
      <c r="A961" s="12" t="str">
        <f t="shared" si="14"/>
        <v>DISTRIBUCION VOLUMEN X CRITERIO (Consumiciones)EspirituosasBCN AM</v>
      </c>
      <c r="B961" s="12" t="s">
        <v>118</v>
      </c>
      <c r="C961" s="12" t="s">
        <v>148</v>
      </c>
      <c r="D961" s="12" t="s">
        <v>1</v>
      </c>
      <c r="E961" s="13">
        <v>7.0099943527888744</v>
      </c>
      <c r="F961" s="13">
        <v>5.2607533450695447</v>
      </c>
      <c r="G961" s="13">
        <v>5.4738458052752179</v>
      </c>
      <c r="H961" s="13">
        <v>5.5182410979771479</v>
      </c>
      <c r="I961" s="13">
        <v>0</v>
      </c>
      <c r="J961" s="13">
        <v>0</v>
      </c>
      <c r="K961" s="13">
        <v>0</v>
      </c>
      <c r="L961" s="13">
        <v>0</v>
      </c>
      <c r="M961" s="13">
        <v>0</v>
      </c>
      <c r="N961" s="13"/>
      <c r="O961" s="13"/>
    </row>
    <row r="962" spans="1:15" x14ac:dyDescent="0.35">
      <c r="A962" s="12" t="str">
        <f t="shared" si="14"/>
        <v>DISTRIBUCION VOLUMEN X CRITERIO (Consumiciones)EspirituosasREST.CAT ARAGON</v>
      </c>
      <c r="B962" s="12" t="s">
        <v>118</v>
      </c>
      <c r="C962" s="12" t="s">
        <v>148</v>
      </c>
      <c r="D962" s="12" t="s">
        <v>2</v>
      </c>
      <c r="E962" s="13">
        <v>14.6953368126612</v>
      </c>
      <c r="F962" s="13">
        <v>13.832265271620145</v>
      </c>
      <c r="G962" s="13">
        <v>13.381727077528073</v>
      </c>
      <c r="H962" s="13">
        <v>12.144430925055083</v>
      </c>
      <c r="I962" s="13">
        <v>0</v>
      </c>
      <c r="J962" s="13">
        <v>0</v>
      </c>
      <c r="K962" s="13">
        <v>0</v>
      </c>
      <c r="L962" s="13">
        <v>0</v>
      </c>
      <c r="M962" s="13">
        <v>0</v>
      </c>
      <c r="N962" s="13"/>
      <c r="O962" s="13"/>
    </row>
    <row r="963" spans="1:15" x14ac:dyDescent="0.35">
      <c r="A963" s="12" t="str">
        <f t="shared" si="14"/>
        <v>DISTRIBUCION VOLUMEN X CRITERIO (Consumiciones)EspirituosasLEVANTE</v>
      </c>
      <c r="B963" s="12" t="s">
        <v>118</v>
      </c>
      <c r="C963" s="12" t="s">
        <v>148</v>
      </c>
      <c r="D963" s="12" t="s">
        <v>3</v>
      </c>
      <c r="E963" s="13">
        <v>11.134456464185343</v>
      </c>
      <c r="F963" s="13">
        <v>13.718665064158508</v>
      </c>
      <c r="G963" s="13">
        <v>12.625817067384714</v>
      </c>
      <c r="H963" s="13">
        <v>13.323446616858265</v>
      </c>
      <c r="I963" s="13">
        <v>0</v>
      </c>
      <c r="J963" s="13">
        <v>0</v>
      </c>
      <c r="K963" s="13">
        <v>0</v>
      </c>
      <c r="L963" s="13">
        <v>0</v>
      </c>
      <c r="M963" s="13">
        <v>0</v>
      </c>
      <c r="N963" s="13"/>
      <c r="O963" s="13"/>
    </row>
    <row r="964" spans="1:15" x14ac:dyDescent="0.35">
      <c r="A964" s="12" t="str">
        <f t="shared" ref="A964:A1027" si="15">B964&amp;C964&amp;D964</f>
        <v>DISTRIBUCION VOLUMEN X CRITERIO (Consumiciones)EspirituosasANDALUCIA</v>
      </c>
      <c r="B964" s="12" t="s">
        <v>118</v>
      </c>
      <c r="C964" s="12" t="s">
        <v>148</v>
      </c>
      <c r="D964" s="12" t="s">
        <v>4</v>
      </c>
      <c r="E964" s="13">
        <v>19.660974688825455</v>
      </c>
      <c r="F964" s="13">
        <v>18.76842094764087</v>
      </c>
      <c r="G964" s="13">
        <v>18.25350315947054</v>
      </c>
      <c r="H964" s="13">
        <v>17.651261281235005</v>
      </c>
      <c r="I964" s="13">
        <v>0</v>
      </c>
      <c r="J964" s="13">
        <v>0</v>
      </c>
      <c r="K964" s="13">
        <v>0</v>
      </c>
      <c r="L964" s="13">
        <v>0</v>
      </c>
      <c r="M964" s="13">
        <v>0</v>
      </c>
      <c r="N964" s="13"/>
      <c r="O964" s="13"/>
    </row>
    <row r="965" spans="1:15" x14ac:dyDescent="0.35">
      <c r="A965" s="12" t="str">
        <f t="shared" si="15"/>
        <v>DISTRIBUCION VOLUMEN X CRITERIO (Consumiciones)EspirituosasMDD AM</v>
      </c>
      <c r="B965" s="12" t="s">
        <v>118</v>
      </c>
      <c r="C965" s="12" t="s">
        <v>148</v>
      </c>
      <c r="D965" s="12" t="s">
        <v>5</v>
      </c>
      <c r="E965" s="13">
        <v>10.243317191629799</v>
      </c>
      <c r="F965" s="13">
        <v>11.970661134356346</v>
      </c>
      <c r="G965" s="13">
        <v>15.954217680996106</v>
      </c>
      <c r="H965" s="13">
        <v>14.226956719448861</v>
      </c>
      <c r="I965" s="13">
        <v>0</v>
      </c>
      <c r="J965" s="13">
        <v>0</v>
      </c>
      <c r="K965" s="13">
        <v>0</v>
      </c>
      <c r="L965" s="13">
        <v>0</v>
      </c>
      <c r="M965" s="13">
        <v>0</v>
      </c>
      <c r="N965" s="13"/>
      <c r="O965" s="13"/>
    </row>
    <row r="966" spans="1:15" x14ac:dyDescent="0.35">
      <c r="A966" s="12" t="str">
        <f t="shared" si="15"/>
        <v>DISTRIBUCION VOLUMEN X CRITERIO (Consumiciones)EspirituosasRTO CENTRO</v>
      </c>
      <c r="B966" s="12" t="s">
        <v>118</v>
      </c>
      <c r="C966" s="12" t="s">
        <v>148</v>
      </c>
      <c r="D966" s="12" t="s">
        <v>6</v>
      </c>
      <c r="E966" s="13">
        <v>13.474468661280717</v>
      </c>
      <c r="F966" s="13">
        <v>14.630119839017746</v>
      </c>
      <c r="G966" s="13">
        <v>12.764332024629699</v>
      </c>
      <c r="H966" s="13">
        <v>12.255320563344821</v>
      </c>
      <c r="I966" s="13">
        <v>0</v>
      </c>
      <c r="J966" s="13">
        <v>0</v>
      </c>
      <c r="K966" s="13">
        <v>0</v>
      </c>
      <c r="L966" s="13">
        <v>0</v>
      </c>
      <c r="M966" s="13">
        <v>0</v>
      </c>
      <c r="N966" s="13"/>
      <c r="O966" s="13"/>
    </row>
    <row r="967" spans="1:15" x14ac:dyDescent="0.35">
      <c r="A967" s="12" t="str">
        <f t="shared" si="15"/>
        <v>DISTRIBUCION VOLUMEN X CRITERIO (Consumiciones)EspirituosasNORTE-CENTRO</v>
      </c>
      <c r="B967" s="12" t="s">
        <v>118</v>
      </c>
      <c r="C967" s="12" t="s">
        <v>148</v>
      </c>
      <c r="D967" s="12" t="s">
        <v>7</v>
      </c>
      <c r="E967" s="13">
        <v>12.190242764029136</v>
      </c>
      <c r="F967" s="13">
        <v>10.758147606959939</v>
      </c>
      <c r="G967" s="13">
        <v>10.909959669595018</v>
      </c>
      <c r="H967" s="13">
        <v>12.922267282924516</v>
      </c>
      <c r="I967" s="13">
        <v>0</v>
      </c>
      <c r="J967" s="13">
        <v>0</v>
      </c>
      <c r="K967" s="13">
        <v>0</v>
      </c>
      <c r="L967" s="13">
        <v>0</v>
      </c>
      <c r="M967" s="13">
        <v>0</v>
      </c>
      <c r="N967" s="13"/>
      <c r="O967" s="13"/>
    </row>
    <row r="968" spans="1:15" x14ac:dyDescent="0.35">
      <c r="A968" s="12" t="str">
        <f t="shared" si="15"/>
        <v>DISTRIBUCION VOLUMEN X CRITERIO (Consumiciones)EspirituosasNOROESTE</v>
      </c>
      <c r="B968" s="12" t="s">
        <v>118</v>
      </c>
      <c r="C968" s="12" t="s">
        <v>148</v>
      </c>
      <c r="D968" s="12" t="s">
        <v>8</v>
      </c>
      <c r="E968" s="13">
        <v>11.591203560495062</v>
      </c>
      <c r="F968" s="13">
        <v>11.060966791176895</v>
      </c>
      <c r="G968" s="13">
        <v>10.636604992714952</v>
      </c>
      <c r="H968" s="13">
        <v>11.95806490509141</v>
      </c>
      <c r="I968" s="13">
        <v>0</v>
      </c>
      <c r="J968" s="13">
        <v>0</v>
      </c>
      <c r="K968" s="13">
        <v>0</v>
      </c>
      <c r="L968" s="13">
        <v>0</v>
      </c>
      <c r="M968" s="13">
        <v>0</v>
      </c>
      <c r="N968" s="13"/>
      <c r="O968" s="13"/>
    </row>
    <row r="969" spans="1:15" x14ac:dyDescent="0.35">
      <c r="A969" s="12" t="str">
        <f t="shared" si="15"/>
        <v>DISTRIBUCION VOLUMEN X CRITERIO (Consumiciones)Espirituosas&lt;2MIL</v>
      </c>
      <c r="B969" s="12" t="s">
        <v>118</v>
      </c>
      <c r="C969" s="12" t="s">
        <v>148</v>
      </c>
      <c r="D969" s="12" t="s">
        <v>9</v>
      </c>
      <c r="E969" s="13">
        <v>10.335709088267121</v>
      </c>
      <c r="F969" s="13">
        <v>11.538996304589592</v>
      </c>
      <c r="G969" s="13">
        <v>8.9828527545775021</v>
      </c>
      <c r="H969" s="13">
        <v>8.6875631400862137</v>
      </c>
      <c r="I969" s="13">
        <v>0</v>
      </c>
      <c r="J969" s="13">
        <v>0</v>
      </c>
      <c r="K969" s="13">
        <v>0</v>
      </c>
      <c r="L969" s="13">
        <v>0</v>
      </c>
      <c r="M969" s="13">
        <v>0</v>
      </c>
      <c r="N969" s="13"/>
      <c r="O969" s="13"/>
    </row>
    <row r="970" spans="1:15" x14ac:dyDescent="0.35">
      <c r="A970" s="12" t="str">
        <f t="shared" si="15"/>
        <v>DISTRIBUCION VOLUMEN X CRITERIO (Consumiciones)Espirituosas2-5MIL</v>
      </c>
      <c r="B970" s="12" t="s">
        <v>118</v>
      </c>
      <c r="C970" s="12" t="s">
        <v>148</v>
      </c>
      <c r="D970" s="12" t="s">
        <v>10</v>
      </c>
      <c r="E970" s="13">
        <v>6.340026507766841</v>
      </c>
      <c r="F970" s="13">
        <v>5.46996543968402</v>
      </c>
      <c r="G970" s="13">
        <v>5.0751255207677097</v>
      </c>
      <c r="H970" s="13">
        <v>5.8148991685752343</v>
      </c>
      <c r="I970" s="13">
        <v>0</v>
      </c>
      <c r="J970" s="13">
        <v>0</v>
      </c>
      <c r="K970" s="13">
        <v>0</v>
      </c>
      <c r="L970" s="13">
        <v>0</v>
      </c>
      <c r="M970" s="13">
        <v>0</v>
      </c>
      <c r="N970" s="13"/>
      <c r="O970" s="13"/>
    </row>
    <row r="971" spans="1:15" x14ac:dyDescent="0.35">
      <c r="A971" s="12" t="str">
        <f t="shared" si="15"/>
        <v>DISTRIBUCION VOLUMEN X CRITERIO (Consumiciones)Espirituosas5-10MIL</v>
      </c>
      <c r="B971" s="12" t="s">
        <v>118</v>
      </c>
      <c r="C971" s="12" t="s">
        <v>148</v>
      </c>
      <c r="D971" s="12" t="s">
        <v>11</v>
      </c>
      <c r="E971" s="13">
        <v>8.0534542108049969</v>
      </c>
      <c r="F971" s="13">
        <v>6.2423112024296952</v>
      </c>
      <c r="G971" s="13">
        <v>8.1033904534301033</v>
      </c>
      <c r="H971" s="13">
        <v>7.0644443477931862</v>
      </c>
      <c r="I971" s="13">
        <v>0</v>
      </c>
      <c r="J971" s="13">
        <v>0</v>
      </c>
      <c r="K971" s="13">
        <v>0</v>
      </c>
      <c r="L971" s="13">
        <v>0</v>
      </c>
      <c r="M971" s="13">
        <v>0</v>
      </c>
      <c r="N971" s="13"/>
      <c r="O971" s="13"/>
    </row>
    <row r="972" spans="1:15" x14ac:dyDescent="0.35">
      <c r="A972" s="12" t="str">
        <f t="shared" si="15"/>
        <v>DISTRIBUCION VOLUMEN X CRITERIO (Consumiciones)Espirituosas10-30MIL</v>
      </c>
      <c r="B972" s="12" t="s">
        <v>118</v>
      </c>
      <c r="C972" s="12" t="s">
        <v>148</v>
      </c>
      <c r="D972" s="12" t="s">
        <v>12</v>
      </c>
      <c r="E972" s="13">
        <v>19.434775261912808</v>
      </c>
      <c r="F972" s="13">
        <v>18.696622265221748</v>
      </c>
      <c r="G972" s="13">
        <v>16.380844347518202</v>
      </c>
      <c r="H972" s="13">
        <v>15.851511136523319</v>
      </c>
      <c r="I972" s="13">
        <v>0</v>
      </c>
      <c r="J972" s="13">
        <v>0</v>
      </c>
      <c r="K972" s="13">
        <v>0</v>
      </c>
      <c r="L972" s="13">
        <v>0</v>
      </c>
      <c r="M972" s="13">
        <v>0</v>
      </c>
      <c r="N972" s="13"/>
      <c r="O972" s="13"/>
    </row>
    <row r="973" spans="1:15" x14ac:dyDescent="0.35">
      <c r="A973" s="12" t="str">
        <f t="shared" si="15"/>
        <v>DISTRIBUCION VOLUMEN X CRITERIO (Consumiciones)Espirituosas30-100MIL</v>
      </c>
      <c r="B973" s="12" t="s">
        <v>118</v>
      </c>
      <c r="C973" s="12" t="s">
        <v>148</v>
      </c>
      <c r="D973" s="12" t="s">
        <v>13</v>
      </c>
      <c r="E973" s="13">
        <v>16.688196888419693</v>
      </c>
      <c r="F973" s="13">
        <v>17.316054837696178</v>
      </c>
      <c r="G973" s="13">
        <v>18.890470815510174</v>
      </c>
      <c r="H973" s="13">
        <v>18.973471704931725</v>
      </c>
      <c r="I973" s="13">
        <v>0</v>
      </c>
      <c r="J973" s="13">
        <v>0</v>
      </c>
      <c r="K973" s="13">
        <v>0</v>
      </c>
      <c r="L973" s="13">
        <v>0</v>
      </c>
      <c r="M973" s="13">
        <v>0</v>
      </c>
      <c r="N973" s="13"/>
      <c r="O973" s="13"/>
    </row>
    <row r="974" spans="1:15" x14ac:dyDescent="0.35">
      <c r="A974" s="12" t="str">
        <f t="shared" si="15"/>
        <v>DISTRIBUCION VOLUMEN X CRITERIO (Consumiciones)Espirituosas100-200MIL</v>
      </c>
      <c r="B974" s="12" t="s">
        <v>118</v>
      </c>
      <c r="C974" s="12" t="s">
        <v>148</v>
      </c>
      <c r="D974" s="12" t="s">
        <v>14</v>
      </c>
      <c r="E974" s="13">
        <v>12.188919026918372</v>
      </c>
      <c r="F974" s="13">
        <v>11.597439644123501</v>
      </c>
      <c r="G974" s="13">
        <v>10.564734094876464</v>
      </c>
      <c r="H974" s="13">
        <v>10.664559904980027</v>
      </c>
      <c r="I974" s="13">
        <v>0</v>
      </c>
      <c r="J974" s="13">
        <v>0</v>
      </c>
      <c r="K974" s="13">
        <v>0</v>
      </c>
      <c r="L974" s="13">
        <v>0</v>
      </c>
      <c r="M974" s="13">
        <v>0</v>
      </c>
      <c r="N974" s="13"/>
      <c r="O974" s="13"/>
    </row>
    <row r="975" spans="1:15" x14ac:dyDescent="0.35">
      <c r="A975" s="12" t="str">
        <f t="shared" si="15"/>
        <v>DISTRIBUCION VOLUMEN X CRITERIO (Consumiciones)Espirituosas200-500MIL</v>
      </c>
      <c r="B975" s="12" t="s">
        <v>118</v>
      </c>
      <c r="C975" s="12" t="s">
        <v>148</v>
      </c>
      <c r="D975" s="12" t="s">
        <v>15</v>
      </c>
      <c r="E975" s="13">
        <v>11.727039353245717</v>
      </c>
      <c r="F975" s="13">
        <v>13.211780429784708</v>
      </c>
      <c r="G975" s="13">
        <v>10.8500940494426</v>
      </c>
      <c r="H975" s="13">
        <v>13.111193382547684</v>
      </c>
      <c r="I975" s="13">
        <v>0</v>
      </c>
      <c r="J975" s="13">
        <v>0</v>
      </c>
      <c r="K975" s="13">
        <v>0</v>
      </c>
      <c r="L975" s="13">
        <v>0</v>
      </c>
      <c r="M975" s="13">
        <v>0</v>
      </c>
      <c r="N975" s="13"/>
      <c r="O975" s="13"/>
    </row>
    <row r="976" spans="1:15" x14ac:dyDescent="0.35">
      <c r="A976" s="12" t="str">
        <f t="shared" si="15"/>
        <v>DISTRIBUCION VOLUMEN X CRITERIO (Consumiciones)Espirituosas&gt;500MIL</v>
      </c>
      <c r="B976" s="12" t="s">
        <v>118</v>
      </c>
      <c r="C976" s="12" t="s">
        <v>148</v>
      </c>
      <c r="D976" s="12" t="s">
        <v>16</v>
      </c>
      <c r="E976" s="13">
        <v>15.231874158560037</v>
      </c>
      <c r="F976" s="13">
        <v>15.926824889411979</v>
      </c>
      <c r="G976" s="13">
        <v>21.152499180268723</v>
      </c>
      <c r="H976" s="13">
        <v>19.832346606497723</v>
      </c>
      <c r="I976" s="13">
        <v>0</v>
      </c>
      <c r="J976" s="13">
        <v>0</v>
      </c>
      <c r="K976" s="13">
        <v>0</v>
      </c>
      <c r="L976" s="13">
        <v>0</v>
      </c>
      <c r="M976" s="13">
        <v>0</v>
      </c>
      <c r="N976" s="13"/>
      <c r="O976" s="13"/>
    </row>
    <row r="977" spans="1:15" x14ac:dyDescent="0.35">
      <c r="A977" s="12" t="str">
        <f t="shared" si="15"/>
        <v>DISTRIBUCION VOLUMEN X CRITERIO (Consumiciones)EspirituosasDE 15 A 19 AÑOS</v>
      </c>
      <c r="B977" s="12" t="s">
        <v>118</v>
      </c>
      <c r="C977" s="12" t="s">
        <v>148</v>
      </c>
      <c r="D977" s="12" t="s">
        <v>39</v>
      </c>
      <c r="E977" s="13">
        <v>2.5332775400616239</v>
      </c>
      <c r="F977" s="13">
        <v>1.481346406076232</v>
      </c>
      <c r="G977" s="13">
        <v>3.3964011086281345</v>
      </c>
      <c r="H977" s="13">
        <v>2.0700800590657051</v>
      </c>
      <c r="I977" s="13">
        <v>0</v>
      </c>
      <c r="J977" s="13">
        <v>0</v>
      </c>
      <c r="K977" s="13">
        <v>0</v>
      </c>
      <c r="L977" s="13">
        <v>0</v>
      </c>
      <c r="M977" s="13">
        <v>0</v>
      </c>
      <c r="N977" s="13"/>
      <c r="O977" s="13"/>
    </row>
    <row r="978" spans="1:15" x14ac:dyDescent="0.35">
      <c r="A978" s="12" t="str">
        <f t="shared" si="15"/>
        <v>DISTRIBUCION VOLUMEN X CRITERIO (Consumiciones)EspirituosasDE 20 A 24 AÑOS</v>
      </c>
      <c r="B978" s="12" t="s">
        <v>118</v>
      </c>
      <c r="C978" s="12" t="s">
        <v>148</v>
      </c>
      <c r="D978" s="12" t="s">
        <v>40</v>
      </c>
      <c r="E978" s="13">
        <v>5.1140890762241407</v>
      </c>
      <c r="F978" s="13">
        <v>4.1028840159785354</v>
      </c>
      <c r="G978" s="13">
        <v>3.6946543052062379</v>
      </c>
      <c r="H978" s="13">
        <v>3.4793961323702627</v>
      </c>
      <c r="I978" s="13">
        <v>0</v>
      </c>
      <c r="J978" s="13">
        <v>0</v>
      </c>
      <c r="K978" s="13">
        <v>0</v>
      </c>
      <c r="L978" s="13">
        <v>0</v>
      </c>
      <c r="M978" s="13">
        <v>0</v>
      </c>
      <c r="N978" s="13"/>
      <c r="O978" s="13"/>
    </row>
    <row r="979" spans="1:15" x14ac:dyDescent="0.35">
      <c r="A979" s="12" t="str">
        <f t="shared" si="15"/>
        <v>DISTRIBUCION VOLUMEN X CRITERIO (Consumiciones)EspirituosasDE 25 A 34 AÑOS</v>
      </c>
      <c r="B979" s="12" t="s">
        <v>118</v>
      </c>
      <c r="C979" s="12" t="s">
        <v>148</v>
      </c>
      <c r="D979" s="12" t="s">
        <v>41</v>
      </c>
      <c r="E979" s="13">
        <v>12.583681651407455</v>
      </c>
      <c r="F979" s="13">
        <v>12.39093552231958</v>
      </c>
      <c r="G979" s="13">
        <v>11.24759548607541</v>
      </c>
      <c r="H979" s="13">
        <v>11.222300132565451</v>
      </c>
      <c r="I979" s="13">
        <v>0</v>
      </c>
      <c r="J979" s="13">
        <v>0</v>
      </c>
      <c r="K979" s="13">
        <v>0</v>
      </c>
      <c r="L979" s="13">
        <v>0</v>
      </c>
      <c r="M979" s="13">
        <v>0</v>
      </c>
      <c r="N979" s="13"/>
      <c r="O979" s="13"/>
    </row>
    <row r="980" spans="1:15" x14ac:dyDescent="0.35">
      <c r="A980" s="12" t="str">
        <f t="shared" si="15"/>
        <v>DISTRIBUCION VOLUMEN X CRITERIO (Consumiciones)EspirituosasDE 35 A 49 AÑOS</v>
      </c>
      <c r="B980" s="12" t="s">
        <v>118</v>
      </c>
      <c r="C980" s="12" t="s">
        <v>148</v>
      </c>
      <c r="D980" s="12" t="s">
        <v>42</v>
      </c>
      <c r="E980" s="13">
        <v>24.092408959360991</v>
      </c>
      <c r="F980" s="13">
        <v>20.22581899969579</v>
      </c>
      <c r="G980" s="13">
        <v>19.326395870573311</v>
      </c>
      <c r="H980" s="13">
        <v>21.177919525098151</v>
      </c>
      <c r="I980" s="13">
        <v>0</v>
      </c>
      <c r="J980" s="13">
        <v>0</v>
      </c>
      <c r="K980" s="13">
        <v>0</v>
      </c>
      <c r="L980" s="13">
        <v>0</v>
      </c>
      <c r="M980" s="13">
        <v>0</v>
      </c>
      <c r="N980" s="13"/>
      <c r="O980" s="13"/>
    </row>
    <row r="981" spans="1:15" x14ac:dyDescent="0.35">
      <c r="A981" s="12" t="str">
        <f t="shared" si="15"/>
        <v>DISTRIBUCION VOLUMEN X CRITERIO (Consumiciones)EspirituosasDE 50 A 59 AÑOS</v>
      </c>
      <c r="B981" s="12" t="s">
        <v>118</v>
      </c>
      <c r="C981" s="12" t="s">
        <v>148</v>
      </c>
      <c r="D981" s="12" t="s">
        <v>43</v>
      </c>
      <c r="E981" s="13">
        <v>26.232402002173018</v>
      </c>
      <c r="F981" s="13">
        <v>24.498346790079744</v>
      </c>
      <c r="G981" s="13">
        <v>25.530032449020567</v>
      </c>
      <c r="H981" s="13">
        <v>23.825932970466791</v>
      </c>
      <c r="I981" s="13">
        <v>0</v>
      </c>
      <c r="J981" s="13">
        <v>0</v>
      </c>
      <c r="K981" s="13">
        <v>0</v>
      </c>
      <c r="L981" s="13">
        <v>0</v>
      </c>
      <c r="M981" s="13">
        <v>0</v>
      </c>
      <c r="N981" s="13"/>
      <c r="O981" s="13"/>
    </row>
    <row r="982" spans="1:15" x14ac:dyDescent="0.35">
      <c r="A982" s="12" t="str">
        <f t="shared" si="15"/>
        <v>DISTRIBUCION VOLUMEN X CRITERIO (Consumiciones)EspirituosasDE 60 A 75 AÑOS</v>
      </c>
      <c r="B982" s="12" t="s">
        <v>118</v>
      </c>
      <c r="C982" s="12" t="s">
        <v>148</v>
      </c>
      <c r="D982" s="12" t="s">
        <v>44</v>
      </c>
      <c r="E982" s="13">
        <v>29.444123983254311</v>
      </c>
      <c r="F982" s="13">
        <v>37.300664774909109</v>
      </c>
      <c r="G982" s="13">
        <v>36.804928631970377</v>
      </c>
      <c r="H982" s="13">
        <v>38.224358450755766</v>
      </c>
      <c r="I982" s="13">
        <v>0</v>
      </c>
      <c r="J982" s="13">
        <v>0</v>
      </c>
      <c r="K982" s="13">
        <v>0</v>
      </c>
      <c r="L982" s="13">
        <v>0</v>
      </c>
      <c r="M982" s="13">
        <v>0</v>
      </c>
      <c r="N982" s="13"/>
      <c r="O982" s="13"/>
    </row>
    <row r="983" spans="1:15" x14ac:dyDescent="0.35">
      <c r="A983" s="12" t="str">
        <f t="shared" si="15"/>
        <v>DISTRIBUCION VOLUMEN X CRITERIO (Consumiciones)EspirituosasALTA Y MEDIA ALTA</v>
      </c>
      <c r="B983" s="12" t="s">
        <v>118</v>
      </c>
      <c r="C983" s="12" t="s">
        <v>148</v>
      </c>
      <c r="D983" s="12" t="s">
        <v>17</v>
      </c>
      <c r="E983" s="13">
        <v>24.46326450634238</v>
      </c>
      <c r="F983" s="13">
        <v>24.585460729407188</v>
      </c>
      <c r="G983" s="13">
        <v>26.554380617776406</v>
      </c>
      <c r="H983" s="13">
        <v>24.680723767051138</v>
      </c>
      <c r="I983" s="13">
        <v>0</v>
      </c>
      <c r="J983" s="13">
        <v>0</v>
      </c>
      <c r="K983" s="13">
        <v>0</v>
      </c>
      <c r="L983" s="13">
        <v>0</v>
      </c>
      <c r="M983" s="13">
        <v>0</v>
      </c>
      <c r="N983" s="13"/>
      <c r="O983" s="13"/>
    </row>
    <row r="984" spans="1:15" x14ac:dyDescent="0.35">
      <c r="A984" s="12" t="str">
        <f t="shared" si="15"/>
        <v>DISTRIBUCION VOLUMEN X CRITERIO (Consumiciones)EspirituosasMEDIA</v>
      </c>
      <c r="B984" s="12" t="s">
        <v>118</v>
      </c>
      <c r="C984" s="12" t="s">
        <v>148</v>
      </c>
      <c r="D984" s="12" t="s">
        <v>18</v>
      </c>
      <c r="E984" s="13">
        <v>35.859763125362583</v>
      </c>
      <c r="F984" s="13">
        <v>31.70258678728699</v>
      </c>
      <c r="G984" s="13">
        <v>33.175139840360835</v>
      </c>
      <c r="H984" s="13">
        <v>35.412089728670452</v>
      </c>
      <c r="I984" s="13">
        <v>0</v>
      </c>
      <c r="J984" s="13">
        <v>0</v>
      </c>
      <c r="K984" s="13">
        <v>0</v>
      </c>
      <c r="L984" s="13">
        <v>0</v>
      </c>
      <c r="M984" s="13">
        <v>0</v>
      </c>
      <c r="N984" s="13"/>
      <c r="O984" s="13"/>
    </row>
    <row r="985" spans="1:15" x14ac:dyDescent="0.35">
      <c r="A985" s="12" t="str">
        <f t="shared" si="15"/>
        <v>DISTRIBUCION VOLUMEN X CRITERIO (Consumiciones)EspirituosasMEDIA BAJA</v>
      </c>
      <c r="B985" s="12" t="s">
        <v>118</v>
      </c>
      <c r="C985" s="12" t="s">
        <v>148</v>
      </c>
      <c r="D985" s="12" t="s">
        <v>19</v>
      </c>
      <c r="E985" s="13">
        <v>22.873087461319905</v>
      </c>
      <c r="F985" s="13">
        <v>23.946214573182591</v>
      </c>
      <c r="G985" s="13">
        <v>21.176311579391303</v>
      </c>
      <c r="H985" s="13">
        <v>24.642106874839328</v>
      </c>
      <c r="I985" s="13">
        <v>0</v>
      </c>
      <c r="J985" s="13">
        <v>0</v>
      </c>
      <c r="K985" s="13">
        <v>0</v>
      </c>
      <c r="L985" s="13">
        <v>0</v>
      </c>
      <c r="M985" s="13">
        <v>0</v>
      </c>
      <c r="N985" s="13"/>
      <c r="O985" s="13"/>
    </row>
    <row r="986" spans="1:15" x14ac:dyDescent="0.35">
      <c r="A986" s="12" t="str">
        <f t="shared" si="15"/>
        <v>DISTRIBUCION VOLUMEN X CRITERIO (Consumiciones)EspirituosasBAJA</v>
      </c>
      <c r="B986" s="12" t="s">
        <v>118</v>
      </c>
      <c r="C986" s="12" t="s">
        <v>148</v>
      </c>
      <c r="D986" s="12" t="s">
        <v>20</v>
      </c>
      <c r="E986" s="13">
        <v>16.803887659027335</v>
      </c>
      <c r="F986" s="13">
        <v>19.765727936006066</v>
      </c>
      <c r="G986" s="13">
        <v>19.094175440065772</v>
      </c>
      <c r="H986" s="13">
        <v>15.265069021374188</v>
      </c>
      <c r="I986" s="13">
        <v>0</v>
      </c>
      <c r="J986" s="13">
        <v>0</v>
      </c>
      <c r="K986" s="13">
        <v>0</v>
      </c>
      <c r="L986" s="13">
        <v>0</v>
      </c>
      <c r="M986" s="13">
        <v>0</v>
      </c>
      <c r="N986" s="13"/>
      <c r="O986" s="13"/>
    </row>
    <row r="987" spans="1:15" x14ac:dyDescent="0.35">
      <c r="A987" s="12" t="str">
        <f t="shared" si="15"/>
        <v>DISTRIBUCION VOLUMEN X CRITERIO (Consumiciones)EspirituosasHOMBRE</v>
      </c>
      <c r="B987" s="12" t="s">
        <v>118</v>
      </c>
      <c r="C987" s="12" t="s">
        <v>148</v>
      </c>
      <c r="D987" s="12" t="s">
        <v>21</v>
      </c>
      <c r="E987" s="13">
        <v>63.075275232741056</v>
      </c>
      <c r="F987" s="13">
        <v>64.712870102085091</v>
      </c>
      <c r="G987" s="13">
        <v>62.497695966249125</v>
      </c>
      <c r="H987" s="13">
        <v>63.327848963786536</v>
      </c>
      <c r="I987" s="13">
        <v>0</v>
      </c>
      <c r="J987" s="13">
        <v>0</v>
      </c>
      <c r="K987" s="13">
        <v>0</v>
      </c>
      <c r="L987" s="13">
        <v>0</v>
      </c>
      <c r="M987" s="13">
        <v>0</v>
      </c>
      <c r="N987" s="13"/>
      <c r="O987" s="13"/>
    </row>
    <row r="988" spans="1:15" x14ac:dyDescent="0.35">
      <c r="A988" s="12" t="str">
        <f t="shared" si="15"/>
        <v>DISTRIBUCION VOLUMEN X CRITERIO (Consumiciones)EspirituosasMUJER</v>
      </c>
      <c r="B988" s="12" t="s">
        <v>118</v>
      </c>
      <c r="C988" s="12" t="s">
        <v>148</v>
      </c>
      <c r="D988" s="12" t="s">
        <v>22</v>
      </c>
      <c r="E988" s="13">
        <v>36.924724767258944</v>
      </c>
      <c r="F988" s="13">
        <v>35.28714485909066</v>
      </c>
      <c r="G988" s="13">
        <v>37.502304033750875</v>
      </c>
      <c r="H988" s="13">
        <v>36.672151036213457</v>
      </c>
      <c r="I988" s="13">
        <v>0</v>
      </c>
      <c r="J988" s="13">
        <v>0</v>
      </c>
      <c r="K988" s="13">
        <v>0</v>
      </c>
      <c r="L988" s="13">
        <v>0</v>
      </c>
      <c r="M988" s="13">
        <v>0</v>
      </c>
      <c r="N988" s="13"/>
      <c r="O988" s="13"/>
    </row>
    <row r="989" spans="1:15" x14ac:dyDescent="0.35">
      <c r="A989" s="12" t="str">
        <f t="shared" si="15"/>
        <v>DISTRIBUCION VOLUMEN X CRITERIO (Consumiciones)WhiskyT.ESPAÑA</v>
      </c>
      <c r="B989" s="12" t="s">
        <v>118</v>
      </c>
      <c r="C989" s="12" t="s">
        <v>149</v>
      </c>
      <c r="D989" s="12" t="s">
        <v>36</v>
      </c>
      <c r="E989" s="13">
        <v>100</v>
      </c>
      <c r="F989" s="13">
        <v>100</v>
      </c>
      <c r="G989" s="13">
        <v>100</v>
      </c>
      <c r="H989" s="13">
        <v>100</v>
      </c>
      <c r="I989" s="13">
        <v>0</v>
      </c>
      <c r="J989" s="13">
        <v>0</v>
      </c>
      <c r="K989" s="13">
        <v>0</v>
      </c>
      <c r="L989" s="13">
        <v>0</v>
      </c>
      <c r="M989" s="13">
        <v>0</v>
      </c>
      <c r="N989" s="13"/>
      <c r="O989" s="13"/>
    </row>
    <row r="990" spans="1:15" x14ac:dyDescent="0.35">
      <c r="A990" s="12" t="str">
        <f t="shared" si="15"/>
        <v>DISTRIBUCION VOLUMEN X CRITERIO (Consumiciones)WhiskyBCN AM</v>
      </c>
      <c r="B990" s="12" t="s">
        <v>118</v>
      </c>
      <c r="C990" s="12" t="s">
        <v>149</v>
      </c>
      <c r="D990" s="12" t="s">
        <v>1</v>
      </c>
      <c r="E990" s="13">
        <v>11.612304534577305</v>
      </c>
      <c r="F990" s="13">
        <v>5.2257186697871987</v>
      </c>
      <c r="G990" s="13">
        <v>5.5542604551888868</v>
      </c>
      <c r="H990" s="13">
        <v>5.8916187694178417</v>
      </c>
      <c r="I990" s="13">
        <v>0</v>
      </c>
      <c r="J990" s="13">
        <v>0</v>
      </c>
      <c r="K990" s="13">
        <v>0</v>
      </c>
      <c r="L990" s="13">
        <v>0</v>
      </c>
      <c r="M990" s="13">
        <v>0</v>
      </c>
      <c r="N990" s="13"/>
      <c r="O990" s="13"/>
    </row>
    <row r="991" spans="1:15" x14ac:dyDescent="0.35">
      <c r="A991" s="12" t="str">
        <f t="shared" si="15"/>
        <v>DISTRIBUCION VOLUMEN X CRITERIO (Consumiciones)WhiskyREST.CAT ARAGON</v>
      </c>
      <c r="B991" s="12" t="s">
        <v>118</v>
      </c>
      <c r="C991" s="12" t="s">
        <v>149</v>
      </c>
      <c r="D991" s="12" t="s">
        <v>2</v>
      </c>
      <c r="E991" s="13">
        <v>16.931122322178368</v>
      </c>
      <c r="F991" s="13">
        <v>19.904369113626238</v>
      </c>
      <c r="G991" s="13">
        <v>13.226705274290229</v>
      </c>
      <c r="H991" s="13">
        <v>11.25193911705855</v>
      </c>
      <c r="I991" s="13">
        <v>0</v>
      </c>
      <c r="J991" s="13">
        <v>0</v>
      </c>
      <c r="K991" s="13">
        <v>0</v>
      </c>
      <c r="L991" s="13">
        <v>0</v>
      </c>
      <c r="M991" s="13">
        <v>0</v>
      </c>
      <c r="N991" s="13"/>
      <c r="O991" s="13"/>
    </row>
    <row r="992" spans="1:15" x14ac:dyDescent="0.35">
      <c r="A992" s="12" t="str">
        <f t="shared" si="15"/>
        <v>DISTRIBUCION VOLUMEN X CRITERIO (Consumiciones)WhiskyLEVANTE</v>
      </c>
      <c r="B992" s="12" t="s">
        <v>118</v>
      </c>
      <c r="C992" s="12" t="s">
        <v>149</v>
      </c>
      <c r="D992" s="12" t="s">
        <v>3</v>
      </c>
      <c r="E992" s="13">
        <v>7.919213791830189</v>
      </c>
      <c r="F992" s="13">
        <v>8.7656918696365853</v>
      </c>
      <c r="G992" s="13">
        <v>7.5187360526110663</v>
      </c>
      <c r="H992" s="13">
        <v>10.027248146117623</v>
      </c>
      <c r="I992" s="13">
        <v>0</v>
      </c>
      <c r="J992" s="13">
        <v>0</v>
      </c>
      <c r="K992" s="13">
        <v>0</v>
      </c>
      <c r="L992" s="13">
        <v>0</v>
      </c>
      <c r="M992" s="13">
        <v>0</v>
      </c>
      <c r="N992" s="13"/>
      <c r="O992" s="13"/>
    </row>
    <row r="993" spans="1:15" x14ac:dyDescent="0.35">
      <c r="A993" s="12" t="str">
        <f t="shared" si="15"/>
        <v>DISTRIBUCION VOLUMEN X CRITERIO (Consumiciones)WhiskyANDALUCIA</v>
      </c>
      <c r="B993" s="12" t="s">
        <v>118</v>
      </c>
      <c r="C993" s="12" t="s">
        <v>149</v>
      </c>
      <c r="D993" s="12" t="s">
        <v>4</v>
      </c>
      <c r="E993" s="13">
        <v>22.06565014618446</v>
      </c>
      <c r="F993" s="13">
        <v>24.577494641200374</v>
      </c>
      <c r="G993" s="13">
        <v>20.263928624011594</v>
      </c>
      <c r="H993" s="13">
        <v>16.237146014981089</v>
      </c>
      <c r="I993" s="13">
        <v>0</v>
      </c>
      <c r="J993" s="13">
        <v>0</v>
      </c>
      <c r="K993" s="13">
        <v>0</v>
      </c>
      <c r="L993" s="13">
        <v>0</v>
      </c>
      <c r="M993" s="13">
        <v>0</v>
      </c>
      <c r="N993" s="13"/>
      <c r="O993" s="13"/>
    </row>
    <row r="994" spans="1:15" x14ac:dyDescent="0.35">
      <c r="A994" s="12" t="str">
        <f t="shared" si="15"/>
        <v>DISTRIBUCION VOLUMEN X CRITERIO (Consumiciones)WhiskyMDD AM</v>
      </c>
      <c r="B994" s="12" t="s">
        <v>118</v>
      </c>
      <c r="C994" s="12" t="s">
        <v>149</v>
      </c>
      <c r="D994" s="12" t="s">
        <v>5</v>
      </c>
      <c r="E994" s="13">
        <v>7.2302875216436346</v>
      </c>
      <c r="F994" s="13">
        <v>6.8559934882278686</v>
      </c>
      <c r="G994" s="13">
        <v>31.935683471375796</v>
      </c>
      <c r="H994" s="13">
        <v>29.830521112933596</v>
      </c>
      <c r="I994" s="13">
        <v>0</v>
      </c>
      <c r="J994" s="13">
        <v>0</v>
      </c>
      <c r="K994" s="13">
        <v>0</v>
      </c>
      <c r="L994" s="13">
        <v>0</v>
      </c>
      <c r="M994" s="13">
        <v>0</v>
      </c>
      <c r="N994" s="13"/>
      <c r="O994" s="13"/>
    </row>
    <row r="995" spans="1:15" x14ac:dyDescent="0.35">
      <c r="A995" s="12" t="str">
        <f t="shared" si="15"/>
        <v>DISTRIBUCION VOLUMEN X CRITERIO (Consumiciones)WhiskyRTO CENTRO</v>
      </c>
      <c r="B995" s="12" t="s">
        <v>118</v>
      </c>
      <c r="C995" s="12" t="s">
        <v>149</v>
      </c>
      <c r="D995" s="12" t="s">
        <v>6</v>
      </c>
      <c r="E995" s="13">
        <v>22.548845566946426</v>
      </c>
      <c r="F995" s="13">
        <v>22.286161745922762</v>
      </c>
      <c r="G995" s="13">
        <v>14.320286420066727</v>
      </c>
      <c r="H995" s="13">
        <v>18.289754342196023</v>
      </c>
      <c r="I995" s="13">
        <v>0</v>
      </c>
      <c r="J995" s="13">
        <v>0</v>
      </c>
      <c r="K995" s="13">
        <v>0</v>
      </c>
      <c r="L995" s="13">
        <v>0</v>
      </c>
      <c r="M995" s="13">
        <v>0</v>
      </c>
      <c r="N995" s="13"/>
      <c r="O995" s="13"/>
    </row>
    <row r="996" spans="1:15" x14ac:dyDescent="0.35">
      <c r="A996" s="12" t="str">
        <f t="shared" si="15"/>
        <v>DISTRIBUCION VOLUMEN X CRITERIO (Consumiciones)WhiskyNORTE-CENTRO</v>
      </c>
      <c r="B996" s="12" t="s">
        <v>118</v>
      </c>
      <c r="C996" s="12" t="s">
        <v>149</v>
      </c>
      <c r="D996" s="12" t="s">
        <v>7</v>
      </c>
      <c r="E996" s="13">
        <v>2.6226291975009426</v>
      </c>
      <c r="F996" s="13">
        <v>2.2205050684031393</v>
      </c>
      <c r="G996" s="13">
        <v>0.87888854887492285</v>
      </c>
      <c r="H996" s="13">
        <v>2.1709758281632903</v>
      </c>
      <c r="I996" s="13">
        <v>0</v>
      </c>
      <c r="J996" s="13">
        <v>0</v>
      </c>
      <c r="K996" s="13">
        <v>0</v>
      </c>
      <c r="L996" s="13">
        <v>0</v>
      </c>
      <c r="M996" s="13">
        <v>0</v>
      </c>
      <c r="N996" s="13"/>
      <c r="O996" s="13"/>
    </row>
    <row r="997" spans="1:15" x14ac:dyDescent="0.35">
      <c r="A997" s="12" t="str">
        <f t="shared" si="15"/>
        <v>DISTRIBUCION VOLUMEN X CRITERIO (Consumiciones)WhiskyNOROESTE</v>
      </c>
      <c r="B997" s="12" t="s">
        <v>118</v>
      </c>
      <c r="C997" s="12" t="s">
        <v>149</v>
      </c>
      <c r="D997" s="12" t="s">
        <v>8</v>
      </c>
      <c r="E997" s="13">
        <v>9.0699413131897888</v>
      </c>
      <c r="F997" s="13">
        <v>10.164064787949039</v>
      </c>
      <c r="G997" s="13">
        <v>6.3015277533192267</v>
      </c>
      <c r="H997" s="13">
        <v>6.3008081235950044</v>
      </c>
      <c r="I997" s="13">
        <v>0</v>
      </c>
      <c r="J997" s="13">
        <v>0</v>
      </c>
      <c r="K997" s="13">
        <v>0</v>
      </c>
      <c r="L997" s="13">
        <v>0</v>
      </c>
      <c r="M997" s="13">
        <v>0</v>
      </c>
      <c r="N997" s="13"/>
      <c r="O997" s="13"/>
    </row>
    <row r="998" spans="1:15" x14ac:dyDescent="0.35">
      <c r="A998" s="12" t="str">
        <f t="shared" si="15"/>
        <v>DISTRIBUCION VOLUMEN X CRITERIO (Consumiciones)Whisky&lt;2MIL</v>
      </c>
      <c r="B998" s="12" t="s">
        <v>118</v>
      </c>
      <c r="C998" s="12" t="s">
        <v>149</v>
      </c>
      <c r="D998" s="12" t="s">
        <v>9</v>
      </c>
      <c r="E998" s="13">
        <v>8.4829779099452907</v>
      </c>
      <c r="F998" s="13">
        <v>14.277663341872959</v>
      </c>
      <c r="G998" s="13">
        <v>3.7170134327970414</v>
      </c>
      <c r="H998" s="13">
        <v>2.9585979557601689</v>
      </c>
      <c r="I998" s="13">
        <v>0</v>
      </c>
      <c r="J998" s="13">
        <v>0</v>
      </c>
      <c r="K998" s="13">
        <v>0</v>
      </c>
      <c r="L998" s="13">
        <v>0</v>
      </c>
      <c r="M998" s="13">
        <v>0</v>
      </c>
      <c r="N998" s="13"/>
      <c r="O998" s="13"/>
    </row>
    <row r="999" spans="1:15" x14ac:dyDescent="0.35">
      <c r="A999" s="12" t="str">
        <f t="shared" si="15"/>
        <v>DISTRIBUCION VOLUMEN X CRITERIO (Consumiciones)Whisky2-5MIL</v>
      </c>
      <c r="B999" s="12" t="s">
        <v>118</v>
      </c>
      <c r="C999" s="12" t="s">
        <v>149</v>
      </c>
      <c r="D999" s="12" t="s">
        <v>10</v>
      </c>
      <c r="E999" s="13">
        <v>4.0963528070294117</v>
      </c>
      <c r="F999" s="13">
        <v>4.7174079160114291</v>
      </c>
      <c r="G999" s="13">
        <v>7.9312419587498901</v>
      </c>
      <c r="H999" s="13">
        <v>6.7424181000280079</v>
      </c>
      <c r="I999" s="13">
        <v>0</v>
      </c>
      <c r="J999" s="13">
        <v>0</v>
      </c>
      <c r="K999" s="13">
        <v>0</v>
      </c>
      <c r="L999" s="13">
        <v>0</v>
      </c>
      <c r="M999" s="13">
        <v>0</v>
      </c>
      <c r="N999" s="13"/>
      <c r="O999" s="13"/>
    </row>
    <row r="1000" spans="1:15" x14ac:dyDescent="0.35">
      <c r="A1000" s="12" t="str">
        <f t="shared" si="15"/>
        <v>DISTRIBUCION VOLUMEN X CRITERIO (Consumiciones)Whisky5-10MIL</v>
      </c>
      <c r="B1000" s="12" t="s">
        <v>118</v>
      </c>
      <c r="C1000" s="12" t="s">
        <v>149</v>
      </c>
      <c r="D1000" s="12" t="s">
        <v>11</v>
      </c>
      <c r="E1000" s="13">
        <v>5.1465413724633553</v>
      </c>
      <c r="F1000" s="13">
        <v>1.4078166490706083</v>
      </c>
      <c r="G1000" s="13">
        <v>1.9664040539929348</v>
      </c>
      <c r="H1000" s="13">
        <v>4.1810541834281771</v>
      </c>
      <c r="I1000" s="13">
        <v>0</v>
      </c>
      <c r="J1000" s="13">
        <v>0</v>
      </c>
      <c r="K1000" s="13">
        <v>0</v>
      </c>
      <c r="L1000" s="13">
        <v>0</v>
      </c>
      <c r="M1000" s="13">
        <v>0</v>
      </c>
      <c r="N1000" s="13"/>
      <c r="O1000" s="13"/>
    </row>
    <row r="1001" spans="1:15" x14ac:dyDescent="0.35">
      <c r="A1001" s="12" t="str">
        <f t="shared" si="15"/>
        <v>DISTRIBUCION VOLUMEN X CRITERIO (Consumiciones)Whisky10-30MIL</v>
      </c>
      <c r="B1001" s="12" t="s">
        <v>118</v>
      </c>
      <c r="C1001" s="12" t="s">
        <v>149</v>
      </c>
      <c r="D1001" s="12" t="s">
        <v>12</v>
      </c>
      <c r="E1001" s="13">
        <v>26.512494352006499</v>
      </c>
      <c r="F1001" s="13">
        <v>26.658256242909278</v>
      </c>
      <c r="G1001" s="13">
        <v>13.298781819773994</v>
      </c>
      <c r="H1001" s="13">
        <v>13.217304863677292</v>
      </c>
      <c r="I1001" s="13">
        <v>0</v>
      </c>
      <c r="J1001" s="13">
        <v>0</v>
      </c>
      <c r="K1001" s="13">
        <v>0</v>
      </c>
      <c r="L1001" s="13">
        <v>0</v>
      </c>
      <c r="M1001" s="13">
        <v>0</v>
      </c>
      <c r="N1001" s="13"/>
      <c r="O1001" s="13"/>
    </row>
    <row r="1002" spans="1:15" x14ac:dyDescent="0.35">
      <c r="A1002" s="12" t="str">
        <f t="shared" si="15"/>
        <v>DISTRIBUCION VOLUMEN X CRITERIO (Consumiciones)Whisky30-100MIL</v>
      </c>
      <c r="B1002" s="12" t="s">
        <v>118</v>
      </c>
      <c r="C1002" s="12" t="s">
        <v>149</v>
      </c>
      <c r="D1002" s="12" t="s">
        <v>13</v>
      </c>
      <c r="E1002" s="13">
        <v>21.412407609290778</v>
      </c>
      <c r="F1002" s="13">
        <v>21.500580792979296</v>
      </c>
      <c r="G1002" s="13">
        <v>18.576428082715776</v>
      </c>
      <c r="H1002" s="13">
        <v>18.221187028247378</v>
      </c>
      <c r="I1002" s="13">
        <v>0</v>
      </c>
      <c r="J1002" s="13">
        <v>0</v>
      </c>
      <c r="K1002" s="13">
        <v>0</v>
      </c>
      <c r="L1002" s="13">
        <v>0</v>
      </c>
      <c r="M1002" s="13">
        <v>0</v>
      </c>
      <c r="N1002" s="13"/>
      <c r="O1002" s="13"/>
    </row>
    <row r="1003" spans="1:15" x14ac:dyDescent="0.35">
      <c r="A1003" s="12" t="str">
        <f t="shared" si="15"/>
        <v>DISTRIBUCION VOLUMEN X CRITERIO (Consumiciones)Whisky100-200MIL</v>
      </c>
      <c r="B1003" s="12" t="s">
        <v>118</v>
      </c>
      <c r="C1003" s="12" t="s">
        <v>149</v>
      </c>
      <c r="D1003" s="12" t="s">
        <v>14</v>
      </c>
      <c r="E1003" s="13">
        <v>8.9327487948144224</v>
      </c>
      <c r="F1003" s="13">
        <v>5.7814526469147838</v>
      </c>
      <c r="G1003" s="13">
        <v>3.9901128108601744</v>
      </c>
      <c r="H1003" s="13">
        <v>2.5457049918774382</v>
      </c>
      <c r="I1003" s="13">
        <v>0</v>
      </c>
      <c r="J1003" s="13">
        <v>0</v>
      </c>
      <c r="K1003" s="13">
        <v>0</v>
      </c>
      <c r="L1003" s="13">
        <v>0</v>
      </c>
      <c r="M1003" s="13">
        <v>0</v>
      </c>
      <c r="N1003" s="13"/>
      <c r="O1003" s="13"/>
    </row>
    <row r="1004" spans="1:15" x14ac:dyDescent="0.35">
      <c r="A1004" s="12" t="str">
        <f t="shared" si="15"/>
        <v>DISTRIBUCION VOLUMEN X CRITERIO (Consumiciones)Whisky200-500MIL</v>
      </c>
      <c r="B1004" s="12" t="s">
        <v>118</v>
      </c>
      <c r="C1004" s="12" t="s">
        <v>149</v>
      </c>
      <c r="D1004" s="12" t="s">
        <v>15</v>
      </c>
      <c r="E1004" s="13">
        <v>9.5646905946005738</v>
      </c>
      <c r="F1004" s="13">
        <v>9.4076680669683839</v>
      </c>
      <c r="G1004" s="13">
        <v>7.8781805339438193</v>
      </c>
      <c r="H1004" s="13">
        <v>10.671496557035477</v>
      </c>
      <c r="I1004" s="13">
        <v>0</v>
      </c>
      <c r="J1004" s="13">
        <v>0</v>
      </c>
      <c r="K1004" s="13">
        <v>0</v>
      </c>
      <c r="L1004" s="13">
        <v>0</v>
      </c>
      <c r="M1004" s="13">
        <v>0</v>
      </c>
      <c r="N1004" s="13"/>
      <c r="O1004" s="13"/>
    </row>
    <row r="1005" spans="1:15" x14ac:dyDescent="0.35">
      <c r="A1005" s="12" t="str">
        <f t="shared" si="15"/>
        <v>DISTRIBUCION VOLUMEN X CRITERIO (Consumiciones)Whisky&gt;500MIL</v>
      </c>
      <c r="B1005" s="12" t="s">
        <v>118</v>
      </c>
      <c r="C1005" s="12" t="s">
        <v>149</v>
      </c>
      <c r="D1005" s="12" t="s">
        <v>16</v>
      </c>
      <c r="E1005" s="13">
        <v>15.85181272094446</v>
      </c>
      <c r="F1005" s="13">
        <v>16.249150959415861</v>
      </c>
      <c r="G1005" s="13">
        <v>42.641841156381091</v>
      </c>
      <c r="H1005" s="13">
        <v>41.462236319946065</v>
      </c>
      <c r="I1005" s="13">
        <v>0</v>
      </c>
      <c r="J1005" s="13">
        <v>0</v>
      </c>
      <c r="K1005" s="13">
        <v>0</v>
      </c>
      <c r="L1005" s="13">
        <v>0</v>
      </c>
      <c r="M1005" s="13">
        <v>0</v>
      </c>
      <c r="N1005" s="13"/>
      <c r="O1005" s="13"/>
    </row>
    <row r="1006" spans="1:15" x14ac:dyDescent="0.35">
      <c r="A1006" s="12" t="str">
        <f t="shared" si="15"/>
        <v>DISTRIBUCION VOLUMEN X CRITERIO (Consumiciones)WhiskyDE 15 A 19 AÑOS</v>
      </c>
      <c r="B1006" s="12" t="s">
        <v>118</v>
      </c>
      <c r="C1006" s="12" t="s">
        <v>149</v>
      </c>
      <c r="D1006" s="12" t="s">
        <v>39</v>
      </c>
      <c r="E1006" s="13">
        <v>2.1136351999772773</v>
      </c>
      <c r="F1006" s="13" t="s">
        <v>212</v>
      </c>
      <c r="G1006" s="13">
        <v>0.49820073269802051</v>
      </c>
      <c r="H1006" s="13">
        <v>1.4044191318280674</v>
      </c>
      <c r="I1006" s="13">
        <v>0</v>
      </c>
      <c r="J1006" s="13">
        <v>0</v>
      </c>
      <c r="K1006" s="13">
        <v>0</v>
      </c>
      <c r="L1006" s="13">
        <v>0</v>
      </c>
      <c r="M1006" s="13">
        <v>0</v>
      </c>
      <c r="N1006" s="13"/>
      <c r="O1006" s="13"/>
    </row>
    <row r="1007" spans="1:15" x14ac:dyDescent="0.35">
      <c r="A1007" s="12" t="str">
        <f t="shared" si="15"/>
        <v>DISTRIBUCION VOLUMEN X CRITERIO (Consumiciones)WhiskyDE 20 A 24 AÑOS</v>
      </c>
      <c r="B1007" s="12" t="s">
        <v>118</v>
      </c>
      <c r="C1007" s="12" t="s">
        <v>149</v>
      </c>
      <c r="D1007" s="12" t="s">
        <v>40</v>
      </c>
      <c r="E1007" s="13">
        <v>1.4457962671107576</v>
      </c>
      <c r="F1007" s="13">
        <v>1.8462968910348698</v>
      </c>
      <c r="G1007" s="13">
        <v>1.0113874205738602</v>
      </c>
      <c r="H1007" s="13">
        <v>0.48945279784242834</v>
      </c>
      <c r="I1007" s="13">
        <v>0</v>
      </c>
      <c r="J1007" s="13">
        <v>0</v>
      </c>
      <c r="K1007" s="13">
        <v>0</v>
      </c>
      <c r="L1007" s="13">
        <v>0</v>
      </c>
      <c r="M1007" s="13">
        <v>0</v>
      </c>
      <c r="N1007" s="13"/>
      <c r="O1007" s="13"/>
    </row>
    <row r="1008" spans="1:15" x14ac:dyDescent="0.35">
      <c r="A1008" s="12" t="str">
        <f t="shared" si="15"/>
        <v>DISTRIBUCION VOLUMEN X CRITERIO (Consumiciones)WhiskyDE 25 A 34 AÑOS</v>
      </c>
      <c r="B1008" s="12" t="s">
        <v>118</v>
      </c>
      <c r="C1008" s="12" t="s">
        <v>149</v>
      </c>
      <c r="D1008" s="12" t="s">
        <v>41</v>
      </c>
      <c r="E1008" s="13">
        <v>7.6879067349496149</v>
      </c>
      <c r="F1008" s="13">
        <v>4.3618783238708385</v>
      </c>
      <c r="G1008" s="13">
        <v>3.9259512131281316</v>
      </c>
      <c r="H1008" s="13">
        <v>4.7678820450843178</v>
      </c>
      <c r="I1008" s="13">
        <v>0</v>
      </c>
      <c r="J1008" s="13">
        <v>0</v>
      </c>
      <c r="K1008" s="13">
        <v>0</v>
      </c>
      <c r="L1008" s="13">
        <v>0</v>
      </c>
      <c r="M1008" s="13">
        <v>0</v>
      </c>
      <c r="N1008" s="13"/>
      <c r="O1008" s="13"/>
    </row>
    <row r="1009" spans="1:15" x14ac:dyDescent="0.35">
      <c r="A1009" s="12" t="str">
        <f t="shared" si="15"/>
        <v>DISTRIBUCION VOLUMEN X CRITERIO (Consumiciones)WhiskyDE 35 A 49 AÑOS</v>
      </c>
      <c r="B1009" s="12" t="s">
        <v>118</v>
      </c>
      <c r="C1009" s="12" t="s">
        <v>149</v>
      </c>
      <c r="D1009" s="12" t="s">
        <v>42</v>
      </c>
      <c r="E1009" s="13">
        <v>25.09753416732412</v>
      </c>
      <c r="F1009" s="13">
        <v>14.384073352184496</v>
      </c>
      <c r="G1009" s="13">
        <v>12.047621040962381</v>
      </c>
      <c r="H1009" s="13">
        <v>18.187535612711581</v>
      </c>
      <c r="I1009" s="13">
        <v>0</v>
      </c>
      <c r="J1009" s="13">
        <v>0</v>
      </c>
      <c r="K1009" s="13">
        <v>0</v>
      </c>
      <c r="L1009" s="13">
        <v>0</v>
      </c>
      <c r="M1009" s="13">
        <v>0</v>
      </c>
      <c r="N1009" s="13"/>
      <c r="O1009" s="13"/>
    </row>
    <row r="1010" spans="1:15" x14ac:dyDescent="0.35">
      <c r="A1010" s="12" t="str">
        <f t="shared" si="15"/>
        <v>DISTRIBUCION VOLUMEN X CRITERIO (Consumiciones)WhiskyDE 50 A 59 AÑOS</v>
      </c>
      <c r="B1010" s="12" t="s">
        <v>118</v>
      </c>
      <c r="C1010" s="12" t="s">
        <v>149</v>
      </c>
      <c r="D1010" s="12" t="s">
        <v>43</v>
      </c>
      <c r="E1010" s="13">
        <v>25.970529900449556</v>
      </c>
      <c r="F1010" s="13">
        <v>17.997783881026034</v>
      </c>
      <c r="G1010" s="13">
        <v>15.850313181732012</v>
      </c>
      <c r="H1010" s="13">
        <v>15.492336402755091</v>
      </c>
      <c r="I1010" s="13">
        <v>0</v>
      </c>
      <c r="J1010" s="13">
        <v>0</v>
      </c>
      <c r="K1010" s="13">
        <v>0</v>
      </c>
      <c r="L1010" s="13">
        <v>0</v>
      </c>
      <c r="M1010" s="13">
        <v>0</v>
      </c>
      <c r="N1010" s="13"/>
      <c r="O1010" s="13"/>
    </row>
    <row r="1011" spans="1:15" x14ac:dyDescent="0.35">
      <c r="A1011" s="12" t="str">
        <f t="shared" si="15"/>
        <v>DISTRIBUCION VOLUMEN X CRITERIO (Consumiciones)WhiskyDE 60 A 75 AÑOS</v>
      </c>
      <c r="B1011" s="12" t="s">
        <v>118</v>
      </c>
      <c r="C1011" s="12" t="s">
        <v>149</v>
      </c>
      <c r="D1011" s="12" t="s">
        <v>44</v>
      </c>
      <c r="E1011" s="13">
        <v>37.684608568356509</v>
      </c>
      <c r="F1011" s="13">
        <v>61.409967244260365</v>
      </c>
      <c r="G1011" s="13">
        <v>66.666546378706911</v>
      </c>
      <c r="H1011" s="13">
        <v>59.658391977563632</v>
      </c>
      <c r="I1011" s="13">
        <v>0</v>
      </c>
      <c r="J1011" s="13">
        <v>0</v>
      </c>
      <c r="K1011" s="13">
        <v>0</v>
      </c>
      <c r="L1011" s="13">
        <v>0</v>
      </c>
      <c r="M1011" s="13">
        <v>0</v>
      </c>
      <c r="N1011" s="13"/>
      <c r="O1011" s="13"/>
    </row>
    <row r="1012" spans="1:15" x14ac:dyDescent="0.35">
      <c r="A1012" s="12" t="str">
        <f t="shared" si="15"/>
        <v>DISTRIBUCION VOLUMEN X CRITERIO (Consumiciones)WhiskyALTA Y MEDIA ALTA</v>
      </c>
      <c r="B1012" s="12" t="s">
        <v>118</v>
      </c>
      <c r="C1012" s="12" t="s">
        <v>149</v>
      </c>
      <c r="D1012" s="12" t="s">
        <v>17</v>
      </c>
      <c r="E1012" s="13">
        <v>28.865815633795499</v>
      </c>
      <c r="F1012" s="13">
        <v>21.375036607184608</v>
      </c>
      <c r="G1012" s="13">
        <v>21.66032027391012</v>
      </c>
      <c r="H1012" s="13">
        <v>23.165708122763995</v>
      </c>
      <c r="I1012" s="13">
        <v>0</v>
      </c>
      <c r="J1012" s="13">
        <v>0</v>
      </c>
      <c r="K1012" s="13">
        <v>0</v>
      </c>
      <c r="L1012" s="13">
        <v>0</v>
      </c>
      <c r="M1012" s="13">
        <v>0</v>
      </c>
      <c r="N1012" s="13"/>
      <c r="O1012" s="13"/>
    </row>
    <row r="1013" spans="1:15" x14ac:dyDescent="0.35">
      <c r="A1013" s="12" t="str">
        <f t="shared" si="15"/>
        <v>DISTRIBUCION VOLUMEN X CRITERIO (Consumiciones)WhiskyMEDIA</v>
      </c>
      <c r="B1013" s="12" t="s">
        <v>118</v>
      </c>
      <c r="C1013" s="12" t="s">
        <v>149</v>
      </c>
      <c r="D1013" s="12" t="s">
        <v>18</v>
      </c>
      <c r="E1013" s="13">
        <v>35.199155071384283</v>
      </c>
      <c r="F1013" s="13">
        <v>30.965586785483129</v>
      </c>
      <c r="G1013" s="13">
        <v>17.310029225162701</v>
      </c>
      <c r="H1013" s="13">
        <v>23.656767689789785</v>
      </c>
      <c r="I1013" s="13">
        <v>0</v>
      </c>
      <c r="J1013" s="13">
        <v>0</v>
      </c>
      <c r="K1013" s="13">
        <v>0</v>
      </c>
      <c r="L1013" s="13">
        <v>0</v>
      </c>
      <c r="M1013" s="13">
        <v>0</v>
      </c>
      <c r="N1013" s="13"/>
      <c r="O1013" s="13"/>
    </row>
    <row r="1014" spans="1:15" x14ac:dyDescent="0.35">
      <c r="A1014" s="12" t="str">
        <f t="shared" si="15"/>
        <v>DISTRIBUCION VOLUMEN X CRITERIO (Consumiciones)WhiskyMEDIA BAJA</v>
      </c>
      <c r="B1014" s="12" t="s">
        <v>118</v>
      </c>
      <c r="C1014" s="12" t="s">
        <v>149</v>
      </c>
      <c r="D1014" s="12" t="s">
        <v>19</v>
      </c>
      <c r="E1014" s="13">
        <v>24.891534232353127</v>
      </c>
      <c r="F1014" s="13">
        <v>31.097680273464899</v>
      </c>
      <c r="G1014" s="13">
        <v>25.160849059781192</v>
      </c>
      <c r="H1014" s="13">
        <v>45.2615469409509</v>
      </c>
      <c r="I1014" s="13">
        <v>0</v>
      </c>
      <c r="J1014" s="13">
        <v>0</v>
      </c>
      <c r="K1014" s="13">
        <v>0</v>
      </c>
      <c r="L1014" s="13">
        <v>0</v>
      </c>
      <c r="M1014" s="13">
        <v>0</v>
      </c>
      <c r="N1014" s="13"/>
      <c r="O1014" s="13"/>
    </row>
    <row r="1015" spans="1:15" x14ac:dyDescent="0.35">
      <c r="A1015" s="12" t="str">
        <f t="shared" si="15"/>
        <v>DISTRIBUCION VOLUMEN X CRITERIO (Consumiciones)WhiskyBAJA</v>
      </c>
      <c r="B1015" s="12" t="s">
        <v>118</v>
      </c>
      <c r="C1015" s="12" t="s">
        <v>149</v>
      </c>
      <c r="D1015" s="12" t="s">
        <v>20</v>
      </c>
      <c r="E1015" s="13">
        <v>11.043502537065599</v>
      </c>
      <c r="F1015" s="13">
        <v>16.561665571527364</v>
      </c>
      <c r="G1015" s="13">
        <v>35.868835121774715</v>
      </c>
      <c r="H1015" s="13">
        <v>7.9159884763610213</v>
      </c>
      <c r="I1015" s="13">
        <v>0</v>
      </c>
      <c r="J1015" s="13">
        <v>0</v>
      </c>
      <c r="K1015" s="13">
        <v>0</v>
      </c>
      <c r="L1015" s="13">
        <v>0</v>
      </c>
      <c r="M1015" s="13">
        <v>0</v>
      </c>
      <c r="N1015" s="13"/>
      <c r="O1015" s="13"/>
    </row>
    <row r="1016" spans="1:15" x14ac:dyDescent="0.35">
      <c r="A1016" s="12" t="str">
        <f t="shared" si="15"/>
        <v>DISTRIBUCION VOLUMEN X CRITERIO (Consumiciones)WhiskyHOMBRE</v>
      </c>
      <c r="B1016" s="12" t="s">
        <v>118</v>
      </c>
      <c r="C1016" s="12" t="s">
        <v>149</v>
      </c>
      <c r="D1016" s="12" t="s">
        <v>21</v>
      </c>
      <c r="E1016" s="13">
        <v>78.372959294457686</v>
      </c>
      <c r="F1016" s="13">
        <v>76.833466226642173</v>
      </c>
      <c r="G1016" s="13">
        <v>78.712784108132141</v>
      </c>
      <c r="H1016" s="13">
        <v>79.499228845122857</v>
      </c>
      <c r="I1016" s="13">
        <v>0</v>
      </c>
      <c r="J1016" s="13">
        <v>0</v>
      </c>
      <c r="K1016" s="13">
        <v>0</v>
      </c>
      <c r="L1016" s="13">
        <v>0</v>
      </c>
      <c r="M1016" s="13">
        <v>0</v>
      </c>
      <c r="N1016" s="13"/>
      <c r="O1016" s="13"/>
    </row>
    <row r="1017" spans="1:15" x14ac:dyDescent="0.35">
      <c r="A1017" s="12" t="str">
        <f t="shared" si="15"/>
        <v>DISTRIBUCION VOLUMEN X CRITERIO (Consumiciones)WhiskyMUJER</v>
      </c>
      <c r="B1017" s="12" t="s">
        <v>118</v>
      </c>
      <c r="C1017" s="12" t="s">
        <v>149</v>
      </c>
      <c r="D1017" s="12" t="s">
        <v>22</v>
      </c>
      <c r="E1017" s="13">
        <v>21.627059392038579</v>
      </c>
      <c r="F1017" s="13">
        <v>23.166536849591846</v>
      </c>
      <c r="G1017" s="13">
        <v>21.287232732182225</v>
      </c>
      <c r="H1017" s="13">
        <v>20.500768908904007</v>
      </c>
      <c r="I1017" s="13">
        <v>0</v>
      </c>
      <c r="J1017" s="13">
        <v>0</v>
      </c>
      <c r="K1017" s="13">
        <v>0</v>
      </c>
      <c r="L1017" s="13">
        <v>0</v>
      </c>
      <c r="M1017" s="13">
        <v>0</v>
      </c>
      <c r="N1017" s="13"/>
      <c r="O1017" s="13"/>
    </row>
    <row r="1018" spans="1:15" x14ac:dyDescent="0.35">
      <c r="A1018" s="12" t="str">
        <f t="shared" si="15"/>
        <v>DISTRIBUCION VOLUMEN X CRITERIO (Consumiciones)BrandyT.ESPAÑA</v>
      </c>
      <c r="B1018" s="12" t="s">
        <v>118</v>
      </c>
      <c r="C1018" s="12" t="s">
        <v>150</v>
      </c>
      <c r="D1018" s="12" t="s">
        <v>36</v>
      </c>
      <c r="E1018" s="13">
        <v>100</v>
      </c>
      <c r="F1018" s="13">
        <v>100</v>
      </c>
      <c r="G1018" s="13">
        <v>100</v>
      </c>
      <c r="H1018" s="13">
        <v>100</v>
      </c>
      <c r="I1018" s="13">
        <v>0</v>
      </c>
      <c r="J1018" s="13">
        <v>0</v>
      </c>
      <c r="K1018" s="13">
        <v>0</v>
      </c>
      <c r="L1018" s="13">
        <v>0</v>
      </c>
      <c r="M1018" s="13">
        <v>0</v>
      </c>
      <c r="N1018" s="13"/>
      <c r="O1018" s="13"/>
    </row>
    <row r="1019" spans="1:15" x14ac:dyDescent="0.35">
      <c r="A1019" s="12" t="str">
        <f t="shared" si="15"/>
        <v>DISTRIBUCION VOLUMEN X CRITERIO (Consumiciones)BrandyBCN AM</v>
      </c>
      <c r="B1019" s="12" t="s">
        <v>118</v>
      </c>
      <c r="C1019" s="12" t="s">
        <v>150</v>
      </c>
      <c r="D1019" s="12" t="s">
        <v>1</v>
      </c>
      <c r="E1019" s="13">
        <v>6.8607751070950922</v>
      </c>
      <c r="F1019" s="13">
        <v>3.5083161735148716</v>
      </c>
      <c r="G1019" s="13">
        <v>3.5869838496253408</v>
      </c>
      <c r="H1019" s="13">
        <v>3.5937463512261756</v>
      </c>
      <c r="I1019" s="13">
        <v>0</v>
      </c>
      <c r="J1019" s="13">
        <v>0</v>
      </c>
      <c r="K1019" s="13">
        <v>0</v>
      </c>
      <c r="L1019" s="13">
        <v>0</v>
      </c>
      <c r="M1019" s="13">
        <v>0</v>
      </c>
      <c r="N1019" s="13"/>
      <c r="O1019" s="13"/>
    </row>
    <row r="1020" spans="1:15" x14ac:dyDescent="0.35">
      <c r="A1020" s="12" t="str">
        <f t="shared" si="15"/>
        <v>DISTRIBUCION VOLUMEN X CRITERIO (Consumiciones)BrandyREST.CAT ARAGON</v>
      </c>
      <c r="B1020" s="12" t="s">
        <v>118</v>
      </c>
      <c r="C1020" s="12" t="s">
        <v>150</v>
      </c>
      <c r="D1020" s="12" t="s">
        <v>2</v>
      </c>
      <c r="E1020" s="13">
        <v>16.998456371054793</v>
      </c>
      <c r="F1020" s="13">
        <v>5.4699982918084133</v>
      </c>
      <c r="G1020" s="13">
        <v>13.191647397011847</v>
      </c>
      <c r="H1020" s="13">
        <v>16.713743837266058</v>
      </c>
      <c r="I1020" s="13">
        <v>0</v>
      </c>
      <c r="J1020" s="13">
        <v>0</v>
      </c>
      <c r="K1020" s="13">
        <v>0</v>
      </c>
      <c r="L1020" s="13">
        <v>0</v>
      </c>
      <c r="M1020" s="13">
        <v>0</v>
      </c>
      <c r="N1020" s="13"/>
      <c r="O1020" s="13"/>
    </row>
    <row r="1021" spans="1:15" x14ac:dyDescent="0.35">
      <c r="A1021" s="12" t="str">
        <f t="shared" si="15"/>
        <v>DISTRIBUCION VOLUMEN X CRITERIO (Consumiciones)BrandyLEVANTE</v>
      </c>
      <c r="B1021" s="12" t="s">
        <v>118</v>
      </c>
      <c r="C1021" s="12" t="s">
        <v>150</v>
      </c>
      <c r="D1021" s="12" t="s">
        <v>3</v>
      </c>
      <c r="E1021" s="13">
        <v>18.594440559677931</v>
      </c>
      <c r="F1021" s="13">
        <v>64.278841455175268</v>
      </c>
      <c r="G1021" s="13">
        <v>57.678188036920567</v>
      </c>
      <c r="H1021" s="13">
        <v>42.053853523191137</v>
      </c>
      <c r="I1021" s="13">
        <v>0</v>
      </c>
      <c r="J1021" s="13">
        <v>0</v>
      </c>
      <c r="K1021" s="13">
        <v>0</v>
      </c>
      <c r="L1021" s="13">
        <v>0</v>
      </c>
      <c r="M1021" s="13">
        <v>0</v>
      </c>
      <c r="N1021" s="13"/>
      <c r="O1021" s="13"/>
    </row>
    <row r="1022" spans="1:15" x14ac:dyDescent="0.35">
      <c r="A1022" s="12" t="str">
        <f t="shared" si="15"/>
        <v>DISTRIBUCION VOLUMEN X CRITERIO (Consumiciones)BrandyANDALUCIA</v>
      </c>
      <c r="B1022" s="12" t="s">
        <v>118</v>
      </c>
      <c r="C1022" s="12" t="s">
        <v>150</v>
      </c>
      <c r="D1022" s="12" t="s">
        <v>4</v>
      </c>
      <c r="E1022" s="13">
        <v>36.434161976659716</v>
      </c>
      <c r="F1022" s="13">
        <v>12.184994599225112</v>
      </c>
      <c r="G1022" s="13">
        <v>4.5824280346911976</v>
      </c>
      <c r="H1022" s="13">
        <v>4.3310285815931415</v>
      </c>
      <c r="I1022" s="13">
        <v>0</v>
      </c>
      <c r="J1022" s="13">
        <v>0</v>
      </c>
      <c r="K1022" s="13">
        <v>0</v>
      </c>
      <c r="L1022" s="13">
        <v>0</v>
      </c>
      <c r="M1022" s="13">
        <v>0</v>
      </c>
      <c r="N1022" s="13"/>
      <c r="O1022" s="13"/>
    </row>
    <row r="1023" spans="1:15" x14ac:dyDescent="0.35">
      <c r="A1023" s="12" t="str">
        <f t="shared" si="15"/>
        <v>DISTRIBUCION VOLUMEN X CRITERIO (Consumiciones)BrandyMDD AM</v>
      </c>
      <c r="B1023" s="12" t="s">
        <v>118</v>
      </c>
      <c r="C1023" s="12" t="s">
        <v>150</v>
      </c>
      <c r="D1023" s="12" t="s">
        <v>5</v>
      </c>
      <c r="E1023" s="13">
        <v>4.3334518564280815</v>
      </c>
      <c r="F1023" s="13">
        <v>0.10883228533088352</v>
      </c>
      <c r="G1023" s="13">
        <v>1.7885317303920352</v>
      </c>
      <c r="H1023" s="13">
        <v>2.4669539654117143</v>
      </c>
      <c r="I1023" s="13">
        <v>0</v>
      </c>
      <c r="J1023" s="13">
        <v>0</v>
      </c>
      <c r="K1023" s="13">
        <v>0</v>
      </c>
      <c r="L1023" s="13">
        <v>0</v>
      </c>
      <c r="M1023" s="13">
        <v>0</v>
      </c>
      <c r="N1023" s="13"/>
      <c r="O1023" s="13"/>
    </row>
    <row r="1024" spans="1:15" x14ac:dyDescent="0.35">
      <c r="A1024" s="12" t="str">
        <f t="shared" si="15"/>
        <v>DISTRIBUCION VOLUMEN X CRITERIO (Consumiciones)BrandyRTO CENTRO</v>
      </c>
      <c r="B1024" s="12" t="s">
        <v>118</v>
      </c>
      <c r="C1024" s="12" t="s">
        <v>150</v>
      </c>
      <c r="D1024" s="12" t="s">
        <v>6</v>
      </c>
      <c r="E1024" s="13">
        <v>2.0938961737690005</v>
      </c>
      <c r="F1024" s="13">
        <v>0.61873163800275865</v>
      </c>
      <c r="G1024" s="13">
        <v>2.2794631261336331</v>
      </c>
      <c r="H1024" s="13">
        <v>6.05077911141312</v>
      </c>
      <c r="I1024" s="13">
        <v>0</v>
      </c>
      <c r="J1024" s="13">
        <v>0</v>
      </c>
      <c r="K1024" s="13">
        <v>0</v>
      </c>
      <c r="L1024" s="13">
        <v>0</v>
      </c>
      <c r="M1024" s="13">
        <v>0</v>
      </c>
      <c r="N1024" s="13"/>
      <c r="O1024" s="13"/>
    </row>
    <row r="1025" spans="1:15" x14ac:dyDescent="0.35">
      <c r="A1025" s="12" t="str">
        <f t="shared" si="15"/>
        <v>DISTRIBUCION VOLUMEN X CRITERIO (Consumiciones)BrandyNORTE-CENTRO</v>
      </c>
      <c r="B1025" s="12" t="s">
        <v>118</v>
      </c>
      <c r="C1025" s="12" t="s">
        <v>150</v>
      </c>
      <c r="D1025" s="12" t="s">
        <v>7</v>
      </c>
      <c r="E1025" s="13">
        <v>12.440465481775165</v>
      </c>
      <c r="F1025" s="13">
        <v>12.301960680999045</v>
      </c>
      <c r="G1025" s="13">
        <v>14.680448336041957</v>
      </c>
      <c r="H1025" s="13">
        <v>20.457996252700273</v>
      </c>
      <c r="I1025" s="13">
        <v>0</v>
      </c>
      <c r="J1025" s="13">
        <v>0</v>
      </c>
      <c r="K1025" s="13">
        <v>0</v>
      </c>
      <c r="L1025" s="13">
        <v>0</v>
      </c>
      <c r="M1025" s="13">
        <v>0</v>
      </c>
      <c r="N1025" s="13"/>
      <c r="O1025" s="13"/>
    </row>
    <row r="1026" spans="1:15" x14ac:dyDescent="0.35">
      <c r="A1026" s="12" t="str">
        <f t="shared" si="15"/>
        <v>DISTRIBUCION VOLUMEN X CRITERIO (Consumiciones)BrandyNOROESTE</v>
      </c>
      <c r="B1026" s="12" t="s">
        <v>118</v>
      </c>
      <c r="C1026" s="12" t="s">
        <v>150</v>
      </c>
      <c r="D1026" s="12" t="s">
        <v>8</v>
      </c>
      <c r="E1026" s="13">
        <v>2.2443550193823447</v>
      </c>
      <c r="F1026" s="13">
        <v>1.5283196918796311</v>
      </c>
      <c r="G1026" s="13">
        <v>2.2123171449858936</v>
      </c>
      <c r="H1026" s="13">
        <v>4.3318905931475555</v>
      </c>
      <c r="I1026" s="13">
        <v>0</v>
      </c>
      <c r="J1026" s="13">
        <v>0</v>
      </c>
      <c r="K1026" s="13">
        <v>0</v>
      </c>
      <c r="L1026" s="13">
        <v>0</v>
      </c>
      <c r="M1026" s="13">
        <v>0</v>
      </c>
      <c r="N1026" s="13"/>
      <c r="O1026" s="13"/>
    </row>
    <row r="1027" spans="1:15" x14ac:dyDescent="0.35">
      <c r="A1027" s="12" t="str">
        <f t="shared" si="15"/>
        <v>DISTRIBUCION VOLUMEN X CRITERIO (Consumiciones)Brandy&lt;2MIL</v>
      </c>
      <c r="B1027" s="12" t="s">
        <v>118</v>
      </c>
      <c r="C1027" s="12" t="s">
        <v>150</v>
      </c>
      <c r="D1027" s="12" t="s">
        <v>9</v>
      </c>
      <c r="E1027" s="13">
        <v>1.9810001680255804</v>
      </c>
      <c r="F1027" s="13">
        <v>54.792310248384659</v>
      </c>
      <c r="G1027" s="13">
        <v>2.9007192473304984</v>
      </c>
      <c r="H1027" s="13">
        <v>1.5798901641598659</v>
      </c>
      <c r="I1027" s="13">
        <v>0</v>
      </c>
      <c r="J1027" s="13">
        <v>0</v>
      </c>
      <c r="K1027" s="13">
        <v>0</v>
      </c>
      <c r="L1027" s="13">
        <v>0</v>
      </c>
      <c r="M1027" s="13">
        <v>0</v>
      </c>
      <c r="N1027" s="13"/>
      <c r="O1027" s="13"/>
    </row>
    <row r="1028" spans="1:15" x14ac:dyDescent="0.35">
      <c r="A1028" s="12" t="str">
        <f t="shared" ref="A1028:A1091" si="16">B1028&amp;C1028&amp;D1028</f>
        <v>DISTRIBUCION VOLUMEN X CRITERIO (Consumiciones)Brandy2-5MIL</v>
      </c>
      <c r="B1028" s="12" t="s">
        <v>118</v>
      </c>
      <c r="C1028" s="12" t="s">
        <v>150</v>
      </c>
      <c r="D1028" s="12" t="s">
        <v>10</v>
      </c>
      <c r="E1028" s="13">
        <v>7.9749183633290119</v>
      </c>
      <c r="F1028" s="13">
        <v>3.1983244425219026</v>
      </c>
      <c r="G1028" s="13">
        <v>3.8145188925299891</v>
      </c>
      <c r="H1028" s="13">
        <v>8.1483761172635543</v>
      </c>
      <c r="I1028" s="13">
        <v>0</v>
      </c>
      <c r="J1028" s="13">
        <v>0</v>
      </c>
      <c r="K1028" s="13">
        <v>0</v>
      </c>
      <c r="L1028" s="13">
        <v>0</v>
      </c>
      <c r="M1028" s="13">
        <v>0</v>
      </c>
      <c r="N1028" s="13"/>
      <c r="O1028" s="13"/>
    </row>
    <row r="1029" spans="1:15" x14ac:dyDescent="0.35">
      <c r="A1029" s="12" t="str">
        <f t="shared" si="16"/>
        <v>DISTRIBUCION VOLUMEN X CRITERIO (Consumiciones)Brandy5-10MIL</v>
      </c>
      <c r="B1029" s="12" t="s">
        <v>118</v>
      </c>
      <c r="C1029" s="12" t="s">
        <v>150</v>
      </c>
      <c r="D1029" s="12" t="s">
        <v>11</v>
      </c>
      <c r="E1029" s="13">
        <v>10.058590435101392</v>
      </c>
      <c r="F1029" s="13">
        <v>1.1477842375559095</v>
      </c>
      <c r="G1029" s="13">
        <v>43.52985165810901</v>
      </c>
      <c r="H1029" s="13">
        <v>3.9721723065958878</v>
      </c>
      <c r="I1029" s="13">
        <v>0</v>
      </c>
      <c r="J1029" s="13">
        <v>0</v>
      </c>
      <c r="K1029" s="13">
        <v>0</v>
      </c>
      <c r="L1029" s="13">
        <v>0</v>
      </c>
      <c r="M1029" s="13">
        <v>0</v>
      </c>
      <c r="N1029" s="13"/>
      <c r="O1029" s="13"/>
    </row>
    <row r="1030" spans="1:15" x14ac:dyDescent="0.35">
      <c r="A1030" s="12" t="str">
        <f t="shared" si="16"/>
        <v>DISTRIBUCION VOLUMEN X CRITERIO (Consumiciones)Brandy10-30MIL</v>
      </c>
      <c r="B1030" s="12" t="s">
        <v>118</v>
      </c>
      <c r="C1030" s="12" t="s">
        <v>150</v>
      </c>
      <c r="D1030" s="12" t="s">
        <v>12</v>
      </c>
      <c r="E1030" s="13">
        <v>17.195031449636453</v>
      </c>
      <c r="F1030" s="13">
        <v>9.8088661092239811</v>
      </c>
      <c r="G1030" s="13">
        <v>13.827552130655762</v>
      </c>
      <c r="H1030" s="13">
        <v>13.385612364071015</v>
      </c>
      <c r="I1030" s="13">
        <v>0</v>
      </c>
      <c r="J1030" s="13">
        <v>0</v>
      </c>
      <c r="K1030" s="13">
        <v>0</v>
      </c>
      <c r="L1030" s="13">
        <v>0</v>
      </c>
      <c r="M1030" s="13">
        <v>0</v>
      </c>
      <c r="N1030" s="13"/>
      <c r="O1030" s="13"/>
    </row>
    <row r="1031" spans="1:15" x14ac:dyDescent="0.35">
      <c r="A1031" s="12" t="str">
        <f t="shared" si="16"/>
        <v>DISTRIBUCION VOLUMEN X CRITERIO (Consumiciones)Brandy30-100MIL</v>
      </c>
      <c r="B1031" s="12" t="s">
        <v>118</v>
      </c>
      <c r="C1031" s="12" t="s">
        <v>150</v>
      </c>
      <c r="D1031" s="12" t="s">
        <v>13</v>
      </c>
      <c r="E1031" s="13">
        <v>30.87192122825002</v>
      </c>
      <c r="F1031" s="13">
        <v>17.639449197447398</v>
      </c>
      <c r="G1031" s="13">
        <v>17.696708954257193</v>
      </c>
      <c r="H1031" s="13">
        <v>33.236109577524964</v>
      </c>
      <c r="I1031" s="13">
        <v>0</v>
      </c>
      <c r="J1031" s="13">
        <v>0</v>
      </c>
      <c r="K1031" s="13">
        <v>0</v>
      </c>
      <c r="L1031" s="13">
        <v>0</v>
      </c>
      <c r="M1031" s="13">
        <v>0</v>
      </c>
      <c r="N1031" s="13"/>
      <c r="O1031" s="13"/>
    </row>
    <row r="1032" spans="1:15" x14ac:dyDescent="0.35">
      <c r="A1032" s="12" t="str">
        <f t="shared" si="16"/>
        <v>DISTRIBUCION VOLUMEN X CRITERIO (Consumiciones)Brandy100-200MIL</v>
      </c>
      <c r="B1032" s="12" t="s">
        <v>118</v>
      </c>
      <c r="C1032" s="12" t="s">
        <v>150</v>
      </c>
      <c r="D1032" s="12" t="s">
        <v>14</v>
      </c>
      <c r="E1032" s="13">
        <v>12.869719923421069</v>
      </c>
      <c r="F1032" s="13">
        <v>1.4917412761125979</v>
      </c>
      <c r="G1032" s="13">
        <v>1.778001939674114</v>
      </c>
      <c r="H1032" s="13">
        <v>2.850709112615323</v>
      </c>
      <c r="I1032" s="13">
        <v>0</v>
      </c>
      <c r="J1032" s="13">
        <v>0</v>
      </c>
      <c r="K1032" s="13">
        <v>0</v>
      </c>
      <c r="L1032" s="13">
        <v>0</v>
      </c>
      <c r="M1032" s="13">
        <v>0</v>
      </c>
      <c r="N1032" s="13"/>
      <c r="O1032" s="13"/>
    </row>
    <row r="1033" spans="1:15" x14ac:dyDescent="0.35">
      <c r="A1033" s="12" t="str">
        <f t="shared" si="16"/>
        <v>DISTRIBUCION VOLUMEN X CRITERIO (Consumiciones)Brandy200-500MIL</v>
      </c>
      <c r="B1033" s="12" t="s">
        <v>118</v>
      </c>
      <c r="C1033" s="12" t="s">
        <v>150</v>
      </c>
      <c r="D1033" s="12" t="s">
        <v>15</v>
      </c>
      <c r="E1033" s="13">
        <v>7.1827689767072416</v>
      </c>
      <c r="F1033" s="13">
        <v>6.2180723270413525</v>
      </c>
      <c r="G1033" s="13">
        <v>8.6971049123609685</v>
      </c>
      <c r="H1033" s="13">
        <v>28.444354559478942</v>
      </c>
      <c r="I1033" s="13">
        <v>0</v>
      </c>
      <c r="J1033" s="13">
        <v>0</v>
      </c>
      <c r="K1033" s="13">
        <v>0</v>
      </c>
      <c r="L1033" s="13">
        <v>0</v>
      </c>
      <c r="M1033" s="13">
        <v>0</v>
      </c>
      <c r="N1033" s="13"/>
      <c r="O1033" s="13"/>
    </row>
    <row r="1034" spans="1:15" x14ac:dyDescent="0.35">
      <c r="A1034" s="12" t="str">
        <f t="shared" si="16"/>
        <v>DISTRIBUCION VOLUMEN X CRITERIO (Consumiciones)Brandy&gt;500MIL</v>
      </c>
      <c r="B1034" s="12" t="s">
        <v>118</v>
      </c>
      <c r="C1034" s="12" t="s">
        <v>150</v>
      </c>
      <c r="D1034" s="12" t="s">
        <v>16</v>
      </c>
      <c r="E1034" s="13">
        <v>11.866051364910826</v>
      </c>
      <c r="F1034" s="13">
        <v>5.7034443431238486</v>
      </c>
      <c r="G1034" s="13">
        <v>7.7555468585639495</v>
      </c>
      <c r="H1034" s="13">
        <v>8.3827654195560157</v>
      </c>
      <c r="I1034" s="13">
        <v>0</v>
      </c>
      <c r="J1034" s="13">
        <v>0</v>
      </c>
      <c r="K1034" s="13">
        <v>0</v>
      </c>
      <c r="L1034" s="13">
        <v>0</v>
      </c>
      <c r="M1034" s="13">
        <v>0</v>
      </c>
      <c r="N1034" s="13"/>
      <c r="O1034" s="13"/>
    </row>
    <row r="1035" spans="1:15" x14ac:dyDescent="0.35">
      <c r="A1035" s="12" t="str">
        <f t="shared" si="16"/>
        <v>DISTRIBUCION VOLUMEN X CRITERIO (Consumiciones)BrandyDE 15 A 19 AÑOS</v>
      </c>
      <c r="B1035" s="12" t="s">
        <v>118</v>
      </c>
      <c r="C1035" s="12" t="s">
        <v>150</v>
      </c>
      <c r="D1035" s="12" t="s">
        <v>39</v>
      </c>
      <c r="E1035" s="13" t="s">
        <v>212</v>
      </c>
      <c r="F1035" s="13" t="s">
        <v>212</v>
      </c>
      <c r="G1035" s="13" t="s">
        <v>212</v>
      </c>
      <c r="H1035" s="13" t="s">
        <v>212</v>
      </c>
      <c r="I1035" s="13">
        <v>0</v>
      </c>
      <c r="J1035" s="13">
        <v>0</v>
      </c>
      <c r="K1035" s="13">
        <v>0</v>
      </c>
      <c r="L1035" s="13">
        <v>0</v>
      </c>
      <c r="M1035" s="13">
        <v>0</v>
      </c>
      <c r="N1035" s="13"/>
      <c r="O1035" s="13"/>
    </row>
    <row r="1036" spans="1:15" x14ac:dyDescent="0.35">
      <c r="A1036" s="12" t="str">
        <f t="shared" si="16"/>
        <v>DISTRIBUCION VOLUMEN X CRITERIO (Consumiciones)BrandyDE 20 A 24 AÑOS</v>
      </c>
      <c r="B1036" s="12" t="s">
        <v>118</v>
      </c>
      <c r="C1036" s="12" t="s">
        <v>150</v>
      </c>
      <c r="D1036" s="12" t="s">
        <v>40</v>
      </c>
      <c r="E1036" s="13" t="s">
        <v>212</v>
      </c>
      <c r="F1036" s="13">
        <v>0.78315247182121261</v>
      </c>
      <c r="G1036" s="13">
        <v>0.17045996367474842</v>
      </c>
      <c r="H1036" s="13">
        <v>1.108513128090016</v>
      </c>
      <c r="I1036" s="13">
        <v>0</v>
      </c>
      <c r="J1036" s="13">
        <v>0</v>
      </c>
      <c r="K1036" s="13">
        <v>0</v>
      </c>
      <c r="L1036" s="13">
        <v>0</v>
      </c>
      <c r="M1036" s="13">
        <v>0</v>
      </c>
      <c r="N1036" s="13"/>
      <c r="O1036" s="13"/>
    </row>
    <row r="1037" spans="1:15" x14ac:dyDescent="0.35">
      <c r="A1037" s="12" t="str">
        <f t="shared" si="16"/>
        <v>DISTRIBUCION VOLUMEN X CRITERIO (Consumiciones)BrandyDE 25 A 34 AÑOS</v>
      </c>
      <c r="B1037" s="12" t="s">
        <v>118</v>
      </c>
      <c r="C1037" s="12" t="s">
        <v>150</v>
      </c>
      <c r="D1037" s="12" t="s">
        <v>41</v>
      </c>
      <c r="E1037" s="13">
        <v>5.9023907154834729</v>
      </c>
      <c r="F1037" s="13">
        <v>1.7230503032677453</v>
      </c>
      <c r="G1037" s="13">
        <v>0.22707646033666545</v>
      </c>
      <c r="H1037" s="13">
        <v>4.5680068015306325</v>
      </c>
      <c r="I1037" s="13">
        <v>0</v>
      </c>
      <c r="J1037" s="13">
        <v>0</v>
      </c>
      <c r="K1037" s="13">
        <v>0</v>
      </c>
      <c r="L1037" s="13">
        <v>0</v>
      </c>
      <c r="M1037" s="13">
        <v>0</v>
      </c>
      <c r="N1037" s="13"/>
      <c r="O1037" s="13"/>
    </row>
    <row r="1038" spans="1:15" x14ac:dyDescent="0.35">
      <c r="A1038" s="12" t="str">
        <f t="shared" si="16"/>
        <v>DISTRIBUCION VOLUMEN X CRITERIO (Consumiciones)BrandyDE 35 A 49 AÑOS</v>
      </c>
      <c r="B1038" s="12" t="s">
        <v>118</v>
      </c>
      <c r="C1038" s="12" t="s">
        <v>150</v>
      </c>
      <c r="D1038" s="12" t="s">
        <v>42</v>
      </c>
      <c r="E1038" s="13">
        <v>12.282493856034323</v>
      </c>
      <c r="F1038" s="13">
        <v>2.7417001860314123</v>
      </c>
      <c r="G1038" s="13">
        <v>7.5667731435674259</v>
      </c>
      <c r="H1038" s="13">
        <v>7.8899542787918362</v>
      </c>
      <c r="I1038" s="13">
        <v>0</v>
      </c>
      <c r="J1038" s="13">
        <v>0</v>
      </c>
      <c r="K1038" s="13">
        <v>0</v>
      </c>
      <c r="L1038" s="13">
        <v>0</v>
      </c>
      <c r="M1038" s="13">
        <v>0</v>
      </c>
      <c r="N1038" s="13"/>
      <c r="O1038" s="13"/>
    </row>
    <row r="1039" spans="1:15" x14ac:dyDescent="0.35">
      <c r="A1039" s="12" t="str">
        <f t="shared" si="16"/>
        <v>DISTRIBUCION VOLUMEN X CRITERIO (Consumiciones)BrandyDE 50 A 59 AÑOS</v>
      </c>
      <c r="B1039" s="12" t="s">
        <v>118</v>
      </c>
      <c r="C1039" s="12" t="s">
        <v>150</v>
      </c>
      <c r="D1039" s="12" t="s">
        <v>43</v>
      </c>
      <c r="E1039" s="13">
        <v>32.484606141250111</v>
      </c>
      <c r="F1039" s="13">
        <v>11.947963895118736</v>
      </c>
      <c r="G1039" s="13">
        <v>22.885582194685831</v>
      </c>
      <c r="H1039" s="13">
        <v>43.504541128762327</v>
      </c>
      <c r="I1039" s="13">
        <v>0</v>
      </c>
      <c r="J1039" s="13">
        <v>0</v>
      </c>
      <c r="K1039" s="13">
        <v>0</v>
      </c>
      <c r="L1039" s="13">
        <v>0</v>
      </c>
      <c r="M1039" s="13">
        <v>0</v>
      </c>
      <c r="N1039" s="13"/>
      <c r="O1039" s="13"/>
    </row>
    <row r="1040" spans="1:15" x14ac:dyDescent="0.35">
      <c r="A1040" s="12" t="str">
        <f t="shared" si="16"/>
        <v>DISTRIBUCION VOLUMEN X CRITERIO (Consumiciones)BrandyDE 60 A 75 AÑOS</v>
      </c>
      <c r="B1040" s="12" t="s">
        <v>118</v>
      </c>
      <c r="C1040" s="12" t="s">
        <v>150</v>
      </c>
      <c r="D1040" s="12" t="s">
        <v>44</v>
      </c>
      <c r="E1040" s="13">
        <v>49.330507165696979</v>
      </c>
      <c r="F1040" s="13">
        <v>82.804136713116449</v>
      </c>
      <c r="G1040" s="13">
        <v>69.150117118466198</v>
      </c>
      <c r="H1040" s="13">
        <v>42.928982644737943</v>
      </c>
      <c r="I1040" s="13">
        <v>0</v>
      </c>
      <c r="J1040" s="13">
        <v>0</v>
      </c>
      <c r="K1040" s="13">
        <v>0</v>
      </c>
      <c r="L1040" s="13">
        <v>0</v>
      </c>
      <c r="M1040" s="13">
        <v>0</v>
      </c>
      <c r="N1040" s="13"/>
      <c r="O1040" s="13"/>
    </row>
    <row r="1041" spans="1:15" x14ac:dyDescent="0.35">
      <c r="A1041" s="12" t="str">
        <f t="shared" si="16"/>
        <v>DISTRIBUCION VOLUMEN X CRITERIO (Consumiciones)BrandyALTA Y MEDIA ALTA</v>
      </c>
      <c r="B1041" s="12" t="s">
        <v>118</v>
      </c>
      <c r="C1041" s="12" t="s">
        <v>150</v>
      </c>
      <c r="D1041" s="12" t="s">
        <v>17</v>
      </c>
      <c r="E1041" s="13">
        <v>45.31363502128324</v>
      </c>
      <c r="F1041" s="13">
        <v>13.290927123107924</v>
      </c>
      <c r="G1041" s="13">
        <v>54.11211524616315</v>
      </c>
      <c r="H1041" s="13">
        <v>36.02868105601317</v>
      </c>
      <c r="I1041" s="13">
        <v>0</v>
      </c>
      <c r="J1041" s="13">
        <v>0</v>
      </c>
      <c r="K1041" s="13">
        <v>0</v>
      </c>
      <c r="L1041" s="13">
        <v>0</v>
      </c>
      <c r="M1041" s="13">
        <v>0</v>
      </c>
      <c r="N1041" s="13"/>
      <c r="O1041" s="13"/>
    </row>
    <row r="1042" spans="1:15" x14ac:dyDescent="0.35">
      <c r="A1042" s="12" t="str">
        <f t="shared" si="16"/>
        <v>DISTRIBUCION VOLUMEN X CRITERIO (Consumiciones)BrandyMEDIA</v>
      </c>
      <c r="B1042" s="12" t="s">
        <v>118</v>
      </c>
      <c r="C1042" s="12" t="s">
        <v>150</v>
      </c>
      <c r="D1042" s="12" t="s">
        <v>18</v>
      </c>
      <c r="E1042" s="13">
        <v>24.940490940196469</v>
      </c>
      <c r="F1042" s="13">
        <v>13.353100197759296</v>
      </c>
      <c r="G1042" s="13">
        <v>25.68696281148015</v>
      </c>
      <c r="H1042" s="13">
        <v>44.327863067590641</v>
      </c>
      <c r="I1042" s="13">
        <v>0</v>
      </c>
      <c r="J1042" s="13">
        <v>0</v>
      </c>
      <c r="K1042" s="13">
        <v>0</v>
      </c>
      <c r="L1042" s="13">
        <v>0</v>
      </c>
      <c r="M1042" s="13">
        <v>0</v>
      </c>
      <c r="N1042" s="13"/>
      <c r="O1042" s="13"/>
    </row>
    <row r="1043" spans="1:15" x14ac:dyDescent="0.35">
      <c r="A1043" s="12" t="str">
        <f t="shared" si="16"/>
        <v>DISTRIBUCION VOLUMEN X CRITERIO (Consumiciones)BrandyMEDIA BAJA</v>
      </c>
      <c r="B1043" s="12" t="s">
        <v>118</v>
      </c>
      <c r="C1043" s="12" t="s">
        <v>150</v>
      </c>
      <c r="D1043" s="12" t="s">
        <v>19</v>
      </c>
      <c r="E1043" s="13">
        <v>22.885529603052294</v>
      </c>
      <c r="F1043" s="13">
        <v>66.416698465092125</v>
      </c>
      <c r="G1043" s="13">
        <v>12.323765723869904</v>
      </c>
      <c r="H1043" s="13">
        <v>11.481823808874452</v>
      </c>
      <c r="I1043" s="13">
        <v>0</v>
      </c>
      <c r="J1043" s="13">
        <v>0</v>
      </c>
      <c r="K1043" s="13">
        <v>0</v>
      </c>
      <c r="L1043" s="13">
        <v>0</v>
      </c>
      <c r="M1043" s="13">
        <v>0</v>
      </c>
      <c r="N1043" s="13"/>
      <c r="O1043" s="13"/>
    </row>
    <row r="1044" spans="1:15" x14ac:dyDescent="0.35">
      <c r="A1044" s="12" t="str">
        <f t="shared" si="16"/>
        <v>DISTRIBUCION VOLUMEN X CRITERIO (Consumiciones)BrandyBAJA</v>
      </c>
      <c r="B1044" s="12" t="s">
        <v>118</v>
      </c>
      <c r="C1044" s="12" t="s">
        <v>150</v>
      </c>
      <c r="D1044" s="12" t="s">
        <v>20</v>
      </c>
      <c r="E1044" s="13">
        <v>6.8603592862137557</v>
      </c>
      <c r="F1044" s="13">
        <v>6.9392742140406556</v>
      </c>
      <c r="G1044" s="13">
        <v>7.8771730612522388</v>
      </c>
      <c r="H1044" s="13">
        <v>8.1616147696310168</v>
      </c>
      <c r="I1044" s="13">
        <v>0</v>
      </c>
      <c r="J1044" s="13">
        <v>0</v>
      </c>
      <c r="K1044" s="13">
        <v>0</v>
      </c>
      <c r="L1044" s="13">
        <v>0</v>
      </c>
      <c r="M1044" s="13">
        <v>0</v>
      </c>
      <c r="N1044" s="13"/>
      <c r="O1044" s="13"/>
    </row>
    <row r="1045" spans="1:15" x14ac:dyDescent="0.35">
      <c r="A1045" s="12" t="str">
        <f t="shared" si="16"/>
        <v>DISTRIBUCION VOLUMEN X CRITERIO (Consumiciones)BrandyHOMBRE</v>
      </c>
      <c r="B1045" s="12" t="s">
        <v>118</v>
      </c>
      <c r="C1045" s="12" t="s">
        <v>150</v>
      </c>
      <c r="D1045" s="12" t="s">
        <v>21</v>
      </c>
      <c r="E1045" s="13">
        <v>80.772760677261886</v>
      </c>
      <c r="F1045" s="13">
        <v>93.126050091655955</v>
      </c>
      <c r="G1045" s="13">
        <v>83.869499803552102</v>
      </c>
      <c r="H1045" s="13">
        <v>83.529006112209686</v>
      </c>
      <c r="I1045" s="13">
        <v>0</v>
      </c>
      <c r="J1045" s="13">
        <v>0</v>
      </c>
      <c r="K1045" s="13">
        <v>0</v>
      </c>
      <c r="L1045" s="13">
        <v>0</v>
      </c>
      <c r="M1045" s="13">
        <v>0</v>
      </c>
      <c r="N1045" s="13"/>
      <c r="O1045" s="13"/>
    </row>
    <row r="1046" spans="1:15" x14ac:dyDescent="0.35">
      <c r="A1046" s="12" t="str">
        <f t="shared" si="16"/>
        <v>DISTRIBUCION VOLUMEN X CRITERIO (Consumiciones)BrandyMUJER</v>
      </c>
      <c r="B1046" s="12" t="s">
        <v>118</v>
      </c>
      <c r="C1046" s="12" t="s">
        <v>150</v>
      </c>
      <c r="D1046" s="12" t="s">
        <v>22</v>
      </c>
      <c r="E1046" s="13">
        <v>19.227241444273211</v>
      </c>
      <c r="F1046" s="13">
        <v>6.8739431095715657</v>
      </c>
      <c r="G1046" s="13">
        <v>16.13050019644789</v>
      </c>
      <c r="H1046" s="13">
        <v>16.4709967707721</v>
      </c>
      <c r="I1046" s="13">
        <v>0</v>
      </c>
      <c r="J1046" s="13">
        <v>0</v>
      </c>
      <c r="K1046" s="13">
        <v>0</v>
      </c>
      <c r="L1046" s="13">
        <v>0</v>
      </c>
      <c r="M1046" s="13">
        <v>0</v>
      </c>
      <c r="N1046" s="13"/>
      <c r="O1046" s="13"/>
    </row>
    <row r="1047" spans="1:15" x14ac:dyDescent="0.35">
      <c r="A1047" s="12" t="str">
        <f t="shared" si="16"/>
        <v>DISTRIBUCION VOLUMEN X CRITERIO (Consumiciones)GinebraT.ESPAÑA</v>
      </c>
      <c r="B1047" s="12" t="s">
        <v>118</v>
      </c>
      <c r="C1047" s="12" t="s">
        <v>151</v>
      </c>
      <c r="D1047" s="12" t="s">
        <v>36</v>
      </c>
      <c r="E1047" s="13">
        <v>100</v>
      </c>
      <c r="F1047" s="13">
        <v>100</v>
      </c>
      <c r="G1047" s="13">
        <v>100</v>
      </c>
      <c r="H1047" s="13">
        <v>100</v>
      </c>
      <c r="I1047" s="13">
        <v>0</v>
      </c>
      <c r="J1047" s="13">
        <v>0</v>
      </c>
      <c r="K1047" s="13">
        <v>0</v>
      </c>
      <c r="L1047" s="13">
        <v>0</v>
      </c>
      <c r="M1047" s="13">
        <v>0</v>
      </c>
      <c r="N1047" s="13"/>
      <c r="O1047" s="13"/>
    </row>
    <row r="1048" spans="1:15" x14ac:dyDescent="0.35">
      <c r="A1048" s="12" t="str">
        <f t="shared" si="16"/>
        <v>DISTRIBUCION VOLUMEN X CRITERIO (Consumiciones)GinebraBCN AM</v>
      </c>
      <c r="B1048" s="12" t="s">
        <v>118</v>
      </c>
      <c r="C1048" s="12" t="s">
        <v>151</v>
      </c>
      <c r="D1048" s="12" t="s">
        <v>1</v>
      </c>
      <c r="E1048" s="13">
        <v>4.2171961654769605</v>
      </c>
      <c r="F1048" s="13">
        <v>2.6565496970205178</v>
      </c>
      <c r="G1048" s="13">
        <v>4.7974170722572076</v>
      </c>
      <c r="H1048" s="13">
        <v>5.4231310702295987</v>
      </c>
      <c r="I1048" s="13">
        <v>0</v>
      </c>
      <c r="J1048" s="13">
        <v>0</v>
      </c>
      <c r="K1048" s="13">
        <v>0</v>
      </c>
      <c r="L1048" s="13">
        <v>0</v>
      </c>
      <c r="M1048" s="13">
        <v>0</v>
      </c>
      <c r="N1048" s="13"/>
      <c r="O1048" s="13"/>
    </row>
    <row r="1049" spans="1:15" x14ac:dyDescent="0.35">
      <c r="A1049" s="12" t="str">
        <f t="shared" si="16"/>
        <v>DISTRIBUCION VOLUMEN X CRITERIO (Consumiciones)GinebraREST.CAT ARAGON</v>
      </c>
      <c r="B1049" s="12" t="s">
        <v>118</v>
      </c>
      <c r="C1049" s="12" t="s">
        <v>151</v>
      </c>
      <c r="D1049" s="12" t="s">
        <v>2</v>
      </c>
      <c r="E1049" s="13">
        <v>8.0557409410798435</v>
      </c>
      <c r="F1049" s="13">
        <v>6.5503877166424669</v>
      </c>
      <c r="G1049" s="13">
        <v>7.9969502748721526</v>
      </c>
      <c r="H1049" s="13">
        <v>8.8067124667514243</v>
      </c>
      <c r="I1049" s="13">
        <v>0</v>
      </c>
      <c r="J1049" s="13">
        <v>0</v>
      </c>
      <c r="K1049" s="13">
        <v>0</v>
      </c>
      <c r="L1049" s="13">
        <v>0</v>
      </c>
      <c r="M1049" s="13">
        <v>0</v>
      </c>
      <c r="N1049" s="13"/>
      <c r="O1049" s="13"/>
    </row>
    <row r="1050" spans="1:15" x14ac:dyDescent="0.35">
      <c r="A1050" s="12" t="str">
        <f t="shared" si="16"/>
        <v>DISTRIBUCION VOLUMEN X CRITERIO (Consumiciones)GinebraLEVANTE</v>
      </c>
      <c r="B1050" s="12" t="s">
        <v>118</v>
      </c>
      <c r="C1050" s="12" t="s">
        <v>151</v>
      </c>
      <c r="D1050" s="12" t="s">
        <v>3</v>
      </c>
      <c r="E1050" s="13">
        <v>12.422464922285597</v>
      </c>
      <c r="F1050" s="13">
        <v>14.169315438492738</v>
      </c>
      <c r="G1050" s="13">
        <v>12.18643846202335</v>
      </c>
      <c r="H1050" s="13">
        <v>13.040448664790558</v>
      </c>
      <c r="I1050" s="13">
        <v>0</v>
      </c>
      <c r="J1050" s="13">
        <v>0</v>
      </c>
      <c r="K1050" s="13">
        <v>0</v>
      </c>
      <c r="L1050" s="13">
        <v>0</v>
      </c>
      <c r="M1050" s="13">
        <v>0</v>
      </c>
      <c r="N1050" s="13"/>
      <c r="O1050" s="13"/>
    </row>
    <row r="1051" spans="1:15" x14ac:dyDescent="0.35">
      <c r="A1051" s="12" t="str">
        <f t="shared" si="16"/>
        <v>DISTRIBUCION VOLUMEN X CRITERIO (Consumiciones)GinebraANDALUCIA</v>
      </c>
      <c r="B1051" s="12" t="s">
        <v>118</v>
      </c>
      <c r="C1051" s="12" t="s">
        <v>151</v>
      </c>
      <c r="D1051" s="12" t="s">
        <v>4</v>
      </c>
      <c r="E1051" s="13">
        <v>30.253309568563726</v>
      </c>
      <c r="F1051" s="13">
        <v>27.550544392121207</v>
      </c>
      <c r="G1051" s="13">
        <v>27.504841905571254</v>
      </c>
      <c r="H1051" s="13">
        <v>26.301467610360056</v>
      </c>
      <c r="I1051" s="13">
        <v>0</v>
      </c>
      <c r="J1051" s="13">
        <v>0</v>
      </c>
      <c r="K1051" s="13">
        <v>0</v>
      </c>
      <c r="L1051" s="13">
        <v>0</v>
      </c>
      <c r="M1051" s="13">
        <v>0</v>
      </c>
      <c r="N1051" s="13"/>
      <c r="O1051" s="13"/>
    </row>
    <row r="1052" spans="1:15" x14ac:dyDescent="0.35">
      <c r="A1052" s="12" t="str">
        <f t="shared" si="16"/>
        <v>DISTRIBUCION VOLUMEN X CRITERIO (Consumiciones)GinebraMDD AM</v>
      </c>
      <c r="B1052" s="12" t="s">
        <v>118</v>
      </c>
      <c r="C1052" s="12" t="s">
        <v>151</v>
      </c>
      <c r="D1052" s="12" t="s">
        <v>5</v>
      </c>
      <c r="E1052" s="13">
        <v>9.7388273353017993</v>
      </c>
      <c r="F1052" s="13">
        <v>14.792517532206743</v>
      </c>
      <c r="G1052" s="13">
        <v>15.710436870456391</v>
      </c>
      <c r="H1052" s="13">
        <v>11.522049759008084</v>
      </c>
      <c r="I1052" s="13">
        <v>0</v>
      </c>
      <c r="J1052" s="13">
        <v>0</v>
      </c>
      <c r="K1052" s="13">
        <v>0</v>
      </c>
      <c r="L1052" s="13">
        <v>0</v>
      </c>
      <c r="M1052" s="13">
        <v>0</v>
      </c>
      <c r="N1052" s="13"/>
      <c r="O1052" s="13"/>
    </row>
    <row r="1053" spans="1:15" x14ac:dyDescent="0.35">
      <c r="A1053" s="12" t="str">
        <f t="shared" si="16"/>
        <v>DISTRIBUCION VOLUMEN X CRITERIO (Consumiciones)GinebraRTO CENTRO</v>
      </c>
      <c r="B1053" s="12" t="s">
        <v>118</v>
      </c>
      <c r="C1053" s="12" t="s">
        <v>151</v>
      </c>
      <c r="D1053" s="12" t="s">
        <v>6</v>
      </c>
      <c r="E1053" s="13">
        <v>13.656671089352374</v>
      </c>
      <c r="F1053" s="13">
        <v>15.314558020681165</v>
      </c>
      <c r="G1053" s="13">
        <v>11.84066620351579</v>
      </c>
      <c r="H1053" s="13">
        <v>11.950355220156391</v>
      </c>
      <c r="I1053" s="13">
        <v>0</v>
      </c>
      <c r="J1053" s="13">
        <v>0</v>
      </c>
      <c r="K1053" s="13">
        <v>0</v>
      </c>
      <c r="L1053" s="13">
        <v>0</v>
      </c>
      <c r="M1053" s="13">
        <v>0</v>
      </c>
      <c r="N1053" s="13"/>
      <c r="O1053" s="13"/>
    </row>
    <row r="1054" spans="1:15" x14ac:dyDescent="0.35">
      <c r="A1054" s="12" t="str">
        <f t="shared" si="16"/>
        <v>DISTRIBUCION VOLUMEN X CRITERIO (Consumiciones)GinebraNORTE-CENTRO</v>
      </c>
      <c r="B1054" s="12" t="s">
        <v>118</v>
      </c>
      <c r="C1054" s="12" t="s">
        <v>151</v>
      </c>
      <c r="D1054" s="12" t="s">
        <v>7</v>
      </c>
      <c r="E1054" s="13">
        <v>10.43135552730145</v>
      </c>
      <c r="F1054" s="13">
        <v>8.3401821848947186</v>
      </c>
      <c r="G1054" s="13">
        <v>8.6223873971376488</v>
      </c>
      <c r="H1054" s="13">
        <v>11.055038726340291</v>
      </c>
      <c r="I1054" s="13">
        <v>0</v>
      </c>
      <c r="J1054" s="13">
        <v>0</v>
      </c>
      <c r="K1054" s="13">
        <v>0</v>
      </c>
      <c r="L1054" s="13">
        <v>0</v>
      </c>
      <c r="M1054" s="13">
        <v>0</v>
      </c>
      <c r="N1054" s="13"/>
      <c r="O1054" s="13"/>
    </row>
    <row r="1055" spans="1:15" x14ac:dyDescent="0.35">
      <c r="A1055" s="12" t="str">
        <f t="shared" si="16"/>
        <v>DISTRIBUCION VOLUMEN X CRITERIO (Consumiciones)GinebraNOROESTE</v>
      </c>
      <c r="B1055" s="12" t="s">
        <v>118</v>
      </c>
      <c r="C1055" s="12" t="s">
        <v>151</v>
      </c>
      <c r="D1055" s="12" t="s">
        <v>8</v>
      </c>
      <c r="E1055" s="13">
        <v>11.224438645408133</v>
      </c>
      <c r="F1055" s="13">
        <v>10.625967084909284</v>
      </c>
      <c r="G1055" s="13">
        <v>11.340860146556237</v>
      </c>
      <c r="H1055" s="13">
        <v>11.900805383265416</v>
      </c>
      <c r="I1055" s="13">
        <v>0</v>
      </c>
      <c r="J1055" s="13">
        <v>0</v>
      </c>
      <c r="K1055" s="13">
        <v>0</v>
      </c>
      <c r="L1055" s="13">
        <v>0</v>
      </c>
      <c r="M1055" s="13">
        <v>0</v>
      </c>
      <c r="N1055" s="13"/>
      <c r="O1055" s="13"/>
    </row>
    <row r="1056" spans="1:15" x14ac:dyDescent="0.35">
      <c r="A1056" s="12" t="str">
        <f t="shared" si="16"/>
        <v>DISTRIBUCION VOLUMEN X CRITERIO (Consumiciones)Ginebra&lt;2MIL</v>
      </c>
      <c r="B1056" s="12" t="s">
        <v>118</v>
      </c>
      <c r="C1056" s="12" t="s">
        <v>151</v>
      </c>
      <c r="D1056" s="12" t="s">
        <v>9</v>
      </c>
      <c r="E1056" s="13">
        <v>11.680326235642877</v>
      </c>
      <c r="F1056" s="13">
        <v>12.156476876023357</v>
      </c>
      <c r="G1056" s="13">
        <v>8.2004503881028707</v>
      </c>
      <c r="H1056" s="13">
        <v>8.6898777461136447</v>
      </c>
      <c r="I1056" s="13">
        <v>0</v>
      </c>
      <c r="J1056" s="13">
        <v>0</v>
      </c>
      <c r="K1056" s="13">
        <v>0</v>
      </c>
      <c r="L1056" s="13">
        <v>0</v>
      </c>
      <c r="M1056" s="13">
        <v>0</v>
      </c>
      <c r="N1056" s="13"/>
      <c r="O1056" s="13"/>
    </row>
    <row r="1057" spans="1:15" x14ac:dyDescent="0.35">
      <c r="A1057" s="12" t="str">
        <f t="shared" si="16"/>
        <v>DISTRIBUCION VOLUMEN X CRITERIO (Consumiciones)Ginebra2-5MIL</v>
      </c>
      <c r="B1057" s="12" t="s">
        <v>118</v>
      </c>
      <c r="C1057" s="12" t="s">
        <v>151</v>
      </c>
      <c r="D1057" s="12" t="s">
        <v>10</v>
      </c>
      <c r="E1057" s="13">
        <v>12.619661054204395</v>
      </c>
      <c r="F1057" s="13">
        <v>7.0226407100267894</v>
      </c>
      <c r="G1057" s="13">
        <v>5.3719804169225052</v>
      </c>
      <c r="H1057" s="13">
        <v>7.5030819372516095</v>
      </c>
      <c r="I1057" s="13">
        <v>0</v>
      </c>
      <c r="J1057" s="13">
        <v>0</v>
      </c>
      <c r="K1057" s="13">
        <v>0</v>
      </c>
      <c r="L1057" s="13">
        <v>0</v>
      </c>
      <c r="M1057" s="13">
        <v>0</v>
      </c>
      <c r="N1057" s="13"/>
      <c r="O1057" s="13"/>
    </row>
    <row r="1058" spans="1:15" x14ac:dyDescent="0.35">
      <c r="A1058" s="12" t="str">
        <f t="shared" si="16"/>
        <v>DISTRIBUCION VOLUMEN X CRITERIO (Consumiciones)Ginebra5-10MIL</v>
      </c>
      <c r="B1058" s="12" t="s">
        <v>118</v>
      </c>
      <c r="C1058" s="12" t="s">
        <v>151</v>
      </c>
      <c r="D1058" s="12" t="s">
        <v>11</v>
      </c>
      <c r="E1058" s="13">
        <v>9.2237714672591906</v>
      </c>
      <c r="F1058" s="13">
        <v>9.9517218855783529</v>
      </c>
      <c r="G1058" s="13">
        <v>11.491198521296882</v>
      </c>
      <c r="H1058" s="13">
        <v>7.6071052932179581</v>
      </c>
      <c r="I1058" s="13">
        <v>0</v>
      </c>
      <c r="J1058" s="13">
        <v>0</v>
      </c>
      <c r="K1058" s="13">
        <v>0</v>
      </c>
      <c r="L1058" s="13">
        <v>0</v>
      </c>
      <c r="M1058" s="13">
        <v>0</v>
      </c>
      <c r="N1058" s="13"/>
      <c r="O1058" s="13"/>
    </row>
    <row r="1059" spans="1:15" x14ac:dyDescent="0.35">
      <c r="A1059" s="12" t="str">
        <f t="shared" si="16"/>
        <v>DISTRIBUCION VOLUMEN X CRITERIO (Consumiciones)Ginebra10-30MIL</v>
      </c>
      <c r="B1059" s="12" t="s">
        <v>118</v>
      </c>
      <c r="C1059" s="12" t="s">
        <v>151</v>
      </c>
      <c r="D1059" s="12" t="s">
        <v>12</v>
      </c>
      <c r="E1059" s="13">
        <v>15.612534979137314</v>
      </c>
      <c r="F1059" s="13">
        <v>16.200264362286667</v>
      </c>
      <c r="G1059" s="13">
        <v>13.440209345086204</v>
      </c>
      <c r="H1059" s="13">
        <v>15.982934004263532</v>
      </c>
      <c r="I1059" s="13">
        <v>0</v>
      </c>
      <c r="J1059" s="13">
        <v>0</v>
      </c>
      <c r="K1059" s="13">
        <v>0</v>
      </c>
      <c r="L1059" s="13">
        <v>0</v>
      </c>
      <c r="M1059" s="13">
        <v>0</v>
      </c>
      <c r="N1059" s="13"/>
      <c r="O1059" s="13"/>
    </row>
    <row r="1060" spans="1:15" x14ac:dyDescent="0.35">
      <c r="A1060" s="12" t="str">
        <f t="shared" si="16"/>
        <v>DISTRIBUCION VOLUMEN X CRITERIO (Consumiciones)Ginebra30-100MIL</v>
      </c>
      <c r="B1060" s="12" t="s">
        <v>118</v>
      </c>
      <c r="C1060" s="12" t="s">
        <v>151</v>
      </c>
      <c r="D1060" s="12" t="s">
        <v>13</v>
      </c>
      <c r="E1060" s="13">
        <v>15.985775115870032</v>
      </c>
      <c r="F1060" s="13">
        <v>16.402545645525041</v>
      </c>
      <c r="G1060" s="13">
        <v>17.836856381759951</v>
      </c>
      <c r="H1060" s="13">
        <v>19.241287129741032</v>
      </c>
      <c r="I1060" s="13">
        <v>0</v>
      </c>
      <c r="J1060" s="13">
        <v>0</v>
      </c>
      <c r="K1060" s="13">
        <v>0</v>
      </c>
      <c r="L1060" s="13">
        <v>0</v>
      </c>
      <c r="M1060" s="13">
        <v>0</v>
      </c>
      <c r="N1060" s="13"/>
      <c r="O1060" s="13"/>
    </row>
    <row r="1061" spans="1:15" x14ac:dyDescent="0.35">
      <c r="A1061" s="12" t="str">
        <f t="shared" si="16"/>
        <v>DISTRIBUCION VOLUMEN X CRITERIO (Consumiciones)Ginebra100-200MIL</v>
      </c>
      <c r="B1061" s="12" t="s">
        <v>118</v>
      </c>
      <c r="C1061" s="12" t="s">
        <v>151</v>
      </c>
      <c r="D1061" s="12" t="s">
        <v>14</v>
      </c>
      <c r="E1061" s="13">
        <v>12.447570619999574</v>
      </c>
      <c r="F1061" s="13">
        <v>12.025518242763138</v>
      </c>
      <c r="G1061" s="13">
        <v>13.175406221452601</v>
      </c>
      <c r="H1061" s="13">
        <v>11.116165669518416</v>
      </c>
      <c r="I1061" s="13">
        <v>0</v>
      </c>
      <c r="J1061" s="13">
        <v>0</v>
      </c>
      <c r="K1061" s="13">
        <v>0</v>
      </c>
      <c r="L1061" s="13">
        <v>0</v>
      </c>
      <c r="M1061" s="13">
        <v>0</v>
      </c>
      <c r="N1061" s="13"/>
      <c r="O1061" s="13"/>
    </row>
    <row r="1062" spans="1:15" x14ac:dyDescent="0.35">
      <c r="A1062" s="12" t="str">
        <f t="shared" si="16"/>
        <v>DISTRIBUCION VOLUMEN X CRITERIO (Consumiciones)Ginebra200-500MIL</v>
      </c>
      <c r="B1062" s="12" t="s">
        <v>118</v>
      </c>
      <c r="C1062" s="12" t="s">
        <v>151</v>
      </c>
      <c r="D1062" s="12" t="s">
        <v>15</v>
      </c>
      <c r="E1062" s="13">
        <v>8.591900696373747</v>
      </c>
      <c r="F1062" s="13">
        <v>10.71136846100546</v>
      </c>
      <c r="G1062" s="13">
        <v>10.695896979057821</v>
      </c>
      <c r="H1062" s="13">
        <v>13.602819508996589</v>
      </c>
      <c r="I1062" s="13">
        <v>0</v>
      </c>
      <c r="J1062" s="13">
        <v>0</v>
      </c>
      <c r="K1062" s="13">
        <v>0</v>
      </c>
      <c r="L1062" s="13">
        <v>0</v>
      </c>
      <c r="M1062" s="13">
        <v>0</v>
      </c>
      <c r="N1062" s="13"/>
      <c r="O1062" s="13"/>
    </row>
    <row r="1063" spans="1:15" x14ac:dyDescent="0.35">
      <c r="A1063" s="12" t="str">
        <f t="shared" si="16"/>
        <v>DISTRIBUCION VOLUMEN X CRITERIO (Consumiciones)Ginebra&gt;500MIL</v>
      </c>
      <c r="B1063" s="12" t="s">
        <v>118</v>
      </c>
      <c r="C1063" s="12" t="s">
        <v>151</v>
      </c>
      <c r="D1063" s="12" t="s">
        <v>16</v>
      </c>
      <c r="E1063" s="13">
        <v>13.838461928897813</v>
      </c>
      <c r="F1063" s="13">
        <v>15.529481470366269</v>
      </c>
      <c r="G1063" s="13">
        <v>19.788010084371059</v>
      </c>
      <c r="H1063" s="13">
        <v>16.256740578766308</v>
      </c>
      <c r="I1063" s="13">
        <v>0</v>
      </c>
      <c r="J1063" s="13">
        <v>0</v>
      </c>
      <c r="K1063" s="13">
        <v>0</v>
      </c>
      <c r="L1063" s="13">
        <v>0</v>
      </c>
      <c r="M1063" s="13">
        <v>0</v>
      </c>
      <c r="N1063" s="13"/>
      <c r="O1063" s="13"/>
    </row>
    <row r="1064" spans="1:15" x14ac:dyDescent="0.35">
      <c r="A1064" s="12" t="str">
        <f t="shared" si="16"/>
        <v>DISTRIBUCION VOLUMEN X CRITERIO (Consumiciones)GinebraDE 15 A 19 AÑOS</v>
      </c>
      <c r="B1064" s="12" t="s">
        <v>118</v>
      </c>
      <c r="C1064" s="12" t="s">
        <v>151</v>
      </c>
      <c r="D1064" s="12" t="s">
        <v>39</v>
      </c>
      <c r="E1064" s="13">
        <v>1.357505135447022</v>
      </c>
      <c r="F1064" s="13">
        <v>1.3284268899255463</v>
      </c>
      <c r="G1064" s="13">
        <v>4.3738524758838588</v>
      </c>
      <c r="H1064" s="13">
        <v>1.2234341459362192</v>
      </c>
      <c r="I1064" s="13">
        <v>0</v>
      </c>
      <c r="J1064" s="13">
        <v>0</v>
      </c>
      <c r="K1064" s="13">
        <v>0</v>
      </c>
      <c r="L1064" s="13">
        <v>0</v>
      </c>
      <c r="M1064" s="13">
        <v>0</v>
      </c>
      <c r="N1064" s="13"/>
      <c r="O1064" s="13"/>
    </row>
    <row r="1065" spans="1:15" x14ac:dyDescent="0.35">
      <c r="A1065" s="12" t="str">
        <f t="shared" si="16"/>
        <v>DISTRIBUCION VOLUMEN X CRITERIO (Consumiciones)GinebraDE 20 A 24 AÑOS</v>
      </c>
      <c r="B1065" s="12" t="s">
        <v>118</v>
      </c>
      <c r="C1065" s="12" t="s">
        <v>151</v>
      </c>
      <c r="D1065" s="12" t="s">
        <v>40</v>
      </c>
      <c r="E1065" s="13">
        <v>7.753190017622229</v>
      </c>
      <c r="F1065" s="13">
        <v>6.342355781325165</v>
      </c>
      <c r="G1065" s="13">
        <v>3.6737697957811468</v>
      </c>
      <c r="H1065" s="13">
        <v>3.4231429380986791</v>
      </c>
      <c r="I1065" s="13">
        <v>0</v>
      </c>
      <c r="J1065" s="13">
        <v>0</v>
      </c>
      <c r="K1065" s="13">
        <v>0</v>
      </c>
      <c r="L1065" s="13">
        <v>0</v>
      </c>
      <c r="M1065" s="13">
        <v>0</v>
      </c>
      <c r="N1065" s="13"/>
      <c r="O1065" s="13"/>
    </row>
    <row r="1066" spans="1:15" x14ac:dyDescent="0.35">
      <c r="A1066" s="12" t="str">
        <f t="shared" si="16"/>
        <v>DISTRIBUCION VOLUMEN X CRITERIO (Consumiciones)GinebraDE 25 A 34 AÑOS</v>
      </c>
      <c r="B1066" s="12" t="s">
        <v>118</v>
      </c>
      <c r="C1066" s="12" t="s">
        <v>151</v>
      </c>
      <c r="D1066" s="12" t="s">
        <v>41</v>
      </c>
      <c r="E1066" s="13">
        <v>17.702463714191872</v>
      </c>
      <c r="F1066" s="13">
        <v>19.815272990471485</v>
      </c>
      <c r="G1066" s="13">
        <v>17.249807641189037</v>
      </c>
      <c r="H1066" s="13">
        <v>16.731841047695482</v>
      </c>
      <c r="I1066" s="13">
        <v>0</v>
      </c>
      <c r="J1066" s="13">
        <v>0</v>
      </c>
      <c r="K1066" s="13">
        <v>0</v>
      </c>
      <c r="L1066" s="13">
        <v>0</v>
      </c>
      <c r="M1066" s="13">
        <v>0</v>
      </c>
      <c r="N1066" s="13"/>
      <c r="O1066" s="13"/>
    </row>
    <row r="1067" spans="1:15" x14ac:dyDescent="0.35">
      <c r="A1067" s="12" t="str">
        <f t="shared" si="16"/>
        <v>DISTRIBUCION VOLUMEN X CRITERIO (Consumiciones)GinebraDE 35 A 49 AÑOS</v>
      </c>
      <c r="B1067" s="12" t="s">
        <v>118</v>
      </c>
      <c r="C1067" s="12" t="s">
        <v>151</v>
      </c>
      <c r="D1067" s="12" t="s">
        <v>42</v>
      </c>
      <c r="E1067" s="13">
        <v>24.08996564902948</v>
      </c>
      <c r="F1067" s="13">
        <v>24.416836214543896</v>
      </c>
      <c r="G1067" s="13">
        <v>23.891214463648272</v>
      </c>
      <c r="H1067" s="13">
        <v>27.333141469449885</v>
      </c>
      <c r="I1067" s="13">
        <v>0</v>
      </c>
      <c r="J1067" s="13">
        <v>0</v>
      </c>
      <c r="K1067" s="13">
        <v>0</v>
      </c>
      <c r="L1067" s="13">
        <v>0</v>
      </c>
      <c r="M1067" s="13">
        <v>0</v>
      </c>
      <c r="N1067" s="13"/>
      <c r="O1067" s="13"/>
    </row>
    <row r="1068" spans="1:15" x14ac:dyDescent="0.35">
      <c r="A1068" s="12" t="str">
        <f t="shared" si="16"/>
        <v>DISTRIBUCION VOLUMEN X CRITERIO (Consumiciones)GinebraDE 50 A 59 AÑOS</v>
      </c>
      <c r="B1068" s="12" t="s">
        <v>118</v>
      </c>
      <c r="C1068" s="12" t="s">
        <v>151</v>
      </c>
      <c r="D1068" s="12" t="s">
        <v>43</v>
      </c>
      <c r="E1068" s="13">
        <v>21.903053834418174</v>
      </c>
      <c r="F1068" s="13">
        <v>22.516848130707075</v>
      </c>
      <c r="G1068" s="13">
        <v>22.706644391844321</v>
      </c>
      <c r="H1068" s="13">
        <v>20.320684657367206</v>
      </c>
      <c r="I1068" s="13">
        <v>0</v>
      </c>
      <c r="J1068" s="13">
        <v>0</v>
      </c>
      <c r="K1068" s="13">
        <v>0</v>
      </c>
      <c r="L1068" s="13">
        <v>0</v>
      </c>
      <c r="M1068" s="13">
        <v>0</v>
      </c>
      <c r="N1068" s="13"/>
      <c r="O1068" s="13"/>
    </row>
    <row r="1069" spans="1:15" x14ac:dyDescent="0.35">
      <c r="A1069" s="12" t="str">
        <f t="shared" si="16"/>
        <v>DISTRIBUCION VOLUMEN X CRITERIO (Consumiciones)GinebraDE 60 A 75 AÑOS</v>
      </c>
      <c r="B1069" s="12" t="s">
        <v>118</v>
      </c>
      <c r="C1069" s="12" t="s">
        <v>151</v>
      </c>
      <c r="D1069" s="12" t="s">
        <v>44</v>
      </c>
      <c r="E1069" s="13">
        <v>27.193812211059011</v>
      </c>
      <c r="F1069" s="13">
        <v>25.580273012538452</v>
      </c>
      <c r="G1069" s="13">
        <v>28.104731242973109</v>
      </c>
      <c r="H1069" s="13">
        <v>30.967765384096168</v>
      </c>
      <c r="I1069" s="13">
        <v>0</v>
      </c>
      <c r="J1069" s="13">
        <v>0</v>
      </c>
      <c r="K1069" s="13">
        <v>0</v>
      </c>
      <c r="L1069" s="13">
        <v>0</v>
      </c>
      <c r="M1069" s="13">
        <v>0</v>
      </c>
      <c r="N1069" s="13"/>
      <c r="O1069" s="13"/>
    </row>
    <row r="1070" spans="1:15" x14ac:dyDescent="0.35">
      <c r="A1070" s="12" t="str">
        <f t="shared" si="16"/>
        <v>DISTRIBUCION VOLUMEN X CRITERIO (Consumiciones)GinebraALTA Y MEDIA ALTA</v>
      </c>
      <c r="B1070" s="12" t="s">
        <v>118</v>
      </c>
      <c r="C1070" s="12" t="s">
        <v>151</v>
      </c>
      <c r="D1070" s="12" t="s">
        <v>17</v>
      </c>
      <c r="E1070" s="13">
        <v>27.327950464801475</v>
      </c>
      <c r="F1070" s="13">
        <v>31.085584531937528</v>
      </c>
      <c r="G1070" s="13">
        <v>31.976071130903051</v>
      </c>
      <c r="H1070" s="13">
        <v>28.689787253611915</v>
      </c>
      <c r="I1070" s="13">
        <v>0</v>
      </c>
      <c r="J1070" s="13">
        <v>0</v>
      </c>
      <c r="K1070" s="13">
        <v>0</v>
      </c>
      <c r="L1070" s="13">
        <v>0</v>
      </c>
      <c r="M1070" s="13">
        <v>0</v>
      </c>
      <c r="N1070" s="13"/>
      <c r="O1070" s="13"/>
    </row>
    <row r="1071" spans="1:15" x14ac:dyDescent="0.35">
      <c r="A1071" s="12" t="str">
        <f t="shared" si="16"/>
        <v>DISTRIBUCION VOLUMEN X CRITERIO (Consumiciones)GinebraMEDIA</v>
      </c>
      <c r="B1071" s="12" t="s">
        <v>118</v>
      </c>
      <c r="C1071" s="12" t="s">
        <v>151</v>
      </c>
      <c r="D1071" s="12" t="s">
        <v>18</v>
      </c>
      <c r="E1071" s="13">
        <v>35.989164489930666</v>
      </c>
      <c r="F1071" s="13">
        <v>28.673046962923078</v>
      </c>
      <c r="G1071" s="13">
        <v>35.220639808585055</v>
      </c>
      <c r="H1071" s="13">
        <v>34.152478381934735</v>
      </c>
      <c r="I1071" s="13">
        <v>0</v>
      </c>
      <c r="J1071" s="13">
        <v>0</v>
      </c>
      <c r="K1071" s="13">
        <v>0</v>
      </c>
      <c r="L1071" s="13">
        <v>0</v>
      </c>
      <c r="M1071" s="13">
        <v>0</v>
      </c>
      <c r="N1071" s="13"/>
      <c r="O1071" s="13"/>
    </row>
    <row r="1072" spans="1:15" x14ac:dyDescent="0.35">
      <c r="A1072" s="12" t="str">
        <f t="shared" si="16"/>
        <v>DISTRIBUCION VOLUMEN X CRITERIO (Consumiciones)GinebraMEDIA BAJA</v>
      </c>
      <c r="B1072" s="12" t="s">
        <v>118</v>
      </c>
      <c r="C1072" s="12" t="s">
        <v>151</v>
      </c>
      <c r="D1072" s="12" t="s">
        <v>19</v>
      </c>
      <c r="E1072" s="13">
        <v>17.291208475448641</v>
      </c>
      <c r="F1072" s="13">
        <v>20.678113538968063</v>
      </c>
      <c r="G1072" s="13">
        <v>21.253772550672831</v>
      </c>
      <c r="H1072" s="13">
        <v>22.491288242353754</v>
      </c>
      <c r="I1072" s="13">
        <v>0</v>
      </c>
      <c r="J1072" s="13">
        <v>0</v>
      </c>
      <c r="K1072" s="13">
        <v>0</v>
      </c>
      <c r="L1072" s="13">
        <v>0</v>
      </c>
      <c r="M1072" s="13">
        <v>0</v>
      </c>
      <c r="N1072" s="13"/>
      <c r="O1072" s="13"/>
    </row>
    <row r="1073" spans="1:15" x14ac:dyDescent="0.35">
      <c r="A1073" s="12" t="str">
        <f t="shared" si="16"/>
        <v>DISTRIBUCION VOLUMEN X CRITERIO (Consumiciones)GinebraBAJA</v>
      </c>
      <c r="B1073" s="12" t="s">
        <v>118</v>
      </c>
      <c r="C1073" s="12" t="s">
        <v>151</v>
      </c>
      <c r="D1073" s="12" t="s">
        <v>20</v>
      </c>
      <c r="E1073" s="13">
        <v>19.391666082894524</v>
      </c>
      <c r="F1073" s="13">
        <v>19.563281446533942</v>
      </c>
      <c r="G1073" s="13">
        <v>11.549516509839066</v>
      </c>
      <c r="H1073" s="13">
        <v>14.666449089066875</v>
      </c>
      <c r="I1073" s="13">
        <v>0</v>
      </c>
      <c r="J1073" s="13">
        <v>0</v>
      </c>
      <c r="K1073" s="13">
        <v>0</v>
      </c>
      <c r="L1073" s="13">
        <v>0</v>
      </c>
      <c r="M1073" s="13">
        <v>0</v>
      </c>
      <c r="N1073" s="13"/>
      <c r="O1073" s="13"/>
    </row>
    <row r="1074" spans="1:15" x14ac:dyDescent="0.35">
      <c r="A1074" s="12" t="str">
        <f t="shared" si="16"/>
        <v>DISTRIBUCION VOLUMEN X CRITERIO (Consumiciones)GinebraHOMBRE</v>
      </c>
      <c r="B1074" s="12" t="s">
        <v>118</v>
      </c>
      <c r="C1074" s="12" t="s">
        <v>151</v>
      </c>
      <c r="D1074" s="12" t="s">
        <v>21</v>
      </c>
      <c r="E1074" s="13">
        <v>66.953791673465687</v>
      </c>
      <c r="F1074" s="13">
        <v>60.735227267712055</v>
      </c>
      <c r="G1074" s="13">
        <v>59.535677348153271</v>
      </c>
      <c r="H1074" s="13">
        <v>59.150883637027164</v>
      </c>
      <c r="I1074" s="13">
        <v>0</v>
      </c>
      <c r="J1074" s="13">
        <v>0</v>
      </c>
      <c r="K1074" s="13">
        <v>0</v>
      </c>
      <c r="L1074" s="13">
        <v>0</v>
      </c>
      <c r="M1074" s="13">
        <v>0</v>
      </c>
      <c r="N1074" s="13"/>
      <c r="O1074" s="13"/>
    </row>
    <row r="1075" spans="1:15" x14ac:dyDescent="0.35">
      <c r="A1075" s="12" t="str">
        <f t="shared" si="16"/>
        <v>DISTRIBUCION VOLUMEN X CRITERIO (Consumiciones)GinebraMUJER</v>
      </c>
      <c r="B1075" s="12" t="s">
        <v>118</v>
      </c>
      <c r="C1075" s="12" t="s">
        <v>151</v>
      </c>
      <c r="D1075" s="12" t="s">
        <v>22</v>
      </c>
      <c r="E1075" s="13">
        <v>33.046197839609619</v>
      </c>
      <c r="F1075" s="13">
        <v>39.264794799256784</v>
      </c>
      <c r="G1075" s="13">
        <v>40.464322651846729</v>
      </c>
      <c r="H1075" s="13">
        <v>40.849116362972843</v>
      </c>
      <c r="I1075" s="13">
        <v>0</v>
      </c>
      <c r="J1075" s="13">
        <v>0</v>
      </c>
      <c r="K1075" s="13">
        <v>0</v>
      </c>
      <c r="L1075" s="13">
        <v>0</v>
      </c>
      <c r="M1075" s="13">
        <v>0</v>
      </c>
      <c r="N1075" s="13"/>
      <c r="O1075" s="13"/>
    </row>
    <row r="1076" spans="1:15" x14ac:dyDescent="0.35">
      <c r="A1076" s="12" t="str">
        <f t="shared" si="16"/>
        <v>DISTRIBUCION VOLUMEN X CRITERIO (Consumiciones)RonT.ESPAÑA</v>
      </c>
      <c r="B1076" s="12" t="s">
        <v>118</v>
      </c>
      <c r="C1076" s="12" t="s">
        <v>152</v>
      </c>
      <c r="D1076" s="12" t="s">
        <v>36</v>
      </c>
      <c r="E1076" s="13">
        <v>100</v>
      </c>
      <c r="F1076" s="13">
        <v>100</v>
      </c>
      <c r="G1076" s="13">
        <v>100</v>
      </c>
      <c r="H1076" s="13">
        <v>100</v>
      </c>
      <c r="I1076" s="13">
        <v>0</v>
      </c>
      <c r="J1076" s="13">
        <v>0</v>
      </c>
      <c r="K1076" s="13">
        <v>0</v>
      </c>
      <c r="L1076" s="13">
        <v>0</v>
      </c>
      <c r="M1076" s="13">
        <v>0</v>
      </c>
      <c r="N1076" s="13"/>
      <c r="O1076" s="13"/>
    </row>
    <row r="1077" spans="1:15" x14ac:dyDescent="0.35">
      <c r="A1077" s="12" t="str">
        <f t="shared" si="16"/>
        <v>DISTRIBUCION VOLUMEN X CRITERIO (Consumiciones)RonBCN AM</v>
      </c>
      <c r="B1077" s="12" t="s">
        <v>118</v>
      </c>
      <c r="C1077" s="12" t="s">
        <v>152</v>
      </c>
      <c r="D1077" s="12" t="s">
        <v>1</v>
      </c>
      <c r="E1077" s="13">
        <v>3.6843396776221957</v>
      </c>
      <c r="F1077" s="13">
        <v>2.2266607381585959</v>
      </c>
      <c r="G1077" s="13">
        <v>2.2328604510021441</v>
      </c>
      <c r="H1077" s="13">
        <v>2.254077768019684</v>
      </c>
      <c r="I1077" s="13">
        <v>0</v>
      </c>
      <c r="J1077" s="13">
        <v>0</v>
      </c>
      <c r="K1077" s="13">
        <v>0</v>
      </c>
      <c r="L1077" s="13">
        <v>0</v>
      </c>
      <c r="M1077" s="13">
        <v>0</v>
      </c>
      <c r="N1077" s="13"/>
      <c r="O1077" s="13"/>
    </row>
    <row r="1078" spans="1:15" x14ac:dyDescent="0.35">
      <c r="A1078" s="12" t="str">
        <f t="shared" si="16"/>
        <v>DISTRIBUCION VOLUMEN X CRITERIO (Consumiciones)RonREST.CAT ARAGON</v>
      </c>
      <c r="B1078" s="12" t="s">
        <v>118</v>
      </c>
      <c r="C1078" s="12" t="s">
        <v>152</v>
      </c>
      <c r="D1078" s="12" t="s">
        <v>2</v>
      </c>
      <c r="E1078" s="13">
        <v>15.008373847829088</v>
      </c>
      <c r="F1078" s="13">
        <v>12.444564352146598</v>
      </c>
      <c r="G1078" s="13">
        <v>6.5794029420104563</v>
      </c>
      <c r="H1078" s="13">
        <v>6.4953782954250636</v>
      </c>
      <c r="I1078" s="13">
        <v>0</v>
      </c>
      <c r="J1078" s="13">
        <v>0</v>
      </c>
      <c r="K1078" s="13">
        <v>0</v>
      </c>
      <c r="L1078" s="13">
        <v>0</v>
      </c>
      <c r="M1078" s="13">
        <v>0</v>
      </c>
      <c r="N1078" s="13"/>
      <c r="O1078" s="13"/>
    </row>
    <row r="1079" spans="1:15" x14ac:dyDescent="0.35">
      <c r="A1079" s="12" t="str">
        <f t="shared" si="16"/>
        <v>DISTRIBUCION VOLUMEN X CRITERIO (Consumiciones)RonLEVANTE</v>
      </c>
      <c r="B1079" s="12" t="s">
        <v>118</v>
      </c>
      <c r="C1079" s="12" t="s">
        <v>152</v>
      </c>
      <c r="D1079" s="12" t="s">
        <v>3</v>
      </c>
      <c r="E1079" s="13">
        <v>7.135335578336667</v>
      </c>
      <c r="F1079" s="13">
        <v>10.11630105178741</v>
      </c>
      <c r="G1079" s="13">
        <v>4.2052368184101994</v>
      </c>
      <c r="H1079" s="13">
        <v>8.6495137898726799</v>
      </c>
      <c r="I1079" s="13">
        <v>0</v>
      </c>
      <c r="J1079" s="13">
        <v>0</v>
      </c>
      <c r="K1079" s="13">
        <v>0</v>
      </c>
      <c r="L1079" s="13">
        <v>0</v>
      </c>
      <c r="M1079" s="13">
        <v>0</v>
      </c>
      <c r="N1079" s="13"/>
      <c r="O1079" s="13"/>
    </row>
    <row r="1080" spans="1:15" x14ac:dyDescent="0.35">
      <c r="A1080" s="12" t="str">
        <f t="shared" si="16"/>
        <v>DISTRIBUCION VOLUMEN X CRITERIO (Consumiciones)RonANDALUCIA</v>
      </c>
      <c r="B1080" s="12" t="s">
        <v>118</v>
      </c>
      <c r="C1080" s="12" t="s">
        <v>152</v>
      </c>
      <c r="D1080" s="12" t="s">
        <v>4</v>
      </c>
      <c r="E1080" s="13">
        <v>26.377839757592227</v>
      </c>
      <c r="F1080" s="13">
        <v>25.053801634606661</v>
      </c>
      <c r="G1080" s="13">
        <v>35.506127530233464</v>
      </c>
      <c r="H1080" s="13">
        <v>32.563293796922231</v>
      </c>
      <c r="I1080" s="13">
        <v>0</v>
      </c>
      <c r="J1080" s="13">
        <v>0</v>
      </c>
      <c r="K1080" s="13">
        <v>0</v>
      </c>
      <c r="L1080" s="13">
        <v>0</v>
      </c>
      <c r="M1080" s="13">
        <v>0</v>
      </c>
      <c r="N1080" s="13"/>
      <c r="O1080" s="13"/>
    </row>
    <row r="1081" spans="1:15" x14ac:dyDescent="0.35">
      <c r="A1081" s="12" t="str">
        <f t="shared" si="16"/>
        <v>DISTRIBUCION VOLUMEN X CRITERIO (Consumiciones)RonMDD AM</v>
      </c>
      <c r="B1081" s="12" t="s">
        <v>118</v>
      </c>
      <c r="C1081" s="12" t="s">
        <v>152</v>
      </c>
      <c r="D1081" s="12" t="s">
        <v>5</v>
      </c>
      <c r="E1081" s="13">
        <v>14.647570992570454</v>
      </c>
      <c r="F1081" s="13">
        <v>15.282003982668863</v>
      </c>
      <c r="G1081" s="13">
        <v>15.351213691243117</v>
      </c>
      <c r="H1081" s="13">
        <v>12.809294548083869</v>
      </c>
      <c r="I1081" s="13">
        <v>0</v>
      </c>
      <c r="J1081" s="13">
        <v>0</v>
      </c>
      <c r="K1081" s="13">
        <v>0</v>
      </c>
      <c r="L1081" s="13">
        <v>0</v>
      </c>
      <c r="M1081" s="13">
        <v>0</v>
      </c>
      <c r="N1081" s="13"/>
      <c r="O1081" s="13"/>
    </row>
    <row r="1082" spans="1:15" x14ac:dyDescent="0.35">
      <c r="A1082" s="12" t="str">
        <f t="shared" si="16"/>
        <v>DISTRIBUCION VOLUMEN X CRITERIO (Consumiciones)RonRTO CENTRO</v>
      </c>
      <c r="B1082" s="12" t="s">
        <v>118</v>
      </c>
      <c r="C1082" s="12" t="s">
        <v>152</v>
      </c>
      <c r="D1082" s="12" t="s">
        <v>6</v>
      </c>
      <c r="E1082" s="13">
        <v>14.903514518394203</v>
      </c>
      <c r="F1082" s="13">
        <v>19.218488128713616</v>
      </c>
      <c r="G1082" s="13">
        <v>23.66554902770385</v>
      </c>
      <c r="H1082" s="13">
        <v>17.645376781238067</v>
      </c>
      <c r="I1082" s="13">
        <v>0</v>
      </c>
      <c r="J1082" s="13">
        <v>0</v>
      </c>
      <c r="K1082" s="13">
        <v>0</v>
      </c>
      <c r="L1082" s="13">
        <v>0</v>
      </c>
      <c r="M1082" s="13">
        <v>0</v>
      </c>
      <c r="N1082" s="13"/>
      <c r="O1082" s="13"/>
    </row>
    <row r="1083" spans="1:15" x14ac:dyDescent="0.35">
      <c r="A1083" s="12" t="str">
        <f t="shared" si="16"/>
        <v>DISTRIBUCION VOLUMEN X CRITERIO (Consumiciones)RonNORTE-CENTRO</v>
      </c>
      <c r="B1083" s="12" t="s">
        <v>118</v>
      </c>
      <c r="C1083" s="12" t="s">
        <v>152</v>
      </c>
      <c r="D1083" s="12" t="s">
        <v>7</v>
      </c>
      <c r="E1083" s="13">
        <v>8.9122192011322898</v>
      </c>
      <c r="F1083" s="13">
        <v>9.2935976351526044</v>
      </c>
      <c r="G1083" s="13">
        <v>6.7076059974430269</v>
      </c>
      <c r="H1083" s="13">
        <v>8.5843662846440534</v>
      </c>
      <c r="I1083" s="13">
        <v>0</v>
      </c>
      <c r="J1083" s="13">
        <v>0</v>
      </c>
      <c r="K1083" s="13">
        <v>0</v>
      </c>
      <c r="L1083" s="13">
        <v>0</v>
      </c>
      <c r="M1083" s="13">
        <v>0</v>
      </c>
      <c r="N1083" s="13"/>
      <c r="O1083" s="13"/>
    </row>
    <row r="1084" spans="1:15" x14ac:dyDescent="0.35">
      <c r="A1084" s="12" t="str">
        <f t="shared" si="16"/>
        <v>DISTRIBUCION VOLUMEN X CRITERIO (Consumiciones)RonNOROESTE</v>
      </c>
      <c r="B1084" s="12" t="s">
        <v>118</v>
      </c>
      <c r="C1084" s="12" t="s">
        <v>152</v>
      </c>
      <c r="D1084" s="12" t="s">
        <v>8</v>
      </c>
      <c r="E1084" s="13">
        <v>9.330823954200179</v>
      </c>
      <c r="F1084" s="13">
        <v>6.3645684891036103</v>
      </c>
      <c r="G1084" s="13">
        <v>5.7519967018043072</v>
      </c>
      <c r="H1084" s="13">
        <v>10.998692179520761</v>
      </c>
      <c r="I1084" s="13">
        <v>0</v>
      </c>
      <c r="J1084" s="13">
        <v>0</v>
      </c>
      <c r="K1084" s="13">
        <v>0</v>
      </c>
      <c r="L1084" s="13">
        <v>0</v>
      </c>
      <c r="M1084" s="13">
        <v>0</v>
      </c>
      <c r="N1084" s="13"/>
      <c r="O1084" s="13"/>
    </row>
    <row r="1085" spans="1:15" x14ac:dyDescent="0.35">
      <c r="A1085" s="12" t="str">
        <f t="shared" si="16"/>
        <v>DISTRIBUCION VOLUMEN X CRITERIO (Consumiciones)Ron&lt;2MIL</v>
      </c>
      <c r="B1085" s="12" t="s">
        <v>118</v>
      </c>
      <c r="C1085" s="12" t="s">
        <v>152</v>
      </c>
      <c r="D1085" s="12" t="s">
        <v>9</v>
      </c>
      <c r="E1085" s="13">
        <v>10.409260310108431</v>
      </c>
      <c r="F1085" s="13">
        <v>9.8007733057762252</v>
      </c>
      <c r="G1085" s="13">
        <v>10.271914595137774</v>
      </c>
      <c r="H1085" s="13">
        <v>9.1960510003156379</v>
      </c>
      <c r="I1085" s="13">
        <v>0</v>
      </c>
      <c r="J1085" s="13">
        <v>0</v>
      </c>
      <c r="K1085" s="13">
        <v>0</v>
      </c>
      <c r="L1085" s="13">
        <v>0</v>
      </c>
      <c r="M1085" s="13">
        <v>0</v>
      </c>
      <c r="N1085" s="13"/>
      <c r="O1085" s="13"/>
    </row>
    <row r="1086" spans="1:15" x14ac:dyDescent="0.35">
      <c r="A1086" s="12" t="str">
        <f t="shared" si="16"/>
        <v>DISTRIBUCION VOLUMEN X CRITERIO (Consumiciones)Ron2-5MIL</v>
      </c>
      <c r="B1086" s="12" t="s">
        <v>118</v>
      </c>
      <c r="C1086" s="12" t="s">
        <v>152</v>
      </c>
      <c r="D1086" s="12" t="s">
        <v>10</v>
      </c>
      <c r="E1086" s="13">
        <v>4.4986185999329571</v>
      </c>
      <c r="F1086" s="13">
        <v>4.9835454230250482</v>
      </c>
      <c r="G1086" s="13">
        <v>5.3294744526636784</v>
      </c>
      <c r="H1086" s="13">
        <v>5.9917097481485548</v>
      </c>
      <c r="I1086" s="13">
        <v>0</v>
      </c>
      <c r="J1086" s="13">
        <v>0</v>
      </c>
      <c r="K1086" s="13">
        <v>0</v>
      </c>
      <c r="L1086" s="13">
        <v>0</v>
      </c>
      <c r="M1086" s="13">
        <v>0</v>
      </c>
      <c r="N1086" s="13"/>
      <c r="O1086" s="13"/>
    </row>
    <row r="1087" spans="1:15" x14ac:dyDescent="0.35">
      <c r="A1087" s="12" t="str">
        <f t="shared" si="16"/>
        <v>DISTRIBUCION VOLUMEN X CRITERIO (Consumiciones)Ron5-10MIL</v>
      </c>
      <c r="B1087" s="12" t="s">
        <v>118</v>
      </c>
      <c r="C1087" s="12" t="s">
        <v>152</v>
      </c>
      <c r="D1087" s="12" t="s">
        <v>11</v>
      </c>
      <c r="E1087" s="13">
        <v>10.375267570948751</v>
      </c>
      <c r="F1087" s="13">
        <v>8.7084640614575477</v>
      </c>
      <c r="G1087" s="13">
        <v>12.336386734587277</v>
      </c>
      <c r="H1087" s="13">
        <v>8.9800249075955687</v>
      </c>
      <c r="I1087" s="13">
        <v>0</v>
      </c>
      <c r="J1087" s="13">
        <v>0</v>
      </c>
      <c r="K1087" s="13">
        <v>0</v>
      </c>
      <c r="L1087" s="13">
        <v>0</v>
      </c>
      <c r="M1087" s="13">
        <v>0</v>
      </c>
      <c r="N1087" s="13"/>
      <c r="O1087" s="13"/>
    </row>
    <row r="1088" spans="1:15" x14ac:dyDescent="0.35">
      <c r="A1088" s="12" t="str">
        <f t="shared" si="16"/>
        <v>DISTRIBUCION VOLUMEN X CRITERIO (Consumiciones)Ron10-30MIL</v>
      </c>
      <c r="B1088" s="12" t="s">
        <v>118</v>
      </c>
      <c r="C1088" s="12" t="s">
        <v>152</v>
      </c>
      <c r="D1088" s="12" t="s">
        <v>12</v>
      </c>
      <c r="E1088" s="13">
        <v>20.087899110689474</v>
      </c>
      <c r="F1088" s="13">
        <v>19.683942418305694</v>
      </c>
      <c r="G1088" s="13">
        <v>18.732408379307429</v>
      </c>
      <c r="H1088" s="13">
        <v>16.97508834578661</v>
      </c>
      <c r="I1088" s="13">
        <v>0</v>
      </c>
      <c r="J1088" s="13">
        <v>0</v>
      </c>
      <c r="K1088" s="13">
        <v>0</v>
      </c>
      <c r="L1088" s="13">
        <v>0</v>
      </c>
      <c r="M1088" s="13">
        <v>0</v>
      </c>
      <c r="N1088" s="13"/>
      <c r="O1088" s="13"/>
    </row>
    <row r="1089" spans="1:15" x14ac:dyDescent="0.35">
      <c r="A1089" s="12" t="str">
        <f t="shared" si="16"/>
        <v>DISTRIBUCION VOLUMEN X CRITERIO (Consumiciones)Ron30-100MIL</v>
      </c>
      <c r="B1089" s="12" t="s">
        <v>118</v>
      </c>
      <c r="C1089" s="12" t="s">
        <v>152</v>
      </c>
      <c r="D1089" s="12" t="s">
        <v>13</v>
      </c>
      <c r="E1089" s="13">
        <v>10.765558552301496</v>
      </c>
      <c r="F1089" s="13">
        <v>15.169521986485377</v>
      </c>
      <c r="G1089" s="13">
        <v>18.474018625105089</v>
      </c>
      <c r="H1089" s="13">
        <v>16.61853633377552</v>
      </c>
      <c r="I1089" s="13">
        <v>0</v>
      </c>
      <c r="J1089" s="13">
        <v>0</v>
      </c>
      <c r="K1089" s="13">
        <v>0</v>
      </c>
      <c r="L1089" s="13">
        <v>0</v>
      </c>
      <c r="M1089" s="13">
        <v>0</v>
      </c>
      <c r="N1089" s="13"/>
      <c r="O1089" s="13"/>
    </row>
    <row r="1090" spans="1:15" x14ac:dyDescent="0.35">
      <c r="A1090" s="12" t="str">
        <f t="shared" si="16"/>
        <v>DISTRIBUCION VOLUMEN X CRITERIO (Consumiciones)Ron100-200MIL</v>
      </c>
      <c r="B1090" s="12" t="s">
        <v>118</v>
      </c>
      <c r="C1090" s="12" t="s">
        <v>152</v>
      </c>
      <c r="D1090" s="12" t="s">
        <v>14</v>
      </c>
      <c r="E1090" s="13">
        <v>14.985303042585683</v>
      </c>
      <c r="F1090" s="13">
        <v>12.418170057756328</v>
      </c>
      <c r="G1090" s="13">
        <v>8.4966253189996976</v>
      </c>
      <c r="H1090" s="13">
        <v>13.759317323329501</v>
      </c>
      <c r="I1090" s="13">
        <v>0</v>
      </c>
      <c r="J1090" s="13">
        <v>0</v>
      </c>
      <c r="K1090" s="13">
        <v>0</v>
      </c>
      <c r="L1090" s="13">
        <v>0</v>
      </c>
      <c r="M1090" s="13">
        <v>0</v>
      </c>
      <c r="N1090" s="13"/>
      <c r="O1090" s="13"/>
    </row>
    <row r="1091" spans="1:15" x14ac:dyDescent="0.35">
      <c r="A1091" s="12" t="str">
        <f t="shared" si="16"/>
        <v>DISTRIBUCION VOLUMEN X CRITERIO (Consumiciones)Ron200-500MIL</v>
      </c>
      <c r="B1091" s="12" t="s">
        <v>118</v>
      </c>
      <c r="C1091" s="12" t="s">
        <v>152</v>
      </c>
      <c r="D1091" s="12" t="s">
        <v>15</v>
      </c>
      <c r="E1091" s="13">
        <v>11.070895072750815</v>
      </c>
      <c r="F1091" s="13">
        <v>13.202801601544914</v>
      </c>
      <c r="G1091" s="13">
        <v>9.7622550604669218</v>
      </c>
      <c r="H1091" s="13">
        <v>12.798660896729638</v>
      </c>
      <c r="I1091" s="13">
        <v>0</v>
      </c>
      <c r="J1091" s="13">
        <v>0</v>
      </c>
      <c r="K1091" s="13">
        <v>0</v>
      </c>
      <c r="L1091" s="13">
        <v>0</v>
      </c>
      <c r="M1091" s="13">
        <v>0</v>
      </c>
      <c r="N1091" s="13"/>
      <c r="O1091" s="13"/>
    </row>
    <row r="1092" spans="1:15" x14ac:dyDescent="0.35">
      <c r="A1092" s="12" t="str">
        <f t="shared" ref="A1092:A1155" si="17">B1092&amp;C1092&amp;D1092</f>
        <v>DISTRIBUCION VOLUMEN X CRITERIO (Consumiciones)Ron&gt;500MIL</v>
      </c>
      <c r="B1092" s="12" t="s">
        <v>118</v>
      </c>
      <c r="C1092" s="12" t="s">
        <v>152</v>
      </c>
      <c r="D1092" s="12" t="s">
        <v>16</v>
      </c>
      <c r="E1092" s="13">
        <v>17.807208695480707</v>
      </c>
      <c r="F1092" s="13">
        <v>16.032764190907002</v>
      </c>
      <c r="G1092" s="13">
        <v>16.596916833732138</v>
      </c>
      <c r="H1092" s="13">
        <v>15.680605200248889</v>
      </c>
      <c r="I1092" s="13">
        <v>0</v>
      </c>
      <c r="J1092" s="13">
        <v>0</v>
      </c>
      <c r="K1092" s="13">
        <v>0</v>
      </c>
      <c r="L1092" s="13">
        <v>0</v>
      </c>
      <c r="M1092" s="13">
        <v>0</v>
      </c>
      <c r="N1092" s="13"/>
      <c r="O1092" s="13"/>
    </row>
    <row r="1093" spans="1:15" x14ac:dyDescent="0.35">
      <c r="A1093" s="12" t="str">
        <f t="shared" si="17"/>
        <v>DISTRIBUCION VOLUMEN X CRITERIO (Consumiciones)RonDE 15 A 19 AÑOS</v>
      </c>
      <c r="B1093" s="12" t="s">
        <v>118</v>
      </c>
      <c r="C1093" s="12" t="s">
        <v>152</v>
      </c>
      <c r="D1093" s="12" t="s">
        <v>39</v>
      </c>
      <c r="E1093" s="13">
        <v>2.840557292499688</v>
      </c>
      <c r="F1093" s="13">
        <v>3.0000762963383689</v>
      </c>
      <c r="G1093" s="13">
        <v>5.8649151324004194</v>
      </c>
      <c r="H1093" s="13">
        <v>7.4110024885741321</v>
      </c>
      <c r="I1093" s="13">
        <v>0</v>
      </c>
      <c r="J1093" s="13">
        <v>0</v>
      </c>
      <c r="K1093" s="13">
        <v>0</v>
      </c>
      <c r="L1093" s="13">
        <v>0</v>
      </c>
      <c r="M1093" s="13">
        <v>0</v>
      </c>
      <c r="N1093" s="13"/>
      <c r="O1093" s="13"/>
    </row>
    <row r="1094" spans="1:15" x14ac:dyDescent="0.35">
      <c r="A1094" s="12" t="str">
        <f t="shared" si="17"/>
        <v>DISTRIBUCION VOLUMEN X CRITERIO (Consumiciones)RonDE 20 A 24 AÑOS</v>
      </c>
      <c r="B1094" s="12" t="s">
        <v>118</v>
      </c>
      <c r="C1094" s="12" t="s">
        <v>152</v>
      </c>
      <c r="D1094" s="12" t="s">
        <v>40</v>
      </c>
      <c r="E1094" s="13">
        <v>7.4237031162019269</v>
      </c>
      <c r="F1094" s="13">
        <v>6.3723591929881973</v>
      </c>
      <c r="G1094" s="13">
        <v>7.2787304931374655</v>
      </c>
      <c r="H1094" s="13">
        <v>6.6059545325548639</v>
      </c>
      <c r="I1094" s="13">
        <v>0</v>
      </c>
      <c r="J1094" s="13">
        <v>0</v>
      </c>
      <c r="K1094" s="13">
        <v>0</v>
      </c>
      <c r="L1094" s="13">
        <v>0</v>
      </c>
      <c r="M1094" s="13">
        <v>0</v>
      </c>
      <c r="N1094" s="13"/>
      <c r="O1094" s="13"/>
    </row>
    <row r="1095" spans="1:15" x14ac:dyDescent="0.35">
      <c r="A1095" s="12" t="str">
        <f t="shared" si="17"/>
        <v>DISTRIBUCION VOLUMEN X CRITERIO (Consumiciones)RonDE 25 A 34 AÑOS</v>
      </c>
      <c r="B1095" s="12" t="s">
        <v>118</v>
      </c>
      <c r="C1095" s="12" t="s">
        <v>152</v>
      </c>
      <c r="D1095" s="12" t="s">
        <v>41</v>
      </c>
      <c r="E1095" s="13">
        <v>18.693511034768342</v>
      </c>
      <c r="F1095" s="13">
        <v>18.046283902066023</v>
      </c>
      <c r="G1095" s="13">
        <v>15.807638208328564</v>
      </c>
      <c r="H1095" s="13">
        <v>16.022433695000281</v>
      </c>
      <c r="I1095" s="13">
        <v>0</v>
      </c>
      <c r="J1095" s="13">
        <v>0</v>
      </c>
      <c r="K1095" s="13">
        <v>0</v>
      </c>
      <c r="L1095" s="13">
        <v>0</v>
      </c>
      <c r="M1095" s="13">
        <v>0</v>
      </c>
      <c r="N1095" s="13"/>
      <c r="O1095" s="13"/>
    </row>
    <row r="1096" spans="1:15" x14ac:dyDescent="0.35">
      <c r="A1096" s="12" t="str">
        <f t="shared" si="17"/>
        <v>DISTRIBUCION VOLUMEN X CRITERIO (Consumiciones)RonDE 35 A 49 AÑOS</v>
      </c>
      <c r="B1096" s="12" t="s">
        <v>118</v>
      </c>
      <c r="C1096" s="12" t="s">
        <v>152</v>
      </c>
      <c r="D1096" s="12" t="s">
        <v>42</v>
      </c>
      <c r="E1096" s="13">
        <v>28.608565337703567</v>
      </c>
      <c r="F1096" s="13">
        <v>25.637210063317482</v>
      </c>
      <c r="G1096" s="13">
        <v>26.00188912490859</v>
      </c>
      <c r="H1096" s="13">
        <v>29.694714925419269</v>
      </c>
      <c r="I1096" s="13">
        <v>0</v>
      </c>
      <c r="J1096" s="13">
        <v>0</v>
      </c>
      <c r="K1096" s="13">
        <v>0</v>
      </c>
      <c r="L1096" s="13">
        <v>0</v>
      </c>
      <c r="M1096" s="13">
        <v>0</v>
      </c>
      <c r="N1096" s="13"/>
      <c r="O1096" s="13"/>
    </row>
    <row r="1097" spans="1:15" x14ac:dyDescent="0.35">
      <c r="A1097" s="12" t="str">
        <f t="shared" si="17"/>
        <v>DISTRIBUCION VOLUMEN X CRITERIO (Consumiciones)RonDE 50 A 59 AÑOS</v>
      </c>
      <c r="B1097" s="12" t="s">
        <v>118</v>
      </c>
      <c r="C1097" s="12" t="s">
        <v>152</v>
      </c>
      <c r="D1097" s="12" t="s">
        <v>43</v>
      </c>
      <c r="E1097" s="13">
        <v>23.674064076806285</v>
      </c>
      <c r="F1097" s="13">
        <v>20.280520442756128</v>
      </c>
      <c r="G1097" s="13">
        <v>16.388795959585913</v>
      </c>
      <c r="H1097" s="13">
        <v>13.834477194938932</v>
      </c>
      <c r="I1097" s="13">
        <v>0</v>
      </c>
      <c r="J1097" s="13">
        <v>0</v>
      </c>
      <c r="K1097" s="13">
        <v>0</v>
      </c>
      <c r="L1097" s="13">
        <v>0</v>
      </c>
      <c r="M1097" s="13">
        <v>0</v>
      </c>
      <c r="N1097" s="13"/>
      <c r="O1097" s="13"/>
    </row>
    <row r="1098" spans="1:15" x14ac:dyDescent="0.35">
      <c r="A1098" s="12" t="str">
        <f t="shared" si="17"/>
        <v>DISTRIBUCION VOLUMEN X CRITERIO (Consumiciones)RonDE 60 A 75 AÑOS</v>
      </c>
      <c r="B1098" s="12" t="s">
        <v>118</v>
      </c>
      <c r="C1098" s="12" t="s">
        <v>152</v>
      </c>
      <c r="D1098" s="12" t="s">
        <v>44</v>
      </c>
      <c r="E1098" s="13">
        <v>18.759605714899184</v>
      </c>
      <c r="F1098" s="13">
        <v>26.663535691003222</v>
      </c>
      <c r="G1098" s="13">
        <v>28.658031081639045</v>
      </c>
      <c r="H1098" s="13">
        <v>26.431410919442445</v>
      </c>
      <c r="I1098" s="13">
        <v>0</v>
      </c>
      <c r="J1098" s="13">
        <v>0</v>
      </c>
      <c r="K1098" s="13">
        <v>0</v>
      </c>
      <c r="L1098" s="13">
        <v>0</v>
      </c>
      <c r="M1098" s="13">
        <v>0</v>
      </c>
      <c r="N1098" s="13"/>
      <c r="O1098" s="13"/>
    </row>
    <row r="1099" spans="1:15" x14ac:dyDescent="0.35">
      <c r="A1099" s="12" t="str">
        <f t="shared" si="17"/>
        <v>DISTRIBUCION VOLUMEN X CRITERIO (Consumiciones)RonALTA Y MEDIA ALTA</v>
      </c>
      <c r="B1099" s="12" t="s">
        <v>118</v>
      </c>
      <c r="C1099" s="12" t="s">
        <v>152</v>
      </c>
      <c r="D1099" s="12" t="s">
        <v>17</v>
      </c>
      <c r="E1099" s="13">
        <v>18.205544880713202</v>
      </c>
      <c r="F1099" s="13">
        <v>21.832913562182785</v>
      </c>
      <c r="G1099" s="13">
        <v>25.41326317412782</v>
      </c>
      <c r="H1099" s="13">
        <v>25.657205547606505</v>
      </c>
      <c r="I1099" s="13">
        <v>0</v>
      </c>
      <c r="J1099" s="13">
        <v>0</v>
      </c>
      <c r="K1099" s="13">
        <v>0</v>
      </c>
      <c r="L1099" s="13">
        <v>0</v>
      </c>
      <c r="M1099" s="13">
        <v>0</v>
      </c>
      <c r="N1099" s="13"/>
      <c r="O1099" s="13"/>
    </row>
    <row r="1100" spans="1:15" x14ac:dyDescent="0.35">
      <c r="A1100" s="12" t="str">
        <f t="shared" si="17"/>
        <v>DISTRIBUCION VOLUMEN X CRITERIO (Consumiciones)RonMEDIA</v>
      </c>
      <c r="B1100" s="12" t="s">
        <v>118</v>
      </c>
      <c r="C1100" s="12" t="s">
        <v>152</v>
      </c>
      <c r="D1100" s="12" t="s">
        <v>18</v>
      </c>
      <c r="E1100" s="13">
        <v>41.864616220550765</v>
      </c>
      <c r="F1100" s="13">
        <v>36.106903038374519</v>
      </c>
      <c r="G1100" s="13">
        <v>33.537719071331566</v>
      </c>
      <c r="H1100" s="13">
        <v>32.950363701472256</v>
      </c>
      <c r="I1100" s="13">
        <v>0</v>
      </c>
      <c r="J1100" s="13">
        <v>0</v>
      </c>
      <c r="K1100" s="13">
        <v>0</v>
      </c>
      <c r="L1100" s="13">
        <v>0</v>
      </c>
      <c r="M1100" s="13">
        <v>0</v>
      </c>
      <c r="N1100" s="13"/>
      <c r="O1100" s="13"/>
    </row>
    <row r="1101" spans="1:15" x14ac:dyDescent="0.35">
      <c r="A1101" s="12" t="str">
        <f t="shared" si="17"/>
        <v>DISTRIBUCION VOLUMEN X CRITERIO (Consumiciones)RonMEDIA BAJA</v>
      </c>
      <c r="B1101" s="12" t="s">
        <v>118</v>
      </c>
      <c r="C1101" s="12" t="s">
        <v>152</v>
      </c>
      <c r="D1101" s="12" t="s">
        <v>19</v>
      </c>
      <c r="E1101" s="13">
        <v>25.155437633237732</v>
      </c>
      <c r="F1101" s="13">
        <v>25.313590666753701</v>
      </c>
      <c r="G1101" s="13">
        <v>25.348797874827756</v>
      </c>
      <c r="H1101" s="13">
        <v>25.773076756168127</v>
      </c>
      <c r="I1101" s="13">
        <v>0</v>
      </c>
      <c r="J1101" s="13">
        <v>0</v>
      </c>
      <c r="K1101" s="13">
        <v>0</v>
      </c>
      <c r="L1101" s="13">
        <v>0</v>
      </c>
      <c r="M1101" s="13">
        <v>0</v>
      </c>
      <c r="N1101" s="13"/>
      <c r="O1101" s="13"/>
    </row>
    <row r="1102" spans="1:15" x14ac:dyDescent="0.35">
      <c r="A1102" s="12" t="str">
        <f t="shared" si="17"/>
        <v>DISTRIBUCION VOLUMEN X CRITERIO (Consumiciones)RonBAJA</v>
      </c>
      <c r="B1102" s="12" t="s">
        <v>118</v>
      </c>
      <c r="C1102" s="12" t="s">
        <v>152</v>
      </c>
      <c r="D1102" s="12" t="s">
        <v>20</v>
      </c>
      <c r="E1102" s="13">
        <v>14.774420984135261</v>
      </c>
      <c r="F1102" s="13">
        <v>16.746575777947136</v>
      </c>
      <c r="G1102" s="13">
        <v>15.700222988871698</v>
      </c>
      <c r="H1102" s="13">
        <v>15.619338384577897</v>
      </c>
      <c r="I1102" s="13">
        <v>0</v>
      </c>
      <c r="J1102" s="13">
        <v>0</v>
      </c>
      <c r="K1102" s="13">
        <v>0</v>
      </c>
      <c r="L1102" s="13">
        <v>0</v>
      </c>
      <c r="M1102" s="13">
        <v>0</v>
      </c>
      <c r="N1102" s="13"/>
      <c r="O1102" s="13"/>
    </row>
    <row r="1103" spans="1:15" x14ac:dyDescent="0.35">
      <c r="A1103" s="12" t="str">
        <f t="shared" si="17"/>
        <v>DISTRIBUCION VOLUMEN X CRITERIO (Consumiciones)RonHOMBRE</v>
      </c>
      <c r="B1103" s="12" t="s">
        <v>118</v>
      </c>
      <c r="C1103" s="12" t="s">
        <v>152</v>
      </c>
      <c r="D1103" s="12" t="s">
        <v>21</v>
      </c>
      <c r="E1103" s="13">
        <v>65.113897038041628</v>
      </c>
      <c r="F1103" s="13">
        <v>66.977079732216808</v>
      </c>
      <c r="G1103" s="13">
        <v>64.688008347469633</v>
      </c>
      <c r="H1103" s="13">
        <v>66.862095653534027</v>
      </c>
      <c r="I1103" s="13">
        <v>0</v>
      </c>
      <c r="J1103" s="13">
        <v>0</v>
      </c>
      <c r="K1103" s="13">
        <v>0</v>
      </c>
      <c r="L1103" s="13">
        <v>0</v>
      </c>
      <c r="M1103" s="13">
        <v>0</v>
      </c>
      <c r="N1103" s="13"/>
      <c r="O1103" s="13"/>
    </row>
    <row r="1104" spans="1:15" x14ac:dyDescent="0.35">
      <c r="A1104" s="12" t="str">
        <f t="shared" si="17"/>
        <v>DISTRIBUCION VOLUMEN X CRITERIO (Consumiciones)RonMUJER</v>
      </c>
      <c r="B1104" s="12" t="s">
        <v>118</v>
      </c>
      <c r="C1104" s="12" t="s">
        <v>152</v>
      </c>
      <c r="D1104" s="12" t="s">
        <v>22</v>
      </c>
      <c r="E1104" s="13">
        <v>34.886124871554991</v>
      </c>
      <c r="F1104" s="13">
        <v>33.022886358299473</v>
      </c>
      <c r="G1104" s="13">
        <v>35.311991652530352</v>
      </c>
      <c r="H1104" s="13">
        <v>33.137873126115544</v>
      </c>
      <c r="I1104" s="13">
        <v>0</v>
      </c>
      <c r="J1104" s="13">
        <v>0</v>
      </c>
      <c r="K1104" s="13">
        <v>0</v>
      </c>
      <c r="L1104" s="13">
        <v>0</v>
      </c>
      <c r="M1104" s="13">
        <v>0</v>
      </c>
      <c r="N1104" s="13"/>
      <c r="O1104" s="13"/>
    </row>
    <row r="1105" spans="1:15" x14ac:dyDescent="0.35">
      <c r="A1105" s="12" t="str">
        <f t="shared" si="17"/>
        <v>DISTRIBUCION VOLUMEN X CRITERIO (Consumiciones)AnisT.ESPAÑA</v>
      </c>
      <c r="B1105" s="12" t="s">
        <v>118</v>
      </c>
      <c r="C1105" s="12" t="s">
        <v>153</v>
      </c>
      <c r="D1105" s="12" t="s">
        <v>36</v>
      </c>
      <c r="E1105" s="13">
        <v>100</v>
      </c>
      <c r="F1105" s="13">
        <v>100</v>
      </c>
      <c r="G1105" s="13">
        <v>100</v>
      </c>
      <c r="H1105" s="13">
        <v>100</v>
      </c>
      <c r="I1105" s="13">
        <v>0</v>
      </c>
      <c r="J1105" s="13">
        <v>0</v>
      </c>
      <c r="K1105" s="13">
        <v>0</v>
      </c>
      <c r="L1105" s="13">
        <v>0</v>
      </c>
      <c r="M1105" s="13">
        <v>0</v>
      </c>
      <c r="N1105" s="13"/>
      <c r="O1105" s="13"/>
    </row>
    <row r="1106" spans="1:15" x14ac:dyDescent="0.35">
      <c r="A1106" s="12" t="str">
        <f t="shared" si="17"/>
        <v>DISTRIBUCION VOLUMEN X CRITERIO (Consumiciones)AnisBCN AM</v>
      </c>
      <c r="B1106" s="12" t="s">
        <v>118</v>
      </c>
      <c r="C1106" s="12" t="s">
        <v>153</v>
      </c>
      <c r="D1106" s="12" t="s">
        <v>1</v>
      </c>
      <c r="E1106" s="13">
        <v>7.3848618919519691</v>
      </c>
      <c r="F1106" s="13">
        <v>3.2620654516270178</v>
      </c>
      <c r="G1106" s="13">
        <v>2.1043192815806657</v>
      </c>
      <c r="H1106" s="13">
        <v>1.4023326480685552</v>
      </c>
      <c r="I1106" s="13">
        <v>0</v>
      </c>
      <c r="J1106" s="13">
        <v>0</v>
      </c>
      <c r="K1106" s="13">
        <v>0</v>
      </c>
      <c r="L1106" s="13">
        <v>0</v>
      </c>
      <c r="M1106" s="13">
        <v>0</v>
      </c>
      <c r="N1106" s="13"/>
      <c r="O1106" s="13"/>
    </row>
    <row r="1107" spans="1:15" x14ac:dyDescent="0.35">
      <c r="A1107" s="12" t="str">
        <f t="shared" si="17"/>
        <v>DISTRIBUCION VOLUMEN X CRITERIO (Consumiciones)AnisREST.CAT ARAGON</v>
      </c>
      <c r="B1107" s="12" t="s">
        <v>118</v>
      </c>
      <c r="C1107" s="12" t="s">
        <v>153</v>
      </c>
      <c r="D1107" s="12" t="s">
        <v>2</v>
      </c>
      <c r="E1107" s="13">
        <v>6.4324511399875979</v>
      </c>
      <c r="F1107" s="13">
        <v>7.809619737514967</v>
      </c>
      <c r="G1107" s="13">
        <v>11.824915415971706</v>
      </c>
      <c r="H1107" s="13">
        <v>9.5458641248035825</v>
      </c>
      <c r="I1107" s="13">
        <v>0</v>
      </c>
      <c r="J1107" s="13">
        <v>0</v>
      </c>
      <c r="K1107" s="13">
        <v>0</v>
      </c>
      <c r="L1107" s="13">
        <v>0</v>
      </c>
      <c r="M1107" s="13">
        <v>0</v>
      </c>
      <c r="N1107" s="13"/>
      <c r="O1107" s="13"/>
    </row>
    <row r="1108" spans="1:15" x14ac:dyDescent="0.35">
      <c r="A1108" s="12" t="str">
        <f t="shared" si="17"/>
        <v>DISTRIBUCION VOLUMEN X CRITERIO (Consumiciones)AnisLEVANTE</v>
      </c>
      <c r="B1108" s="12" t="s">
        <v>118</v>
      </c>
      <c r="C1108" s="12" t="s">
        <v>153</v>
      </c>
      <c r="D1108" s="12" t="s">
        <v>3</v>
      </c>
      <c r="E1108" s="13">
        <v>15.861541780952926</v>
      </c>
      <c r="F1108" s="13">
        <v>26.908976844244055</v>
      </c>
      <c r="G1108" s="13">
        <v>18.332681328996678</v>
      </c>
      <c r="H1108" s="13">
        <v>27.055686535117811</v>
      </c>
      <c r="I1108" s="13">
        <v>0</v>
      </c>
      <c r="J1108" s="13">
        <v>0</v>
      </c>
      <c r="K1108" s="13">
        <v>0</v>
      </c>
      <c r="L1108" s="13">
        <v>0</v>
      </c>
      <c r="M1108" s="13">
        <v>0</v>
      </c>
      <c r="N1108" s="13"/>
      <c r="O1108" s="13"/>
    </row>
    <row r="1109" spans="1:15" x14ac:dyDescent="0.35">
      <c r="A1109" s="12" t="str">
        <f t="shared" si="17"/>
        <v>DISTRIBUCION VOLUMEN X CRITERIO (Consumiciones)AnisANDALUCIA</v>
      </c>
      <c r="B1109" s="12" t="s">
        <v>118</v>
      </c>
      <c r="C1109" s="12" t="s">
        <v>153</v>
      </c>
      <c r="D1109" s="12" t="s">
        <v>4</v>
      </c>
      <c r="E1109" s="13">
        <v>34.015318825678229</v>
      </c>
      <c r="F1109" s="13">
        <v>38.701021291982578</v>
      </c>
      <c r="G1109" s="13">
        <v>33.713774333060762</v>
      </c>
      <c r="H1109" s="13">
        <v>43.088041516646101</v>
      </c>
      <c r="I1109" s="13">
        <v>0</v>
      </c>
      <c r="J1109" s="13">
        <v>0</v>
      </c>
      <c r="K1109" s="13">
        <v>0</v>
      </c>
      <c r="L1109" s="13">
        <v>0</v>
      </c>
      <c r="M1109" s="13">
        <v>0</v>
      </c>
      <c r="N1109" s="13"/>
      <c r="O1109" s="13"/>
    </row>
    <row r="1110" spans="1:15" x14ac:dyDescent="0.35">
      <c r="A1110" s="12" t="str">
        <f t="shared" si="17"/>
        <v>DISTRIBUCION VOLUMEN X CRITERIO (Consumiciones)AnisMDD AM</v>
      </c>
      <c r="B1110" s="12" t="s">
        <v>118</v>
      </c>
      <c r="C1110" s="12" t="s">
        <v>153</v>
      </c>
      <c r="D1110" s="12" t="s">
        <v>5</v>
      </c>
      <c r="E1110" s="13">
        <v>7.4682934699771204</v>
      </c>
      <c r="F1110" s="13">
        <v>6.2034254355756193</v>
      </c>
      <c r="G1110" s="13">
        <v>7.7156498458963041</v>
      </c>
      <c r="H1110" s="13">
        <v>5.6164370966248693</v>
      </c>
      <c r="I1110" s="13">
        <v>0</v>
      </c>
      <c r="J1110" s="13">
        <v>0</v>
      </c>
      <c r="K1110" s="13">
        <v>0</v>
      </c>
      <c r="L1110" s="13">
        <v>0</v>
      </c>
      <c r="M1110" s="13">
        <v>0</v>
      </c>
      <c r="N1110" s="13"/>
      <c r="O1110" s="13"/>
    </row>
    <row r="1111" spans="1:15" x14ac:dyDescent="0.35">
      <c r="A1111" s="12" t="str">
        <f t="shared" si="17"/>
        <v>DISTRIBUCION VOLUMEN X CRITERIO (Consumiciones)AnisRTO CENTRO</v>
      </c>
      <c r="B1111" s="12" t="s">
        <v>118</v>
      </c>
      <c r="C1111" s="12" t="s">
        <v>153</v>
      </c>
      <c r="D1111" s="12" t="s">
        <v>6</v>
      </c>
      <c r="E1111" s="13">
        <v>22.380760238421026</v>
      </c>
      <c r="F1111" s="13">
        <v>16.272698263155494</v>
      </c>
      <c r="G1111" s="13">
        <v>25.430518228111133</v>
      </c>
      <c r="H1111" s="13">
        <v>11.879793101611533</v>
      </c>
      <c r="I1111" s="13">
        <v>0</v>
      </c>
      <c r="J1111" s="13">
        <v>0</v>
      </c>
      <c r="K1111" s="13">
        <v>0</v>
      </c>
      <c r="L1111" s="13">
        <v>0</v>
      </c>
      <c r="M1111" s="13">
        <v>0</v>
      </c>
      <c r="N1111" s="13"/>
      <c r="O1111" s="13"/>
    </row>
    <row r="1112" spans="1:15" x14ac:dyDescent="0.35">
      <c r="A1112" s="12" t="str">
        <f t="shared" si="17"/>
        <v>DISTRIBUCION VOLUMEN X CRITERIO (Consumiciones)AnisNORTE-CENTRO</v>
      </c>
      <c r="B1112" s="12" t="s">
        <v>118</v>
      </c>
      <c r="C1112" s="12" t="s">
        <v>153</v>
      </c>
      <c r="D1112" s="12" t="s">
        <v>7</v>
      </c>
      <c r="E1112" s="13">
        <v>2.9072493019026502</v>
      </c>
      <c r="F1112" s="13">
        <v>0.16988461661313617</v>
      </c>
      <c r="G1112" s="13">
        <v>0.2639477850447623</v>
      </c>
      <c r="H1112" s="13">
        <v>0.76715307360910479</v>
      </c>
      <c r="I1112" s="13">
        <v>0</v>
      </c>
      <c r="J1112" s="13">
        <v>0</v>
      </c>
      <c r="K1112" s="13">
        <v>0</v>
      </c>
      <c r="L1112" s="13">
        <v>0</v>
      </c>
      <c r="M1112" s="13">
        <v>0</v>
      </c>
      <c r="N1112" s="13"/>
      <c r="O1112" s="13"/>
    </row>
    <row r="1113" spans="1:15" x14ac:dyDescent="0.35">
      <c r="A1113" s="12" t="str">
        <f t="shared" si="17"/>
        <v>DISTRIBUCION VOLUMEN X CRITERIO (Consumiciones)AnisNOROESTE</v>
      </c>
      <c r="B1113" s="12" t="s">
        <v>118</v>
      </c>
      <c r="C1113" s="12" t="s">
        <v>153</v>
      </c>
      <c r="D1113" s="12" t="s">
        <v>8</v>
      </c>
      <c r="E1113" s="13">
        <v>3.5495043053077713</v>
      </c>
      <c r="F1113" s="13">
        <v>0.67230584737959975</v>
      </c>
      <c r="G1113" s="13">
        <v>0.61417019619916779</v>
      </c>
      <c r="H1113" s="13">
        <v>0.64467446541103834</v>
      </c>
      <c r="I1113" s="13">
        <v>0</v>
      </c>
      <c r="J1113" s="13">
        <v>0</v>
      </c>
      <c r="K1113" s="13">
        <v>0</v>
      </c>
      <c r="L1113" s="13">
        <v>0</v>
      </c>
      <c r="M1113" s="13">
        <v>0</v>
      </c>
      <c r="N1113" s="13"/>
      <c r="O1113" s="13"/>
    </row>
    <row r="1114" spans="1:15" x14ac:dyDescent="0.35">
      <c r="A1114" s="12" t="str">
        <f t="shared" si="17"/>
        <v>DISTRIBUCION VOLUMEN X CRITERIO (Consumiciones)Anis&lt;2MIL</v>
      </c>
      <c r="B1114" s="12" t="s">
        <v>118</v>
      </c>
      <c r="C1114" s="12" t="s">
        <v>153</v>
      </c>
      <c r="D1114" s="12" t="s">
        <v>9</v>
      </c>
      <c r="E1114" s="13">
        <v>5.3563187367070366</v>
      </c>
      <c r="F1114" s="13">
        <v>2.784526711655654</v>
      </c>
      <c r="G1114" s="13">
        <v>3.1646897047809106</v>
      </c>
      <c r="H1114" s="13">
        <v>2.3438674298005209</v>
      </c>
      <c r="I1114" s="13">
        <v>0</v>
      </c>
      <c r="J1114" s="13">
        <v>0</v>
      </c>
      <c r="K1114" s="13">
        <v>0</v>
      </c>
      <c r="L1114" s="13">
        <v>0</v>
      </c>
      <c r="M1114" s="13">
        <v>0</v>
      </c>
      <c r="N1114" s="13"/>
      <c r="O1114" s="13"/>
    </row>
    <row r="1115" spans="1:15" x14ac:dyDescent="0.35">
      <c r="A1115" s="12" t="str">
        <f t="shared" si="17"/>
        <v>DISTRIBUCION VOLUMEN X CRITERIO (Consumiciones)Anis2-5MIL</v>
      </c>
      <c r="B1115" s="12" t="s">
        <v>118</v>
      </c>
      <c r="C1115" s="12" t="s">
        <v>153</v>
      </c>
      <c r="D1115" s="12" t="s">
        <v>10</v>
      </c>
      <c r="E1115" s="13">
        <v>2.5792435380931376</v>
      </c>
      <c r="F1115" s="13">
        <v>4.7836270766265141</v>
      </c>
      <c r="G1115" s="13">
        <v>6.2146134649958409</v>
      </c>
      <c r="H1115" s="13">
        <v>6.2680579528549663</v>
      </c>
      <c r="I1115" s="13">
        <v>0</v>
      </c>
      <c r="J1115" s="13">
        <v>0</v>
      </c>
      <c r="K1115" s="13">
        <v>0</v>
      </c>
      <c r="L1115" s="13">
        <v>0</v>
      </c>
      <c r="M1115" s="13">
        <v>0</v>
      </c>
      <c r="N1115" s="13"/>
      <c r="O1115" s="13"/>
    </row>
    <row r="1116" spans="1:15" x14ac:dyDescent="0.35">
      <c r="A1116" s="12" t="str">
        <f t="shared" si="17"/>
        <v>DISTRIBUCION VOLUMEN X CRITERIO (Consumiciones)Anis5-10MIL</v>
      </c>
      <c r="B1116" s="12" t="s">
        <v>118</v>
      </c>
      <c r="C1116" s="12" t="s">
        <v>153</v>
      </c>
      <c r="D1116" s="12" t="s">
        <v>11</v>
      </c>
      <c r="E1116" s="13">
        <v>6.6265906321226264</v>
      </c>
      <c r="F1116" s="13">
        <v>3.6718009849778626</v>
      </c>
      <c r="G1116" s="13">
        <v>5.0305877124722072</v>
      </c>
      <c r="H1116" s="13">
        <v>4.4449291886016917</v>
      </c>
      <c r="I1116" s="13">
        <v>0</v>
      </c>
      <c r="J1116" s="13">
        <v>0</v>
      </c>
      <c r="K1116" s="13">
        <v>0</v>
      </c>
      <c r="L1116" s="13">
        <v>0</v>
      </c>
      <c r="M1116" s="13">
        <v>0</v>
      </c>
      <c r="N1116" s="13"/>
      <c r="O1116" s="13"/>
    </row>
    <row r="1117" spans="1:15" x14ac:dyDescent="0.35">
      <c r="A1117" s="12" t="str">
        <f t="shared" si="17"/>
        <v>DISTRIBUCION VOLUMEN X CRITERIO (Consumiciones)Anis10-30MIL</v>
      </c>
      <c r="B1117" s="12" t="s">
        <v>118</v>
      </c>
      <c r="C1117" s="12" t="s">
        <v>153</v>
      </c>
      <c r="D1117" s="12" t="s">
        <v>12</v>
      </c>
      <c r="E1117" s="13">
        <v>25.213287344024931</v>
      </c>
      <c r="F1117" s="13">
        <v>22.079301230741653</v>
      </c>
      <c r="G1117" s="13">
        <v>40.633583448787533</v>
      </c>
      <c r="H1117" s="13">
        <v>33.636555599661641</v>
      </c>
      <c r="I1117" s="13">
        <v>0</v>
      </c>
      <c r="J1117" s="13">
        <v>0</v>
      </c>
      <c r="K1117" s="13">
        <v>0</v>
      </c>
      <c r="L1117" s="13">
        <v>0</v>
      </c>
      <c r="M1117" s="13">
        <v>0</v>
      </c>
      <c r="N1117" s="13"/>
      <c r="O1117" s="13"/>
    </row>
    <row r="1118" spans="1:15" x14ac:dyDescent="0.35">
      <c r="A1118" s="12" t="str">
        <f t="shared" si="17"/>
        <v>DISTRIBUCION VOLUMEN X CRITERIO (Consumiciones)Anis30-100MIL</v>
      </c>
      <c r="B1118" s="12" t="s">
        <v>118</v>
      </c>
      <c r="C1118" s="12" t="s">
        <v>153</v>
      </c>
      <c r="D1118" s="12" t="s">
        <v>13</v>
      </c>
      <c r="E1118" s="13">
        <v>22.752763208480722</v>
      </c>
      <c r="F1118" s="13">
        <v>22.913651473140732</v>
      </c>
      <c r="G1118" s="13">
        <v>21.954454790207599</v>
      </c>
      <c r="H1118" s="13">
        <v>28.06811134516926</v>
      </c>
      <c r="I1118" s="13">
        <v>0</v>
      </c>
      <c r="J1118" s="13">
        <v>0</v>
      </c>
      <c r="K1118" s="13">
        <v>0</v>
      </c>
      <c r="L1118" s="13">
        <v>0</v>
      </c>
      <c r="M1118" s="13">
        <v>0</v>
      </c>
      <c r="N1118" s="13"/>
      <c r="O1118" s="13"/>
    </row>
    <row r="1119" spans="1:15" x14ac:dyDescent="0.35">
      <c r="A1119" s="12" t="str">
        <f t="shared" si="17"/>
        <v>DISTRIBUCION VOLUMEN X CRITERIO (Consumiciones)Anis100-200MIL</v>
      </c>
      <c r="B1119" s="12" t="s">
        <v>118</v>
      </c>
      <c r="C1119" s="12" t="s">
        <v>153</v>
      </c>
      <c r="D1119" s="12" t="s">
        <v>14</v>
      </c>
      <c r="E1119" s="13">
        <v>4.0550021535381546</v>
      </c>
      <c r="F1119" s="13">
        <v>9.6857231549186391</v>
      </c>
      <c r="G1119" s="13">
        <v>1.6474026453957902</v>
      </c>
      <c r="H1119" s="13">
        <v>3.4572696616246228</v>
      </c>
      <c r="I1119" s="13">
        <v>0</v>
      </c>
      <c r="J1119" s="13">
        <v>0</v>
      </c>
      <c r="K1119" s="13">
        <v>0</v>
      </c>
      <c r="L1119" s="13">
        <v>0</v>
      </c>
      <c r="M1119" s="13">
        <v>0</v>
      </c>
      <c r="N1119" s="13"/>
      <c r="O1119" s="13"/>
    </row>
    <row r="1120" spans="1:15" x14ac:dyDescent="0.35">
      <c r="A1120" s="12" t="str">
        <f t="shared" si="17"/>
        <v>DISTRIBUCION VOLUMEN X CRITERIO (Consumiciones)Anis200-500MIL</v>
      </c>
      <c r="B1120" s="12" t="s">
        <v>118</v>
      </c>
      <c r="C1120" s="12" t="s">
        <v>153</v>
      </c>
      <c r="D1120" s="12" t="s">
        <v>15</v>
      </c>
      <c r="E1120" s="13">
        <v>11.048284692574605</v>
      </c>
      <c r="F1120" s="13">
        <v>8.6309669820609489</v>
      </c>
      <c r="G1120" s="13">
        <v>5.2539968807359312</v>
      </c>
      <c r="H1120" s="13">
        <v>6.5387766438428265</v>
      </c>
      <c r="I1120" s="13">
        <v>0</v>
      </c>
      <c r="J1120" s="13">
        <v>0</v>
      </c>
      <c r="K1120" s="13">
        <v>0</v>
      </c>
      <c r="L1120" s="13">
        <v>0</v>
      </c>
      <c r="M1120" s="13">
        <v>0</v>
      </c>
      <c r="N1120" s="13"/>
      <c r="O1120" s="13"/>
    </row>
    <row r="1121" spans="1:15" x14ac:dyDescent="0.35">
      <c r="A1121" s="12" t="str">
        <f t="shared" si="17"/>
        <v>DISTRIBUCION VOLUMEN X CRITERIO (Consumiciones)Anis&gt;500MIL</v>
      </c>
      <c r="B1121" s="12" t="s">
        <v>118</v>
      </c>
      <c r="C1121" s="12" t="s">
        <v>153</v>
      </c>
      <c r="D1121" s="12" t="s">
        <v>16</v>
      </c>
      <c r="E1121" s="13">
        <v>22.368497450716898</v>
      </c>
      <c r="F1121" s="13">
        <v>25.45038346904353</v>
      </c>
      <c r="G1121" s="13">
        <v>16.100646873038986</v>
      </c>
      <c r="H1121" s="13">
        <v>15.242418227958549</v>
      </c>
      <c r="I1121" s="13">
        <v>0</v>
      </c>
      <c r="J1121" s="13">
        <v>0</v>
      </c>
      <c r="K1121" s="13">
        <v>0</v>
      </c>
      <c r="L1121" s="13">
        <v>0</v>
      </c>
      <c r="M1121" s="13">
        <v>0</v>
      </c>
      <c r="N1121" s="13"/>
      <c r="O1121" s="13"/>
    </row>
    <row r="1122" spans="1:15" x14ac:dyDescent="0.35">
      <c r="A1122" s="12" t="str">
        <f t="shared" si="17"/>
        <v>DISTRIBUCION VOLUMEN X CRITERIO (Consumiciones)AnisDE 15 A 19 AÑOS</v>
      </c>
      <c r="B1122" s="12" t="s">
        <v>118</v>
      </c>
      <c r="C1122" s="12" t="s">
        <v>153</v>
      </c>
      <c r="D1122" s="12" t="s">
        <v>39</v>
      </c>
      <c r="E1122" s="13">
        <v>2.318680385824794</v>
      </c>
      <c r="F1122" s="13">
        <v>7.8205077712526743</v>
      </c>
      <c r="G1122" s="13" t="s">
        <v>212</v>
      </c>
      <c r="H1122" s="13" t="s">
        <v>212</v>
      </c>
      <c r="I1122" s="13">
        <v>0</v>
      </c>
      <c r="J1122" s="13">
        <v>0</v>
      </c>
      <c r="K1122" s="13">
        <v>0</v>
      </c>
      <c r="L1122" s="13">
        <v>0</v>
      </c>
      <c r="M1122" s="13">
        <v>0</v>
      </c>
      <c r="N1122" s="13"/>
      <c r="O1122" s="13"/>
    </row>
    <row r="1123" spans="1:15" x14ac:dyDescent="0.35">
      <c r="A1123" s="12" t="str">
        <f t="shared" si="17"/>
        <v>DISTRIBUCION VOLUMEN X CRITERIO (Consumiciones)AnisDE 20 A 24 AÑOS</v>
      </c>
      <c r="B1123" s="12" t="s">
        <v>118</v>
      </c>
      <c r="C1123" s="12" t="s">
        <v>153</v>
      </c>
      <c r="D1123" s="12" t="s">
        <v>40</v>
      </c>
      <c r="E1123" s="13">
        <v>10.789585309904073</v>
      </c>
      <c r="F1123" s="13">
        <v>7.2107003539308723</v>
      </c>
      <c r="G1123" s="13">
        <v>3.399378783449353</v>
      </c>
      <c r="H1123" s="13">
        <v>9.3850911156964543</v>
      </c>
      <c r="I1123" s="13">
        <v>0</v>
      </c>
      <c r="J1123" s="13">
        <v>0</v>
      </c>
      <c r="K1123" s="13">
        <v>0</v>
      </c>
      <c r="L1123" s="13">
        <v>0</v>
      </c>
      <c r="M1123" s="13">
        <v>0</v>
      </c>
      <c r="N1123" s="13"/>
      <c r="O1123" s="13"/>
    </row>
    <row r="1124" spans="1:15" x14ac:dyDescent="0.35">
      <c r="A1124" s="12" t="str">
        <f t="shared" si="17"/>
        <v>DISTRIBUCION VOLUMEN X CRITERIO (Consumiciones)AnisDE 25 A 34 AÑOS</v>
      </c>
      <c r="B1124" s="12" t="s">
        <v>118</v>
      </c>
      <c r="C1124" s="12" t="s">
        <v>153</v>
      </c>
      <c r="D1124" s="12" t="s">
        <v>41</v>
      </c>
      <c r="E1124" s="13">
        <v>12.067094617188525</v>
      </c>
      <c r="F1124" s="13">
        <v>18.035018471823683</v>
      </c>
      <c r="G1124" s="13">
        <v>9.8027981107409357</v>
      </c>
      <c r="H1124" s="13">
        <v>19.061297166909956</v>
      </c>
      <c r="I1124" s="13">
        <v>0</v>
      </c>
      <c r="J1124" s="13">
        <v>0</v>
      </c>
      <c r="K1124" s="13">
        <v>0</v>
      </c>
      <c r="L1124" s="13">
        <v>0</v>
      </c>
      <c r="M1124" s="13">
        <v>0</v>
      </c>
      <c r="N1124" s="13"/>
      <c r="O1124" s="13"/>
    </row>
    <row r="1125" spans="1:15" x14ac:dyDescent="0.35">
      <c r="A1125" s="12" t="str">
        <f t="shared" si="17"/>
        <v>DISTRIBUCION VOLUMEN X CRITERIO (Consumiciones)AnisDE 35 A 49 AÑOS</v>
      </c>
      <c r="B1125" s="12" t="s">
        <v>118</v>
      </c>
      <c r="C1125" s="12" t="s">
        <v>153</v>
      </c>
      <c r="D1125" s="12" t="s">
        <v>42</v>
      </c>
      <c r="E1125" s="13">
        <v>21.337424738398848</v>
      </c>
      <c r="F1125" s="13">
        <v>15.855687501337357</v>
      </c>
      <c r="G1125" s="13">
        <v>36.369300905415116</v>
      </c>
      <c r="H1125" s="13">
        <v>23.586787241139216</v>
      </c>
      <c r="I1125" s="13">
        <v>0</v>
      </c>
      <c r="J1125" s="13">
        <v>0</v>
      </c>
      <c r="K1125" s="13">
        <v>0</v>
      </c>
      <c r="L1125" s="13">
        <v>0</v>
      </c>
      <c r="M1125" s="13">
        <v>0</v>
      </c>
      <c r="N1125" s="13"/>
      <c r="O1125" s="13"/>
    </row>
    <row r="1126" spans="1:15" x14ac:dyDescent="0.35">
      <c r="A1126" s="12" t="str">
        <f t="shared" si="17"/>
        <v>DISTRIBUCION VOLUMEN X CRITERIO (Consumiciones)AnisDE 50 A 59 AÑOS</v>
      </c>
      <c r="B1126" s="12" t="s">
        <v>118</v>
      </c>
      <c r="C1126" s="12" t="s">
        <v>153</v>
      </c>
      <c r="D1126" s="12" t="s">
        <v>43</v>
      </c>
      <c r="E1126" s="13">
        <v>34.89297745219703</v>
      </c>
      <c r="F1126" s="13">
        <v>37.925151978158191</v>
      </c>
      <c r="G1126" s="13">
        <v>33.974740834160691</v>
      </c>
      <c r="H1126" s="13">
        <v>28.378011878204649</v>
      </c>
      <c r="I1126" s="13">
        <v>0</v>
      </c>
      <c r="J1126" s="13">
        <v>0</v>
      </c>
      <c r="K1126" s="13">
        <v>0</v>
      </c>
      <c r="L1126" s="13">
        <v>0</v>
      </c>
      <c r="M1126" s="13">
        <v>0</v>
      </c>
      <c r="N1126" s="13"/>
      <c r="O1126" s="13"/>
    </row>
    <row r="1127" spans="1:15" x14ac:dyDescent="0.35">
      <c r="A1127" s="12" t="str">
        <f t="shared" si="17"/>
        <v>DISTRIBUCION VOLUMEN X CRITERIO (Consumiciones)AnisDE 60 A 75 AÑOS</v>
      </c>
      <c r="B1127" s="12" t="s">
        <v>118</v>
      </c>
      <c r="C1127" s="12" t="s">
        <v>153</v>
      </c>
      <c r="D1127" s="12" t="s">
        <v>44</v>
      </c>
      <c r="E1127" s="13">
        <v>18.594217090250254</v>
      </c>
      <c r="F1127" s="13">
        <v>13.152909114533989</v>
      </c>
      <c r="G1127" s="13">
        <v>16.453760181977472</v>
      </c>
      <c r="H1127" s="13">
        <v>19.588793574659828</v>
      </c>
      <c r="I1127" s="13">
        <v>0</v>
      </c>
      <c r="J1127" s="13">
        <v>0</v>
      </c>
      <c r="K1127" s="13">
        <v>0</v>
      </c>
      <c r="L1127" s="13">
        <v>0</v>
      </c>
      <c r="M1127" s="13">
        <v>0</v>
      </c>
      <c r="N1127" s="13"/>
      <c r="O1127" s="13"/>
    </row>
    <row r="1128" spans="1:15" x14ac:dyDescent="0.35">
      <c r="A1128" s="12" t="str">
        <f t="shared" si="17"/>
        <v>DISTRIBUCION VOLUMEN X CRITERIO (Consumiciones)AnisALTA Y MEDIA ALTA</v>
      </c>
      <c r="B1128" s="12" t="s">
        <v>118</v>
      </c>
      <c r="C1128" s="12" t="s">
        <v>153</v>
      </c>
      <c r="D1128" s="12" t="s">
        <v>17</v>
      </c>
      <c r="E1128" s="13">
        <v>16.410224667221897</v>
      </c>
      <c r="F1128" s="13">
        <v>8.8277051615978319</v>
      </c>
      <c r="G1128" s="13">
        <v>18.297209468515252</v>
      </c>
      <c r="H1128" s="13">
        <v>12.988241642707765</v>
      </c>
      <c r="I1128" s="13">
        <v>0</v>
      </c>
      <c r="J1128" s="13">
        <v>0</v>
      </c>
      <c r="K1128" s="13">
        <v>0</v>
      </c>
      <c r="L1128" s="13">
        <v>0</v>
      </c>
      <c r="M1128" s="13">
        <v>0</v>
      </c>
      <c r="N1128" s="13"/>
      <c r="O1128" s="13"/>
    </row>
    <row r="1129" spans="1:15" x14ac:dyDescent="0.35">
      <c r="A1129" s="12" t="str">
        <f t="shared" si="17"/>
        <v>DISTRIBUCION VOLUMEN X CRITERIO (Consumiciones)AnisMEDIA</v>
      </c>
      <c r="B1129" s="12" t="s">
        <v>118</v>
      </c>
      <c r="C1129" s="12" t="s">
        <v>153</v>
      </c>
      <c r="D1129" s="12" t="s">
        <v>18</v>
      </c>
      <c r="E1129" s="13">
        <v>23.33118750420028</v>
      </c>
      <c r="F1129" s="13">
        <v>23.575343735938358</v>
      </c>
      <c r="G1129" s="13">
        <v>17.600911205483051</v>
      </c>
      <c r="H1129" s="13">
        <v>40.92241881134251</v>
      </c>
      <c r="I1129" s="13">
        <v>0</v>
      </c>
      <c r="J1129" s="13">
        <v>0</v>
      </c>
      <c r="K1129" s="13">
        <v>0</v>
      </c>
      <c r="L1129" s="13">
        <v>0</v>
      </c>
      <c r="M1129" s="13">
        <v>0</v>
      </c>
      <c r="N1129" s="13"/>
      <c r="O1129" s="13"/>
    </row>
    <row r="1130" spans="1:15" x14ac:dyDescent="0.35">
      <c r="A1130" s="12" t="str">
        <f t="shared" si="17"/>
        <v>DISTRIBUCION VOLUMEN X CRITERIO (Consumiciones)AnisMEDIA BAJA</v>
      </c>
      <c r="B1130" s="12" t="s">
        <v>118</v>
      </c>
      <c r="C1130" s="12" t="s">
        <v>153</v>
      </c>
      <c r="D1130" s="12" t="s">
        <v>19</v>
      </c>
      <c r="E1130" s="13">
        <v>43.749066414681387</v>
      </c>
      <c r="F1130" s="13">
        <v>38.681794345479076</v>
      </c>
      <c r="G1130" s="13">
        <v>43.879369311732923</v>
      </c>
      <c r="H1130" s="13">
        <v>25.663878260450502</v>
      </c>
      <c r="I1130" s="13">
        <v>0</v>
      </c>
      <c r="J1130" s="13">
        <v>0</v>
      </c>
      <c r="K1130" s="13">
        <v>0</v>
      </c>
      <c r="L1130" s="13">
        <v>0</v>
      </c>
      <c r="M1130" s="13">
        <v>0</v>
      </c>
      <c r="N1130" s="13"/>
      <c r="O1130" s="13"/>
    </row>
    <row r="1131" spans="1:15" x14ac:dyDescent="0.35">
      <c r="A1131" s="12" t="str">
        <f t="shared" si="17"/>
        <v>DISTRIBUCION VOLUMEN X CRITERIO (Consumiciones)AnisBAJA</v>
      </c>
      <c r="B1131" s="12" t="s">
        <v>118</v>
      </c>
      <c r="C1131" s="12" t="s">
        <v>153</v>
      </c>
      <c r="D1131" s="12" t="s">
        <v>20</v>
      </c>
      <c r="E1131" s="13">
        <v>16.509502368075722</v>
      </c>
      <c r="F1131" s="13">
        <v>28.915156756984729</v>
      </c>
      <c r="G1131" s="13">
        <v>20.222486476206079</v>
      </c>
      <c r="H1131" s="13">
        <v>20.425445432674319</v>
      </c>
      <c r="I1131" s="13">
        <v>0</v>
      </c>
      <c r="J1131" s="13">
        <v>0</v>
      </c>
      <c r="K1131" s="13">
        <v>0</v>
      </c>
      <c r="L1131" s="13">
        <v>0</v>
      </c>
      <c r="M1131" s="13">
        <v>0</v>
      </c>
      <c r="N1131" s="13"/>
      <c r="O1131" s="13"/>
    </row>
    <row r="1132" spans="1:15" x14ac:dyDescent="0.35">
      <c r="A1132" s="12" t="str">
        <f t="shared" si="17"/>
        <v>DISTRIBUCION VOLUMEN X CRITERIO (Consumiciones)AnisHOMBRE</v>
      </c>
      <c r="B1132" s="12" t="s">
        <v>118</v>
      </c>
      <c r="C1132" s="12" t="s">
        <v>153</v>
      </c>
      <c r="D1132" s="12" t="s">
        <v>21</v>
      </c>
      <c r="E1132" s="13">
        <v>66.657597228234494</v>
      </c>
      <c r="F1132" s="13">
        <v>57.197219783535594</v>
      </c>
      <c r="G1132" s="13">
        <v>48.066136307038022</v>
      </c>
      <c r="H1132" s="13">
        <v>63.99928091586208</v>
      </c>
      <c r="I1132" s="13">
        <v>0</v>
      </c>
      <c r="J1132" s="13">
        <v>0</v>
      </c>
      <c r="K1132" s="13">
        <v>0</v>
      </c>
      <c r="L1132" s="13">
        <v>0</v>
      </c>
      <c r="M1132" s="13">
        <v>0</v>
      </c>
      <c r="N1132" s="13"/>
      <c r="O1132" s="13"/>
    </row>
    <row r="1133" spans="1:15" x14ac:dyDescent="0.35">
      <c r="A1133" s="12" t="str">
        <f t="shared" si="17"/>
        <v>DISTRIBUCION VOLUMEN X CRITERIO (Consumiciones)AnisMUJER</v>
      </c>
      <c r="B1133" s="12" t="s">
        <v>118</v>
      </c>
      <c r="C1133" s="12" t="s">
        <v>153</v>
      </c>
      <c r="D1133" s="12" t="s">
        <v>22</v>
      </c>
      <c r="E1133" s="13">
        <v>33.342402771765492</v>
      </c>
      <c r="F1133" s="13">
        <v>42.802749205260362</v>
      </c>
      <c r="G1133" s="13">
        <v>51.933863692961978</v>
      </c>
      <c r="H1133" s="13">
        <v>36.000687378488095</v>
      </c>
      <c r="I1133" s="13">
        <v>0</v>
      </c>
      <c r="J1133" s="13">
        <v>0</v>
      </c>
      <c r="K1133" s="13">
        <v>0</v>
      </c>
      <c r="L1133" s="13">
        <v>0</v>
      </c>
      <c r="M1133" s="13">
        <v>0</v>
      </c>
      <c r="N1133" s="13"/>
      <c r="O1133" s="13"/>
    </row>
    <row r="1134" spans="1:15" x14ac:dyDescent="0.35">
      <c r="A1134" s="12" t="str">
        <f t="shared" si="17"/>
        <v>DISTRIBUCION VOLUMEN X CRITERIO (Consumiciones)Otras EspirituosasT.ESPAÑA</v>
      </c>
      <c r="B1134" s="12" t="s">
        <v>118</v>
      </c>
      <c r="C1134" s="12" t="s">
        <v>154</v>
      </c>
      <c r="D1134" s="12" t="s">
        <v>36</v>
      </c>
      <c r="E1134" s="13">
        <v>100</v>
      </c>
      <c r="F1134" s="13">
        <v>100</v>
      </c>
      <c r="G1134" s="13">
        <v>100</v>
      </c>
      <c r="H1134" s="13">
        <v>100</v>
      </c>
      <c r="I1134" s="13">
        <v>0</v>
      </c>
      <c r="J1134" s="13">
        <v>0</v>
      </c>
      <c r="K1134" s="13">
        <v>0</v>
      </c>
      <c r="L1134" s="13">
        <v>0</v>
      </c>
      <c r="M1134" s="13">
        <v>0</v>
      </c>
      <c r="N1134" s="13"/>
      <c r="O1134" s="13"/>
    </row>
    <row r="1135" spans="1:15" x14ac:dyDescent="0.35">
      <c r="A1135" s="12" t="str">
        <f t="shared" si="17"/>
        <v>DISTRIBUCION VOLUMEN X CRITERIO (Consumiciones)Otras EspirituosasBCN AM</v>
      </c>
      <c r="B1135" s="12" t="s">
        <v>118</v>
      </c>
      <c r="C1135" s="12" t="s">
        <v>154</v>
      </c>
      <c r="D1135" s="12" t="s">
        <v>1</v>
      </c>
      <c r="E1135" s="13">
        <v>8.0765187174340198</v>
      </c>
      <c r="F1135" s="13">
        <v>7.5663146427411441</v>
      </c>
      <c r="G1135" s="13">
        <v>6.7601884673638954</v>
      </c>
      <c r="H1135" s="13">
        <v>6.3804266602933337</v>
      </c>
      <c r="I1135" s="13">
        <v>0</v>
      </c>
      <c r="J1135" s="13">
        <v>0</v>
      </c>
      <c r="K1135" s="13">
        <v>0</v>
      </c>
      <c r="L1135" s="13">
        <v>0</v>
      </c>
      <c r="M1135" s="13">
        <v>0</v>
      </c>
      <c r="N1135" s="13"/>
      <c r="O1135" s="13"/>
    </row>
    <row r="1136" spans="1:15" x14ac:dyDescent="0.35">
      <c r="A1136" s="12" t="str">
        <f t="shared" si="17"/>
        <v>DISTRIBUCION VOLUMEN X CRITERIO (Consumiciones)Otras EspirituosasREST.CAT ARAGON</v>
      </c>
      <c r="B1136" s="12" t="s">
        <v>118</v>
      </c>
      <c r="C1136" s="12" t="s">
        <v>154</v>
      </c>
      <c r="D1136" s="12" t="s">
        <v>2</v>
      </c>
      <c r="E1136" s="13">
        <v>17.92792966839022</v>
      </c>
      <c r="F1136" s="13">
        <v>16.431977259138108</v>
      </c>
      <c r="G1136" s="13">
        <v>17.799112013395728</v>
      </c>
      <c r="H1136" s="13">
        <v>15.457291616244733</v>
      </c>
      <c r="I1136" s="13">
        <v>0</v>
      </c>
      <c r="J1136" s="13">
        <v>0</v>
      </c>
      <c r="K1136" s="13">
        <v>0</v>
      </c>
      <c r="L1136" s="13">
        <v>0</v>
      </c>
      <c r="M1136" s="13">
        <v>0</v>
      </c>
      <c r="N1136" s="13"/>
      <c r="O1136" s="13"/>
    </row>
    <row r="1137" spans="1:15" x14ac:dyDescent="0.35">
      <c r="A1137" s="12" t="str">
        <f t="shared" si="17"/>
        <v>DISTRIBUCION VOLUMEN X CRITERIO (Consumiciones)Otras EspirituosasLEVANTE</v>
      </c>
      <c r="B1137" s="12" t="s">
        <v>118</v>
      </c>
      <c r="C1137" s="12" t="s">
        <v>154</v>
      </c>
      <c r="D1137" s="12" t="s">
        <v>3</v>
      </c>
      <c r="E1137" s="13">
        <v>12.251439119496307</v>
      </c>
      <c r="F1137" s="13">
        <v>12.447181688103639</v>
      </c>
      <c r="G1137" s="13">
        <v>14.249171758669057</v>
      </c>
      <c r="H1137" s="13">
        <v>14.628710549881408</v>
      </c>
      <c r="I1137" s="13">
        <v>0</v>
      </c>
      <c r="J1137" s="13">
        <v>0</v>
      </c>
      <c r="K1137" s="13">
        <v>0</v>
      </c>
      <c r="L1137" s="13">
        <v>0</v>
      </c>
      <c r="M1137" s="13">
        <v>0</v>
      </c>
      <c r="N1137" s="13"/>
      <c r="O1137" s="13"/>
    </row>
    <row r="1138" spans="1:15" x14ac:dyDescent="0.35">
      <c r="A1138" s="12" t="str">
        <f t="shared" si="17"/>
        <v>DISTRIBUCION VOLUMEN X CRITERIO (Consumiciones)Otras EspirituosasANDALUCIA</v>
      </c>
      <c r="B1138" s="12" t="s">
        <v>118</v>
      </c>
      <c r="C1138" s="12" t="s">
        <v>154</v>
      </c>
      <c r="D1138" s="12" t="s">
        <v>4</v>
      </c>
      <c r="E1138" s="13">
        <v>9.832359794519224</v>
      </c>
      <c r="F1138" s="13">
        <v>10.316365951244087</v>
      </c>
      <c r="G1138" s="13">
        <v>9.1675305420235063</v>
      </c>
      <c r="H1138" s="13">
        <v>9.847456011907644</v>
      </c>
      <c r="I1138" s="13">
        <v>0</v>
      </c>
      <c r="J1138" s="13">
        <v>0</v>
      </c>
      <c r="K1138" s="13">
        <v>0</v>
      </c>
      <c r="L1138" s="13">
        <v>0</v>
      </c>
      <c r="M1138" s="13">
        <v>0</v>
      </c>
      <c r="N1138" s="13"/>
      <c r="O1138" s="13"/>
    </row>
    <row r="1139" spans="1:15" x14ac:dyDescent="0.35">
      <c r="A1139" s="12" t="str">
        <f t="shared" si="17"/>
        <v>DISTRIBUCION VOLUMEN X CRITERIO (Consumiciones)Otras EspirituosasMDD AM</v>
      </c>
      <c r="B1139" s="12" t="s">
        <v>118</v>
      </c>
      <c r="C1139" s="12" t="s">
        <v>154</v>
      </c>
      <c r="D1139" s="12" t="s">
        <v>5</v>
      </c>
      <c r="E1139" s="13">
        <v>10.532385407948389</v>
      </c>
      <c r="F1139" s="13">
        <v>12.511252035255801</v>
      </c>
      <c r="G1139" s="13">
        <v>11.795858993162263</v>
      </c>
      <c r="H1139" s="13">
        <v>11.208885957693983</v>
      </c>
      <c r="I1139" s="13">
        <v>0</v>
      </c>
      <c r="J1139" s="13">
        <v>0</v>
      </c>
      <c r="K1139" s="13">
        <v>0</v>
      </c>
      <c r="L1139" s="13">
        <v>0</v>
      </c>
      <c r="M1139" s="13">
        <v>0</v>
      </c>
      <c r="N1139" s="13"/>
      <c r="O1139" s="13"/>
    </row>
    <row r="1140" spans="1:15" x14ac:dyDescent="0.35">
      <c r="A1140" s="12" t="str">
        <f t="shared" si="17"/>
        <v>DISTRIBUCION VOLUMEN X CRITERIO (Consumiciones)Otras EspirituosasRTO CENTRO</v>
      </c>
      <c r="B1140" s="12" t="s">
        <v>118</v>
      </c>
      <c r="C1140" s="12" t="s">
        <v>154</v>
      </c>
      <c r="D1140" s="12" t="s">
        <v>6</v>
      </c>
      <c r="E1140" s="13">
        <v>10.063703278082693</v>
      </c>
      <c r="F1140" s="13">
        <v>11.174308568614441</v>
      </c>
      <c r="G1140" s="13">
        <v>10.219998481391046</v>
      </c>
      <c r="H1140" s="13">
        <v>9.2446769567742866</v>
      </c>
      <c r="I1140" s="13">
        <v>0</v>
      </c>
      <c r="J1140" s="13">
        <v>0</v>
      </c>
      <c r="K1140" s="13">
        <v>0</v>
      </c>
      <c r="L1140" s="13">
        <v>0</v>
      </c>
      <c r="M1140" s="13">
        <v>0</v>
      </c>
      <c r="N1140" s="13"/>
      <c r="O1140" s="13"/>
    </row>
    <row r="1141" spans="1:15" x14ac:dyDescent="0.35">
      <c r="A1141" s="12" t="str">
        <f t="shared" si="17"/>
        <v>DISTRIBUCION VOLUMEN X CRITERIO (Consumiciones)Otras EspirituosasNORTE-CENTRO</v>
      </c>
      <c r="B1141" s="12" t="s">
        <v>118</v>
      </c>
      <c r="C1141" s="12" t="s">
        <v>154</v>
      </c>
      <c r="D1141" s="12" t="s">
        <v>7</v>
      </c>
      <c r="E1141" s="13">
        <v>17.563982159093669</v>
      </c>
      <c r="F1141" s="13">
        <v>15.722014253485451</v>
      </c>
      <c r="G1141" s="13">
        <v>16.403222648054381</v>
      </c>
      <c r="H1141" s="13">
        <v>18.637866668280168</v>
      </c>
      <c r="I1141" s="13">
        <v>0</v>
      </c>
      <c r="J1141" s="13">
        <v>0</v>
      </c>
      <c r="K1141" s="13">
        <v>0</v>
      </c>
      <c r="L1141" s="13">
        <v>0</v>
      </c>
      <c r="M1141" s="13">
        <v>0</v>
      </c>
      <c r="N1141" s="13"/>
      <c r="O1141" s="13"/>
    </row>
    <row r="1142" spans="1:15" x14ac:dyDescent="0.35">
      <c r="A1142" s="12" t="str">
        <f t="shared" si="17"/>
        <v>DISTRIBUCION VOLUMEN X CRITERIO (Consumiciones)Otras EspirituosasNOROESTE</v>
      </c>
      <c r="B1142" s="12" t="s">
        <v>118</v>
      </c>
      <c r="C1142" s="12" t="s">
        <v>154</v>
      </c>
      <c r="D1142" s="12" t="s">
        <v>8</v>
      </c>
      <c r="E1142" s="13">
        <v>13.751706782947066</v>
      </c>
      <c r="F1142" s="13">
        <v>13.830583379067441</v>
      </c>
      <c r="G1142" s="13">
        <v>13.604905906189929</v>
      </c>
      <c r="H1142" s="13">
        <v>14.59469843651677</v>
      </c>
      <c r="I1142" s="13">
        <v>0</v>
      </c>
      <c r="J1142" s="13">
        <v>0</v>
      </c>
      <c r="K1142" s="13">
        <v>0</v>
      </c>
      <c r="L1142" s="13">
        <v>0</v>
      </c>
      <c r="M1142" s="13">
        <v>0</v>
      </c>
      <c r="N1142" s="13"/>
      <c r="O1142" s="13"/>
    </row>
    <row r="1143" spans="1:15" x14ac:dyDescent="0.35">
      <c r="A1143" s="12" t="str">
        <f t="shared" si="17"/>
        <v>DISTRIBUCION VOLUMEN X CRITERIO (Consumiciones)Otras Espirituosas&lt;2MIL</v>
      </c>
      <c r="B1143" s="12" t="s">
        <v>118</v>
      </c>
      <c r="C1143" s="12" t="s">
        <v>154</v>
      </c>
      <c r="D1143" s="12" t="s">
        <v>9</v>
      </c>
      <c r="E1143" s="13">
        <v>10.493099019273636</v>
      </c>
      <c r="F1143" s="13">
        <v>8.1805021466233114</v>
      </c>
      <c r="G1143" s="13">
        <v>11.192219926547283</v>
      </c>
      <c r="H1143" s="13">
        <v>10.830214736918535</v>
      </c>
      <c r="I1143" s="13">
        <v>0</v>
      </c>
      <c r="J1143" s="13">
        <v>0</v>
      </c>
      <c r="K1143" s="13">
        <v>0</v>
      </c>
      <c r="L1143" s="13">
        <v>0</v>
      </c>
      <c r="M1143" s="13">
        <v>0</v>
      </c>
      <c r="N1143" s="13"/>
      <c r="O1143" s="13"/>
    </row>
    <row r="1144" spans="1:15" x14ac:dyDescent="0.35">
      <c r="A1144" s="12" t="str">
        <f t="shared" si="17"/>
        <v>DISTRIBUCION VOLUMEN X CRITERIO (Consumiciones)Otras Espirituosas2-5MIL</v>
      </c>
      <c r="B1144" s="12" t="s">
        <v>118</v>
      </c>
      <c r="C1144" s="12" t="s">
        <v>154</v>
      </c>
      <c r="D1144" s="12" t="s">
        <v>10</v>
      </c>
      <c r="E1144" s="13">
        <v>3.9184414820391278</v>
      </c>
      <c r="F1144" s="13">
        <v>5.2605733018218928</v>
      </c>
      <c r="G1144" s="13">
        <v>3.9650232387133388</v>
      </c>
      <c r="H1144" s="13">
        <v>4.5270115325039928</v>
      </c>
      <c r="I1144" s="13">
        <v>0</v>
      </c>
      <c r="J1144" s="13">
        <v>0</v>
      </c>
      <c r="K1144" s="13">
        <v>0</v>
      </c>
      <c r="L1144" s="13">
        <v>0</v>
      </c>
      <c r="M1144" s="13">
        <v>0</v>
      </c>
      <c r="N1144" s="13"/>
      <c r="O1144" s="13"/>
    </row>
    <row r="1145" spans="1:15" x14ac:dyDescent="0.35">
      <c r="A1145" s="12" t="str">
        <f t="shared" si="17"/>
        <v>DISTRIBUCION VOLUMEN X CRITERIO (Consumiciones)Otras Espirituosas5-10MIL</v>
      </c>
      <c r="B1145" s="12" t="s">
        <v>118</v>
      </c>
      <c r="C1145" s="12" t="s">
        <v>154</v>
      </c>
      <c r="D1145" s="12" t="s">
        <v>11</v>
      </c>
      <c r="E1145" s="13">
        <v>7.6408099826314775</v>
      </c>
      <c r="F1145" s="13">
        <v>5.8993922206420084</v>
      </c>
      <c r="G1145" s="13">
        <v>5.6332815141330537</v>
      </c>
      <c r="H1145" s="13">
        <v>7.4383145662907211</v>
      </c>
      <c r="I1145" s="13">
        <v>0</v>
      </c>
      <c r="J1145" s="13">
        <v>0</v>
      </c>
      <c r="K1145" s="13">
        <v>0</v>
      </c>
      <c r="L1145" s="13">
        <v>0</v>
      </c>
      <c r="M1145" s="13">
        <v>0</v>
      </c>
      <c r="N1145" s="13"/>
      <c r="O1145" s="13"/>
    </row>
    <row r="1146" spans="1:15" x14ac:dyDescent="0.35">
      <c r="A1146" s="12" t="str">
        <f t="shared" si="17"/>
        <v>DISTRIBUCION VOLUMEN X CRITERIO (Consumiciones)Otras Espirituosas10-30MIL</v>
      </c>
      <c r="B1146" s="12" t="s">
        <v>118</v>
      </c>
      <c r="C1146" s="12" t="s">
        <v>154</v>
      </c>
      <c r="D1146" s="12" t="s">
        <v>12</v>
      </c>
      <c r="E1146" s="13">
        <v>19.093427943067141</v>
      </c>
      <c r="F1146" s="13">
        <v>17.278814794138732</v>
      </c>
      <c r="G1146" s="13">
        <v>17.931215007053538</v>
      </c>
      <c r="H1146" s="13">
        <v>16.039816181809378</v>
      </c>
      <c r="I1146" s="13">
        <v>0</v>
      </c>
      <c r="J1146" s="13">
        <v>0</v>
      </c>
      <c r="K1146" s="13">
        <v>0</v>
      </c>
      <c r="L1146" s="13">
        <v>0</v>
      </c>
      <c r="M1146" s="13">
        <v>0</v>
      </c>
      <c r="N1146" s="13"/>
      <c r="O1146" s="13"/>
    </row>
    <row r="1147" spans="1:15" x14ac:dyDescent="0.35">
      <c r="A1147" s="12" t="str">
        <f t="shared" si="17"/>
        <v>DISTRIBUCION VOLUMEN X CRITERIO (Consumiciones)Otras Espirituosas30-100MIL</v>
      </c>
      <c r="B1147" s="12" t="s">
        <v>118</v>
      </c>
      <c r="C1147" s="12" t="s">
        <v>154</v>
      </c>
      <c r="D1147" s="12" t="s">
        <v>13</v>
      </c>
      <c r="E1147" s="13">
        <v>16.659179983884105</v>
      </c>
      <c r="F1147" s="13">
        <v>16.605553896818297</v>
      </c>
      <c r="G1147" s="13">
        <v>19.617134704610578</v>
      </c>
      <c r="H1147" s="13">
        <v>19.069639745389416</v>
      </c>
      <c r="I1147" s="13">
        <v>0</v>
      </c>
      <c r="J1147" s="13">
        <v>0</v>
      </c>
      <c r="K1147" s="13">
        <v>0</v>
      </c>
      <c r="L1147" s="13">
        <v>0</v>
      </c>
      <c r="M1147" s="13">
        <v>0</v>
      </c>
      <c r="N1147" s="13"/>
      <c r="O1147" s="13"/>
    </row>
    <row r="1148" spans="1:15" x14ac:dyDescent="0.35">
      <c r="A1148" s="12" t="str">
        <f t="shared" si="17"/>
        <v>DISTRIBUCION VOLUMEN X CRITERIO (Consumiciones)Otras Espirituosas100-200MIL</v>
      </c>
      <c r="B1148" s="12" t="s">
        <v>118</v>
      </c>
      <c r="C1148" s="12" t="s">
        <v>154</v>
      </c>
      <c r="D1148" s="12" t="s">
        <v>14</v>
      </c>
      <c r="E1148" s="13">
        <v>12.492055786173358</v>
      </c>
      <c r="F1148" s="13">
        <v>13.996692921137802</v>
      </c>
      <c r="G1148" s="13">
        <v>12.639470245255346</v>
      </c>
      <c r="H1148" s="13">
        <v>12.795535541410525</v>
      </c>
      <c r="I1148" s="13">
        <v>0</v>
      </c>
      <c r="J1148" s="13">
        <v>0</v>
      </c>
      <c r="K1148" s="13">
        <v>0</v>
      </c>
      <c r="L1148" s="13">
        <v>0</v>
      </c>
      <c r="M1148" s="13">
        <v>0</v>
      </c>
      <c r="N1148" s="13"/>
      <c r="O1148" s="13"/>
    </row>
    <row r="1149" spans="1:15" x14ac:dyDescent="0.35">
      <c r="A1149" s="12" t="str">
        <f t="shared" si="17"/>
        <v>DISTRIBUCION VOLUMEN X CRITERIO (Consumiciones)Otras Espirituosas200-500MIL</v>
      </c>
      <c r="B1149" s="12" t="s">
        <v>118</v>
      </c>
      <c r="C1149" s="12" t="s">
        <v>154</v>
      </c>
      <c r="D1149" s="12" t="s">
        <v>15</v>
      </c>
      <c r="E1149" s="13">
        <v>14.646955336037596</v>
      </c>
      <c r="F1149" s="13">
        <v>16.468657143971495</v>
      </c>
      <c r="G1149" s="13">
        <v>12.398411055473185</v>
      </c>
      <c r="H1149" s="13">
        <v>13.512361440534393</v>
      </c>
      <c r="I1149" s="13">
        <v>0</v>
      </c>
      <c r="J1149" s="13">
        <v>0</v>
      </c>
      <c r="K1149" s="13">
        <v>0</v>
      </c>
      <c r="L1149" s="13">
        <v>0</v>
      </c>
      <c r="M1149" s="13">
        <v>0</v>
      </c>
      <c r="N1149" s="13"/>
      <c r="O1149" s="13"/>
    </row>
    <row r="1150" spans="1:15" x14ac:dyDescent="0.35">
      <c r="A1150" s="12" t="str">
        <f t="shared" si="17"/>
        <v>DISTRIBUCION VOLUMEN X CRITERIO (Consumiciones)Otras Espirituosas&gt;500MIL</v>
      </c>
      <c r="B1150" s="12" t="s">
        <v>118</v>
      </c>
      <c r="C1150" s="12" t="s">
        <v>154</v>
      </c>
      <c r="D1150" s="12" t="s">
        <v>16</v>
      </c>
      <c r="E1150" s="13">
        <v>15.056059757189677</v>
      </c>
      <c r="F1150" s="13">
        <v>16.309814686021408</v>
      </c>
      <c r="G1150" s="13">
        <v>16.623245107481548</v>
      </c>
      <c r="H1150" s="13">
        <v>15.787111549445761</v>
      </c>
      <c r="I1150" s="13">
        <v>0</v>
      </c>
      <c r="J1150" s="13">
        <v>0</v>
      </c>
      <c r="K1150" s="13">
        <v>0</v>
      </c>
      <c r="L1150" s="13">
        <v>0</v>
      </c>
      <c r="M1150" s="13">
        <v>0</v>
      </c>
      <c r="N1150" s="13"/>
      <c r="O1150" s="13"/>
    </row>
    <row r="1151" spans="1:15" x14ac:dyDescent="0.35">
      <c r="A1151" s="12" t="str">
        <f t="shared" si="17"/>
        <v>DISTRIBUCION VOLUMEN X CRITERIO (Consumiciones)Otras EspirituosasDE 15 A 19 AÑOS</v>
      </c>
      <c r="B1151" s="12" t="s">
        <v>118</v>
      </c>
      <c r="C1151" s="12" t="s">
        <v>154</v>
      </c>
      <c r="D1151" s="12" t="s">
        <v>39</v>
      </c>
      <c r="E1151" s="13">
        <v>3.3638733487595558</v>
      </c>
      <c r="F1151" s="13">
        <v>1.5649954558500749</v>
      </c>
      <c r="G1151" s="13">
        <v>3.4911692889313386</v>
      </c>
      <c r="H1151" s="13">
        <v>1.5357123408683866</v>
      </c>
      <c r="I1151" s="13">
        <v>0</v>
      </c>
      <c r="J1151" s="13">
        <v>0</v>
      </c>
      <c r="K1151" s="13">
        <v>0</v>
      </c>
      <c r="L1151" s="13">
        <v>0</v>
      </c>
      <c r="M1151" s="13">
        <v>0</v>
      </c>
      <c r="N1151" s="13"/>
      <c r="O1151" s="13"/>
    </row>
    <row r="1152" spans="1:15" x14ac:dyDescent="0.35">
      <c r="A1152" s="12" t="str">
        <f t="shared" si="17"/>
        <v>DISTRIBUCION VOLUMEN X CRITERIO (Consumiciones)Otras EspirituosasDE 20 A 24 AÑOS</v>
      </c>
      <c r="B1152" s="12" t="s">
        <v>118</v>
      </c>
      <c r="C1152" s="12" t="s">
        <v>154</v>
      </c>
      <c r="D1152" s="12" t="s">
        <v>40</v>
      </c>
      <c r="E1152" s="13">
        <v>4.1324363855276021</v>
      </c>
      <c r="F1152" s="13">
        <v>3.3010385152124853</v>
      </c>
      <c r="G1152" s="13">
        <v>3.8637504046293598</v>
      </c>
      <c r="H1152" s="13">
        <v>3.6788324701098793</v>
      </c>
      <c r="I1152" s="13">
        <v>0</v>
      </c>
      <c r="J1152" s="13">
        <v>0</v>
      </c>
      <c r="K1152" s="13">
        <v>0</v>
      </c>
      <c r="L1152" s="13">
        <v>0</v>
      </c>
      <c r="M1152" s="13">
        <v>0</v>
      </c>
      <c r="N1152" s="13"/>
      <c r="O1152" s="13"/>
    </row>
    <row r="1153" spans="1:15" x14ac:dyDescent="0.35">
      <c r="A1153" s="12" t="str">
        <f t="shared" si="17"/>
        <v>DISTRIBUCION VOLUMEN X CRITERIO (Consumiciones)Otras EspirituosasDE 25 A 34 AÑOS</v>
      </c>
      <c r="B1153" s="12" t="s">
        <v>118</v>
      </c>
      <c r="C1153" s="12" t="s">
        <v>154</v>
      </c>
      <c r="D1153" s="12" t="s">
        <v>41</v>
      </c>
      <c r="E1153" s="13">
        <v>9.6447523318503308</v>
      </c>
      <c r="F1153" s="13">
        <v>10.565253581789086</v>
      </c>
      <c r="G1153" s="13">
        <v>10.23082856103809</v>
      </c>
      <c r="H1153" s="13">
        <v>9.4115911951207707</v>
      </c>
      <c r="I1153" s="13">
        <v>0</v>
      </c>
      <c r="J1153" s="13">
        <v>0</v>
      </c>
      <c r="K1153" s="13">
        <v>0</v>
      </c>
      <c r="L1153" s="13">
        <v>0</v>
      </c>
      <c r="M1153" s="13">
        <v>0</v>
      </c>
      <c r="N1153" s="13"/>
      <c r="O1153" s="13"/>
    </row>
    <row r="1154" spans="1:15" x14ac:dyDescent="0.35">
      <c r="A1154" s="12" t="str">
        <f t="shared" si="17"/>
        <v>DISTRIBUCION VOLUMEN X CRITERIO (Consumiciones)Otras EspirituosasDE 35 A 49 AÑOS</v>
      </c>
      <c r="B1154" s="12" t="s">
        <v>118</v>
      </c>
      <c r="C1154" s="12" t="s">
        <v>154</v>
      </c>
      <c r="D1154" s="12" t="s">
        <v>42</v>
      </c>
      <c r="E1154" s="13">
        <v>22.884097051838214</v>
      </c>
      <c r="F1154" s="13">
        <v>20.106577233381074</v>
      </c>
      <c r="G1154" s="13">
        <v>18.165200676180618</v>
      </c>
      <c r="H1154" s="13">
        <v>17.274697165884117</v>
      </c>
      <c r="I1154" s="13">
        <v>0</v>
      </c>
      <c r="J1154" s="13">
        <v>0</v>
      </c>
      <c r="K1154" s="13">
        <v>0</v>
      </c>
      <c r="L1154" s="13">
        <v>0</v>
      </c>
      <c r="M1154" s="13">
        <v>0</v>
      </c>
      <c r="N1154" s="13"/>
      <c r="O1154" s="13"/>
    </row>
    <row r="1155" spans="1:15" x14ac:dyDescent="0.35">
      <c r="A1155" s="12" t="str">
        <f t="shared" si="17"/>
        <v>DISTRIBUCION VOLUMEN X CRITERIO (Consumiciones)Otras EspirituosasDE 50 A 59 AÑOS</v>
      </c>
      <c r="B1155" s="12" t="s">
        <v>118</v>
      </c>
      <c r="C1155" s="12" t="s">
        <v>154</v>
      </c>
      <c r="D1155" s="12" t="s">
        <v>43</v>
      </c>
      <c r="E1155" s="13">
        <v>29.238184325703102</v>
      </c>
      <c r="F1155" s="13">
        <v>29.289304730060607</v>
      </c>
      <c r="G1155" s="13">
        <v>32.443745529095352</v>
      </c>
      <c r="H1155" s="13">
        <v>30.214994070380946</v>
      </c>
      <c r="I1155" s="13">
        <v>0</v>
      </c>
      <c r="J1155" s="13">
        <v>0</v>
      </c>
      <c r="K1155" s="13">
        <v>0</v>
      </c>
      <c r="L1155" s="13">
        <v>0</v>
      </c>
      <c r="M1155" s="13">
        <v>0</v>
      </c>
      <c r="N1155" s="13"/>
      <c r="O1155" s="13"/>
    </row>
    <row r="1156" spans="1:15" x14ac:dyDescent="0.35">
      <c r="A1156" s="12" t="str">
        <f t="shared" ref="A1156:A1219" si="18">B1156&amp;C1156&amp;D1156</f>
        <v>DISTRIBUCION VOLUMEN X CRITERIO (Consumiciones)Otras EspirituosasDE 60 A 75 AÑOS</v>
      </c>
      <c r="B1156" s="12" t="s">
        <v>118</v>
      </c>
      <c r="C1156" s="12" t="s">
        <v>154</v>
      </c>
      <c r="D1156" s="12" t="s">
        <v>44</v>
      </c>
      <c r="E1156" s="13">
        <v>30.736675875452672</v>
      </c>
      <c r="F1156" s="13">
        <v>35.172831594881615</v>
      </c>
      <c r="G1156" s="13">
        <v>31.805298346714412</v>
      </c>
      <c r="H1156" s="13">
        <v>37.884184858899268</v>
      </c>
      <c r="I1156" s="13">
        <v>0</v>
      </c>
      <c r="J1156" s="13">
        <v>0</v>
      </c>
      <c r="K1156" s="13">
        <v>0</v>
      </c>
      <c r="L1156" s="13">
        <v>0</v>
      </c>
      <c r="M1156" s="13">
        <v>0</v>
      </c>
      <c r="N1156" s="13"/>
      <c r="O1156" s="13"/>
    </row>
    <row r="1157" spans="1:15" x14ac:dyDescent="0.35">
      <c r="A1157" s="12" t="str">
        <f t="shared" si="18"/>
        <v>DISTRIBUCION VOLUMEN X CRITERIO (Consumiciones)Otras EspirituosasALTA Y MEDIA ALTA</v>
      </c>
      <c r="B1157" s="12" t="s">
        <v>118</v>
      </c>
      <c r="C1157" s="12" t="s">
        <v>154</v>
      </c>
      <c r="D1157" s="12" t="s">
        <v>17</v>
      </c>
      <c r="E1157" s="13">
        <v>22.644564749315574</v>
      </c>
      <c r="F1157" s="13">
        <v>24.496584970492194</v>
      </c>
      <c r="G1157" s="13">
        <v>24.576791658840502</v>
      </c>
      <c r="H1157" s="13">
        <v>22.891612009293773</v>
      </c>
      <c r="I1157" s="13">
        <v>0</v>
      </c>
      <c r="J1157" s="13">
        <v>0</v>
      </c>
      <c r="K1157" s="13">
        <v>0</v>
      </c>
      <c r="L1157" s="13">
        <v>0</v>
      </c>
      <c r="M1157" s="13">
        <v>0</v>
      </c>
      <c r="N1157" s="13"/>
      <c r="O1157" s="13"/>
    </row>
    <row r="1158" spans="1:15" x14ac:dyDescent="0.35">
      <c r="A1158" s="12" t="str">
        <f t="shared" si="18"/>
        <v>DISTRIBUCION VOLUMEN X CRITERIO (Consumiciones)Otras EspirituosasMEDIA</v>
      </c>
      <c r="B1158" s="12" t="s">
        <v>118</v>
      </c>
      <c r="C1158" s="12" t="s">
        <v>154</v>
      </c>
      <c r="D1158" s="12" t="s">
        <v>18</v>
      </c>
      <c r="E1158" s="13">
        <v>34.902865276478586</v>
      </c>
      <c r="F1158" s="13">
        <v>33.830532265020111</v>
      </c>
      <c r="G1158" s="13">
        <v>38.027726602432175</v>
      </c>
      <c r="H1158" s="13">
        <v>40.243916089839779</v>
      </c>
      <c r="I1158" s="13">
        <v>0</v>
      </c>
      <c r="J1158" s="13">
        <v>0</v>
      </c>
      <c r="K1158" s="13">
        <v>0</v>
      </c>
      <c r="L1158" s="13">
        <v>0</v>
      </c>
      <c r="M1158" s="13">
        <v>0</v>
      </c>
      <c r="N1158" s="13"/>
      <c r="O1158" s="13"/>
    </row>
    <row r="1159" spans="1:15" x14ac:dyDescent="0.35">
      <c r="A1159" s="12" t="str">
        <f t="shared" si="18"/>
        <v>DISTRIBUCION VOLUMEN X CRITERIO (Consumiciones)Otras EspirituosasMEDIA BAJA</v>
      </c>
      <c r="B1159" s="12" t="s">
        <v>118</v>
      </c>
      <c r="C1159" s="12" t="s">
        <v>154</v>
      </c>
      <c r="D1159" s="12" t="s">
        <v>19</v>
      </c>
      <c r="E1159" s="13">
        <v>24.389319137718608</v>
      </c>
      <c r="F1159" s="13">
        <v>19.34568908013938</v>
      </c>
      <c r="G1159" s="13">
        <v>18.819425406327806</v>
      </c>
      <c r="H1159" s="13">
        <v>18.841992291495231</v>
      </c>
      <c r="I1159" s="13">
        <v>0</v>
      </c>
      <c r="J1159" s="13">
        <v>0</v>
      </c>
      <c r="K1159" s="13">
        <v>0</v>
      </c>
      <c r="L1159" s="13">
        <v>0</v>
      </c>
      <c r="M1159" s="13">
        <v>0</v>
      </c>
      <c r="N1159" s="13"/>
      <c r="O1159" s="13"/>
    </row>
    <row r="1160" spans="1:15" x14ac:dyDescent="0.35">
      <c r="A1160" s="12" t="str">
        <f t="shared" si="18"/>
        <v>DISTRIBUCION VOLUMEN X CRITERIO (Consumiciones)Otras EspirituosasBAJA</v>
      </c>
      <c r="B1160" s="12" t="s">
        <v>118</v>
      </c>
      <c r="C1160" s="12" t="s">
        <v>154</v>
      </c>
      <c r="D1160" s="12" t="s">
        <v>20</v>
      </c>
      <c r="E1160" s="13">
        <v>18.063269532420932</v>
      </c>
      <c r="F1160" s="13">
        <v>22.327193684348313</v>
      </c>
      <c r="G1160" s="13">
        <v>18.57604034704211</v>
      </c>
      <c r="H1160" s="13">
        <v>18.022494735950431</v>
      </c>
      <c r="I1160" s="13">
        <v>0</v>
      </c>
      <c r="J1160" s="13">
        <v>0</v>
      </c>
      <c r="K1160" s="13">
        <v>0</v>
      </c>
      <c r="L1160" s="13">
        <v>0</v>
      </c>
      <c r="M1160" s="13">
        <v>0</v>
      </c>
      <c r="N1160" s="13"/>
      <c r="O1160" s="13"/>
    </row>
    <row r="1161" spans="1:15" x14ac:dyDescent="0.35">
      <c r="A1161" s="12" t="str">
        <f t="shared" si="18"/>
        <v>DISTRIBUCION VOLUMEN X CRITERIO (Consumiciones)Otras EspirituosasHOMBRE</v>
      </c>
      <c r="B1161" s="12" t="s">
        <v>118</v>
      </c>
      <c r="C1161" s="12" t="s">
        <v>154</v>
      </c>
      <c r="D1161" s="12" t="s">
        <v>21</v>
      </c>
      <c r="E1161" s="13">
        <v>54.486843359858703</v>
      </c>
      <c r="F1161" s="13">
        <v>60.155866731455568</v>
      </c>
      <c r="G1161" s="13">
        <v>57.096547562432811</v>
      </c>
      <c r="H1161" s="13">
        <v>58.609579965148349</v>
      </c>
      <c r="I1161" s="13">
        <v>0</v>
      </c>
      <c r="J1161" s="13">
        <v>0</v>
      </c>
      <c r="K1161" s="13">
        <v>0</v>
      </c>
      <c r="L1161" s="13">
        <v>0</v>
      </c>
      <c r="M1161" s="13">
        <v>0</v>
      </c>
      <c r="N1161" s="13"/>
      <c r="O1161" s="13"/>
    </row>
    <row r="1162" spans="1:15" x14ac:dyDescent="0.35">
      <c r="A1162" s="12" t="str">
        <f t="shared" si="18"/>
        <v>DISTRIBUCION VOLUMEN X CRITERIO (Consumiciones)Otras EspirituosasMUJER</v>
      </c>
      <c r="B1162" s="12" t="s">
        <v>118</v>
      </c>
      <c r="C1162" s="12" t="s">
        <v>154</v>
      </c>
      <c r="D1162" s="12" t="s">
        <v>22</v>
      </c>
      <c r="E1162" s="13">
        <v>45.513175336074987</v>
      </c>
      <c r="F1162" s="13">
        <v>39.844133268544432</v>
      </c>
      <c r="G1162" s="13">
        <v>42.903444444888486</v>
      </c>
      <c r="H1162" s="13">
        <v>41.390435161430858</v>
      </c>
      <c r="I1162" s="13">
        <v>0</v>
      </c>
      <c r="J1162" s="13">
        <v>0</v>
      </c>
      <c r="K1162" s="13">
        <v>0</v>
      </c>
      <c r="L1162" s="13">
        <v>0</v>
      </c>
      <c r="M1162" s="13">
        <v>0</v>
      </c>
      <c r="N1162" s="13"/>
      <c r="O1162" s="13"/>
    </row>
    <row r="1163" spans="1:15" x14ac:dyDescent="0.35">
      <c r="A1163" s="12" t="str">
        <f t="shared" si="18"/>
        <v>DISTRIBUCION VOLUMEN X CRITERIO (Consumiciones)T.Zumo+Horchata+MostoT.ESPAÑA</v>
      </c>
      <c r="B1163" s="12" t="s">
        <v>118</v>
      </c>
      <c r="C1163" s="12" t="s">
        <v>155</v>
      </c>
      <c r="D1163" s="12" t="s">
        <v>36</v>
      </c>
      <c r="E1163" s="13">
        <v>100</v>
      </c>
      <c r="F1163" s="13">
        <v>100</v>
      </c>
      <c r="G1163" s="13">
        <v>100</v>
      </c>
      <c r="H1163" s="13">
        <v>100</v>
      </c>
      <c r="I1163" s="13">
        <v>0</v>
      </c>
      <c r="J1163" s="13">
        <v>0</v>
      </c>
      <c r="K1163" s="13">
        <v>0</v>
      </c>
      <c r="L1163" s="13">
        <v>0</v>
      </c>
      <c r="M1163" s="13">
        <v>0</v>
      </c>
      <c r="N1163" s="13"/>
      <c r="O1163" s="13"/>
    </row>
    <row r="1164" spans="1:15" x14ac:dyDescent="0.35">
      <c r="A1164" s="12" t="str">
        <f t="shared" si="18"/>
        <v>DISTRIBUCION VOLUMEN X CRITERIO (Consumiciones)T.Zumo+Horchata+MostoBCN AM</v>
      </c>
      <c r="B1164" s="12" t="s">
        <v>118</v>
      </c>
      <c r="C1164" s="12" t="s">
        <v>155</v>
      </c>
      <c r="D1164" s="12" t="s">
        <v>1</v>
      </c>
      <c r="E1164" s="13">
        <v>7.8676583853435984</v>
      </c>
      <c r="F1164" s="13">
        <v>10.163738303476704</v>
      </c>
      <c r="G1164" s="13">
        <v>10.818947454575218</v>
      </c>
      <c r="H1164" s="13">
        <v>13.411992083106375</v>
      </c>
      <c r="I1164" s="13">
        <v>0</v>
      </c>
      <c r="J1164" s="13">
        <v>0</v>
      </c>
      <c r="K1164" s="13">
        <v>0</v>
      </c>
      <c r="L1164" s="13">
        <v>0</v>
      </c>
      <c r="M1164" s="13">
        <v>0</v>
      </c>
      <c r="N1164" s="13"/>
      <c r="O1164" s="13"/>
    </row>
    <row r="1165" spans="1:15" x14ac:dyDescent="0.35">
      <c r="A1165" s="12" t="str">
        <f t="shared" si="18"/>
        <v>DISTRIBUCION VOLUMEN X CRITERIO (Consumiciones)T.Zumo+Horchata+MostoREST.CAT ARAGON</v>
      </c>
      <c r="B1165" s="12" t="s">
        <v>118</v>
      </c>
      <c r="C1165" s="12" t="s">
        <v>155</v>
      </c>
      <c r="D1165" s="12" t="s">
        <v>2</v>
      </c>
      <c r="E1165" s="13">
        <v>9.0727113329480602</v>
      </c>
      <c r="F1165" s="13">
        <v>8.6359027918856643</v>
      </c>
      <c r="G1165" s="13">
        <v>7.9332558520216079</v>
      </c>
      <c r="H1165" s="13">
        <v>7.7424098508004677</v>
      </c>
      <c r="I1165" s="13">
        <v>0</v>
      </c>
      <c r="J1165" s="13">
        <v>0</v>
      </c>
      <c r="K1165" s="13">
        <v>0</v>
      </c>
      <c r="L1165" s="13">
        <v>0</v>
      </c>
      <c r="M1165" s="13">
        <v>0</v>
      </c>
      <c r="N1165" s="13"/>
      <c r="O1165" s="13"/>
    </row>
    <row r="1166" spans="1:15" x14ac:dyDescent="0.35">
      <c r="A1166" s="12" t="str">
        <f t="shared" si="18"/>
        <v>DISTRIBUCION VOLUMEN X CRITERIO (Consumiciones)T.Zumo+Horchata+MostoLEVANTE</v>
      </c>
      <c r="B1166" s="12" t="s">
        <v>118</v>
      </c>
      <c r="C1166" s="12" t="s">
        <v>155</v>
      </c>
      <c r="D1166" s="12" t="s">
        <v>3</v>
      </c>
      <c r="E1166" s="13">
        <v>13.378540997046349</v>
      </c>
      <c r="F1166" s="13">
        <v>13.314754331772349</v>
      </c>
      <c r="G1166" s="13">
        <v>13.217105909314125</v>
      </c>
      <c r="H1166" s="13">
        <v>12.412904416564254</v>
      </c>
      <c r="I1166" s="13">
        <v>0</v>
      </c>
      <c r="J1166" s="13">
        <v>0</v>
      </c>
      <c r="K1166" s="13">
        <v>0</v>
      </c>
      <c r="L1166" s="13">
        <v>0</v>
      </c>
      <c r="M1166" s="13">
        <v>0</v>
      </c>
      <c r="N1166" s="13"/>
      <c r="O1166" s="13"/>
    </row>
    <row r="1167" spans="1:15" x14ac:dyDescent="0.35">
      <c r="A1167" s="12" t="str">
        <f t="shared" si="18"/>
        <v>DISTRIBUCION VOLUMEN X CRITERIO (Consumiciones)T.Zumo+Horchata+MostoANDALUCIA</v>
      </c>
      <c r="B1167" s="12" t="s">
        <v>118</v>
      </c>
      <c r="C1167" s="12" t="s">
        <v>155</v>
      </c>
      <c r="D1167" s="12" t="s">
        <v>4</v>
      </c>
      <c r="E1167" s="13">
        <v>24.092297242671954</v>
      </c>
      <c r="F1167" s="13">
        <v>22.255716515690573</v>
      </c>
      <c r="G1167" s="13">
        <v>21.917580618759207</v>
      </c>
      <c r="H1167" s="13">
        <v>19.97074680795831</v>
      </c>
      <c r="I1167" s="13">
        <v>0</v>
      </c>
      <c r="J1167" s="13">
        <v>0</v>
      </c>
      <c r="K1167" s="13">
        <v>0</v>
      </c>
      <c r="L1167" s="13">
        <v>0</v>
      </c>
      <c r="M1167" s="13">
        <v>0</v>
      </c>
      <c r="N1167" s="13"/>
      <c r="O1167" s="13"/>
    </row>
    <row r="1168" spans="1:15" x14ac:dyDescent="0.35">
      <c r="A1168" s="12" t="str">
        <f t="shared" si="18"/>
        <v>DISTRIBUCION VOLUMEN X CRITERIO (Consumiciones)T.Zumo+Horchata+MostoMDD AM</v>
      </c>
      <c r="B1168" s="12" t="s">
        <v>118</v>
      </c>
      <c r="C1168" s="12" t="s">
        <v>155</v>
      </c>
      <c r="D1168" s="12" t="s">
        <v>5</v>
      </c>
      <c r="E1168" s="13">
        <v>11.204050132485317</v>
      </c>
      <c r="F1168" s="13">
        <v>12.092073711754605</v>
      </c>
      <c r="G1168" s="13">
        <v>12.270412506138484</v>
      </c>
      <c r="H1168" s="13">
        <v>13.668000654239124</v>
      </c>
      <c r="I1168" s="13">
        <v>0</v>
      </c>
      <c r="J1168" s="13">
        <v>0</v>
      </c>
      <c r="K1168" s="13">
        <v>0</v>
      </c>
      <c r="L1168" s="13">
        <v>0</v>
      </c>
      <c r="M1168" s="13">
        <v>0</v>
      </c>
      <c r="N1168" s="13"/>
      <c r="O1168" s="13"/>
    </row>
    <row r="1169" spans="1:15" x14ac:dyDescent="0.35">
      <c r="A1169" s="12" t="str">
        <f t="shared" si="18"/>
        <v>DISTRIBUCION VOLUMEN X CRITERIO (Consumiciones)T.Zumo+Horchata+MostoRTO CENTRO</v>
      </c>
      <c r="B1169" s="12" t="s">
        <v>118</v>
      </c>
      <c r="C1169" s="12" t="s">
        <v>155</v>
      </c>
      <c r="D1169" s="12" t="s">
        <v>6</v>
      </c>
      <c r="E1169" s="13">
        <v>8.8008967441591199</v>
      </c>
      <c r="F1169" s="13">
        <v>8.7503451006131066</v>
      </c>
      <c r="G1169" s="13">
        <v>8.3411032902275331</v>
      </c>
      <c r="H1169" s="13">
        <v>8.157191453476246</v>
      </c>
      <c r="I1169" s="13">
        <v>0</v>
      </c>
      <c r="J1169" s="13">
        <v>0</v>
      </c>
      <c r="K1169" s="13">
        <v>0</v>
      </c>
      <c r="L1169" s="13">
        <v>0</v>
      </c>
      <c r="M1169" s="13">
        <v>0</v>
      </c>
      <c r="N1169" s="13"/>
      <c r="O1169" s="13"/>
    </row>
    <row r="1170" spans="1:15" x14ac:dyDescent="0.35">
      <c r="A1170" s="12" t="str">
        <f t="shared" si="18"/>
        <v>DISTRIBUCION VOLUMEN X CRITERIO (Consumiciones)T.Zumo+Horchata+MostoNORTE-CENTRO</v>
      </c>
      <c r="B1170" s="12" t="s">
        <v>118</v>
      </c>
      <c r="C1170" s="12" t="s">
        <v>155</v>
      </c>
      <c r="D1170" s="12" t="s">
        <v>7</v>
      </c>
      <c r="E1170" s="13">
        <v>14.123580939069161</v>
      </c>
      <c r="F1170" s="13">
        <v>13.199738157622859</v>
      </c>
      <c r="G1170" s="13">
        <v>13.908389261744967</v>
      </c>
      <c r="H1170" s="13">
        <v>13.360238167050056</v>
      </c>
      <c r="I1170" s="13">
        <v>0</v>
      </c>
      <c r="J1170" s="13">
        <v>0</v>
      </c>
      <c r="K1170" s="13">
        <v>0</v>
      </c>
      <c r="L1170" s="13">
        <v>0</v>
      </c>
      <c r="M1170" s="13">
        <v>0</v>
      </c>
      <c r="N1170" s="13"/>
      <c r="O1170" s="13"/>
    </row>
    <row r="1171" spans="1:15" x14ac:dyDescent="0.35">
      <c r="A1171" s="12" t="str">
        <f t="shared" si="18"/>
        <v>DISTRIBUCION VOLUMEN X CRITERIO (Consumiciones)T.Zumo+Horchata+MostoNOROESTE</v>
      </c>
      <c r="B1171" s="12" t="s">
        <v>118</v>
      </c>
      <c r="C1171" s="12" t="s">
        <v>155</v>
      </c>
      <c r="D1171" s="12" t="s">
        <v>8</v>
      </c>
      <c r="E1171" s="13">
        <v>11.460253887976247</v>
      </c>
      <c r="F1171" s="13">
        <v>11.587705910032486</v>
      </c>
      <c r="G1171" s="13">
        <v>11.593223113439189</v>
      </c>
      <c r="H1171" s="13">
        <v>11.276524069547419</v>
      </c>
      <c r="I1171" s="13">
        <v>0</v>
      </c>
      <c r="J1171" s="13">
        <v>0</v>
      </c>
      <c r="K1171" s="13">
        <v>0</v>
      </c>
      <c r="L1171" s="13">
        <v>0</v>
      </c>
      <c r="M1171" s="13">
        <v>0</v>
      </c>
      <c r="N1171" s="13"/>
      <c r="O1171" s="13"/>
    </row>
    <row r="1172" spans="1:15" x14ac:dyDescent="0.35">
      <c r="A1172" s="12" t="str">
        <f t="shared" si="18"/>
        <v>DISTRIBUCION VOLUMEN X CRITERIO (Consumiciones)T.Zumo+Horchata+Mosto&lt;2MIL</v>
      </c>
      <c r="B1172" s="12" t="s">
        <v>118</v>
      </c>
      <c r="C1172" s="12" t="s">
        <v>155</v>
      </c>
      <c r="D1172" s="12" t="s">
        <v>9</v>
      </c>
      <c r="E1172" s="13">
        <v>6.6180938862394125</v>
      </c>
      <c r="F1172" s="13">
        <v>5.0547889546967539</v>
      </c>
      <c r="G1172" s="13">
        <v>3.746762154198723</v>
      </c>
      <c r="H1172" s="13">
        <v>4.1308680822840751</v>
      </c>
      <c r="I1172" s="13">
        <v>0</v>
      </c>
      <c r="J1172" s="13">
        <v>0</v>
      </c>
      <c r="K1172" s="13">
        <v>0</v>
      </c>
      <c r="L1172" s="13">
        <v>0</v>
      </c>
      <c r="M1172" s="13">
        <v>0</v>
      </c>
      <c r="N1172" s="13"/>
      <c r="O1172" s="13"/>
    </row>
    <row r="1173" spans="1:15" x14ac:dyDescent="0.35">
      <c r="A1173" s="12" t="str">
        <f t="shared" si="18"/>
        <v>DISTRIBUCION VOLUMEN X CRITERIO (Consumiciones)T.Zumo+Horchata+Mosto2-5MIL</v>
      </c>
      <c r="B1173" s="12" t="s">
        <v>118</v>
      </c>
      <c r="C1173" s="12" t="s">
        <v>155</v>
      </c>
      <c r="D1173" s="12" t="s">
        <v>10</v>
      </c>
      <c r="E1173" s="13">
        <v>5.8217604677874073</v>
      </c>
      <c r="F1173" s="13">
        <v>4.8375465994349893</v>
      </c>
      <c r="G1173" s="13">
        <v>4.2300523817318716</v>
      </c>
      <c r="H1173" s="13">
        <v>5.2359942559005317</v>
      </c>
      <c r="I1173" s="13">
        <v>0</v>
      </c>
      <c r="J1173" s="13">
        <v>0</v>
      </c>
      <c r="K1173" s="13">
        <v>0</v>
      </c>
      <c r="L1173" s="13">
        <v>0</v>
      </c>
      <c r="M1173" s="13">
        <v>0</v>
      </c>
      <c r="N1173" s="13"/>
      <c r="O1173" s="13"/>
    </row>
    <row r="1174" spans="1:15" x14ac:dyDescent="0.35">
      <c r="A1174" s="12" t="str">
        <f t="shared" si="18"/>
        <v>DISTRIBUCION VOLUMEN X CRITERIO (Consumiciones)T.Zumo+Horchata+Mosto5-10MIL</v>
      </c>
      <c r="B1174" s="12" t="s">
        <v>118</v>
      </c>
      <c r="C1174" s="12" t="s">
        <v>155</v>
      </c>
      <c r="D1174" s="12" t="s">
        <v>11</v>
      </c>
      <c r="E1174" s="13">
        <v>8.6073430878641783</v>
      </c>
      <c r="F1174" s="13">
        <v>7.1416015099345573</v>
      </c>
      <c r="G1174" s="13">
        <v>8.5595842200032752</v>
      </c>
      <c r="H1174" s="13">
        <v>6.6408092157683631</v>
      </c>
      <c r="I1174" s="13">
        <v>0</v>
      </c>
      <c r="J1174" s="13">
        <v>0</v>
      </c>
      <c r="K1174" s="13">
        <v>0</v>
      </c>
      <c r="L1174" s="13">
        <v>0</v>
      </c>
      <c r="M1174" s="13">
        <v>0</v>
      </c>
      <c r="N1174" s="13"/>
      <c r="O1174" s="13"/>
    </row>
    <row r="1175" spans="1:15" x14ac:dyDescent="0.35">
      <c r="A1175" s="12" t="str">
        <f t="shared" si="18"/>
        <v>DISTRIBUCION VOLUMEN X CRITERIO (Consumiciones)T.Zumo+Horchata+Mosto10-30MIL</v>
      </c>
      <c r="B1175" s="12" t="s">
        <v>118</v>
      </c>
      <c r="C1175" s="12" t="s">
        <v>155</v>
      </c>
      <c r="D1175" s="12" t="s">
        <v>12</v>
      </c>
      <c r="E1175" s="13">
        <v>19.562953528306782</v>
      </c>
      <c r="F1175" s="13">
        <v>18.144218197350671</v>
      </c>
      <c r="G1175" s="13">
        <v>17.602741856277625</v>
      </c>
      <c r="H1175" s="13">
        <v>16.452283309549639</v>
      </c>
      <c r="I1175" s="13">
        <v>0</v>
      </c>
      <c r="J1175" s="13">
        <v>0</v>
      </c>
      <c r="K1175" s="13">
        <v>0</v>
      </c>
      <c r="L1175" s="13">
        <v>0</v>
      </c>
      <c r="M1175" s="13">
        <v>0</v>
      </c>
      <c r="N1175" s="13"/>
      <c r="O1175" s="13"/>
    </row>
    <row r="1176" spans="1:15" x14ac:dyDescent="0.35">
      <c r="A1176" s="12" t="str">
        <f t="shared" si="18"/>
        <v>DISTRIBUCION VOLUMEN X CRITERIO (Consumiciones)T.Zumo+Horchata+Mosto30-100MIL</v>
      </c>
      <c r="B1176" s="12" t="s">
        <v>118</v>
      </c>
      <c r="C1176" s="12" t="s">
        <v>155</v>
      </c>
      <c r="D1176" s="12" t="s">
        <v>13</v>
      </c>
      <c r="E1176" s="13">
        <v>18.599951203223071</v>
      </c>
      <c r="F1176" s="13">
        <v>21.249776444256916</v>
      </c>
      <c r="G1176" s="13">
        <v>22.251104927156657</v>
      </c>
      <c r="H1176" s="13">
        <v>22.266150778109399</v>
      </c>
      <c r="I1176" s="13">
        <v>0</v>
      </c>
      <c r="J1176" s="13">
        <v>0</v>
      </c>
      <c r="K1176" s="13">
        <v>0</v>
      </c>
      <c r="L1176" s="13">
        <v>0</v>
      </c>
      <c r="M1176" s="13">
        <v>0</v>
      </c>
      <c r="N1176" s="13"/>
      <c r="O1176" s="13"/>
    </row>
    <row r="1177" spans="1:15" x14ac:dyDescent="0.35">
      <c r="A1177" s="12" t="str">
        <f t="shared" si="18"/>
        <v>DISTRIBUCION VOLUMEN X CRITERIO (Consumiciones)T.Zumo+Horchata+Mosto100-200MIL</v>
      </c>
      <c r="B1177" s="12" t="s">
        <v>118</v>
      </c>
      <c r="C1177" s="12" t="s">
        <v>155</v>
      </c>
      <c r="D1177" s="12" t="s">
        <v>14</v>
      </c>
      <c r="E1177" s="13">
        <v>9.5673679824910547</v>
      </c>
      <c r="F1177" s="13">
        <v>11.022643809285681</v>
      </c>
      <c r="G1177" s="13">
        <v>11.011352103453921</v>
      </c>
      <c r="H1177" s="13">
        <v>9.8582807015964313</v>
      </c>
      <c r="I1177" s="13">
        <v>0</v>
      </c>
      <c r="J1177" s="13">
        <v>0</v>
      </c>
      <c r="K1177" s="13">
        <v>0</v>
      </c>
      <c r="L1177" s="13">
        <v>0</v>
      </c>
      <c r="M1177" s="13">
        <v>0</v>
      </c>
      <c r="N1177" s="13"/>
      <c r="O1177" s="13"/>
    </row>
    <row r="1178" spans="1:15" x14ac:dyDescent="0.35">
      <c r="A1178" s="12" t="str">
        <f t="shared" si="18"/>
        <v>DISTRIBUCION VOLUMEN X CRITERIO (Consumiciones)T.Zumo+Horchata+Mosto200-500MIL</v>
      </c>
      <c r="B1178" s="12" t="s">
        <v>118</v>
      </c>
      <c r="C1178" s="12" t="s">
        <v>155</v>
      </c>
      <c r="D1178" s="12" t="s">
        <v>15</v>
      </c>
      <c r="E1178" s="13">
        <v>16.199997518807955</v>
      </c>
      <c r="F1178" s="13">
        <v>15.905127283524244</v>
      </c>
      <c r="G1178" s="13">
        <v>16.708348338516942</v>
      </c>
      <c r="H1178" s="13">
        <v>15.511611994183875</v>
      </c>
      <c r="I1178" s="13">
        <v>0</v>
      </c>
      <c r="J1178" s="13">
        <v>0</v>
      </c>
      <c r="K1178" s="13">
        <v>0</v>
      </c>
      <c r="L1178" s="13">
        <v>0</v>
      </c>
      <c r="M1178" s="13">
        <v>0</v>
      </c>
      <c r="N1178" s="13"/>
      <c r="O1178" s="13"/>
    </row>
    <row r="1179" spans="1:15" x14ac:dyDescent="0.35">
      <c r="A1179" s="12" t="str">
        <f t="shared" si="18"/>
        <v>DISTRIBUCION VOLUMEN X CRITERIO (Consumiciones)T.Zumo+Horchata+Mosto&gt;500MIL</v>
      </c>
      <c r="B1179" s="12" t="s">
        <v>118</v>
      </c>
      <c r="C1179" s="12" t="s">
        <v>155</v>
      </c>
      <c r="D1179" s="12" t="s">
        <v>16</v>
      </c>
      <c r="E1179" s="13">
        <v>15.022516817829846</v>
      </c>
      <c r="F1179" s="13">
        <v>16.644267683476322</v>
      </c>
      <c r="G1179" s="13">
        <v>15.890063840235719</v>
      </c>
      <c r="H1179" s="13">
        <v>19.904009915624162</v>
      </c>
      <c r="I1179" s="13">
        <v>0</v>
      </c>
      <c r="J1179" s="13">
        <v>0</v>
      </c>
      <c r="K1179" s="13">
        <v>0</v>
      </c>
      <c r="L1179" s="13">
        <v>0</v>
      </c>
      <c r="M1179" s="13">
        <v>0</v>
      </c>
      <c r="N1179" s="13"/>
      <c r="O1179" s="13"/>
    </row>
    <row r="1180" spans="1:15" x14ac:dyDescent="0.35">
      <c r="A1180" s="12" t="str">
        <f t="shared" si="18"/>
        <v>DISTRIBUCION VOLUMEN X CRITERIO (Consumiciones)T.Zumo+Horchata+MostoDE 15 A 19 AÑOS</v>
      </c>
      <c r="B1180" s="12" t="s">
        <v>118</v>
      </c>
      <c r="C1180" s="12" t="s">
        <v>155</v>
      </c>
      <c r="D1180" s="12" t="s">
        <v>39</v>
      </c>
      <c r="E1180" s="13">
        <v>3.3573604045170105</v>
      </c>
      <c r="F1180" s="13">
        <v>2.5757684674407337</v>
      </c>
      <c r="G1180" s="13">
        <v>3.8358823047962018</v>
      </c>
      <c r="H1180" s="13">
        <v>1.1335082972826567</v>
      </c>
      <c r="I1180" s="13">
        <v>0</v>
      </c>
      <c r="J1180" s="13">
        <v>0</v>
      </c>
      <c r="K1180" s="13">
        <v>0</v>
      </c>
      <c r="L1180" s="13">
        <v>0</v>
      </c>
      <c r="M1180" s="13">
        <v>0</v>
      </c>
      <c r="N1180" s="13"/>
      <c r="O1180" s="13"/>
    </row>
    <row r="1181" spans="1:15" x14ac:dyDescent="0.35">
      <c r="A1181" s="12" t="str">
        <f t="shared" si="18"/>
        <v>DISTRIBUCION VOLUMEN X CRITERIO (Consumiciones)T.Zumo+Horchata+MostoDE 20 A 24 AÑOS</v>
      </c>
      <c r="B1181" s="12" t="s">
        <v>118</v>
      </c>
      <c r="C1181" s="12" t="s">
        <v>155</v>
      </c>
      <c r="D1181" s="12" t="s">
        <v>40</v>
      </c>
      <c r="E1181" s="13">
        <v>3.2702018139581526</v>
      </c>
      <c r="F1181" s="13">
        <v>3.9734589412747274</v>
      </c>
      <c r="G1181" s="13">
        <v>4.3886331641839904</v>
      </c>
      <c r="H1181" s="13">
        <v>3.6292189795370202</v>
      </c>
      <c r="I1181" s="13">
        <v>0</v>
      </c>
      <c r="J1181" s="13">
        <v>0</v>
      </c>
      <c r="K1181" s="13">
        <v>0</v>
      </c>
      <c r="L1181" s="13">
        <v>0</v>
      </c>
      <c r="M1181" s="13">
        <v>0</v>
      </c>
      <c r="N1181" s="13"/>
      <c r="O1181" s="13"/>
    </row>
    <row r="1182" spans="1:15" x14ac:dyDescent="0.35">
      <c r="A1182" s="12" t="str">
        <f t="shared" si="18"/>
        <v>DISTRIBUCION VOLUMEN X CRITERIO (Consumiciones)T.Zumo+Horchata+MostoDE 25 A 34 AÑOS</v>
      </c>
      <c r="B1182" s="12" t="s">
        <v>118</v>
      </c>
      <c r="C1182" s="12" t="s">
        <v>155</v>
      </c>
      <c r="D1182" s="12" t="s">
        <v>41</v>
      </c>
      <c r="E1182" s="13">
        <v>12.539008991219683</v>
      </c>
      <c r="F1182" s="13">
        <v>10.990147920106821</v>
      </c>
      <c r="G1182" s="13">
        <v>10.420036012440661</v>
      </c>
      <c r="H1182" s="13">
        <v>8.2696875708071289</v>
      </c>
      <c r="I1182" s="13">
        <v>0</v>
      </c>
      <c r="J1182" s="13">
        <v>0</v>
      </c>
      <c r="K1182" s="13">
        <v>0</v>
      </c>
      <c r="L1182" s="13">
        <v>0</v>
      </c>
      <c r="M1182" s="13">
        <v>0</v>
      </c>
      <c r="N1182" s="13"/>
      <c r="O1182" s="13"/>
    </row>
    <row r="1183" spans="1:15" x14ac:dyDescent="0.35">
      <c r="A1183" s="12" t="str">
        <f t="shared" si="18"/>
        <v>DISTRIBUCION VOLUMEN X CRITERIO (Consumiciones)T.Zumo+Horchata+MostoDE 35 A 49 AÑOS</v>
      </c>
      <c r="B1183" s="12" t="s">
        <v>118</v>
      </c>
      <c r="C1183" s="12" t="s">
        <v>155</v>
      </c>
      <c r="D1183" s="12" t="s">
        <v>42</v>
      </c>
      <c r="E1183" s="13">
        <v>29.556461075782842</v>
      </c>
      <c r="F1183" s="13">
        <v>29.552315516591744</v>
      </c>
      <c r="G1183" s="13">
        <v>29.45464069405795</v>
      </c>
      <c r="H1183" s="13">
        <v>27.229552401402714</v>
      </c>
      <c r="I1183" s="13">
        <v>0</v>
      </c>
      <c r="J1183" s="13">
        <v>0</v>
      </c>
      <c r="K1183" s="13">
        <v>0</v>
      </c>
      <c r="L1183" s="13">
        <v>0</v>
      </c>
      <c r="M1183" s="13">
        <v>0</v>
      </c>
      <c r="N1183" s="13"/>
      <c r="O1183" s="13"/>
    </row>
    <row r="1184" spans="1:15" x14ac:dyDescent="0.35">
      <c r="A1184" s="12" t="str">
        <f t="shared" si="18"/>
        <v>DISTRIBUCION VOLUMEN X CRITERIO (Consumiciones)T.Zumo+Horchata+MostoDE 50 A 59 AÑOS</v>
      </c>
      <c r="B1184" s="12" t="s">
        <v>118</v>
      </c>
      <c r="C1184" s="12" t="s">
        <v>155</v>
      </c>
      <c r="D1184" s="12" t="s">
        <v>43</v>
      </c>
      <c r="E1184" s="13">
        <v>21.065982133349596</v>
      </c>
      <c r="F1184" s="13">
        <v>23.705243272057352</v>
      </c>
      <c r="G1184" s="13">
        <v>24.83094614503192</v>
      </c>
      <c r="H1184" s="13">
        <v>25.738142291007364</v>
      </c>
      <c r="I1184" s="13">
        <v>0</v>
      </c>
      <c r="J1184" s="13">
        <v>0</v>
      </c>
      <c r="K1184" s="13">
        <v>0</v>
      </c>
      <c r="L1184" s="13">
        <v>0</v>
      </c>
      <c r="M1184" s="13">
        <v>0</v>
      </c>
      <c r="N1184" s="13"/>
      <c r="O1184" s="13"/>
    </row>
    <row r="1185" spans="1:15" x14ac:dyDescent="0.35">
      <c r="A1185" s="12" t="str">
        <f t="shared" si="18"/>
        <v>DISTRIBUCION VOLUMEN X CRITERIO (Consumiciones)T.Zumo+Horchata+MostoDE 60 A 75 AÑOS</v>
      </c>
      <c r="B1185" s="12" t="s">
        <v>118</v>
      </c>
      <c r="C1185" s="12" t="s">
        <v>155</v>
      </c>
      <c r="D1185" s="12" t="s">
        <v>44</v>
      </c>
      <c r="E1185" s="13">
        <v>30.210968522977389</v>
      </c>
      <c r="F1185" s="13">
        <v>29.203038969021684</v>
      </c>
      <c r="G1185" s="13">
        <v>27.069872319528564</v>
      </c>
      <c r="H1185" s="13">
        <v>33.999891960511569</v>
      </c>
      <c r="I1185" s="13">
        <v>0</v>
      </c>
      <c r="J1185" s="13">
        <v>0</v>
      </c>
      <c r="K1185" s="13">
        <v>0</v>
      </c>
      <c r="L1185" s="13">
        <v>0</v>
      </c>
      <c r="M1185" s="13">
        <v>0</v>
      </c>
      <c r="N1185" s="13"/>
      <c r="O1185" s="13"/>
    </row>
    <row r="1186" spans="1:15" x14ac:dyDescent="0.35">
      <c r="A1186" s="12" t="str">
        <f t="shared" si="18"/>
        <v>DISTRIBUCION VOLUMEN X CRITERIO (Consumiciones)T.Zumo+Horchata+MostoALTA Y MEDIA ALTA</v>
      </c>
      <c r="B1186" s="12" t="s">
        <v>118</v>
      </c>
      <c r="C1186" s="12" t="s">
        <v>155</v>
      </c>
      <c r="D1186" s="12" t="s">
        <v>17</v>
      </c>
      <c r="E1186" s="13">
        <v>24.62155101382541</v>
      </c>
      <c r="F1186" s="13">
        <v>24.528275677656058</v>
      </c>
      <c r="G1186" s="13">
        <v>26.042330987068262</v>
      </c>
      <c r="H1186" s="13">
        <v>23.970256128615009</v>
      </c>
      <c r="I1186" s="13">
        <v>0</v>
      </c>
      <c r="J1186" s="13">
        <v>0</v>
      </c>
      <c r="K1186" s="13">
        <v>0</v>
      </c>
      <c r="L1186" s="13">
        <v>0</v>
      </c>
      <c r="M1186" s="13">
        <v>0</v>
      </c>
      <c r="N1186" s="13"/>
      <c r="O1186" s="13"/>
    </row>
    <row r="1187" spans="1:15" x14ac:dyDescent="0.35">
      <c r="A1187" s="12" t="str">
        <f t="shared" si="18"/>
        <v>DISTRIBUCION VOLUMEN X CRITERIO (Consumiciones)T.Zumo+Horchata+MostoMEDIA</v>
      </c>
      <c r="B1187" s="12" t="s">
        <v>118</v>
      </c>
      <c r="C1187" s="12" t="s">
        <v>155</v>
      </c>
      <c r="D1187" s="12" t="s">
        <v>18</v>
      </c>
      <c r="E1187" s="13">
        <v>33.651275694552851</v>
      </c>
      <c r="F1187" s="13">
        <v>31.079900124843945</v>
      </c>
      <c r="G1187" s="13">
        <v>27.405524635783269</v>
      </c>
      <c r="H1187" s="13">
        <v>28.62631541828538</v>
      </c>
      <c r="I1187" s="13">
        <v>0</v>
      </c>
      <c r="J1187" s="13">
        <v>0</v>
      </c>
      <c r="K1187" s="13">
        <v>0</v>
      </c>
      <c r="L1187" s="13">
        <v>0</v>
      </c>
      <c r="M1187" s="13">
        <v>0</v>
      </c>
      <c r="N1187" s="13"/>
      <c r="O1187" s="13"/>
    </row>
    <row r="1188" spans="1:15" x14ac:dyDescent="0.35">
      <c r="A1188" s="12" t="str">
        <f t="shared" si="18"/>
        <v>DISTRIBUCION VOLUMEN X CRITERIO (Consumiciones)T.Zumo+Horchata+MostoMEDIA BAJA</v>
      </c>
      <c r="B1188" s="12" t="s">
        <v>118</v>
      </c>
      <c r="C1188" s="12" t="s">
        <v>155</v>
      </c>
      <c r="D1188" s="12" t="s">
        <v>19</v>
      </c>
      <c r="E1188" s="13">
        <v>22.677867870320497</v>
      </c>
      <c r="F1188" s="13">
        <v>23.630293496134005</v>
      </c>
      <c r="G1188" s="13">
        <v>24.497904730725161</v>
      </c>
      <c r="H1188" s="13">
        <v>30.302240468891377</v>
      </c>
      <c r="I1188" s="13">
        <v>0</v>
      </c>
      <c r="J1188" s="13">
        <v>0</v>
      </c>
      <c r="K1188" s="13">
        <v>0</v>
      </c>
      <c r="L1188" s="13">
        <v>0</v>
      </c>
      <c r="M1188" s="13">
        <v>0</v>
      </c>
      <c r="N1188" s="13"/>
      <c r="O1188" s="13"/>
    </row>
    <row r="1189" spans="1:15" x14ac:dyDescent="0.35">
      <c r="A1189" s="12" t="str">
        <f t="shared" si="18"/>
        <v>DISTRIBUCION VOLUMEN X CRITERIO (Consumiciones)T.Zumo+Horchata+MostoBAJA</v>
      </c>
      <c r="B1189" s="12" t="s">
        <v>118</v>
      </c>
      <c r="C1189" s="12" t="s">
        <v>155</v>
      </c>
      <c r="D1189" s="12" t="s">
        <v>20</v>
      </c>
      <c r="E1189" s="13">
        <v>19.049295083001045</v>
      </c>
      <c r="F1189" s="13">
        <v>20.761513337813131</v>
      </c>
      <c r="G1189" s="13">
        <v>22.054256015714518</v>
      </c>
      <c r="H1189" s="13">
        <v>17.101195486950481</v>
      </c>
      <c r="I1189" s="13">
        <v>0</v>
      </c>
      <c r="J1189" s="13">
        <v>0</v>
      </c>
      <c r="K1189" s="13">
        <v>0</v>
      </c>
      <c r="L1189" s="13">
        <v>0</v>
      </c>
      <c r="M1189" s="13">
        <v>0</v>
      </c>
      <c r="N1189" s="13"/>
      <c r="O1189" s="13"/>
    </row>
    <row r="1190" spans="1:15" x14ac:dyDescent="0.35">
      <c r="A1190" s="12" t="str">
        <f t="shared" si="18"/>
        <v>DISTRIBUCION VOLUMEN X CRITERIO (Consumiciones)T.Zumo+Horchata+MostoHOMBRE</v>
      </c>
      <c r="B1190" s="12" t="s">
        <v>118</v>
      </c>
      <c r="C1190" s="12" t="s">
        <v>155</v>
      </c>
      <c r="D1190" s="12" t="s">
        <v>21</v>
      </c>
      <c r="E1190" s="13">
        <v>46.423635628677204</v>
      </c>
      <c r="F1190" s="13">
        <v>49.935520446451669</v>
      </c>
      <c r="G1190" s="13">
        <v>50.377295793092159</v>
      </c>
      <c r="H1190" s="13">
        <v>52.727044234667765</v>
      </c>
      <c r="I1190" s="13">
        <v>0</v>
      </c>
      <c r="J1190" s="13">
        <v>0</v>
      </c>
      <c r="K1190" s="13">
        <v>0</v>
      </c>
      <c r="L1190" s="13">
        <v>0</v>
      </c>
      <c r="M1190" s="13">
        <v>0</v>
      </c>
      <c r="N1190" s="13"/>
      <c r="O1190" s="13"/>
    </row>
    <row r="1191" spans="1:15" x14ac:dyDescent="0.35">
      <c r="A1191" s="12" t="str">
        <f t="shared" si="18"/>
        <v>DISTRIBUCION VOLUMEN X CRITERIO (Consumiciones)T.Zumo+Horchata+MostoMUJER</v>
      </c>
      <c r="B1191" s="12" t="s">
        <v>118</v>
      </c>
      <c r="C1191" s="12" t="s">
        <v>155</v>
      </c>
      <c r="D1191" s="12" t="s">
        <v>22</v>
      </c>
      <c r="E1191" s="13">
        <v>53.576328187272104</v>
      </c>
      <c r="F1191" s="13">
        <v>50.064462189995474</v>
      </c>
      <c r="G1191" s="13">
        <v>49.622712391553449</v>
      </c>
      <c r="H1191" s="13">
        <v>47.272963268074477</v>
      </c>
      <c r="I1191" s="13">
        <v>0</v>
      </c>
      <c r="J1191" s="13">
        <v>0</v>
      </c>
      <c r="K1191" s="13">
        <v>0</v>
      </c>
      <c r="L1191" s="13">
        <v>0</v>
      </c>
      <c r="M1191" s="13">
        <v>0</v>
      </c>
      <c r="N1191" s="13"/>
      <c r="O1191" s="13"/>
    </row>
    <row r="1192" spans="1:15" x14ac:dyDescent="0.35">
      <c r="A1192" s="12" t="str">
        <f t="shared" si="18"/>
        <v>DISTRIBUCION VOLUMEN X CRITERIO (Consumiciones)Agua EnvasadaT.ESPAÑA</v>
      </c>
      <c r="B1192" s="12" t="s">
        <v>118</v>
      </c>
      <c r="C1192" s="12" t="s">
        <v>156</v>
      </c>
      <c r="D1192" s="12" t="s">
        <v>36</v>
      </c>
      <c r="E1192" s="13">
        <v>100</v>
      </c>
      <c r="F1192" s="13">
        <v>100</v>
      </c>
      <c r="G1192" s="13">
        <v>100</v>
      </c>
      <c r="H1192" s="13">
        <v>100</v>
      </c>
      <c r="I1192" s="13">
        <v>0</v>
      </c>
      <c r="J1192" s="13">
        <v>0</v>
      </c>
      <c r="K1192" s="13">
        <v>0</v>
      </c>
      <c r="L1192" s="13">
        <v>0</v>
      </c>
      <c r="M1192" s="13">
        <v>0</v>
      </c>
      <c r="N1192" s="13"/>
      <c r="O1192" s="13"/>
    </row>
    <row r="1193" spans="1:15" x14ac:dyDescent="0.35">
      <c r="A1193" s="12" t="str">
        <f t="shared" si="18"/>
        <v>DISTRIBUCION VOLUMEN X CRITERIO (Consumiciones)Agua EnvasadaBCN AM</v>
      </c>
      <c r="B1193" s="12" t="s">
        <v>118</v>
      </c>
      <c r="C1193" s="12" t="s">
        <v>156</v>
      </c>
      <c r="D1193" s="12" t="s">
        <v>1</v>
      </c>
      <c r="E1193" s="13">
        <v>9.842796613890199</v>
      </c>
      <c r="F1193" s="13">
        <v>10.28903197707144</v>
      </c>
      <c r="G1193" s="13">
        <v>11.973515362030621</v>
      </c>
      <c r="H1193" s="13">
        <v>11.449489882406496</v>
      </c>
      <c r="I1193" s="13">
        <v>0</v>
      </c>
      <c r="J1193" s="13">
        <v>0</v>
      </c>
      <c r="K1193" s="13">
        <v>0</v>
      </c>
      <c r="L1193" s="13">
        <v>0</v>
      </c>
      <c r="M1193" s="13">
        <v>0</v>
      </c>
      <c r="N1193" s="13"/>
      <c r="O1193" s="13"/>
    </row>
    <row r="1194" spans="1:15" x14ac:dyDescent="0.35">
      <c r="A1194" s="12" t="str">
        <f t="shared" si="18"/>
        <v>DISTRIBUCION VOLUMEN X CRITERIO (Consumiciones)Agua EnvasadaREST.CAT ARAGON</v>
      </c>
      <c r="B1194" s="12" t="s">
        <v>118</v>
      </c>
      <c r="C1194" s="12" t="s">
        <v>156</v>
      </c>
      <c r="D1194" s="12" t="s">
        <v>2</v>
      </c>
      <c r="E1194" s="13">
        <v>18.779665779454525</v>
      </c>
      <c r="F1194" s="13">
        <v>15.767730231407917</v>
      </c>
      <c r="G1194" s="13">
        <v>15.099659509494234</v>
      </c>
      <c r="H1194" s="13">
        <v>15.122036447137296</v>
      </c>
      <c r="I1194" s="13">
        <v>0</v>
      </c>
      <c r="J1194" s="13">
        <v>0</v>
      </c>
      <c r="K1194" s="13">
        <v>0</v>
      </c>
      <c r="L1194" s="13">
        <v>0</v>
      </c>
      <c r="M1194" s="13">
        <v>0</v>
      </c>
      <c r="N1194" s="13"/>
      <c r="O1194" s="13"/>
    </row>
    <row r="1195" spans="1:15" x14ac:dyDescent="0.35">
      <c r="A1195" s="12" t="str">
        <f t="shared" si="18"/>
        <v>DISTRIBUCION VOLUMEN X CRITERIO (Consumiciones)Agua EnvasadaLEVANTE</v>
      </c>
      <c r="B1195" s="12" t="s">
        <v>118</v>
      </c>
      <c r="C1195" s="12" t="s">
        <v>156</v>
      </c>
      <c r="D1195" s="12" t="s">
        <v>3</v>
      </c>
      <c r="E1195" s="13">
        <v>17.514084256056346</v>
      </c>
      <c r="F1195" s="13">
        <v>16.086720297052544</v>
      </c>
      <c r="G1195" s="13">
        <v>16.134759133642788</v>
      </c>
      <c r="H1195" s="13">
        <v>15.649900555631572</v>
      </c>
      <c r="I1195" s="13">
        <v>0</v>
      </c>
      <c r="J1195" s="13">
        <v>0</v>
      </c>
      <c r="K1195" s="13">
        <v>0</v>
      </c>
      <c r="L1195" s="13">
        <v>0</v>
      </c>
      <c r="M1195" s="13">
        <v>0</v>
      </c>
      <c r="N1195" s="13"/>
      <c r="O1195" s="13"/>
    </row>
    <row r="1196" spans="1:15" x14ac:dyDescent="0.35">
      <c r="A1196" s="12" t="str">
        <f t="shared" si="18"/>
        <v>DISTRIBUCION VOLUMEN X CRITERIO (Consumiciones)Agua EnvasadaANDALUCIA</v>
      </c>
      <c r="B1196" s="12" t="s">
        <v>118</v>
      </c>
      <c r="C1196" s="12" t="s">
        <v>156</v>
      </c>
      <c r="D1196" s="12" t="s">
        <v>4</v>
      </c>
      <c r="E1196" s="13">
        <v>13.785551544477428</v>
      </c>
      <c r="F1196" s="13">
        <v>16.553531651339746</v>
      </c>
      <c r="G1196" s="13">
        <v>15.05791061390484</v>
      </c>
      <c r="H1196" s="13">
        <v>14.408645858450706</v>
      </c>
      <c r="I1196" s="13">
        <v>0</v>
      </c>
      <c r="J1196" s="13">
        <v>0</v>
      </c>
      <c r="K1196" s="13">
        <v>0</v>
      </c>
      <c r="L1196" s="13">
        <v>0</v>
      </c>
      <c r="M1196" s="13">
        <v>0</v>
      </c>
      <c r="N1196" s="13"/>
      <c r="O1196" s="13"/>
    </row>
    <row r="1197" spans="1:15" x14ac:dyDescent="0.35">
      <c r="A1197" s="12" t="str">
        <f t="shared" si="18"/>
        <v>DISTRIBUCION VOLUMEN X CRITERIO (Consumiciones)Agua EnvasadaMDD AM</v>
      </c>
      <c r="B1197" s="12" t="s">
        <v>118</v>
      </c>
      <c r="C1197" s="12" t="s">
        <v>156</v>
      </c>
      <c r="D1197" s="12" t="s">
        <v>5</v>
      </c>
      <c r="E1197" s="13">
        <v>10.387727030666412</v>
      </c>
      <c r="F1197" s="13">
        <v>10.204753283615418</v>
      </c>
      <c r="G1197" s="13">
        <v>11.905898169682306</v>
      </c>
      <c r="H1197" s="13">
        <v>14.0027208846842</v>
      </c>
      <c r="I1197" s="13">
        <v>0</v>
      </c>
      <c r="J1197" s="13">
        <v>0</v>
      </c>
      <c r="K1197" s="13">
        <v>0</v>
      </c>
      <c r="L1197" s="13">
        <v>0</v>
      </c>
      <c r="M1197" s="13">
        <v>0</v>
      </c>
      <c r="N1197" s="13"/>
      <c r="O1197" s="13"/>
    </row>
    <row r="1198" spans="1:15" x14ac:dyDescent="0.35">
      <c r="A1198" s="12" t="str">
        <f t="shared" si="18"/>
        <v>DISTRIBUCION VOLUMEN X CRITERIO (Consumiciones)Agua EnvasadaRTO CENTRO</v>
      </c>
      <c r="B1198" s="12" t="s">
        <v>118</v>
      </c>
      <c r="C1198" s="12" t="s">
        <v>156</v>
      </c>
      <c r="D1198" s="12" t="s">
        <v>6</v>
      </c>
      <c r="E1198" s="13">
        <v>7.8008953387530235</v>
      </c>
      <c r="F1198" s="13">
        <v>8.4990301869312379</v>
      </c>
      <c r="G1198" s="13">
        <v>8.4303313426301951</v>
      </c>
      <c r="H1198" s="13">
        <v>8.4495354929556949</v>
      </c>
      <c r="I1198" s="13">
        <v>0</v>
      </c>
      <c r="J1198" s="13">
        <v>0</v>
      </c>
      <c r="K1198" s="13">
        <v>0</v>
      </c>
      <c r="L1198" s="13">
        <v>0</v>
      </c>
      <c r="M1198" s="13">
        <v>0</v>
      </c>
      <c r="N1198" s="13"/>
      <c r="O1198" s="13"/>
    </row>
    <row r="1199" spans="1:15" x14ac:dyDescent="0.35">
      <c r="A1199" s="12" t="str">
        <f t="shared" si="18"/>
        <v>DISTRIBUCION VOLUMEN X CRITERIO (Consumiciones)Agua EnvasadaNORTE-CENTRO</v>
      </c>
      <c r="B1199" s="12" t="s">
        <v>118</v>
      </c>
      <c r="C1199" s="12" t="s">
        <v>156</v>
      </c>
      <c r="D1199" s="12" t="s">
        <v>7</v>
      </c>
      <c r="E1199" s="13">
        <v>8.8115362027492381</v>
      </c>
      <c r="F1199" s="13">
        <v>9.6902171606161787</v>
      </c>
      <c r="G1199" s="13">
        <v>8.8513192636861877</v>
      </c>
      <c r="H1199" s="13">
        <v>8.5422645622820959</v>
      </c>
      <c r="I1199" s="13">
        <v>0</v>
      </c>
      <c r="J1199" s="13">
        <v>0</v>
      </c>
      <c r="K1199" s="13">
        <v>0</v>
      </c>
      <c r="L1199" s="13">
        <v>0</v>
      </c>
      <c r="M1199" s="13">
        <v>0</v>
      </c>
      <c r="N1199" s="13"/>
      <c r="O1199" s="13"/>
    </row>
    <row r="1200" spans="1:15" x14ac:dyDescent="0.35">
      <c r="A1200" s="12" t="str">
        <f t="shared" si="18"/>
        <v>DISTRIBUCION VOLUMEN X CRITERIO (Consumiciones)Agua EnvasadaNOROESTE</v>
      </c>
      <c r="B1200" s="12" t="s">
        <v>118</v>
      </c>
      <c r="C1200" s="12" t="s">
        <v>156</v>
      </c>
      <c r="D1200" s="12" t="s">
        <v>8</v>
      </c>
      <c r="E1200" s="13">
        <v>13.077751498300385</v>
      </c>
      <c r="F1200" s="13">
        <v>12.908974138933333</v>
      </c>
      <c r="G1200" s="13">
        <v>12.546608372975893</v>
      </c>
      <c r="H1200" s="13">
        <v>12.375413744880142</v>
      </c>
      <c r="I1200" s="13">
        <v>0</v>
      </c>
      <c r="J1200" s="13">
        <v>0</v>
      </c>
      <c r="K1200" s="13">
        <v>0</v>
      </c>
      <c r="L1200" s="13">
        <v>0</v>
      </c>
      <c r="M1200" s="13">
        <v>0</v>
      </c>
      <c r="N1200" s="13"/>
      <c r="O1200" s="13"/>
    </row>
    <row r="1201" spans="1:15" x14ac:dyDescent="0.35">
      <c r="A1201" s="12" t="str">
        <f t="shared" si="18"/>
        <v>DISTRIBUCION VOLUMEN X CRITERIO (Consumiciones)Agua Envasada&lt;2MIL</v>
      </c>
      <c r="B1201" s="12" t="s">
        <v>118</v>
      </c>
      <c r="C1201" s="12" t="s">
        <v>156</v>
      </c>
      <c r="D1201" s="12" t="s">
        <v>9</v>
      </c>
      <c r="E1201" s="13">
        <v>4.9467522921942724</v>
      </c>
      <c r="F1201" s="13">
        <v>6.8006651201331714</v>
      </c>
      <c r="G1201" s="13">
        <v>6.35954333465701</v>
      </c>
      <c r="H1201" s="13">
        <v>5.4037789008570769</v>
      </c>
      <c r="I1201" s="13">
        <v>0</v>
      </c>
      <c r="J1201" s="13">
        <v>0</v>
      </c>
      <c r="K1201" s="13">
        <v>0</v>
      </c>
      <c r="L1201" s="13">
        <v>0</v>
      </c>
      <c r="M1201" s="13">
        <v>0</v>
      </c>
      <c r="N1201" s="13"/>
      <c r="O1201" s="13"/>
    </row>
    <row r="1202" spans="1:15" x14ac:dyDescent="0.35">
      <c r="A1202" s="12" t="str">
        <f t="shared" si="18"/>
        <v>DISTRIBUCION VOLUMEN X CRITERIO (Consumiciones)Agua Envasada2-5MIL</v>
      </c>
      <c r="B1202" s="12" t="s">
        <v>118</v>
      </c>
      <c r="C1202" s="12" t="s">
        <v>156</v>
      </c>
      <c r="D1202" s="12" t="s">
        <v>10</v>
      </c>
      <c r="E1202" s="13">
        <v>5.4897209594700893</v>
      </c>
      <c r="F1202" s="13">
        <v>4.2766707821436283</v>
      </c>
      <c r="G1202" s="13">
        <v>3.9208247303109394</v>
      </c>
      <c r="H1202" s="13">
        <v>5.0645701265165322</v>
      </c>
      <c r="I1202" s="13">
        <v>0</v>
      </c>
      <c r="J1202" s="13">
        <v>0</v>
      </c>
      <c r="K1202" s="13">
        <v>0</v>
      </c>
      <c r="L1202" s="13">
        <v>0</v>
      </c>
      <c r="M1202" s="13">
        <v>0</v>
      </c>
      <c r="N1202" s="13"/>
      <c r="O1202" s="13"/>
    </row>
    <row r="1203" spans="1:15" x14ac:dyDescent="0.35">
      <c r="A1203" s="12" t="str">
        <f t="shared" si="18"/>
        <v>DISTRIBUCION VOLUMEN X CRITERIO (Consumiciones)Agua Envasada5-10MIL</v>
      </c>
      <c r="B1203" s="12" t="s">
        <v>118</v>
      </c>
      <c r="C1203" s="12" t="s">
        <v>156</v>
      </c>
      <c r="D1203" s="12" t="s">
        <v>11</v>
      </c>
      <c r="E1203" s="13">
        <v>9.0410144073403931</v>
      </c>
      <c r="F1203" s="13">
        <v>8.4649197112891414</v>
      </c>
      <c r="G1203" s="13">
        <v>9.1550361583307378</v>
      </c>
      <c r="H1203" s="13">
        <v>9.5030188389396422</v>
      </c>
      <c r="I1203" s="13">
        <v>0</v>
      </c>
      <c r="J1203" s="13">
        <v>0</v>
      </c>
      <c r="K1203" s="13">
        <v>0</v>
      </c>
      <c r="L1203" s="13">
        <v>0</v>
      </c>
      <c r="M1203" s="13">
        <v>0</v>
      </c>
      <c r="N1203" s="13"/>
      <c r="O1203" s="13"/>
    </row>
    <row r="1204" spans="1:15" x14ac:dyDescent="0.35">
      <c r="A1204" s="12" t="str">
        <f t="shared" si="18"/>
        <v>DISTRIBUCION VOLUMEN X CRITERIO (Consumiciones)Agua Envasada10-30MIL</v>
      </c>
      <c r="B1204" s="12" t="s">
        <v>118</v>
      </c>
      <c r="C1204" s="12" t="s">
        <v>156</v>
      </c>
      <c r="D1204" s="12" t="s">
        <v>12</v>
      </c>
      <c r="E1204" s="13">
        <v>25.431329211834342</v>
      </c>
      <c r="F1204" s="13">
        <v>20.595175479877533</v>
      </c>
      <c r="G1204" s="13">
        <v>19.628239813661981</v>
      </c>
      <c r="H1204" s="13">
        <v>18.160011017844717</v>
      </c>
      <c r="I1204" s="13">
        <v>0</v>
      </c>
      <c r="J1204" s="13">
        <v>0</v>
      </c>
      <c r="K1204" s="13">
        <v>0</v>
      </c>
      <c r="L1204" s="13">
        <v>0</v>
      </c>
      <c r="M1204" s="13">
        <v>0</v>
      </c>
      <c r="N1204" s="13"/>
      <c r="O1204" s="13"/>
    </row>
    <row r="1205" spans="1:15" x14ac:dyDescent="0.35">
      <c r="A1205" s="12" t="str">
        <f t="shared" si="18"/>
        <v>DISTRIBUCION VOLUMEN X CRITERIO (Consumiciones)Agua Envasada30-100MIL</v>
      </c>
      <c r="B1205" s="12" t="s">
        <v>118</v>
      </c>
      <c r="C1205" s="12" t="s">
        <v>156</v>
      </c>
      <c r="D1205" s="12" t="s">
        <v>13</v>
      </c>
      <c r="E1205" s="13">
        <v>18.858466333372416</v>
      </c>
      <c r="F1205" s="13">
        <v>19.280179087840519</v>
      </c>
      <c r="G1205" s="13">
        <v>19.688883828345258</v>
      </c>
      <c r="H1205" s="13">
        <v>18.034203157705974</v>
      </c>
      <c r="I1205" s="13">
        <v>0</v>
      </c>
      <c r="J1205" s="13">
        <v>0</v>
      </c>
      <c r="K1205" s="13">
        <v>0</v>
      </c>
      <c r="L1205" s="13">
        <v>0</v>
      </c>
      <c r="M1205" s="13">
        <v>0</v>
      </c>
      <c r="N1205" s="13"/>
      <c r="O1205" s="13"/>
    </row>
    <row r="1206" spans="1:15" x14ac:dyDescent="0.35">
      <c r="A1206" s="12" t="str">
        <f t="shared" si="18"/>
        <v>DISTRIBUCION VOLUMEN X CRITERIO (Consumiciones)Agua Envasada100-200MIL</v>
      </c>
      <c r="B1206" s="12" t="s">
        <v>118</v>
      </c>
      <c r="C1206" s="12" t="s">
        <v>156</v>
      </c>
      <c r="D1206" s="12" t="s">
        <v>14</v>
      </c>
      <c r="E1206" s="13">
        <v>8.2834299315040543</v>
      </c>
      <c r="F1206" s="13">
        <v>8.8594001738466037</v>
      </c>
      <c r="G1206" s="13">
        <v>8.6599352399717251</v>
      </c>
      <c r="H1206" s="13">
        <v>9.1437726223495552</v>
      </c>
      <c r="I1206" s="13">
        <v>0</v>
      </c>
      <c r="J1206" s="13">
        <v>0</v>
      </c>
      <c r="K1206" s="13">
        <v>0</v>
      </c>
      <c r="L1206" s="13">
        <v>0</v>
      </c>
      <c r="M1206" s="13">
        <v>0</v>
      </c>
      <c r="N1206" s="13"/>
      <c r="O1206" s="13"/>
    </row>
    <row r="1207" spans="1:15" x14ac:dyDescent="0.35">
      <c r="A1207" s="12" t="str">
        <f t="shared" si="18"/>
        <v>DISTRIBUCION VOLUMEN X CRITERIO (Consumiciones)Agua Envasada200-500MIL</v>
      </c>
      <c r="B1207" s="12" t="s">
        <v>118</v>
      </c>
      <c r="C1207" s="12" t="s">
        <v>156</v>
      </c>
      <c r="D1207" s="12" t="s">
        <v>15</v>
      </c>
      <c r="E1207" s="13">
        <v>12.356842130817389</v>
      </c>
      <c r="F1207" s="13">
        <v>13.719586532978257</v>
      </c>
      <c r="G1207" s="13">
        <v>13.195748624724581</v>
      </c>
      <c r="H1207" s="13">
        <v>13.532513264572829</v>
      </c>
      <c r="I1207" s="13">
        <v>0</v>
      </c>
      <c r="J1207" s="13">
        <v>0</v>
      </c>
      <c r="K1207" s="13">
        <v>0</v>
      </c>
      <c r="L1207" s="13">
        <v>0</v>
      </c>
      <c r="M1207" s="13">
        <v>0</v>
      </c>
      <c r="N1207" s="13"/>
      <c r="O1207" s="13"/>
    </row>
    <row r="1208" spans="1:15" x14ac:dyDescent="0.35">
      <c r="A1208" s="12" t="str">
        <f t="shared" si="18"/>
        <v>DISTRIBUCION VOLUMEN X CRITERIO (Consumiciones)Agua Envasada&gt;500MIL</v>
      </c>
      <c r="B1208" s="12" t="s">
        <v>118</v>
      </c>
      <c r="C1208" s="12" t="s">
        <v>156</v>
      </c>
      <c r="D1208" s="12" t="s">
        <v>16</v>
      </c>
      <c r="E1208" s="13">
        <v>15.592447832597376</v>
      </c>
      <c r="F1208" s="13">
        <v>18.003401266385783</v>
      </c>
      <c r="G1208" s="13">
        <v>19.391798878280213</v>
      </c>
      <c r="H1208" s="13">
        <v>21.158139499641873</v>
      </c>
      <c r="I1208" s="13">
        <v>0</v>
      </c>
      <c r="J1208" s="13">
        <v>0</v>
      </c>
      <c r="K1208" s="13">
        <v>0</v>
      </c>
      <c r="L1208" s="13">
        <v>0</v>
      </c>
      <c r="M1208" s="13">
        <v>0</v>
      </c>
      <c r="N1208" s="13"/>
      <c r="O1208" s="13"/>
    </row>
    <row r="1209" spans="1:15" x14ac:dyDescent="0.35">
      <c r="A1209" s="12" t="str">
        <f t="shared" si="18"/>
        <v>DISTRIBUCION VOLUMEN X CRITERIO (Consumiciones)Agua EnvasadaDE 15 A 19 AÑOS</v>
      </c>
      <c r="B1209" s="12" t="s">
        <v>118</v>
      </c>
      <c r="C1209" s="12" t="s">
        <v>156</v>
      </c>
      <c r="D1209" s="12" t="s">
        <v>39</v>
      </c>
      <c r="E1209" s="13">
        <v>2.751721954290927</v>
      </c>
      <c r="F1209" s="13">
        <v>4.6112258400279043</v>
      </c>
      <c r="G1209" s="13">
        <v>3.5857196959383359</v>
      </c>
      <c r="H1209" s="13">
        <v>3.5019497395518786</v>
      </c>
      <c r="I1209" s="13">
        <v>0</v>
      </c>
      <c r="J1209" s="13">
        <v>0</v>
      </c>
      <c r="K1209" s="13">
        <v>0</v>
      </c>
      <c r="L1209" s="13">
        <v>0</v>
      </c>
      <c r="M1209" s="13">
        <v>0</v>
      </c>
      <c r="N1209" s="13"/>
      <c r="O1209" s="13"/>
    </row>
    <row r="1210" spans="1:15" x14ac:dyDescent="0.35">
      <c r="A1210" s="12" t="str">
        <f t="shared" si="18"/>
        <v>DISTRIBUCION VOLUMEN X CRITERIO (Consumiciones)Agua EnvasadaDE 20 A 24 AÑOS</v>
      </c>
      <c r="B1210" s="12" t="s">
        <v>118</v>
      </c>
      <c r="C1210" s="12" t="s">
        <v>156</v>
      </c>
      <c r="D1210" s="12" t="s">
        <v>40</v>
      </c>
      <c r="E1210" s="13">
        <v>3.4847003683316404</v>
      </c>
      <c r="F1210" s="13">
        <v>4.0490664511116403</v>
      </c>
      <c r="G1210" s="13">
        <v>3.1112076857713578</v>
      </c>
      <c r="H1210" s="13">
        <v>2.4210540077930154</v>
      </c>
      <c r="I1210" s="13">
        <v>0</v>
      </c>
      <c r="J1210" s="13">
        <v>0</v>
      </c>
      <c r="K1210" s="13">
        <v>0</v>
      </c>
      <c r="L1210" s="13">
        <v>0</v>
      </c>
      <c r="M1210" s="13">
        <v>0</v>
      </c>
      <c r="N1210" s="13"/>
      <c r="O1210" s="13"/>
    </row>
    <row r="1211" spans="1:15" x14ac:dyDescent="0.35">
      <c r="A1211" s="12" t="str">
        <f t="shared" si="18"/>
        <v>DISTRIBUCION VOLUMEN X CRITERIO (Consumiciones)Agua EnvasadaDE 25 A 34 AÑOS</v>
      </c>
      <c r="B1211" s="12" t="s">
        <v>118</v>
      </c>
      <c r="C1211" s="12" t="s">
        <v>156</v>
      </c>
      <c r="D1211" s="12" t="s">
        <v>41</v>
      </c>
      <c r="E1211" s="13">
        <v>9.3010954909203232</v>
      </c>
      <c r="F1211" s="13">
        <v>8.5965153167717681</v>
      </c>
      <c r="G1211" s="13">
        <v>9.3352832535177939</v>
      </c>
      <c r="H1211" s="13">
        <v>7.6332374026114493</v>
      </c>
      <c r="I1211" s="13">
        <v>0</v>
      </c>
      <c r="J1211" s="13">
        <v>0</v>
      </c>
      <c r="K1211" s="13">
        <v>0</v>
      </c>
      <c r="L1211" s="13">
        <v>0</v>
      </c>
      <c r="M1211" s="13">
        <v>0</v>
      </c>
      <c r="N1211" s="13"/>
      <c r="O1211" s="13"/>
    </row>
    <row r="1212" spans="1:15" x14ac:dyDescent="0.35">
      <c r="A1212" s="12" t="str">
        <f t="shared" si="18"/>
        <v>DISTRIBUCION VOLUMEN X CRITERIO (Consumiciones)Agua EnvasadaDE 35 A 49 AÑOS</v>
      </c>
      <c r="B1212" s="12" t="s">
        <v>118</v>
      </c>
      <c r="C1212" s="12" t="s">
        <v>156</v>
      </c>
      <c r="D1212" s="12" t="s">
        <v>42</v>
      </c>
      <c r="E1212" s="13">
        <v>31.946899500885056</v>
      </c>
      <c r="F1212" s="13">
        <v>31.417200479093189</v>
      </c>
      <c r="G1212" s="13">
        <v>31.448253328613823</v>
      </c>
      <c r="H1212" s="13">
        <v>29.324002633229227</v>
      </c>
      <c r="I1212" s="13">
        <v>0</v>
      </c>
      <c r="J1212" s="13">
        <v>0</v>
      </c>
      <c r="K1212" s="13">
        <v>0</v>
      </c>
      <c r="L1212" s="13">
        <v>0</v>
      </c>
      <c r="M1212" s="13">
        <v>0</v>
      </c>
      <c r="N1212" s="13"/>
      <c r="O1212" s="13"/>
    </row>
    <row r="1213" spans="1:15" x14ac:dyDescent="0.35">
      <c r="A1213" s="12" t="str">
        <f t="shared" si="18"/>
        <v>DISTRIBUCION VOLUMEN X CRITERIO (Consumiciones)Agua EnvasadaDE 50 A 59 AÑOS</v>
      </c>
      <c r="B1213" s="12" t="s">
        <v>118</v>
      </c>
      <c r="C1213" s="12" t="s">
        <v>156</v>
      </c>
      <c r="D1213" s="12" t="s">
        <v>43</v>
      </c>
      <c r="E1213" s="13">
        <v>21.516476784672943</v>
      </c>
      <c r="F1213" s="13">
        <v>23.443399273239987</v>
      </c>
      <c r="G1213" s="13">
        <v>25.642782354465854</v>
      </c>
      <c r="H1213" s="13">
        <v>22.531210169696497</v>
      </c>
      <c r="I1213" s="13">
        <v>0</v>
      </c>
      <c r="J1213" s="13">
        <v>0</v>
      </c>
      <c r="K1213" s="13">
        <v>0</v>
      </c>
      <c r="L1213" s="13">
        <v>0</v>
      </c>
      <c r="M1213" s="13">
        <v>0</v>
      </c>
      <c r="N1213" s="13"/>
      <c r="O1213" s="13"/>
    </row>
    <row r="1214" spans="1:15" x14ac:dyDescent="0.35">
      <c r="A1214" s="12" t="str">
        <f t="shared" si="18"/>
        <v>DISTRIBUCION VOLUMEN X CRITERIO (Consumiciones)Agua EnvasadaDE 60 A 75 AÑOS</v>
      </c>
      <c r="B1214" s="12" t="s">
        <v>118</v>
      </c>
      <c r="C1214" s="12" t="s">
        <v>156</v>
      </c>
      <c r="D1214" s="12" t="s">
        <v>44</v>
      </c>
      <c r="E1214" s="13">
        <v>30.999113132203217</v>
      </c>
      <c r="F1214" s="13">
        <v>27.882577875712599</v>
      </c>
      <c r="G1214" s="13">
        <v>26.876773130210651</v>
      </c>
      <c r="H1214" s="13">
        <v>34.588544561432286</v>
      </c>
      <c r="I1214" s="13">
        <v>0</v>
      </c>
      <c r="J1214" s="13">
        <v>0</v>
      </c>
      <c r="K1214" s="13">
        <v>0</v>
      </c>
      <c r="L1214" s="13">
        <v>0</v>
      </c>
      <c r="M1214" s="13">
        <v>0</v>
      </c>
      <c r="N1214" s="13"/>
      <c r="O1214" s="13"/>
    </row>
    <row r="1215" spans="1:15" x14ac:dyDescent="0.35">
      <c r="A1215" s="12" t="str">
        <f t="shared" si="18"/>
        <v>DISTRIBUCION VOLUMEN X CRITERIO (Consumiciones)Agua EnvasadaALTA Y MEDIA ALTA</v>
      </c>
      <c r="B1215" s="12" t="s">
        <v>118</v>
      </c>
      <c r="C1215" s="12" t="s">
        <v>156</v>
      </c>
      <c r="D1215" s="12" t="s">
        <v>17</v>
      </c>
      <c r="E1215" s="13">
        <v>24.151254088915081</v>
      </c>
      <c r="F1215" s="13">
        <v>25.080159525483666</v>
      </c>
      <c r="G1215" s="13">
        <v>26.665809753184167</v>
      </c>
      <c r="H1215" s="13">
        <v>25.473788865350677</v>
      </c>
      <c r="I1215" s="13">
        <v>0</v>
      </c>
      <c r="J1215" s="13">
        <v>0</v>
      </c>
      <c r="K1215" s="13">
        <v>0</v>
      </c>
      <c r="L1215" s="13">
        <v>0</v>
      </c>
      <c r="M1215" s="13">
        <v>0</v>
      </c>
      <c r="N1215" s="13"/>
      <c r="O1215" s="13"/>
    </row>
    <row r="1216" spans="1:15" x14ac:dyDescent="0.35">
      <c r="A1216" s="12" t="str">
        <f t="shared" si="18"/>
        <v>DISTRIBUCION VOLUMEN X CRITERIO (Consumiciones)Agua EnvasadaMEDIA</v>
      </c>
      <c r="B1216" s="12" t="s">
        <v>118</v>
      </c>
      <c r="C1216" s="12" t="s">
        <v>156</v>
      </c>
      <c r="D1216" s="12" t="s">
        <v>18</v>
      </c>
      <c r="E1216" s="13">
        <v>32.511240803976392</v>
      </c>
      <c r="F1216" s="13">
        <v>32.179652565160183</v>
      </c>
      <c r="G1216" s="13">
        <v>33.517557945090822</v>
      </c>
      <c r="H1216" s="13">
        <v>34.702065801314205</v>
      </c>
      <c r="I1216" s="13">
        <v>0</v>
      </c>
      <c r="J1216" s="13">
        <v>0</v>
      </c>
      <c r="K1216" s="13">
        <v>0</v>
      </c>
      <c r="L1216" s="13">
        <v>0</v>
      </c>
      <c r="M1216" s="13">
        <v>0</v>
      </c>
      <c r="N1216" s="13"/>
      <c r="O1216" s="13"/>
    </row>
    <row r="1217" spans="1:15" x14ac:dyDescent="0.35">
      <c r="A1217" s="12" t="str">
        <f t="shared" si="18"/>
        <v>DISTRIBUCION VOLUMEN X CRITERIO (Consumiciones)Agua EnvasadaMEDIA BAJA</v>
      </c>
      <c r="B1217" s="12" t="s">
        <v>118</v>
      </c>
      <c r="C1217" s="12" t="s">
        <v>156</v>
      </c>
      <c r="D1217" s="12" t="s">
        <v>19</v>
      </c>
      <c r="E1217" s="13">
        <v>30.222553714385185</v>
      </c>
      <c r="F1217" s="13">
        <v>27.116471689024962</v>
      </c>
      <c r="G1217" s="13">
        <v>22.370816756418627</v>
      </c>
      <c r="H1217" s="13">
        <v>22.40410976304948</v>
      </c>
      <c r="I1217" s="13">
        <v>0</v>
      </c>
      <c r="J1217" s="13">
        <v>0</v>
      </c>
      <c r="K1217" s="13">
        <v>0</v>
      </c>
      <c r="L1217" s="13">
        <v>0</v>
      </c>
      <c r="M1217" s="13">
        <v>0</v>
      </c>
      <c r="N1217" s="13"/>
      <c r="O1217" s="13"/>
    </row>
    <row r="1218" spans="1:15" x14ac:dyDescent="0.35">
      <c r="A1218" s="12" t="str">
        <f t="shared" si="18"/>
        <v>DISTRIBUCION VOLUMEN X CRITERIO (Consumiciones)Agua EnvasadaBAJA</v>
      </c>
      <c r="B1218" s="12" t="s">
        <v>118</v>
      </c>
      <c r="C1218" s="12" t="s">
        <v>156</v>
      </c>
      <c r="D1218" s="12" t="s">
        <v>20</v>
      </c>
      <c r="E1218" s="13">
        <v>13.114951392723345</v>
      </c>
      <c r="F1218" s="13">
        <v>15.623697765277555</v>
      </c>
      <c r="G1218" s="13">
        <v>17.445813777259307</v>
      </c>
      <c r="H1218" s="13">
        <v>17.420035570285634</v>
      </c>
      <c r="I1218" s="13">
        <v>0</v>
      </c>
      <c r="J1218" s="13">
        <v>0</v>
      </c>
      <c r="K1218" s="13">
        <v>0</v>
      </c>
      <c r="L1218" s="13">
        <v>0</v>
      </c>
      <c r="M1218" s="13">
        <v>0</v>
      </c>
      <c r="N1218" s="13"/>
      <c r="O1218" s="13"/>
    </row>
    <row r="1219" spans="1:15" x14ac:dyDescent="0.35">
      <c r="A1219" s="12" t="str">
        <f t="shared" si="18"/>
        <v>DISTRIBUCION VOLUMEN X CRITERIO (Consumiciones)Agua EnvasadaHOMBRE</v>
      </c>
      <c r="B1219" s="12" t="s">
        <v>118</v>
      </c>
      <c r="C1219" s="12" t="s">
        <v>156</v>
      </c>
      <c r="D1219" s="12" t="s">
        <v>21</v>
      </c>
      <c r="E1219" s="13">
        <v>53.090788506565247</v>
      </c>
      <c r="F1219" s="13">
        <v>55.612864648791103</v>
      </c>
      <c r="G1219" s="13">
        <v>56.743808917958717</v>
      </c>
      <c r="H1219" s="13">
        <v>57.254313279697108</v>
      </c>
      <c r="I1219" s="13">
        <v>0</v>
      </c>
      <c r="J1219" s="13">
        <v>0</v>
      </c>
      <c r="K1219" s="13">
        <v>0</v>
      </c>
      <c r="L1219" s="13">
        <v>0</v>
      </c>
      <c r="M1219" s="13">
        <v>0</v>
      </c>
      <c r="N1219" s="13"/>
      <c r="O1219" s="13"/>
    </row>
    <row r="1220" spans="1:15" x14ac:dyDescent="0.35">
      <c r="A1220" s="12" t="str">
        <f t="shared" ref="A1220:A1283" si="19">B1220&amp;C1220&amp;D1220</f>
        <v>DISTRIBUCION VOLUMEN X CRITERIO (Consumiciones)Agua EnvasadaMUJER</v>
      </c>
      <c r="B1220" s="12" t="s">
        <v>118</v>
      </c>
      <c r="C1220" s="12" t="s">
        <v>156</v>
      </c>
      <c r="D1220" s="12" t="s">
        <v>22</v>
      </c>
      <c r="E1220" s="13">
        <v>46.909221823869188</v>
      </c>
      <c r="F1220" s="13">
        <v>44.387135351208897</v>
      </c>
      <c r="G1220" s="13">
        <v>43.256191082041276</v>
      </c>
      <c r="H1220" s="13">
        <v>42.745686720302892</v>
      </c>
      <c r="I1220" s="13">
        <v>0</v>
      </c>
      <c r="J1220" s="13">
        <v>0</v>
      </c>
      <c r="K1220" s="13">
        <v>0</v>
      </c>
      <c r="L1220" s="13">
        <v>0</v>
      </c>
      <c r="M1220" s="13">
        <v>0</v>
      </c>
      <c r="N1220" s="13"/>
      <c r="O1220" s="13"/>
    </row>
    <row r="1221" spans="1:15" x14ac:dyDescent="0.35">
      <c r="A1221" s="12" t="str">
        <f t="shared" si="19"/>
        <v>DISTRIBUCION VOLUMEN X CRITERIO (Consumiciones)Bebidas RefrescantesT.ESPAÑA</v>
      </c>
      <c r="B1221" s="12" t="s">
        <v>118</v>
      </c>
      <c r="C1221" s="12" t="s">
        <v>157</v>
      </c>
      <c r="D1221" s="12" t="s">
        <v>36</v>
      </c>
      <c r="E1221" s="13">
        <v>100</v>
      </c>
      <c r="F1221" s="13">
        <v>100</v>
      </c>
      <c r="G1221" s="13">
        <v>100</v>
      </c>
      <c r="H1221" s="13">
        <v>100</v>
      </c>
      <c r="I1221" s="13">
        <v>0</v>
      </c>
      <c r="J1221" s="13">
        <v>0</v>
      </c>
      <c r="K1221" s="13">
        <v>0</v>
      </c>
      <c r="L1221" s="13">
        <v>0</v>
      </c>
      <c r="M1221" s="13">
        <v>0</v>
      </c>
      <c r="N1221" s="13"/>
      <c r="O1221" s="13"/>
    </row>
    <row r="1222" spans="1:15" x14ac:dyDescent="0.35">
      <c r="A1222" s="12" t="str">
        <f t="shared" si="19"/>
        <v>DISTRIBUCION VOLUMEN X CRITERIO (Consumiciones)Bebidas RefrescantesBCN AM</v>
      </c>
      <c r="B1222" s="12" t="s">
        <v>118</v>
      </c>
      <c r="C1222" s="12" t="s">
        <v>157</v>
      </c>
      <c r="D1222" s="12" t="s">
        <v>1</v>
      </c>
      <c r="E1222" s="13">
        <v>8.126603476930347</v>
      </c>
      <c r="F1222" s="13">
        <v>8.4070389496243862</v>
      </c>
      <c r="G1222" s="13">
        <v>8.4169949671645359</v>
      </c>
      <c r="H1222" s="13">
        <v>8.9742854489941948</v>
      </c>
      <c r="I1222" s="13">
        <v>0</v>
      </c>
      <c r="J1222" s="13">
        <v>0</v>
      </c>
      <c r="K1222" s="13">
        <v>0</v>
      </c>
      <c r="L1222" s="13">
        <v>0</v>
      </c>
      <c r="M1222" s="13">
        <v>0</v>
      </c>
      <c r="N1222" s="13"/>
      <c r="O1222" s="13"/>
    </row>
    <row r="1223" spans="1:15" x14ac:dyDescent="0.35">
      <c r="A1223" s="12" t="str">
        <f t="shared" si="19"/>
        <v>DISTRIBUCION VOLUMEN X CRITERIO (Consumiciones)Bebidas RefrescantesREST.CAT ARAGON</v>
      </c>
      <c r="B1223" s="12" t="s">
        <v>118</v>
      </c>
      <c r="C1223" s="12" t="s">
        <v>157</v>
      </c>
      <c r="D1223" s="12" t="s">
        <v>2</v>
      </c>
      <c r="E1223" s="13">
        <v>11.18497154319992</v>
      </c>
      <c r="F1223" s="13">
        <v>10.360334887167607</v>
      </c>
      <c r="G1223" s="13">
        <v>10.449712458714545</v>
      </c>
      <c r="H1223" s="13">
        <v>10.7629797127413</v>
      </c>
      <c r="I1223" s="13">
        <v>0</v>
      </c>
      <c r="J1223" s="13">
        <v>0</v>
      </c>
      <c r="K1223" s="13">
        <v>0</v>
      </c>
      <c r="L1223" s="13">
        <v>0</v>
      </c>
      <c r="M1223" s="13">
        <v>0</v>
      </c>
      <c r="N1223" s="13"/>
      <c r="O1223" s="13"/>
    </row>
    <row r="1224" spans="1:15" x14ac:dyDescent="0.35">
      <c r="A1224" s="12" t="str">
        <f t="shared" si="19"/>
        <v>DISTRIBUCION VOLUMEN X CRITERIO (Consumiciones)Bebidas RefrescantesLEVANTE</v>
      </c>
      <c r="B1224" s="12" t="s">
        <v>118</v>
      </c>
      <c r="C1224" s="12" t="s">
        <v>157</v>
      </c>
      <c r="D1224" s="12" t="s">
        <v>3</v>
      </c>
      <c r="E1224" s="13">
        <v>14.418290530441716</v>
      </c>
      <c r="F1224" s="13">
        <v>13.886073818477588</v>
      </c>
      <c r="G1224" s="13">
        <v>15.32944706223002</v>
      </c>
      <c r="H1224" s="13">
        <v>15.388139700433856</v>
      </c>
      <c r="I1224" s="13">
        <v>0</v>
      </c>
      <c r="J1224" s="13">
        <v>0</v>
      </c>
      <c r="K1224" s="13">
        <v>0</v>
      </c>
      <c r="L1224" s="13">
        <v>0</v>
      </c>
      <c r="M1224" s="13">
        <v>0</v>
      </c>
      <c r="N1224" s="13"/>
      <c r="O1224" s="13"/>
    </row>
    <row r="1225" spans="1:15" x14ac:dyDescent="0.35">
      <c r="A1225" s="12" t="str">
        <f t="shared" si="19"/>
        <v>DISTRIBUCION VOLUMEN X CRITERIO (Consumiciones)Bebidas RefrescantesANDALUCIA</v>
      </c>
      <c r="B1225" s="12" t="s">
        <v>118</v>
      </c>
      <c r="C1225" s="12" t="s">
        <v>157</v>
      </c>
      <c r="D1225" s="12" t="s">
        <v>4</v>
      </c>
      <c r="E1225" s="13">
        <v>23.497920709174384</v>
      </c>
      <c r="F1225" s="13">
        <v>22.495261728939173</v>
      </c>
      <c r="G1225" s="13">
        <v>21.29281697056037</v>
      </c>
      <c r="H1225" s="13">
        <v>22.020551249770147</v>
      </c>
      <c r="I1225" s="13">
        <v>0</v>
      </c>
      <c r="J1225" s="13">
        <v>0</v>
      </c>
      <c r="K1225" s="13">
        <v>0</v>
      </c>
      <c r="L1225" s="13">
        <v>0</v>
      </c>
      <c r="M1225" s="13">
        <v>0</v>
      </c>
      <c r="N1225" s="13"/>
      <c r="O1225" s="13"/>
    </row>
    <row r="1226" spans="1:15" x14ac:dyDescent="0.35">
      <c r="A1226" s="12" t="str">
        <f t="shared" si="19"/>
        <v>DISTRIBUCION VOLUMEN X CRITERIO (Consumiciones)Bebidas RefrescantesMDD AM</v>
      </c>
      <c r="B1226" s="12" t="s">
        <v>118</v>
      </c>
      <c r="C1226" s="12" t="s">
        <v>157</v>
      </c>
      <c r="D1226" s="12" t="s">
        <v>5</v>
      </c>
      <c r="E1226" s="13">
        <v>16.469295236539828</v>
      </c>
      <c r="F1226" s="13">
        <v>15.208020779449289</v>
      </c>
      <c r="G1226" s="13">
        <v>17.164180165194608</v>
      </c>
      <c r="H1226" s="13">
        <v>17.513468096223832</v>
      </c>
      <c r="I1226" s="13">
        <v>0</v>
      </c>
      <c r="J1226" s="13">
        <v>0</v>
      </c>
      <c r="K1226" s="13">
        <v>0</v>
      </c>
      <c r="L1226" s="13">
        <v>0</v>
      </c>
      <c r="M1226" s="13">
        <v>0</v>
      </c>
      <c r="N1226" s="13"/>
      <c r="O1226" s="13"/>
    </row>
    <row r="1227" spans="1:15" x14ac:dyDescent="0.35">
      <c r="A1227" s="12" t="str">
        <f t="shared" si="19"/>
        <v>DISTRIBUCION VOLUMEN X CRITERIO (Consumiciones)Bebidas RefrescantesRTO CENTRO</v>
      </c>
      <c r="B1227" s="12" t="s">
        <v>118</v>
      </c>
      <c r="C1227" s="12" t="s">
        <v>157</v>
      </c>
      <c r="D1227" s="12" t="s">
        <v>6</v>
      </c>
      <c r="E1227" s="13">
        <v>10.261221577503365</v>
      </c>
      <c r="F1227" s="13">
        <v>12.385772878521346</v>
      </c>
      <c r="G1227" s="13">
        <v>12.503050849384897</v>
      </c>
      <c r="H1227" s="13">
        <v>10.608335563602731</v>
      </c>
      <c r="I1227" s="13">
        <v>0</v>
      </c>
      <c r="J1227" s="13">
        <v>0</v>
      </c>
      <c r="K1227" s="13">
        <v>0</v>
      </c>
      <c r="L1227" s="13">
        <v>0</v>
      </c>
      <c r="M1227" s="13">
        <v>0</v>
      </c>
      <c r="N1227" s="13"/>
      <c r="O1227" s="13"/>
    </row>
    <row r="1228" spans="1:15" x14ac:dyDescent="0.35">
      <c r="A1228" s="12" t="str">
        <f t="shared" si="19"/>
        <v>DISTRIBUCION VOLUMEN X CRITERIO (Consumiciones)Bebidas RefrescantesNORTE-CENTRO</v>
      </c>
      <c r="B1228" s="12" t="s">
        <v>118</v>
      </c>
      <c r="C1228" s="12" t="s">
        <v>157</v>
      </c>
      <c r="D1228" s="12" t="s">
        <v>7</v>
      </c>
      <c r="E1228" s="13">
        <v>7.5086394483604293</v>
      </c>
      <c r="F1228" s="13">
        <v>9.8135716095402401</v>
      </c>
      <c r="G1228" s="13">
        <v>7.9481865263932487</v>
      </c>
      <c r="H1228" s="13">
        <v>7.9069131068836116</v>
      </c>
      <c r="I1228" s="13">
        <v>0</v>
      </c>
      <c r="J1228" s="13">
        <v>0</v>
      </c>
      <c r="K1228" s="13">
        <v>0</v>
      </c>
      <c r="L1228" s="13">
        <v>0</v>
      </c>
      <c r="M1228" s="13">
        <v>0</v>
      </c>
      <c r="N1228" s="13"/>
      <c r="O1228" s="13"/>
    </row>
    <row r="1229" spans="1:15" x14ac:dyDescent="0.35">
      <c r="A1229" s="12" t="str">
        <f t="shared" si="19"/>
        <v>DISTRIBUCION VOLUMEN X CRITERIO (Consumiciones)Bebidas RefrescantesNOROESTE</v>
      </c>
      <c r="B1229" s="12" t="s">
        <v>118</v>
      </c>
      <c r="C1229" s="12" t="s">
        <v>157</v>
      </c>
      <c r="D1229" s="12" t="s">
        <v>8</v>
      </c>
      <c r="E1229" s="13">
        <v>8.5330307044287927</v>
      </c>
      <c r="F1229" s="13">
        <v>7.4439232334528498</v>
      </c>
      <c r="G1229" s="13">
        <v>6.8956221681924639</v>
      </c>
      <c r="H1229" s="13">
        <v>6.8252925294167976</v>
      </c>
      <c r="I1229" s="13">
        <v>0</v>
      </c>
      <c r="J1229" s="13">
        <v>0</v>
      </c>
      <c r="K1229" s="13">
        <v>0</v>
      </c>
      <c r="L1229" s="13">
        <v>0</v>
      </c>
      <c r="M1229" s="13">
        <v>0</v>
      </c>
      <c r="N1229" s="13"/>
      <c r="O1229" s="13"/>
    </row>
    <row r="1230" spans="1:15" x14ac:dyDescent="0.35">
      <c r="A1230" s="12" t="str">
        <f t="shared" si="19"/>
        <v>DISTRIBUCION VOLUMEN X CRITERIO (Consumiciones)Bebidas Refrescantes&lt;2MIL</v>
      </c>
      <c r="B1230" s="12" t="s">
        <v>118</v>
      </c>
      <c r="C1230" s="12" t="s">
        <v>157</v>
      </c>
      <c r="D1230" s="12" t="s">
        <v>9</v>
      </c>
      <c r="E1230" s="13">
        <v>6.8608297484837877</v>
      </c>
      <c r="F1230" s="13">
        <v>8.2751583054140863</v>
      </c>
      <c r="G1230" s="13">
        <v>6.7196089714667924</v>
      </c>
      <c r="H1230" s="13">
        <v>5.5036794893502359</v>
      </c>
      <c r="I1230" s="13">
        <v>0</v>
      </c>
      <c r="J1230" s="13">
        <v>0</v>
      </c>
      <c r="K1230" s="13">
        <v>0</v>
      </c>
      <c r="L1230" s="13">
        <v>0</v>
      </c>
      <c r="M1230" s="13">
        <v>0</v>
      </c>
      <c r="N1230" s="13"/>
      <c r="O1230" s="13"/>
    </row>
    <row r="1231" spans="1:15" x14ac:dyDescent="0.35">
      <c r="A1231" s="12" t="str">
        <f t="shared" si="19"/>
        <v>DISTRIBUCION VOLUMEN X CRITERIO (Consumiciones)Bebidas Refrescantes2-5MIL</v>
      </c>
      <c r="B1231" s="12" t="s">
        <v>118</v>
      </c>
      <c r="C1231" s="12" t="s">
        <v>157</v>
      </c>
      <c r="D1231" s="12" t="s">
        <v>10</v>
      </c>
      <c r="E1231" s="13">
        <v>5.4599747392770768</v>
      </c>
      <c r="F1231" s="13">
        <v>6.0443927674590645</v>
      </c>
      <c r="G1231" s="13">
        <v>5.2017276437208952</v>
      </c>
      <c r="H1231" s="13">
        <v>6.2881872188267502</v>
      </c>
      <c r="I1231" s="13">
        <v>0</v>
      </c>
      <c r="J1231" s="13">
        <v>0</v>
      </c>
      <c r="K1231" s="13">
        <v>0</v>
      </c>
      <c r="L1231" s="13">
        <v>0</v>
      </c>
      <c r="M1231" s="13">
        <v>0</v>
      </c>
      <c r="N1231" s="13"/>
      <c r="O1231" s="13"/>
    </row>
    <row r="1232" spans="1:15" x14ac:dyDescent="0.35">
      <c r="A1232" s="12" t="str">
        <f t="shared" si="19"/>
        <v>DISTRIBUCION VOLUMEN X CRITERIO (Consumiciones)Bebidas Refrescantes5-10MIL</v>
      </c>
      <c r="B1232" s="12" t="s">
        <v>118</v>
      </c>
      <c r="C1232" s="12" t="s">
        <v>157</v>
      </c>
      <c r="D1232" s="12" t="s">
        <v>11</v>
      </c>
      <c r="E1232" s="13">
        <v>8.1128486317777746</v>
      </c>
      <c r="F1232" s="13">
        <v>7.2092778329277794</v>
      </c>
      <c r="G1232" s="13">
        <v>7.7489635234152949</v>
      </c>
      <c r="H1232" s="13">
        <v>8.3195102146338442</v>
      </c>
      <c r="I1232" s="13">
        <v>0</v>
      </c>
      <c r="J1232" s="13">
        <v>0</v>
      </c>
      <c r="K1232" s="13">
        <v>0</v>
      </c>
      <c r="L1232" s="13">
        <v>0</v>
      </c>
      <c r="M1232" s="13">
        <v>0</v>
      </c>
      <c r="N1232" s="13"/>
      <c r="O1232" s="13"/>
    </row>
    <row r="1233" spans="1:15" x14ac:dyDescent="0.35">
      <c r="A1233" s="12" t="str">
        <f t="shared" si="19"/>
        <v>DISTRIBUCION VOLUMEN X CRITERIO (Consumiciones)Bebidas Refrescantes10-30MIL</v>
      </c>
      <c r="B1233" s="12" t="s">
        <v>118</v>
      </c>
      <c r="C1233" s="12" t="s">
        <v>157</v>
      </c>
      <c r="D1233" s="12" t="s">
        <v>12</v>
      </c>
      <c r="E1233" s="13">
        <v>18.747827169533988</v>
      </c>
      <c r="F1233" s="13">
        <v>17.238128309969426</v>
      </c>
      <c r="G1233" s="13">
        <v>17.193389129189107</v>
      </c>
      <c r="H1233" s="13">
        <v>16.562453915351718</v>
      </c>
      <c r="I1233" s="13">
        <v>0</v>
      </c>
      <c r="J1233" s="13">
        <v>0</v>
      </c>
      <c r="K1233" s="13">
        <v>0</v>
      </c>
      <c r="L1233" s="13">
        <v>0</v>
      </c>
      <c r="M1233" s="13">
        <v>0</v>
      </c>
      <c r="N1233" s="13"/>
      <c r="O1233" s="13"/>
    </row>
    <row r="1234" spans="1:15" x14ac:dyDescent="0.35">
      <c r="A1234" s="12" t="str">
        <f t="shared" si="19"/>
        <v>DISTRIBUCION VOLUMEN X CRITERIO (Consumiciones)Bebidas Refrescantes30-100MIL</v>
      </c>
      <c r="B1234" s="12" t="s">
        <v>118</v>
      </c>
      <c r="C1234" s="12" t="s">
        <v>157</v>
      </c>
      <c r="D1234" s="12" t="s">
        <v>13</v>
      </c>
      <c r="E1234" s="13">
        <v>19.241515670148775</v>
      </c>
      <c r="F1234" s="13">
        <v>20.456663165922176</v>
      </c>
      <c r="G1234" s="13">
        <v>20.407806681938851</v>
      </c>
      <c r="H1234" s="13">
        <v>20.147206883430645</v>
      </c>
      <c r="I1234" s="13">
        <v>0</v>
      </c>
      <c r="J1234" s="13">
        <v>0</v>
      </c>
      <c r="K1234" s="13">
        <v>0</v>
      </c>
      <c r="L1234" s="13">
        <v>0</v>
      </c>
      <c r="M1234" s="13">
        <v>0</v>
      </c>
      <c r="N1234" s="13"/>
      <c r="O1234" s="13"/>
    </row>
    <row r="1235" spans="1:15" x14ac:dyDescent="0.35">
      <c r="A1235" s="12" t="str">
        <f t="shared" si="19"/>
        <v>DISTRIBUCION VOLUMEN X CRITERIO (Consumiciones)Bebidas Refrescantes100-200MIL</v>
      </c>
      <c r="B1235" s="12" t="s">
        <v>118</v>
      </c>
      <c r="C1235" s="12" t="s">
        <v>157</v>
      </c>
      <c r="D1235" s="12" t="s">
        <v>14</v>
      </c>
      <c r="E1235" s="13">
        <v>9.8047280523206197</v>
      </c>
      <c r="F1235" s="13">
        <v>9.5045868494103232</v>
      </c>
      <c r="G1235" s="13">
        <v>9.4414590227779165</v>
      </c>
      <c r="H1235" s="13">
        <v>9.8654100691656605</v>
      </c>
      <c r="I1235" s="13">
        <v>0</v>
      </c>
      <c r="J1235" s="13">
        <v>0</v>
      </c>
      <c r="K1235" s="13">
        <v>0</v>
      </c>
      <c r="L1235" s="13">
        <v>0</v>
      </c>
      <c r="M1235" s="13">
        <v>0</v>
      </c>
      <c r="N1235" s="13"/>
      <c r="O1235" s="13"/>
    </row>
    <row r="1236" spans="1:15" x14ac:dyDescent="0.35">
      <c r="A1236" s="12" t="str">
        <f t="shared" si="19"/>
        <v>DISTRIBUCION VOLUMEN X CRITERIO (Consumiciones)Bebidas Refrescantes200-500MIL</v>
      </c>
      <c r="B1236" s="12" t="s">
        <v>118</v>
      </c>
      <c r="C1236" s="12" t="s">
        <v>157</v>
      </c>
      <c r="D1236" s="12" t="s">
        <v>15</v>
      </c>
      <c r="E1236" s="13">
        <v>12.761256717618718</v>
      </c>
      <c r="F1236" s="13">
        <v>11.664891621434032</v>
      </c>
      <c r="G1236" s="13">
        <v>12.466511724805061</v>
      </c>
      <c r="H1236" s="13">
        <v>12.668831393454113</v>
      </c>
      <c r="I1236" s="13">
        <v>0</v>
      </c>
      <c r="J1236" s="13">
        <v>0</v>
      </c>
      <c r="K1236" s="13">
        <v>0</v>
      </c>
      <c r="L1236" s="13">
        <v>0</v>
      </c>
      <c r="M1236" s="13">
        <v>0</v>
      </c>
      <c r="N1236" s="13"/>
      <c r="O1236" s="13"/>
    </row>
    <row r="1237" spans="1:15" x14ac:dyDescent="0.35">
      <c r="A1237" s="12" t="str">
        <f t="shared" si="19"/>
        <v>DISTRIBUCION VOLUMEN X CRITERIO (Consumiciones)Bebidas Refrescantes&gt;500MIL</v>
      </c>
      <c r="B1237" s="12" t="s">
        <v>118</v>
      </c>
      <c r="C1237" s="12" t="s">
        <v>157</v>
      </c>
      <c r="D1237" s="12" t="s">
        <v>16</v>
      </c>
      <c r="E1237" s="13">
        <v>19.010989820075917</v>
      </c>
      <c r="F1237" s="13">
        <v>19.606904319704398</v>
      </c>
      <c r="G1237" s="13">
        <v>20.820539394232281</v>
      </c>
      <c r="H1237" s="13">
        <v>20.644693506365826</v>
      </c>
      <c r="I1237" s="13">
        <v>0</v>
      </c>
      <c r="J1237" s="13">
        <v>0</v>
      </c>
      <c r="K1237" s="13">
        <v>0</v>
      </c>
      <c r="L1237" s="13">
        <v>0</v>
      </c>
      <c r="M1237" s="13">
        <v>0</v>
      </c>
      <c r="N1237" s="13"/>
      <c r="O1237" s="13"/>
    </row>
    <row r="1238" spans="1:15" x14ac:dyDescent="0.35">
      <c r="A1238" s="12" t="str">
        <f t="shared" si="19"/>
        <v>DISTRIBUCION VOLUMEN X CRITERIO (Consumiciones)Bebidas RefrescantesDE 15 A 19 AÑOS</v>
      </c>
      <c r="B1238" s="12" t="s">
        <v>118</v>
      </c>
      <c r="C1238" s="12" t="s">
        <v>157</v>
      </c>
      <c r="D1238" s="12" t="s">
        <v>39</v>
      </c>
      <c r="E1238" s="13">
        <v>4.5817262029465491</v>
      </c>
      <c r="F1238" s="13">
        <v>5.2961963981103599</v>
      </c>
      <c r="G1238" s="13">
        <v>4.1881867456889115</v>
      </c>
      <c r="H1238" s="13">
        <v>4.8264158569423277</v>
      </c>
      <c r="I1238" s="13">
        <v>0</v>
      </c>
      <c r="J1238" s="13">
        <v>0</v>
      </c>
      <c r="K1238" s="13">
        <v>0</v>
      </c>
      <c r="L1238" s="13">
        <v>0</v>
      </c>
      <c r="M1238" s="13">
        <v>0</v>
      </c>
      <c r="N1238" s="13"/>
      <c r="O1238" s="13"/>
    </row>
    <row r="1239" spans="1:15" x14ac:dyDescent="0.35">
      <c r="A1239" s="12" t="str">
        <f t="shared" si="19"/>
        <v>DISTRIBUCION VOLUMEN X CRITERIO (Consumiciones)Bebidas RefrescantesDE 20 A 24 AÑOS</v>
      </c>
      <c r="B1239" s="12" t="s">
        <v>118</v>
      </c>
      <c r="C1239" s="12" t="s">
        <v>157</v>
      </c>
      <c r="D1239" s="12" t="s">
        <v>40</v>
      </c>
      <c r="E1239" s="13">
        <v>5.1325819818891194</v>
      </c>
      <c r="F1239" s="13">
        <v>6.2393640036899516</v>
      </c>
      <c r="G1239" s="13">
        <v>4.6592866230863912</v>
      </c>
      <c r="H1239" s="13">
        <v>4.3379440739466295</v>
      </c>
      <c r="I1239" s="13">
        <v>0</v>
      </c>
      <c r="J1239" s="13">
        <v>0</v>
      </c>
      <c r="K1239" s="13">
        <v>0</v>
      </c>
      <c r="L1239" s="13">
        <v>0</v>
      </c>
      <c r="M1239" s="13">
        <v>0</v>
      </c>
      <c r="N1239" s="13"/>
      <c r="O1239" s="13"/>
    </row>
    <row r="1240" spans="1:15" x14ac:dyDescent="0.35">
      <c r="A1240" s="12" t="str">
        <f t="shared" si="19"/>
        <v>DISTRIBUCION VOLUMEN X CRITERIO (Consumiciones)Bebidas RefrescantesDE 25 A 34 AÑOS</v>
      </c>
      <c r="B1240" s="12" t="s">
        <v>118</v>
      </c>
      <c r="C1240" s="12" t="s">
        <v>157</v>
      </c>
      <c r="D1240" s="12" t="s">
        <v>41</v>
      </c>
      <c r="E1240" s="13">
        <v>13.09636624433826</v>
      </c>
      <c r="F1240" s="13">
        <v>12.821818590941177</v>
      </c>
      <c r="G1240" s="13">
        <v>11.625624535773419</v>
      </c>
      <c r="H1240" s="13">
        <v>10.861293629076158</v>
      </c>
      <c r="I1240" s="13">
        <v>0</v>
      </c>
      <c r="J1240" s="13">
        <v>0</v>
      </c>
      <c r="K1240" s="13">
        <v>0</v>
      </c>
      <c r="L1240" s="13">
        <v>0</v>
      </c>
      <c r="M1240" s="13">
        <v>0</v>
      </c>
      <c r="N1240" s="13"/>
      <c r="O1240" s="13"/>
    </row>
    <row r="1241" spans="1:15" x14ac:dyDescent="0.35">
      <c r="A1241" s="12" t="str">
        <f t="shared" si="19"/>
        <v>DISTRIBUCION VOLUMEN X CRITERIO (Consumiciones)Bebidas RefrescantesDE 35 A 49 AÑOS</v>
      </c>
      <c r="B1241" s="12" t="s">
        <v>118</v>
      </c>
      <c r="C1241" s="12" t="s">
        <v>157</v>
      </c>
      <c r="D1241" s="12" t="s">
        <v>42</v>
      </c>
      <c r="E1241" s="13">
        <v>35.680008085573206</v>
      </c>
      <c r="F1241" s="13">
        <v>33.563803711860665</v>
      </c>
      <c r="G1241" s="13">
        <v>34.545798071741359</v>
      </c>
      <c r="H1241" s="13">
        <v>33.931081944649264</v>
      </c>
      <c r="I1241" s="13">
        <v>0</v>
      </c>
      <c r="J1241" s="13">
        <v>0</v>
      </c>
      <c r="K1241" s="13">
        <v>0</v>
      </c>
      <c r="L1241" s="13">
        <v>0</v>
      </c>
      <c r="M1241" s="13">
        <v>0</v>
      </c>
      <c r="N1241" s="13"/>
      <c r="O1241" s="13"/>
    </row>
    <row r="1242" spans="1:15" x14ac:dyDescent="0.35">
      <c r="A1242" s="12" t="str">
        <f t="shared" si="19"/>
        <v>DISTRIBUCION VOLUMEN X CRITERIO (Consumiciones)Bebidas RefrescantesDE 50 A 59 AÑOS</v>
      </c>
      <c r="B1242" s="12" t="s">
        <v>118</v>
      </c>
      <c r="C1242" s="12" t="s">
        <v>157</v>
      </c>
      <c r="D1242" s="12" t="s">
        <v>43</v>
      </c>
      <c r="E1242" s="13">
        <v>23.127978961445606</v>
      </c>
      <c r="F1242" s="13">
        <v>22.712771739475244</v>
      </c>
      <c r="G1242" s="13">
        <v>24.475172685181988</v>
      </c>
      <c r="H1242" s="13">
        <v>22.795164775944404</v>
      </c>
      <c r="I1242" s="13">
        <v>0</v>
      </c>
      <c r="J1242" s="13">
        <v>0</v>
      </c>
      <c r="K1242" s="13">
        <v>0</v>
      </c>
      <c r="L1242" s="13">
        <v>0</v>
      </c>
      <c r="M1242" s="13">
        <v>0</v>
      </c>
      <c r="N1242" s="13"/>
      <c r="O1242" s="13"/>
    </row>
    <row r="1243" spans="1:15" x14ac:dyDescent="0.35">
      <c r="A1243" s="12" t="str">
        <f t="shared" si="19"/>
        <v>DISTRIBUCION VOLUMEN X CRITERIO (Consumiciones)Bebidas RefrescantesDE 60 A 75 AÑOS</v>
      </c>
      <c r="B1243" s="12" t="s">
        <v>118</v>
      </c>
      <c r="C1243" s="12" t="s">
        <v>157</v>
      </c>
      <c r="D1243" s="12" t="s">
        <v>44</v>
      </c>
      <c r="E1243" s="13">
        <v>18.381319113076877</v>
      </c>
      <c r="F1243" s="13">
        <v>19.36603603919875</v>
      </c>
      <c r="G1243" s="13">
        <v>20.505931338527933</v>
      </c>
      <c r="H1243" s="13">
        <v>23.248073320334051</v>
      </c>
      <c r="I1243" s="13">
        <v>0</v>
      </c>
      <c r="J1243" s="13">
        <v>0</v>
      </c>
      <c r="K1243" s="13">
        <v>0</v>
      </c>
      <c r="L1243" s="13">
        <v>0</v>
      </c>
      <c r="M1243" s="13">
        <v>0</v>
      </c>
      <c r="N1243" s="13"/>
      <c r="O1243" s="13"/>
    </row>
    <row r="1244" spans="1:15" x14ac:dyDescent="0.35">
      <c r="A1244" s="12" t="str">
        <f t="shared" si="19"/>
        <v>DISTRIBUCION VOLUMEN X CRITERIO (Consumiciones)Bebidas RefrescantesALTA Y MEDIA ALTA</v>
      </c>
      <c r="B1244" s="12" t="s">
        <v>118</v>
      </c>
      <c r="C1244" s="12" t="s">
        <v>157</v>
      </c>
      <c r="D1244" s="12" t="s">
        <v>17</v>
      </c>
      <c r="E1244" s="13">
        <v>22.137161575589069</v>
      </c>
      <c r="F1244" s="13">
        <v>22.916609390087974</v>
      </c>
      <c r="G1244" s="13">
        <v>24.024113994758835</v>
      </c>
      <c r="H1244" s="13">
        <v>22.520286348384463</v>
      </c>
      <c r="I1244" s="13">
        <v>0</v>
      </c>
      <c r="J1244" s="13">
        <v>0</v>
      </c>
      <c r="K1244" s="13">
        <v>0</v>
      </c>
      <c r="L1244" s="13">
        <v>0</v>
      </c>
      <c r="M1244" s="13">
        <v>0</v>
      </c>
      <c r="N1244" s="13"/>
      <c r="O1244" s="13"/>
    </row>
    <row r="1245" spans="1:15" x14ac:dyDescent="0.35">
      <c r="A1245" s="12" t="str">
        <f t="shared" si="19"/>
        <v>DISTRIBUCION VOLUMEN X CRITERIO (Consumiciones)Bebidas RefrescantesMEDIA</v>
      </c>
      <c r="B1245" s="12" t="s">
        <v>118</v>
      </c>
      <c r="C1245" s="12" t="s">
        <v>157</v>
      </c>
      <c r="D1245" s="12" t="s">
        <v>18</v>
      </c>
      <c r="E1245" s="13">
        <v>32.941602482967077</v>
      </c>
      <c r="F1245" s="13">
        <v>31.290046902644757</v>
      </c>
      <c r="G1245" s="13">
        <v>31.952200449231228</v>
      </c>
      <c r="H1245" s="13">
        <v>30.866719100755379</v>
      </c>
      <c r="I1245" s="13">
        <v>0</v>
      </c>
      <c r="J1245" s="13">
        <v>0</v>
      </c>
      <c r="K1245" s="13">
        <v>0</v>
      </c>
      <c r="L1245" s="13">
        <v>0</v>
      </c>
      <c r="M1245" s="13">
        <v>0</v>
      </c>
      <c r="N1245" s="13"/>
      <c r="O1245" s="13"/>
    </row>
    <row r="1246" spans="1:15" x14ac:dyDescent="0.35">
      <c r="A1246" s="12" t="str">
        <f t="shared" si="19"/>
        <v>DISTRIBUCION VOLUMEN X CRITERIO (Consumiciones)Bebidas RefrescantesMEDIA BAJA</v>
      </c>
      <c r="B1246" s="12" t="s">
        <v>118</v>
      </c>
      <c r="C1246" s="12" t="s">
        <v>157</v>
      </c>
      <c r="D1246" s="12" t="s">
        <v>19</v>
      </c>
      <c r="E1246" s="13">
        <v>25.43945558925288</v>
      </c>
      <c r="F1246" s="13">
        <v>25.001903344768913</v>
      </c>
      <c r="G1246" s="13">
        <v>24.98752248288174</v>
      </c>
      <c r="H1246" s="13">
        <v>26.031039888140612</v>
      </c>
      <c r="I1246" s="13">
        <v>0</v>
      </c>
      <c r="J1246" s="13">
        <v>0</v>
      </c>
      <c r="K1246" s="13">
        <v>0</v>
      </c>
      <c r="L1246" s="13">
        <v>0</v>
      </c>
      <c r="M1246" s="13">
        <v>0</v>
      </c>
      <c r="N1246" s="13"/>
      <c r="O1246" s="13"/>
    </row>
    <row r="1247" spans="1:15" x14ac:dyDescent="0.35">
      <c r="A1247" s="12" t="str">
        <f t="shared" si="19"/>
        <v>DISTRIBUCION VOLUMEN X CRITERIO (Consumiciones)Bebidas RefrescantesBAJA</v>
      </c>
      <c r="B1247" s="12" t="s">
        <v>118</v>
      </c>
      <c r="C1247" s="12" t="s">
        <v>157</v>
      </c>
      <c r="D1247" s="12" t="s">
        <v>20</v>
      </c>
      <c r="E1247" s="13">
        <v>19.481760272125054</v>
      </c>
      <c r="F1247" s="13">
        <v>20.791440362498356</v>
      </c>
      <c r="G1247" s="13">
        <v>19.036173225705188</v>
      </c>
      <c r="H1247" s="13">
        <v>20.581918250157937</v>
      </c>
      <c r="I1247" s="13">
        <v>0</v>
      </c>
      <c r="J1247" s="13">
        <v>0</v>
      </c>
      <c r="K1247" s="13">
        <v>0</v>
      </c>
      <c r="L1247" s="13">
        <v>0</v>
      </c>
      <c r="M1247" s="13">
        <v>0</v>
      </c>
      <c r="N1247" s="13"/>
      <c r="O1247" s="13"/>
    </row>
    <row r="1248" spans="1:15" x14ac:dyDescent="0.35">
      <c r="A1248" s="12" t="str">
        <f t="shared" si="19"/>
        <v>DISTRIBUCION VOLUMEN X CRITERIO (Consumiciones)Bebidas RefrescantesHOMBRE</v>
      </c>
      <c r="B1248" s="12" t="s">
        <v>118</v>
      </c>
      <c r="C1248" s="12" t="s">
        <v>157</v>
      </c>
      <c r="D1248" s="12" t="s">
        <v>21</v>
      </c>
      <c r="E1248" s="13">
        <v>48.151837426431662</v>
      </c>
      <c r="F1248" s="13">
        <v>46.921688782827935</v>
      </c>
      <c r="G1248" s="13">
        <v>50.060712410388277</v>
      </c>
      <c r="H1248" s="13">
        <v>51.835156692355724</v>
      </c>
      <c r="I1248" s="13">
        <v>0</v>
      </c>
      <c r="J1248" s="13">
        <v>0</v>
      </c>
      <c r="K1248" s="13">
        <v>0</v>
      </c>
      <c r="L1248" s="13">
        <v>0</v>
      </c>
      <c r="M1248" s="13">
        <v>0</v>
      </c>
      <c r="N1248" s="13"/>
      <c r="O1248" s="13"/>
    </row>
    <row r="1249" spans="1:15" x14ac:dyDescent="0.35">
      <c r="A1249" s="12" t="str">
        <f t="shared" si="19"/>
        <v>DISTRIBUCION VOLUMEN X CRITERIO (Consumiciones)Bebidas RefrescantesMUJER</v>
      </c>
      <c r="B1249" s="12" t="s">
        <v>118</v>
      </c>
      <c r="C1249" s="12" t="s">
        <v>157</v>
      </c>
      <c r="D1249" s="12" t="s">
        <v>22</v>
      </c>
      <c r="E1249" s="13">
        <v>51.848142493502422</v>
      </c>
      <c r="F1249" s="13">
        <v>53.078311217172057</v>
      </c>
      <c r="G1249" s="13">
        <v>49.939287589611716</v>
      </c>
      <c r="H1249" s="13">
        <v>48.16480689508267</v>
      </c>
      <c r="I1249" s="13">
        <v>0</v>
      </c>
      <c r="J1249" s="13">
        <v>0</v>
      </c>
      <c r="K1249" s="13">
        <v>0</v>
      </c>
      <c r="L1249" s="13">
        <v>0</v>
      </c>
      <c r="M1249" s="13">
        <v>0</v>
      </c>
      <c r="N1249" s="13"/>
      <c r="O1249" s="13"/>
    </row>
    <row r="1250" spans="1:15" x14ac:dyDescent="0.35">
      <c r="A1250" s="12" t="str">
        <f t="shared" si="19"/>
        <v>DISTRIBUCION VOLUMEN X CRITERIO (Consumiciones)ColasT.ESPAÑA</v>
      </c>
      <c r="B1250" s="12" t="s">
        <v>118</v>
      </c>
      <c r="C1250" s="12" t="s">
        <v>158</v>
      </c>
      <c r="D1250" s="12" t="s">
        <v>36</v>
      </c>
      <c r="E1250" s="13">
        <v>100</v>
      </c>
      <c r="F1250" s="13">
        <v>100</v>
      </c>
      <c r="G1250" s="13">
        <v>100</v>
      </c>
      <c r="H1250" s="13">
        <v>100</v>
      </c>
      <c r="I1250" s="13">
        <v>0</v>
      </c>
      <c r="J1250" s="13">
        <v>0</v>
      </c>
      <c r="K1250" s="13">
        <v>0</v>
      </c>
      <c r="L1250" s="13">
        <v>0</v>
      </c>
      <c r="M1250" s="13">
        <v>0</v>
      </c>
      <c r="N1250" s="13"/>
      <c r="O1250" s="13"/>
    </row>
    <row r="1251" spans="1:15" x14ac:dyDescent="0.35">
      <c r="A1251" s="12" t="str">
        <f t="shared" si="19"/>
        <v>DISTRIBUCION VOLUMEN X CRITERIO (Consumiciones)ColasBCN AM</v>
      </c>
      <c r="B1251" s="12" t="s">
        <v>118</v>
      </c>
      <c r="C1251" s="12" t="s">
        <v>158</v>
      </c>
      <c r="D1251" s="12" t="s">
        <v>1</v>
      </c>
      <c r="E1251" s="13">
        <v>8.8481967317754684</v>
      </c>
      <c r="F1251" s="13">
        <v>9.4211505314882995</v>
      </c>
      <c r="G1251" s="13">
        <v>9.0186275502513755</v>
      </c>
      <c r="H1251" s="13">
        <v>8.986602384349224</v>
      </c>
      <c r="I1251" s="13">
        <v>0</v>
      </c>
      <c r="J1251" s="13">
        <v>0</v>
      </c>
      <c r="K1251" s="13">
        <v>0</v>
      </c>
      <c r="L1251" s="13">
        <v>0</v>
      </c>
      <c r="M1251" s="13">
        <v>0</v>
      </c>
      <c r="N1251" s="13"/>
      <c r="O1251" s="13"/>
    </row>
    <row r="1252" spans="1:15" x14ac:dyDescent="0.35">
      <c r="A1252" s="12" t="str">
        <f t="shared" si="19"/>
        <v>DISTRIBUCION VOLUMEN X CRITERIO (Consumiciones)ColasREST.CAT ARAGON</v>
      </c>
      <c r="B1252" s="12" t="s">
        <v>118</v>
      </c>
      <c r="C1252" s="12" t="s">
        <v>158</v>
      </c>
      <c r="D1252" s="12" t="s">
        <v>2</v>
      </c>
      <c r="E1252" s="13">
        <v>10.659945116939305</v>
      </c>
      <c r="F1252" s="13">
        <v>10.8399455883591</v>
      </c>
      <c r="G1252" s="13">
        <v>10.475886958274115</v>
      </c>
      <c r="H1252" s="13">
        <v>11.220809462261718</v>
      </c>
      <c r="I1252" s="13">
        <v>0</v>
      </c>
      <c r="J1252" s="13">
        <v>0</v>
      </c>
      <c r="K1252" s="13">
        <v>0</v>
      </c>
      <c r="L1252" s="13">
        <v>0</v>
      </c>
      <c r="M1252" s="13">
        <v>0</v>
      </c>
      <c r="N1252" s="13"/>
      <c r="O1252" s="13"/>
    </row>
    <row r="1253" spans="1:15" x14ac:dyDescent="0.35">
      <c r="A1253" s="12" t="str">
        <f t="shared" si="19"/>
        <v>DISTRIBUCION VOLUMEN X CRITERIO (Consumiciones)ColasLEVANTE</v>
      </c>
      <c r="B1253" s="12" t="s">
        <v>118</v>
      </c>
      <c r="C1253" s="12" t="s">
        <v>158</v>
      </c>
      <c r="D1253" s="12" t="s">
        <v>3</v>
      </c>
      <c r="E1253" s="13">
        <v>14.933906319348559</v>
      </c>
      <c r="F1253" s="13">
        <v>14.793036373384377</v>
      </c>
      <c r="G1253" s="13">
        <v>15.866621238712137</v>
      </c>
      <c r="H1253" s="13">
        <v>15.79532223896862</v>
      </c>
      <c r="I1253" s="13">
        <v>0</v>
      </c>
      <c r="J1253" s="13">
        <v>0</v>
      </c>
      <c r="K1253" s="13">
        <v>0</v>
      </c>
      <c r="L1253" s="13">
        <v>0</v>
      </c>
      <c r="M1253" s="13">
        <v>0</v>
      </c>
      <c r="N1253" s="13"/>
      <c r="O1253" s="13"/>
    </row>
    <row r="1254" spans="1:15" x14ac:dyDescent="0.35">
      <c r="A1254" s="12" t="str">
        <f t="shared" si="19"/>
        <v>DISTRIBUCION VOLUMEN X CRITERIO (Consumiciones)ColasANDALUCIA</v>
      </c>
      <c r="B1254" s="12" t="s">
        <v>118</v>
      </c>
      <c r="C1254" s="12" t="s">
        <v>158</v>
      </c>
      <c r="D1254" s="12" t="s">
        <v>4</v>
      </c>
      <c r="E1254" s="13">
        <v>23.463287000374255</v>
      </c>
      <c r="F1254" s="13">
        <v>21.848950094600045</v>
      </c>
      <c r="G1254" s="13">
        <v>21.051486737554946</v>
      </c>
      <c r="H1254" s="13">
        <v>21.044557842904869</v>
      </c>
      <c r="I1254" s="13">
        <v>0</v>
      </c>
      <c r="J1254" s="13">
        <v>0</v>
      </c>
      <c r="K1254" s="13">
        <v>0</v>
      </c>
      <c r="L1254" s="13">
        <v>0</v>
      </c>
      <c r="M1254" s="13">
        <v>0</v>
      </c>
      <c r="N1254" s="13"/>
      <c r="O1254" s="13"/>
    </row>
    <row r="1255" spans="1:15" x14ac:dyDescent="0.35">
      <c r="A1255" s="12" t="str">
        <f t="shared" si="19"/>
        <v>DISTRIBUCION VOLUMEN X CRITERIO (Consumiciones)ColasMDD AM</v>
      </c>
      <c r="B1255" s="12" t="s">
        <v>118</v>
      </c>
      <c r="C1255" s="12" t="s">
        <v>158</v>
      </c>
      <c r="D1255" s="12" t="s">
        <v>5</v>
      </c>
      <c r="E1255" s="13">
        <v>17.43578009360975</v>
      </c>
      <c r="F1255" s="13">
        <v>16.772106501482142</v>
      </c>
      <c r="G1255" s="13">
        <v>18.624219014633365</v>
      </c>
      <c r="H1255" s="13">
        <v>20.147139720121469</v>
      </c>
      <c r="I1255" s="13">
        <v>0</v>
      </c>
      <c r="J1255" s="13">
        <v>0</v>
      </c>
      <c r="K1255" s="13">
        <v>0</v>
      </c>
      <c r="L1255" s="13">
        <v>0</v>
      </c>
      <c r="M1255" s="13">
        <v>0</v>
      </c>
      <c r="N1255" s="13"/>
      <c r="O1255" s="13"/>
    </row>
    <row r="1256" spans="1:15" x14ac:dyDescent="0.35">
      <c r="A1256" s="12" t="str">
        <f t="shared" si="19"/>
        <v>DISTRIBUCION VOLUMEN X CRITERIO (Consumiciones)ColasRTO CENTRO</v>
      </c>
      <c r="B1256" s="12" t="s">
        <v>118</v>
      </c>
      <c r="C1256" s="12" t="s">
        <v>158</v>
      </c>
      <c r="D1256" s="12" t="s">
        <v>6</v>
      </c>
      <c r="E1256" s="13">
        <v>10.055748856492469</v>
      </c>
      <c r="F1256" s="13">
        <v>11.975739852096044</v>
      </c>
      <c r="G1256" s="13">
        <v>11.927348035411377</v>
      </c>
      <c r="H1256" s="13">
        <v>10.31006528113824</v>
      </c>
      <c r="I1256" s="13">
        <v>0</v>
      </c>
      <c r="J1256" s="13">
        <v>0</v>
      </c>
      <c r="K1256" s="13">
        <v>0</v>
      </c>
      <c r="L1256" s="13">
        <v>0</v>
      </c>
      <c r="M1256" s="13">
        <v>0</v>
      </c>
      <c r="N1256" s="13"/>
      <c r="O1256" s="13"/>
    </row>
    <row r="1257" spans="1:15" x14ac:dyDescent="0.35">
      <c r="A1257" s="12" t="str">
        <f t="shared" si="19"/>
        <v>DISTRIBUCION VOLUMEN X CRITERIO (Consumiciones)ColasNORTE-CENTRO</v>
      </c>
      <c r="B1257" s="12" t="s">
        <v>118</v>
      </c>
      <c r="C1257" s="12" t="s">
        <v>158</v>
      </c>
      <c r="D1257" s="12" t="s">
        <v>7</v>
      </c>
      <c r="E1257" s="13">
        <v>7.4866367621092413</v>
      </c>
      <c r="F1257" s="13">
        <v>8.1565601917700175</v>
      </c>
      <c r="G1257" s="13">
        <v>7.6935440302093694</v>
      </c>
      <c r="H1257" s="13">
        <v>7.0321486126080996</v>
      </c>
      <c r="I1257" s="13">
        <v>0</v>
      </c>
      <c r="J1257" s="13">
        <v>0</v>
      </c>
      <c r="K1257" s="13">
        <v>0</v>
      </c>
      <c r="L1257" s="13">
        <v>0</v>
      </c>
      <c r="M1257" s="13">
        <v>0</v>
      </c>
      <c r="N1257" s="13"/>
      <c r="O1257" s="13"/>
    </row>
    <row r="1258" spans="1:15" x14ac:dyDescent="0.35">
      <c r="A1258" s="12" t="str">
        <f t="shared" si="19"/>
        <v>DISTRIBUCION VOLUMEN X CRITERIO (Consumiciones)ColasNOROESTE</v>
      </c>
      <c r="B1258" s="12" t="s">
        <v>118</v>
      </c>
      <c r="C1258" s="12" t="s">
        <v>158</v>
      </c>
      <c r="D1258" s="12" t="s">
        <v>8</v>
      </c>
      <c r="E1258" s="13">
        <v>7.1165002236823192</v>
      </c>
      <c r="F1258" s="13">
        <v>6.1925197286507414</v>
      </c>
      <c r="G1258" s="13">
        <v>5.3422713823346166</v>
      </c>
      <c r="H1258" s="13">
        <v>5.463341040652006</v>
      </c>
      <c r="I1258" s="13">
        <v>0</v>
      </c>
      <c r="J1258" s="13">
        <v>0</v>
      </c>
      <c r="K1258" s="13">
        <v>0</v>
      </c>
      <c r="L1258" s="13">
        <v>0</v>
      </c>
      <c r="M1258" s="13">
        <v>0</v>
      </c>
      <c r="N1258" s="13"/>
      <c r="O1258" s="13"/>
    </row>
    <row r="1259" spans="1:15" x14ac:dyDescent="0.35">
      <c r="A1259" s="12" t="str">
        <f t="shared" si="19"/>
        <v>DISTRIBUCION VOLUMEN X CRITERIO (Consumiciones)Colas&lt;2MIL</v>
      </c>
      <c r="B1259" s="12" t="s">
        <v>118</v>
      </c>
      <c r="C1259" s="12" t="s">
        <v>158</v>
      </c>
      <c r="D1259" s="12" t="s">
        <v>9</v>
      </c>
      <c r="E1259" s="13">
        <v>6.3801916964661283</v>
      </c>
      <c r="F1259" s="13">
        <v>6.5028681315272925</v>
      </c>
      <c r="G1259" s="13">
        <v>6.3540586831983967</v>
      </c>
      <c r="H1259" s="13">
        <v>5.7039405716534652</v>
      </c>
      <c r="I1259" s="13">
        <v>0</v>
      </c>
      <c r="J1259" s="13">
        <v>0</v>
      </c>
      <c r="K1259" s="13">
        <v>0</v>
      </c>
      <c r="L1259" s="13">
        <v>0</v>
      </c>
      <c r="M1259" s="13">
        <v>0</v>
      </c>
      <c r="N1259" s="13"/>
      <c r="O1259" s="13"/>
    </row>
    <row r="1260" spans="1:15" x14ac:dyDescent="0.35">
      <c r="A1260" s="12" t="str">
        <f t="shared" si="19"/>
        <v>DISTRIBUCION VOLUMEN X CRITERIO (Consumiciones)Colas2-5MIL</v>
      </c>
      <c r="B1260" s="12" t="s">
        <v>118</v>
      </c>
      <c r="C1260" s="12" t="s">
        <v>158</v>
      </c>
      <c r="D1260" s="12" t="s">
        <v>10</v>
      </c>
      <c r="E1260" s="13">
        <v>5.447684344103914</v>
      </c>
      <c r="F1260" s="13">
        <v>5.9956417516294689</v>
      </c>
      <c r="G1260" s="13">
        <v>5.2594126402953645</v>
      </c>
      <c r="H1260" s="13">
        <v>5.8099676352246821</v>
      </c>
      <c r="I1260" s="13">
        <v>0</v>
      </c>
      <c r="J1260" s="13">
        <v>0</v>
      </c>
      <c r="K1260" s="13">
        <v>0</v>
      </c>
      <c r="L1260" s="13">
        <v>0</v>
      </c>
      <c r="M1260" s="13">
        <v>0</v>
      </c>
      <c r="N1260" s="13"/>
      <c r="O1260" s="13"/>
    </row>
    <row r="1261" spans="1:15" x14ac:dyDescent="0.35">
      <c r="A1261" s="12" t="str">
        <f t="shared" si="19"/>
        <v>DISTRIBUCION VOLUMEN X CRITERIO (Consumiciones)Colas5-10MIL</v>
      </c>
      <c r="B1261" s="12" t="s">
        <v>118</v>
      </c>
      <c r="C1261" s="12" t="s">
        <v>158</v>
      </c>
      <c r="D1261" s="12" t="s">
        <v>11</v>
      </c>
      <c r="E1261" s="13">
        <v>8.4109654363053128</v>
      </c>
      <c r="F1261" s="13">
        <v>7.2448195952801884</v>
      </c>
      <c r="G1261" s="13">
        <v>8.1330941219503092</v>
      </c>
      <c r="H1261" s="13">
        <v>8.4281929841038412</v>
      </c>
      <c r="I1261" s="13">
        <v>0</v>
      </c>
      <c r="J1261" s="13">
        <v>0</v>
      </c>
      <c r="K1261" s="13">
        <v>0</v>
      </c>
      <c r="L1261" s="13">
        <v>0</v>
      </c>
      <c r="M1261" s="13">
        <v>0</v>
      </c>
      <c r="N1261" s="13"/>
      <c r="O1261" s="13"/>
    </row>
    <row r="1262" spans="1:15" x14ac:dyDescent="0.35">
      <c r="A1262" s="12" t="str">
        <f t="shared" si="19"/>
        <v>DISTRIBUCION VOLUMEN X CRITERIO (Consumiciones)Colas10-30MIL</v>
      </c>
      <c r="B1262" s="12" t="s">
        <v>118</v>
      </c>
      <c r="C1262" s="12" t="s">
        <v>158</v>
      </c>
      <c r="D1262" s="12" t="s">
        <v>12</v>
      </c>
      <c r="E1262" s="13">
        <v>18.22177690673027</v>
      </c>
      <c r="F1262" s="13">
        <v>17.361744362767904</v>
      </c>
      <c r="G1262" s="13">
        <v>16.657585473433056</v>
      </c>
      <c r="H1262" s="13">
        <v>15.67764027841757</v>
      </c>
      <c r="I1262" s="13">
        <v>0</v>
      </c>
      <c r="J1262" s="13">
        <v>0</v>
      </c>
      <c r="K1262" s="13">
        <v>0</v>
      </c>
      <c r="L1262" s="13">
        <v>0</v>
      </c>
      <c r="M1262" s="13">
        <v>0</v>
      </c>
      <c r="N1262" s="13"/>
      <c r="O1262" s="13"/>
    </row>
    <row r="1263" spans="1:15" x14ac:dyDescent="0.35">
      <c r="A1263" s="12" t="str">
        <f t="shared" si="19"/>
        <v>DISTRIBUCION VOLUMEN X CRITERIO (Consumiciones)Colas30-100MIL</v>
      </c>
      <c r="B1263" s="12" t="s">
        <v>118</v>
      </c>
      <c r="C1263" s="12" t="s">
        <v>158</v>
      </c>
      <c r="D1263" s="12" t="s">
        <v>13</v>
      </c>
      <c r="E1263" s="13">
        <v>19.28594374999793</v>
      </c>
      <c r="F1263" s="13">
        <v>19.843872265571346</v>
      </c>
      <c r="G1263" s="13">
        <v>20.724596763687014</v>
      </c>
      <c r="H1263" s="13">
        <v>21.196572404817598</v>
      </c>
      <c r="I1263" s="13">
        <v>0</v>
      </c>
      <c r="J1263" s="13">
        <v>0</v>
      </c>
      <c r="K1263" s="13">
        <v>0</v>
      </c>
      <c r="L1263" s="13">
        <v>0</v>
      </c>
      <c r="M1263" s="13">
        <v>0</v>
      </c>
      <c r="N1263" s="13"/>
      <c r="O1263" s="13"/>
    </row>
    <row r="1264" spans="1:15" x14ac:dyDescent="0.35">
      <c r="A1264" s="12" t="str">
        <f t="shared" si="19"/>
        <v>DISTRIBUCION VOLUMEN X CRITERIO (Consumiciones)Colas100-200MIL</v>
      </c>
      <c r="B1264" s="12" t="s">
        <v>118</v>
      </c>
      <c r="C1264" s="12" t="s">
        <v>158</v>
      </c>
      <c r="D1264" s="12" t="s">
        <v>14</v>
      </c>
      <c r="E1264" s="13">
        <v>10.193683158272883</v>
      </c>
      <c r="F1264" s="13">
        <v>10.22169996499577</v>
      </c>
      <c r="G1264" s="13">
        <v>9.2454336495149736</v>
      </c>
      <c r="H1264" s="13">
        <v>9.441589108977313</v>
      </c>
      <c r="I1264" s="13">
        <v>0</v>
      </c>
      <c r="J1264" s="13">
        <v>0</v>
      </c>
      <c r="K1264" s="13">
        <v>0</v>
      </c>
      <c r="L1264" s="13">
        <v>0</v>
      </c>
      <c r="M1264" s="13">
        <v>0</v>
      </c>
      <c r="N1264" s="13"/>
      <c r="O1264" s="13"/>
    </row>
    <row r="1265" spans="1:15" x14ac:dyDescent="0.35">
      <c r="A1265" s="12" t="str">
        <f t="shared" si="19"/>
        <v>DISTRIBUCION VOLUMEN X CRITERIO (Consumiciones)Colas200-500MIL</v>
      </c>
      <c r="B1265" s="12" t="s">
        <v>118</v>
      </c>
      <c r="C1265" s="12" t="s">
        <v>158</v>
      </c>
      <c r="D1265" s="12" t="s">
        <v>15</v>
      </c>
      <c r="E1265" s="13">
        <v>12.368113845079755</v>
      </c>
      <c r="F1265" s="13">
        <v>11.188848272164547</v>
      </c>
      <c r="G1265" s="13">
        <v>11.239914350934905</v>
      </c>
      <c r="H1265" s="13">
        <v>11.421766243136833</v>
      </c>
      <c r="I1265" s="13">
        <v>0</v>
      </c>
      <c r="J1265" s="13">
        <v>0</v>
      </c>
      <c r="K1265" s="13">
        <v>0</v>
      </c>
      <c r="L1265" s="13">
        <v>0</v>
      </c>
      <c r="M1265" s="13">
        <v>0</v>
      </c>
      <c r="N1265" s="13"/>
      <c r="O1265" s="13"/>
    </row>
    <row r="1266" spans="1:15" x14ac:dyDescent="0.35">
      <c r="A1266" s="12" t="str">
        <f t="shared" si="19"/>
        <v>DISTRIBUCION VOLUMEN X CRITERIO (Consumiciones)Colas&gt;500MIL</v>
      </c>
      <c r="B1266" s="12" t="s">
        <v>118</v>
      </c>
      <c r="C1266" s="12" t="s">
        <v>158</v>
      </c>
      <c r="D1266" s="12" t="s">
        <v>16</v>
      </c>
      <c r="E1266" s="13">
        <v>19.69164196737518</v>
      </c>
      <c r="F1266" s="13">
        <v>21.64050211133118</v>
      </c>
      <c r="G1266" s="13">
        <v>22.385910913494378</v>
      </c>
      <c r="H1266" s="13">
        <v>22.320335246000617</v>
      </c>
      <c r="I1266" s="13">
        <v>0</v>
      </c>
      <c r="J1266" s="13">
        <v>0</v>
      </c>
      <c r="K1266" s="13">
        <v>0</v>
      </c>
      <c r="L1266" s="13">
        <v>0</v>
      </c>
      <c r="M1266" s="13">
        <v>0</v>
      </c>
      <c r="N1266" s="13"/>
      <c r="O1266" s="13"/>
    </row>
    <row r="1267" spans="1:15" x14ac:dyDescent="0.35">
      <c r="A1267" s="12" t="str">
        <f t="shared" si="19"/>
        <v>DISTRIBUCION VOLUMEN X CRITERIO (Consumiciones)ColasDE 15 A 19 AÑOS</v>
      </c>
      <c r="B1267" s="12" t="s">
        <v>118</v>
      </c>
      <c r="C1267" s="12" t="s">
        <v>158</v>
      </c>
      <c r="D1267" s="12" t="s">
        <v>39</v>
      </c>
      <c r="E1267" s="13">
        <v>3.7320094756049333</v>
      </c>
      <c r="F1267" s="13">
        <v>2.9104166389734458</v>
      </c>
      <c r="G1267" s="13">
        <v>3.1990806446239946</v>
      </c>
      <c r="H1267" s="13">
        <v>4.3829255312012236</v>
      </c>
      <c r="I1267" s="13">
        <v>0</v>
      </c>
      <c r="J1267" s="13">
        <v>0</v>
      </c>
      <c r="K1267" s="13">
        <v>0</v>
      </c>
      <c r="L1267" s="13">
        <v>0</v>
      </c>
      <c r="M1267" s="13">
        <v>0</v>
      </c>
      <c r="N1267" s="13"/>
      <c r="O1267" s="13"/>
    </row>
    <row r="1268" spans="1:15" x14ac:dyDescent="0.35">
      <c r="A1268" s="12" t="str">
        <f t="shared" si="19"/>
        <v>DISTRIBUCION VOLUMEN X CRITERIO (Consumiciones)ColasDE 20 A 24 AÑOS</v>
      </c>
      <c r="B1268" s="12" t="s">
        <v>118</v>
      </c>
      <c r="C1268" s="12" t="s">
        <v>158</v>
      </c>
      <c r="D1268" s="12" t="s">
        <v>40</v>
      </c>
      <c r="E1268" s="13">
        <v>4.6608703257656074</v>
      </c>
      <c r="F1268" s="13">
        <v>5.8484237018525658</v>
      </c>
      <c r="G1268" s="13">
        <v>4.1747718515112764</v>
      </c>
      <c r="H1268" s="13">
        <v>3.6652623544442307</v>
      </c>
      <c r="I1268" s="13">
        <v>0</v>
      </c>
      <c r="J1268" s="13">
        <v>0</v>
      </c>
      <c r="K1268" s="13">
        <v>0</v>
      </c>
      <c r="L1268" s="13">
        <v>0</v>
      </c>
      <c r="M1268" s="13">
        <v>0</v>
      </c>
      <c r="N1268" s="13"/>
      <c r="O1268" s="13"/>
    </row>
    <row r="1269" spans="1:15" x14ac:dyDescent="0.35">
      <c r="A1269" s="12" t="str">
        <f t="shared" si="19"/>
        <v>DISTRIBUCION VOLUMEN X CRITERIO (Consumiciones)ColasDE 25 A 34 AÑOS</v>
      </c>
      <c r="B1269" s="12" t="s">
        <v>118</v>
      </c>
      <c r="C1269" s="12" t="s">
        <v>158</v>
      </c>
      <c r="D1269" s="12" t="s">
        <v>41</v>
      </c>
      <c r="E1269" s="13">
        <v>13.984777675455341</v>
      </c>
      <c r="F1269" s="13">
        <v>13.936940984638015</v>
      </c>
      <c r="G1269" s="13">
        <v>12.585714205613824</v>
      </c>
      <c r="H1269" s="13">
        <v>11.21343905925989</v>
      </c>
      <c r="I1269" s="13">
        <v>0</v>
      </c>
      <c r="J1269" s="13">
        <v>0</v>
      </c>
      <c r="K1269" s="13">
        <v>0</v>
      </c>
      <c r="L1269" s="13">
        <v>0</v>
      </c>
      <c r="M1269" s="13">
        <v>0</v>
      </c>
      <c r="N1269" s="13"/>
      <c r="O1269" s="13"/>
    </row>
    <row r="1270" spans="1:15" x14ac:dyDescent="0.35">
      <c r="A1270" s="12" t="str">
        <f t="shared" si="19"/>
        <v>DISTRIBUCION VOLUMEN X CRITERIO (Consumiciones)ColasDE 35 A 49 AÑOS</v>
      </c>
      <c r="B1270" s="12" t="s">
        <v>118</v>
      </c>
      <c r="C1270" s="12" t="s">
        <v>158</v>
      </c>
      <c r="D1270" s="12" t="s">
        <v>42</v>
      </c>
      <c r="E1270" s="13">
        <v>37.886053542623266</v>
      </c>
      <c r="F1270" s="13">
        <v>35.794919512422076</v>
      </c>
      <c r="G1270" s="13">
        <v>35.340942185891585</v>
      </c>
      <c r="H1270" s="13">
        <v>34.048205774973127</v>
      </c>
      <c r="I1270" s="13">
        <v>0</v>
      </c>
      <c r="J1270" s="13">
        <v>0</v>
      </c>
      <c r="K1270" s="13">
        <v>0</v>
      </c>
      <c r="L1270" s="13">
        <v>0</v>
      </c>
      <c r="M1270" s="13">
        <v>0</v>
      </c>
      <c r="N1270" s="13"/>
      <c r="O1270" s="13"/>
    </row>
    <row r="1271" spans="1:15" x14ac:dyDescent="0.35">
      <c r="A1271" s="12" t="str">
        <f t="shared" si="19"/>
        <v>DISTRIBUCION VOLUMEN X CRITERIO (Consumiciones)ColasDE 50 A 59 AÑOS</v>
      </c>
      <c r="B1271" s="12" t="s">
        <v>118</v>
      </c>
      <c r="C1271" s="12" t="s">
        <v>158</v>
      </c>
      <c r="D1271" s="12" t="s">
        <v>43</v>
      </c>
      <c r="E1271" s="13">
        <v>24.273965619734753</v>
      </c>
      <c r="F1271" s="13">
        <v>24.499452781950225</v>
      </c>
      <c r="G1271" s="13">
        <v>26.510625160996032</v>
      </c>
      <c r="H1271" s="13">
        <v>24.541220737904947</v>
      </c>
      <c r="I1271" s="13">
        <v>0</v>
      </c>
      <c r="J1271" s="13">
        <v>0</v>
      </c>
      <c r="K1271" s="13">
        <v>0</v>
      </c>
      <c r="L1271" s="13">
        <v>0</v>
      </c>
      <c r="M1271" s="13">
        <v>0</v>
      </c>
      <c r="N1271" s="13"/>
      <c r="O1271" s="13"/>
    </row>
    <row r="1272" spans="1:15" x14ac:dyDescent="0.35">
      <c r="A1272" s="12" t="str">
        <f t="shared" si="19"/>
        <v>DISTRIBUCION VOLUMEN X CRITERIO (Consumiciones)ColasDE 60 A 75 AÑOS</v>
      </c>
      <c r="B1272" s="12" t="s">
        <v>118</v>
      </c>
      <c r="C1272" s="12" t="s">
        <v>158</v>
      </c>
      <c r="D1272" s="12" t="s">
        <v>44</v>
      </c>
      <c r="E1272" s="13">
        <v>15.462328882472967</v>
      </c>
      <c r="F1272" s="13">
        <v>17.009855241994444</v>
      </c>
      <c r="G1272" s="13">
        <v>18.18886595136328</v>
      </c>
      <c r="H1272" s="13">
        <v>22.148940579107354</v>
      </c>
      <c r="I1272" s="13">
        <v>0</v>
      </c>
      <c r="J1272" s="13">
        <v>0</v>
      </c>
      <c r="K1272" s="13">
        <v>0</v>
      </c>
      <c r="L1272" s="13">
        <v>0</v>
      </c>
      <c r="M1272" s="13">
        <v>0</v>
      </c>
      <c r="N1272" s="13"/>
      <c r="O1272" s="13"/>
    </row>
    <row r="1273" spans="1:15" x14ac:dyDescent="0.35">
      <c r="A1273" s="12" t="str">
        <f t="shared" si="19"/>
        <v>DISTRIBUCION VOLUMEN X CRITERIO (Consumiciones)ColasALTA Y MEDIA ALTA</v>
      </c>
      <c r="B1273" s="12" t="s">
        <v>118</v>
      </c>
      <c r="C1273" s="12" t="s">
        <v>158</v>
      </c>
      <c r="D1273" s="12" t="s">
        <v>17</v>
      </c>
      <c r="E1273" s="13">
        <v>22.436645337242371</v>
      </c>
      <c r="F1273" s="13">
        <v>22.395299684961916</v>
      </c>
      <c r="G1273" s="13">
        <v>23.96694555604773</v>
      </c>
      <c r="H1273" s="13">
        <v>22.715719203149714</v>
      </c>
      <c r="I1273" s="13">
        <v>0</v>
      </c>
      <c r="J1273" s="13">
        <v>0</v>
      </c>
      <c r="K1273" s="13">
        <v>0</v>
      </c>
      <c r="L1273" s="13">
        <v>0</v>
      </c>
      <c r="M1273" s="13">
        <v>0</v>
      </c>
      <c r="N1273" s="13"/>
      <c r="O1273" s="13"/>
    </row>
    <row r="1274" spans="1:15" x14ac:dyDescent="0.35">
      <c r="A1274" s="12" t="str">
        <f t="shared" si="19"/>
        <v>DISTRIBUCION VOLUMEN X CRITERIO (Consumiciones)ColasMEDIA</v>
      </c>
      <c r="B1274" s="12" t="s">
        <v>118</v>
      </c>
      <c r="C1274" s="12" t="s">
        <v>158</v>
      </c>
      <c r="D1274" s="12" t="s">
        <v>18</v>
      </c>
      <c r="E1274" s="13">
        <v>33.842334388669208</v>
      </c>
      <c r="F1274" s="13">
        <v>32.416328809368729</v>
      </c>
      <c r="G1274" s="13">
        <v>33.039519352011787</v>
      </c>
      <c r="H1274" s="13">
        <v>32.451165862392308</v>
      </c>
      <c r="I1274" s="13">
        <v>0</v>
      </c>
      <c r="J1274" s="13">
        <v>0</v>
      </c>
      <c r="K1274" s="13">
        <v>0</v>
      </c>
      <c r="L1274" s="13">
        <v>0</v>
      </c>
      <c r="M1274" s="13">
        <v>0</v>
      </c>
      <c r="N1274" s="13"/>
      <c r="O1274" s="13"/>
    </row>
    <row r="1275" spans="1:15" x14ac:dyDescent="0.35">
      <c r="A1275" s="12" t="str">
        <f t="shared" si="19"/>
        <v>DISTRIBUCION VOLUMEN X CRITERIO (Consumiciones)ColasMEDIA BAJA</v>
      </c>
      <c r="B1275" s="12" t="s">
        <v>118</v>
      </c>
      <c r="C1275" s="12" t="s">
        <v>158</v>
      </c>
      <c r="D1275" s="12" t="s">
        <v>19</v>
      </c>
      <c r="E1275" s="13">
        <v>24.966646431634761</v>
      </c>
      <c r="F1275" s="13">
        <v>25.582067199262699</v>
      </c>
      <c r="G1275" s="13">
        <v>25.015641970548568</v>
      </c>
      <c r="H1275" s="13">
        <v>25.288115076081819</v>
      </c>
      <c r="I1275" s="13">
        <v>0</v>
      </c>
      <c r="J1275" s="13">
        <v>0</v>
      </c>
      <c r="K1275" s="13">
        <v>0</v>
      </c>
      <c r="L1275" s="13">
        <v>0</v>
      </c>
      <c r="M1275" s="13">
        <v>0</v>
      </c>
      <c r="N1275" s="13"/>
      <c r="O1275" s="13"/>
    </row>
    <row r="1276" spans="1:15" x14ac:dyDescent="0.35">
      <c r="A1276" s="12" t="str">
        <f t="shared" si="19"/>
        <v>DISTRIBUCION VOLUMEN X CRITERIO (Consumiciones)ColasBAJA</v>
      </c>
      <c r="B1276" s="12" t="s">
        <v>118</v>
      </c>
      <c r="C1276" s="12" t="s">
        <v>158</v>
      </c>
      <c r="D1276" s="12" t="s">
        <v>20</v>
      </c>
      <c r="E1276" s="13">
        <v>18.754384885767411</v>
      </c>
      <c r="F1276" s="13">
        <v>19.606339753729721</v>
      </c>
      <c r="G1276" s="13">
        <v>17.977893121391915</v>
      </c>
      <c r="H1276" s="13">
        <v>19.544984950603094</v>
      </c>
      <c r="I1276" s="13">
        <v>0</v>
      </c>
      <c r="J1276" s="13">
        <v>0</v>
      </c>
      <c r="K1276" s="13">
        <v>0</v>
      </c>
      <c r="L1276" s="13">
        <v>0</v>
      </c>
      <c r="M1276" s="13">
        <v>0</v>
      </c>
      <c r="N1276" s="13"/>
      <c r="O1276" s="13"/>
    </row>
    <row r="1277" spans="1:15" x14ac:dyDescent="0.35">
      <c r="A1277" s="12" t="str">
        <f t="shared" si="19"/>
        <v>DISTRIBUCION VOLUMEN X CRITERIO (Consumiciones)ColasHOMBRE</v>
      </c>
      <c r="B1277" s="12" t="s">
        <v>118</v>
      </c>
      <c r="C1277" s="12" t="s">
        <v>158</v>
      </c>
      <c r="D1277" s="12" t="s">
        <v>21</v>
      </c>
      <c r="E1277" s="13">
        <v>46.603292033916659</v>
      </c>
      <c r="F1277" s="13">
        <v>47.416005352545788</v>
      </c>
      <c r="G1277" s="13">
        <v>49.796942980111197</v>
      </c>
      <c r="H1277" s="13">
        <v>52.250745761347417</v>
      </c>
      <c r="I1277" s="13">
        <v>0</v>
      </c>
      <c r="J1277" s="13">
        <v>0</v>
      </c>
      <c r="K1277" s="13">
        <v>0</v>
      </c>
      <c r="L1277" s="13">
        <v>0</v>
      </c>
      <c r="M1277" s="13">
        <v>0</v>
      </c>
      <c r="N1277" s="13"/>
      <c r="O1277" s="13"/>
    </row>
    <row r="1278" spans="1:15" x14ac:dyDescent="0.35">
      <c r="A1278" s="12" t="str">
        <f t="shared" si="19"/>
        <v>DISTRIBUCION VOLUMEN X CRITERIO (Consumiciones)ColasMUJER</v>
      </c>
      <c r="B1278" s="12" t="s">
        <v>118</v>
      </c>
      <c r="C1278" s="12" t="s">
        <v>158</v>
      </c>
      <c r="D1278" s="12" t="s">
        <v>22</v>
      </c>
      <c r="E1278" s="13">
        <v>53.396707966083333</v>
      </c>
      <c r="F1278" s="13">
        <v>52.584012371115755</v>
      </c>
      <c r="G1278" s="13">
        <v>50.203073511159801</v>
      </c>
      <c r="H1278" s="13">
        <v>47.749239330879512</v>
      </c>
      <c r="I1278" s="13">
        <v>0</v>
      </c>
      <c r="J1278" s="13">
        <v>0</v>
      </c>
      <c r="K1278" s="13">
        <v>0</v>
      </c>
      <c r="L1278" s="13">
        <v>0</v>
      </c>
      <c r="M1278" s="13">
        <v>0</v>
      </c>
      <c r="N1278" s="13"/>
      <c r="O1278" s="13"/>
    </row>
    <row r="1279" spans="1:15" x14ac:dyDescent="0.35">
      <c r="A1279" s="12" t="str">
        <f t="shared" si="19"/>
        <v>DISTRIBUCION VOLUMEN X CRITERIO (Consumiciones)Cola RegularT.ESPAÑA</v>
      </c>
      <c r="B1279" s="12" t="s">
        <v>118</v>
      </c>
      <c r="C1279" s="12" t="s">
        <v>159</v>
      </c>
      <c r="D1279" s="12" t="s">
        <v>36</v>
      </c>
      <c r="E1279" s="13">
        <v>100</v>
      </c>
      <c r="F1279" s="13">
        <v>100</v>
      </c>
      <c r="G1279" s="13">
        <v>100</v>
      </c>
      <c r="H1279" s="13">
        <v>100</v>
      </c>
      <c r="I1279" s="13">
        <v>0</v>
      </c>
      <c r="J1279" s="13">
        <v>0</v>
      </c>
      <c r="K1279" s="13">
        <v>0</v>
      </c>
      <c r="L1279" s="13">
        <v>0</v>
      </c>
      <c r="M1279" s="13">
        <v>0</v>
      </c>
      <c r="N1279" s="13"/>
      <c r="O1279" s="13"/>
    </row>
    <row r="1280" spans="1:15" x14ac:dyDescent="0.35">
      <c r="A1280" s="12" t="str">
        <f t="shared" si="19"/>
        <v>DISTRIBUCION VOLUMEN X CRITERIO (Consumiciones)Cola RegularBCN AM</v>
      </c>
      <c r="B1280" s="12" t="s">
        <v>118</v>
      </c>
      <c r="C1280" s="12" t="s">
        <v>159</v>
      </c>
      <c r="D1280" s="12" t="s">
        <v>1</v>
      </c>
      <c r="E1280" s="13">
        <v>7.4860164129928064</v>
      </c>
      <c r="F1280" s="13">
        <v>7.6906492268859958</v>
      </c>
      <c r="G1280" s="13">
        <v>7.592900730284474</v>
      </c>
      <c r="H1280" s="13">
        <v>6.1510872503351637</v>
      </c>
      <c r="I1280" s="13">
        <v>0</v>
      </c>
      <c r="J1280" s="13">
        <v>0</v>
      </c>
      <c r="K1280" s="13">
        <v>0</v>
      </c>
      <c r="L1280" s="13">
        <v>0</v>
      </c>
      <c r="M1280" s="13">
        <v>0</v>
      </c>
      <c r="N1280" s="13"/>
      <c r="O1280" s="13"/>
    </row>
    <row r="1281" spans="1:15" x14ac:dyDescent="0.35">
      <c r="A1281" s="12" t="str">
        <f t="shared" si="19"/>
        <v>DISTRIBUCION VOLUMEN X CRITERIO (Consumiciones)Cola RegularREST.CAT ARAGON</v>
      </c>
      <c r="B1281" s="12" t="s">
        <v>118</v>
      </c>
      <c r="C1281" s="12" t="s">
        <v>159</v>
      </c>
      <c r="D1281" s="12" t="s">
        <v>2</v>
      </c>
      <c r="E1281" s="13">
        <v>10.440913523406218</v>
      </c>
      <c r="F1281" s="13">
        <v>10.848862150181295</v>
      </c>
      <c r="G1281" s="13">
        <v>11.773791870428205</v>
      </c>
      <c r="H1281" s="13">
        <v>11.887595870268923</v>
      </c>
      <c r="I1281" s="13">
        <v>0</v>
      </c>
      <c r="J1281" s="13">
        <v>0</v>
      </c>
      <c r="K1281" s="13">
        <v>0</v>
      </c>
      <c r="L1281" s="13">
        <v>0</v>
      </c>
      <c r="M1281" s="13">
        <v>0</v>
      </c>
      <c r="N1281" s="13"/>
      <c r="O1281" s="13"/>
    </row>
    <row r="1282" spans="1:15" x14ac:dyDescent="0.35">
      <c r="A1282" s="12" t="str">
        <f t="shared" si="19"/>
        <v>DISTRIBUCION VOLUMEN X CRITERIO (Consumiciones)Cola RegularLEVANTE</v>
      </c>
      <c r="B1282" s="12" t="s">
        <v>118</v>
      </c>
      <c r="C1282" s="12" t="s">
        <v>159</v>
      </c>
      <c r="D1282" s="12" t="s">
        <v>3</v>
      </c>
      <c r="E1282" s="13">
        <v>15.517837269288833</v>
      </c>
      <c r="F1282" s="13">
        <v>14.580024382496115</v>
      </c>
      <c r="G1282" s="13">
        <v>16.046555676967127</v>
      </c>
      <c r="H1282" s="13">
        <v>15.592410684859766</v>
      </c>
      <c r="I1282" s="13">
        <v>0</v>
      </c>
      <c r="J1282" s="13">
        <v>0</v>
      </c>
      <c r="K1282" s="13">
        <v>0</v>
      </c>
      <c r="L1282" s="13">
        <v>0</v>
      </c>
      <c r="M1282" s="13">
        <v>0</v>
      </c>
      <c r="N1282" s="13"/>
      <c r="O1282" s="13"/>
    </row>
    <row r="1283" spans="1:15" x14ac:dyDescent="0.35">
      <c r="A1283" s="12" t="str">
        <f t="shared" si="19"/>
        <v>DISTRIBUCION VOLUMEN X CRITERIO (Consumiciones)Cola RegularANDALUCIA</v>
      </c>
      <c r="B1283" s="12" t="s">
        <v>118</v>
      </c>
      <c r="C1283" s="12" t="s">
        <v>159</v>
      </c>
      <c r="D1283" s="12" t="s">
        <v>4</v>
      </c>
      <c r="E1283" s="13">
        <v>23.886216248812527</v>
      </c>
      <c r="F1283" s="13">
        <v>22.733447375876782</v>
      </c>
      <c r="G1283" s="13">
        <v>20.69755679906838</v>
      </c>
      <c r="H1283" s="13">
        <v>22.063142095718181</v>
      </c>
      <c r="I1283" s="13">
        <v>0</v>
      </c>
      <c r="J1283" s="13">
        <v>0</v>
      </c>
      <c r="K1283" s="13">
        <v>0</v>
      </c>
      <c r="L1283" s="13">
        <v>0</v>
      </c>
      <c r="M1283" s="13">
        <v>0</v>
      </c>
      <c r="N1283" s="13"/>
      <c r="O1283" s="13"/>
    </row>
    <row r="1284" spans="1:15" x14ac:dyDescent="0.35">
      <c r="A1284" s="12" t="str">
        <f t="shared" ref="A1284:A1347" si="20">B1284&amp;C1284&amp;D1284</f>
        <v>DISTRIBUCION VOLUMEN X CRITERIO (Consumiciones)Cola RegularMDD AM</v>
      </c>
      <c r="B1284" s="12" t="s">
        <v>118</v>
      </c>
      <c r="C1284" s="12" t="s">
        <v>159</v>
      </c>
      <c r="D1284" s="12" t="s">
        <v>5</v>
      </c>
      <c r="E1284" s="13">
        <v>14.436915891593415</v>
      </c>
      <c r="F1284" s="13">
        <v>13.598221108029913</v>
      </c>
      <c r="G1284" s="13">
        <v>16.699515715931668</v>
      </c>
      <c r="H1284" s="13">
        <v>19.395395203508322</v>
      </c>
      <c r="I1284" s="13">
        <v>0</v>
      </c>
      <c r="J1284" s="13">
        <v>0</v>
      </c>
      <c r="K1284" s="13">
        <v>0</v>
      </c>
      <c r="L1284" s="13">
        <v>0</v>
      </c>
      <c r="M1284" s="13">
        <v>0</v>
      </c>
      <c r="N1284" s="13"/>
      <c r="O1284" s="13"/>
    </row>
    <row r="1285" spans="1:15" x14ac:dyDescent="0.35">
      <c r="A1285" s="12" t="str">
        <f t="shared" si="20"/>
        <v>DISTRIBUCION VOLUMEN X CRITERIO (Consumiciones)Cola RegularRTO CENTRO</v>
      </c>
      <c r="B1285" s="12" t="s">
        <v>118</v>
      </c>
      <c r="C1285" s="12" t="s">
        <v>159</v>
      </c>
      <c r="D1285" s="12" t="s">
        <v>6</v>
      </c>
      <c r="E1285" s="13">
        <v>10.215844197632407</v>
      </c>
      <c r="F1285" s="13">
        <v>12.219873165231476</v>
      </c>
      <c r="G1285" s="13">
        <v>12.120971801819348</v>
      </c>
      <c r="H1285" s="13">
        <v>9.9232826197777424</v>
      </c>
      <c r="I1285" s="13">
        <v>0</v>
      </c>
      <c r="J1285" s="13">
        <v>0</v>
      </c>
      <c r="K1285" s="13">
        <v>0</v>
      </c>
      <c r="L1285" s="13">
        <v>0</v>
      </c>
      <c r="M1285" s="13">
        <v>0</v>
      </c>
      <c r="N1285" s="13"/>
      <c r="O1285" s="13"/>
    </row>
    <row r="1286" spans="1:15" x14ac:dyDescent="0.35">
      <c r="A1286" s="12" t="str">
        <f t="shared" si="20"/>
        <v>DISTRIBUCION VOLUMEN X CRITERIO (Consumiciones)Cola RegularNORTE-CENTRO</v>
      </c>
      <c r="B1286" s="12" t="s">
        <v>118</v>
      </c>
      <c r="C1286" s="12" t="s">
        <v>159</v>
      </c>
      <c r="D1286" s="12" t="s">
        <v>7</v>
      </c>
      <c r="E1286" s="13">
        <v>9.4048041611255258</v>
      </c>
      <c r="F1286" s="13">
        <v>11.178941622237296</v>
      </c>
      <c r="G1286" s="13">
        <v>9.5654271217117426</v>
      </c>
      <c r="H1286" s="13">
        <v>8.9979663378418984</v>
      </c>
      <c r="I1286" s="13">
        <v>0</v>
      </c>
      <c r="J1286" s="13">
        <v>0</v>
      </c>
      <c r="K1286" s="13">
        <v>0</v>
      </c>
      <c r="L1286" s="13">
        <v>0</v>
      </c>
      <c r="M1286" s="13">
        <v>0</v>
      </c>
      <c r="N1286" s="13"/>
      <c r="O1286" s="13"/>
    </row>
    <row r="1287" spans="1:15" x14ac:dyDescent="0.35">
      <c r="A1287" s="12" t="str">
        <f t="shared" si="20"/>
        <v>DISTRIBUCION VOLUMEN X CRITERIO (Consumiciones)Cola RegularNOROESTE</v>
      </c>
      <c r="B1287" s="12" t="s">
        <v>118</v>
      </c>
      <c r="C1287" s="12" t="s">
        <v>159</v>
      </c>
      <c r="D1287" s="12" t="s">
        <v>8</v>
      </c>
      <c r="E1287" s="13">
        <v>8.6114431409650383</v>
      </c>
      <c r="F1287" s="13">
        <v>7.14998454630528</v>
      </c>
      <c r="G1287" s="13">
        <v>5.5032969866954673</v>
      </c>
      <c r="H1287" s="13">
        <v>5.9891138905233028</v>
      </c>
      <c r="I1287" s="13">
        <v>0</v>
      </c>
      <c r="J1287" s="13">
        <v>0</v>
      </c>
      <c r="K1287" s="13">
        <v>0</v>
      </c>
      <c r="L1287" s="13">
        <v>0</v>
      </c>
      <c r="M1287" s="13">
        <v>0</v>
      </c>
      <c r="N1287" s="13"/>
      <c r="O1287" s="13"/>
    </row>
    <row r="1288" spans="1:15" x14ac:dyDescent="0.35">
      <c r="A1288" s="12" t="str">
        <f t="shared" si="20"/>
        <v>DISTRIBUCION VOLUMEN X CRITERIO (Consumiciones)Cola Regular&lt;2MIL</v>
      </c>
      <c r="B1288" s="12" t="s">
        <v>118</v>
      </c>
      <c r="C1288" s="12" t="s">
        <v>159</v>
      </c>
      <c r="D1288" s="12" t="s">
        <v>9</v>
      </c>
      <c r="E1288" s="13">
        <v>7.3182820252806495</v>
      </c>
      <c r="F1288" s="13">
        <v>7.6345079572218841</v>
      </c>
      <c r="G1288" s="13">
        <v>8.386412386073653</v>
      </c>
      <c r="H1288" s="13">
        <v>7.4310003162668172</v>
      </c>
      <c r="I1288" s="13">
        <v>0</v>
      </c>
      <c r="J1288" s="13">
        <v>0</v>
      </c>
      <c r="K1288" s="13">
        <v>0</v>
      </c>
      <c r="L1288" s="13">
        <v>0</v>
      </c>
      <c r="M1288" s="13">
        <v>0</v>
      </c>
      <c r="N1288" s="13"/>
      <c r="O1288" s="13"/>
    </row>
    <row r="1289" spans="1:15" x14ac:dyDescent="0.35">
      <c r="A1289" s="12" t="str">
        <f t="shared" si="20"/>
        <v>DISTRIBUCION VOLUMEN X CRITERIO (Consumiciones)Cola Regular2-5MIL</v>
      </c>
      <c r="B1289" s="12" t="s">
        <v>118</v>
      </c>
      <c r="C1289" s="12" t="s">
        <v>159</v>
      </c>
      <c r="D1289" s="12" t="s">
        <v>10</v>
      </c>
      <c r="E1289" s="13">
        <v>5.7246806162687687</v>
      </c>
      <c r="F1289" s="13">
        <v>5.7208325821120631</v>
      </c>
      <c r="G1289" s="13">
        <v>5.8408192976026987</v>
      </c>
      <c r="H1289" s="13">
        <v>7.2662240946937917</v>
      </c>
      <c r="I1289" s="13">
        <v>0</v>
      </c>
      <c r="J1289" s="13">
        <v>0</v>
      </c>
      <c r="K1289" s="13">
        <v>0</v>
      </c>
      <c r="L1289" s="13">
        <v>0</v>
      </c>
      <c r="M1289" s="13">
        <v>0</v>
      </c>
      <c r="N1289" s="13"/>
      <c r="O1289" s="13"/>
    </row>
    <row r="1290" spans="1:15" x14ac:dyDescent="0.35">
      <c r="A1290" s="12" t="str">
        <f t="shared" si="20"/>
        <v>DISTRIBUCION VOLUMEN X CRITERIO (Consumiciones)Cola Regular5-10MIL</v>
      </c>
      <c r="B1290" s="12" t="s">
        <v>118</v>
      </c>
      <c r="C1290" s="12" t="s">
        <v>159</v>
      </c>
      <c r="D1290" s="12" t="s">
        <v>11</v>
      </c>
      <c r="E1290" s="13">
        <v>9.4774357393501951</v>
      </c>
      <c r="F1290" s="13">
        <v>9.0830020805251976</v>
      </c>
      <c r="G1290" s="13">
        <v>8.9786373167649423</v>
      </c>
      <c r="H1290" s="13">
        <v>9.7486555636654781</v>
      </c>
      <c r="I1290" s="13">
        <v>0</v>
      </c>
      <c r="J1290" s="13">
        <v>0</v>
      </c>
      <c r="K1290" s="13">
        <v>0</v>
      </c>
      <c r="L1290" s="13">
        <v>0</v>
      </c>
      <c r="M1290" s="13">
        <v>0</v>
      </c>
      <c r="N1290" s="13"/>
      <c r="O1290" s="13"/>
    </row>
    <row r="1291" spans="1:15" x14ac:dyDescent="0.35">
      <c r="A1291" s="12" t="str">
        <f t="shared" si="20"/>
        <v>DISTRIBUCION VOLUMEN X CRITERIO (Consumiciones)Cola Regular10-30MIL</v>
      </c>
      <c r="B1291" s="12" t="s">
        <v>118</v>
      </c>
      <c r="C1291" s="12" t="s">
        <v>159</v>
      </c>
      <c r="D1291" s="12" t="s">
        <v>12</v>
      </c>
      <c r="E1291" s="13">
        <v>18.41111299534716</v>
      </c>
      <c r="F1291" s="13">
        <v>18.10409637381915</v>
      </c>
      <c r="G1291" s="13">
        <v>16.710081974524059</v>
      </c>
      <c r="H1291" s="13">
        <v>14.818606164360782</v>
      </c>
      <c r="I1291" s="13">
        <v>0</v>
      </c>
      <c r="J1291" s="13">
        <v>0</v>
      </c>
      <c r="K1291" s="13">
        <v>0</v>
      </c>
      <c r="L1291" s="13">
        <v>0</v>
      </c>
      <c r="M1291" s="13">
        <v>0</v>
      </c>
      <c r="N1291" s="13"/>
      <c r="O1291" s="13"/>
    </row>
    <row r="1292" spans="1:15" x14ac:dyDescent="0.35">
      <c r="A1292" s="12" t="str">
        <f t="shared" si="20"/>
        <v>DISTRIBUCION VOLUMEN X CRITERIO (Consumiciones)Cola Regular30-100MIL</v>
      </c>
      <c r="B1292" s="12" t="s">
        <v>118</v>
      </c>
      <c r="C1292" s="12" t="s">
        <v>159</v>
      </c>
      <c r="D1292" s="12" t="s">
        <v>13</v>
      </c>
      <c r="E1292" s="13">
        <v>18.018350475685686</v>
      </c>
      <c r="F1292" s="13">
        <v>18.699113701989809</v>
      </c>
      <c r="G1292" s="13">
        <v>18.6038107346907</v>
      </c>
      <c r="H1292" s="13">
        <v>19.485301454283118</v>
      </c>
      <c r="I1292" s="13">
        <v>0</v>
      </c>
      <c r="J1292" s="13">
        <v>0</v>
      </c>
      <c r="K1292" s="13">
        <v>0</v>
      </c>
      <c r="L1292" s="13">
        <v>0</v>
      </c>
      <c r="M1292" s="13">
        <v>0</v>
      </c>
      <c r="N1292" s="13"/>
      <c r="O1292" s="13"/>
    </row>
    <row r="1293" spans="1:15" x14ac:dyDescent="0.35">
      <c r="A1293" s="12" t="str">
        <f t="shared" si="20"/>
        <v>DISTRIBUCION VOLUMEN X CRITERIO (Consumiciones)Cola Regular100-200MIL</v>
      </c>
      <c r="B1293" s="12" t="s">
        <v>118</v>
      </c>
      <c r="C1293" s="12" t="s">
        <v>159</v>
      </c>
      <c r="D1293" s="12" t="s">
        <v>14</v>
      </c>
      <c r="E1293" s="13">
        <v>10.101757900689471</v>
      </c>
      <c r="F1293" s="13">
        <v>10.693316420123001</v>
      </c>
      <c r="G1293" s="13">
        <v>9.052414054359943</v>
      </c>
      <c r="H1293" s="13">
        <v>9.0497361318814491</v>
      </c>
      <c r="I1293" s="13">
        <v>0</v>
      </c>
      <c r="J1293" s="13">
        <v>0</v>
      </c>
      <c r="K1293" s="13">
        <v>0</v>
      </c>
      <c r="L1293" s="13">
        <v>0</v>
      </c>
      <c r="M1293" s="13">
        <v>0</v>
      </c>
      <c r="N1293" s="13"/>
      <c r="O1293" s="13"/>
    </row>
    <row r="1294" spans="1:15" x14ac:dyDescent="0.35">
      <c r="A1294" s="12" t="str">
        <f t="shared" si="20"/>
        <v>DISTRIBUCION VOLUMEN X CRITERIO (Consumiciones)Cola Regular200-500MIL</v>
      </c>
      <c r="B1294" s="12" t="s">
        <v>118</v>
      </c>
      <c r="C1294" s="12" t="s">
        <v>159</v>
      </c>
      <c r="D1294" s="12" t="s">
        <v>15</v>
      </c>
      <c r="E1294" s="13">
        <v>13.833424074174516</v>
      </c>
      <c r="F1294" s="13">
        <v>11.452418360134047</v>
      </c>
      <c r="G1294" s="13">
        <v>11.68108071813144</v>
      </c>
      <c r="H1294" s="13">
        <v>11.237377295428887</v>
      </c>
      <c r="I1294" s="13">
        <v>0</v>
      </c>
      <c r="J1294" s="13">
        <v>0</v>
      </c>
      <c r="K1294" s="13">
        <v>0</v>
      </c>
      <c r="L1294" s="13">
        <v>0</v>
      </c>
      <c r="M1294" s="13">
        <v>0</v>
      </c>
      <c r="N1294" s="13"/>
      <c r="O1294" s="13"/>
    </row>
    <row r="1295" spans="1:15" x14ac:dyDescent="0.35">
      <c r="A1295" s="12" t="str">
        <f t="shared" si="20"/>
        <v>DISTRIBUCION VOLUMEN X CRITERIO (Consumiciones)Cola Regular&gt;500MIL</v>
      </c>
      <c r="B1295" s="12" t="s">
        <v>118</v>
      </c>
      <c r="C1295" s="12" t="s">
        <v>159</v>
      </c>
      <c r="D1295" s="12" t="s">
        <v>16</v>
      </c>
      <c r="E1295" s="13">
        <v>17.114947019020331</v>
      </c>
      <c r="F1295" s="13">
        <v>18.612716101319002</v>
      </c>
      <c r="G1295" s="13">
        <v>20.746760220758976</v>
      </c>
      <c r="H1295" s="13">
        <v>20.963089908669641</v>
      </c>
      <c r="I1295" s="13">
        <v>0</v>
      </c>
      <c r="J1295" s="13">
        <v>0</v>
      </c>
      <c r="K1295" s="13">
        <v>0</v>
      </c>
      <c r="L1295" s="13">
        <v>0</v>
      </c>
      <c r="M1295" s="13">
        <v>0</v>
      </c>
      <c r="N1295" s="13"/>
      <c r="O1295" s="13"/>
    </row>
    <row r="1296" spans="1:15" x14ac:dyDescent="0.35">
      <c r="A1296" s="12" t="str">
        <f t="shared" si="20"/>
        <v>DISTRIBUCION VOLUMEN X CRITERIO (Consumiciones)Cola RegularDE 15 A 19 AÑOS</v>
      </c>
      <c r="B1296" s="12" t="s">
        <v>118</v>
      </c>
      <c r="C1296" s="12" t="s">
        <v>159</v>
      </c>
      <c r="D1296" s="12" t="s">
        <v>39</v>
      </c>
      <c r="E1296" s="13">
        <v>5.6989253217752616</v>
      </c>
      <c r="F1296" s="13">
        <v>4.6189805712715817</v>
      </c>
      <c r="G1296" s="13">
        <v>4.1903048981941149</v>
      </c>
      <c r="H1296" s="13">
        <v>6.827840792614233</v>
      </c>
      <c r="I1296" s="13">
        <v>0</v>
      </c>
      <c r="J1296" s="13">
        <v>0</v>
      </c>
      <c r="K1296" s="13">
        <v>0</v>
      </c>
      <c r="L1296" s="13">
        <v>0</v>
      </c>
      <c r="M1296" s="13">
        <v>0</v>
      </c>
      <c r="N1296" s="13"/>
      <c r="O1296" s="13"/>
    </row>
    <row r="1297" spans="1:15" x14ac:dyDescent="0.35">
      <c r="A1297" s="12" t="str">
        <f t="shared" si="20"/>
        <v>DISTRIBUCION VOLUMEN X CRITERIO (Consumiciones)Cola RegularDE 20 A 24 AÑOS</v>
      </c>
      <c r="B1297" s="12" t="s">
        <v>118</v>
      </c>
      <c r="C1297" s="12" t="s">
        <v>159</v>
      </c>
      <c r="D1297" s="12" t="s">
        <v>40</v>
      </c>
      <c r="E1297" s="13">
        <v>6.0681364165537843</v>
      </c>
      <c r="F1297" s="13">
        <v>7.9656105211043107</v>
      </c>
      <c r="G1297" s="13">
        <v>5.6272659580402946</v>
      </c>
      <c r="H1297" s="13">
        <v>3.8649740243954795</v>
      </c>
      <c r="I1297" s="13">
        <v>0</v>
      </c>
      <c r="J1297" s="13">
        <v>0</v>
      </c>
      <c r="K1297" s="13">
        <v>0</v>
      </c>
      <c r="L1297" s="13">
        <v>0</v>
      </c>
      <c r="M1297" s="13">
        <v>0</v>
      </c>
      <c r="N1297" s="13"/>
      <c r="O1297" s="13"/>
    </row>
    <row r="1298" spans="1:15" x14ac:dyDescent="0.35">
      <c r="A1298" s="12" t="str">
        <f t="shared" si="20"/>
        <v>DISTRIBUCION VOLUMEN X CRITERIO (Consumiciones)Cola RegularDE 25 A 34 AÑOS</v>
      </c>
      <c r="B1298" s="12" t="s">
        <v>118</v>
      </c>
      <c r="C1298" s="12" t="s">
        <v>159</v>
      </c>
      <c r="D1298" s="12" t="s">
        <v>41</v>
      </c>
      <c r="E1298" s="13">
        <v>16.243857829126643</v>
      </c>
      <c r="F1298" s="13">
        <v>15.553625036130168</v>
      </c>
      <c r="G1298" s="13">
        <v>12.928851297698909</v>
      </c>
      <c r="H1298" s="13">
        <v>11.065994544246212</v>
      </c>
      <c r="I1298" s="13">
        <v>0</v>
      </c>
      <c r="J1298" s="13">
        <v>0</v>
      </c>
      <c r="K1298" s="13">
        <v>0</v>
      </c>
      <c r="L1298" s="13">
        <v>0</v>
      </c>
      <c r="M1298" s="13">
        <v>0</v>
      </c>
      <c r="N1298" s="13"/>
      <c r="O1298" s="13"/>
    </row>
    <row r="1299" spans="1:15" x14ac:dyDescent="0.35">
      <c r="A1299" s="12" t="str">
        <f t="shared" si="20"/>
        <v>DISTRIBUCION VOLUMEN X CRITERIO (Consumiciones)Cola RegularDE 35 A 49 AÑOS</v>
      </c>
      <c r="B1299" s="12" t="s">
        <v>118</v>
      </c>
      <c r="C1299" s="12" t="s">
        <v>159</v>
      </c>
      <c r="D1299" s="12" t="s">
        <v>42</v>
      </c>
      <c r="E1299" s="13">
        <v>34.625148784084168</v>
      </c>
      <c r="F1299" s="13">
        <v>32.309093211535327</v>
      </c>
      <c r="G1299" s="13">
        <v>32.993725386179548</v>
      </c>
      <c r="H1299" s="13">
        <v>31.371279707462264</v>
      </c>
      <c r="I1299" s="13">
        <v>0</v>
      </c>
      <c r="J1299" s="13">
        <v>0</v>
      </c>
      <c r="K1299" s="13">
        <v>0</v>
      </c>
      <c r="L1299" s="13">
        <v>0</v>
      </c>
      <c r="M1299" s="13">
        <v>0</v>
      </c>
      <c r="N1299" s="13"/>
      <c r="O1299" s="13"/>
    </row>
    <row r="1300" spans="1:15" x14ac:dyDescent="0.35">
      <c r="A1300" s="12" t="str">
        <f t="shared" si="20"/>
        <v>DISTRIBUCION VOLUMEN X CRITERIO (Consumiciones)Cola RegularDE 50 A 59 AÑOS</v>
      </c>
      <c r="B1300" s="12" t="s">
        <v>118</v>
      </c>
      <c r="C1300" s="12" t="s">
        <v>159</v>
      </c>
      <c r="D1300" s="12" t="s">
        <v>43</v>
      </c>
      <c r="E1300" s="13">
        <v>23.178529229421454</v>
      </c>
      <c r="F1300" s="13">
        <v>24.36833738277371</v>
      </c>
      <c r="G1300" s="13">
        <v>27.812433710340205</v>
      </c>
      <c r="H1300" s="13">
        <v>22.955053828854297</v>
      </c>
      <c r="I1300" s="13">
        <v>0</v>
      </c>
      <c r="J1300" s="13">
        <v>0</v>
      </c>
      <c r="K1300" s="13">
        <v>0</v>
      </c>
      <c r="L1300" s="13">
        <v>0</v>
      </c>
      <c r="M1300" s="13">
        <v>0</v>
      </c>
      <c r="N1300" s="13"/>
      <c r="O1300" s="13"/>
    </row>
    <row r="1301" spans="1:15" x14ac:dyDescent="0.35">
      <c r="A1301" s="12" t="str">
        <f t="shared" si="20"/>
        <v>DISTRIBUCION VOLUMEN X CRITERIO (Consumiciones)Cola RegularDE 60 A 75 AÑOS</v>
      </c>
      <c r="B1301" s="12" t="s">
        <v>118</v>
      </c>
      <c r="C1301" s="12" t="s">
        <v>159</v>
      </c>
      <c r="D1301" s="12" t="s">
        <v>44</v>
      </c>
      <c r="E1301" s="13">
        <v>14.185400130492882</v>
      </c>
      <c r="F1301" s="13">
        <v>15.184360431673205</v>
      </c>
      <c r="G1301" s="13">
        <v>16.447428771290777</v>
      </c>
      <c r="H1301" s="13">
        <v>23.914860126010858</v>
      </c>
      <c r="I1301" s="13">
        <v>0</v>
      </c>
      <c r="J1301" s="13">
        <v>0</v>
      </c>
      <c r="K1301" s="13">
        <v>0</v>
      </c>
      <c r="L1301" s="13">
        <v>0</v>
      </c>
      <c r="M1301" s="13">
        <v>0</v>
      </c>
      <c r="N1301" s="13"/>
      <c r="O1301" s="13"/>
    </row>
    <row r="1302" spans="1:15" x14ac:dyDescent="0.35">
      <c r="A1302" s="12" t="str">
        <f t="shared" si="20"/>
        <v>DISTRIBUCION VOLUMEN X CRITERIO (Consumiciones)Cola RegularALTA Y MEDIA ALTA</v>
      </c>
      <c r="B1302" s="12" t="s">
        <v>118</v>
      </c>
      <c r="C1302" s="12" t="s">
        <v>159</v>
      </c>
      <c r="D1302" s="12" t="s">
        <v>17</v>
      </c>
      <c r="E1302" s="13">
        <v>19.804844256448035</v>
      </c>
      <c r="F1302" s="13">
        <v>19.306433172786615</v>
      </c>
      <c r="G1302" s="13">
        <v>18.726844343276795</v>
      </c>
      <c r="H1302" s="13">
        <v>17.82438665100047</v>
      </c>
      <c r="I1302" s="13">
        <v>0</v>
      </c>
      <c r="J1302" s="13">
        <v>0</v>
      </c>
      <c r="K1302" s="13">
        <v>0</v>
      </c>
      <c r="L1302" s="13">
        <v>0</v>
      </c>
      <c r="M1302" s="13">
        <v>0</v>
      </c>
      <c r="N1302" s="13"/>
      <c r="O1302" s="13"/>
    </row>
    <row r="1303" spans="1:15" x14ac:dyDescent="0.35">
      <c r="A1303" s="12" t="str">
        <f t="shared" si="20"/>
        <v>DISTRIBUCION VOLUMEN X CRITERIO (Consumiciones)Cola RegularMEDIA</v>
      </c>
      <c r="B1303" s="12" t="s">
        <v>118</v>
      </c>
      <c r="C1303" s="12" t="s">
        <v>159</v>
      </c>
      <c r="D1303" s="12" t="s">
        <v>18</v>
      </c>
      <c r="E1303" s="13">
        <v>30.19415793758083</v>
      </c>
      <c r="F1303" s="13">
        <v>28.979276309199815</v>
      </c>
      <c r="G1303" s="13">
        <v>29.86773636533399</v>
      </c>
      <c r="H1303" s="13">
        <v>30.235467600187942</v>
      </c>
      <c r="I1303" s="13">
        <v>0</v>
      </c>
      <c r="J1303" s="13">
        <v>0</v>
      </c>
      <c r="K1303" s="13">
        <v>0</v>
      </c>
      <c r="L1303" s="13">
        <v>0</v>
      </c>
      <c r="M1303" s="13">
        <v>0</v>
      </c>
      <c r="N1303" s="13"/>
      <c r="O1303" s="13"/>
    </row>
    <row r="1304" spans="1:15" x14ac:dyDescent="0.35">
      <c r="A1304" s="12" t="str">
        <f t="shared" si="20"/>
        <v>DISTRIBUCION VOLUMEN X CRITERIO (Consumiciones)Cola RegularMEDIA BAJA</v>
      </c>
      <c r="B1304" s="12" t="s">
        <v>118</v>
      </c>
      <c r="C1304" s="12" t="s">
        <v>159</v>
      </c>
      <c r="D1304" s="12" t="s">
        <v>19</v>
      </c>
      <c r="E1304" s="13">
        <v>27.944540296371262</v>
      </c>
      <c r="F1304" s="13">
        <v>28.168486768489341</v>
      </c>
      <c r="G1304" s="13">
        <v>27.697006605331371</v>
      </c>
      <c r="H1304" s="13">
        <v>23.663757576343965</v>
      </c>
      <c r="I1304" s="13">
        <v>0</v>
      </c>
      <c r="J1304" s="13">
        <v>0</v>
      </c>
      <c r="K1304" s="13">
        <v>0</v>
      </c>
      <c r="L1304" s="13">
        <v>0</v>
      </c>
      <c r="M1304" s="13">
        <v>0</v>
      </c>
      <c r="N1304" s="13"/>
      <c r="O1304" s="13"/>
    </row>
    <row r="1305" spans="1:15" x14ac:dyDescent="0.35">
      <c r="A1305" s="12" t="str">
        <f t="shared" si="20"/>
        <v>DISTRIBUCION VOLUMEN X CRITERIO (Consumiciones)Cola RegularBAJA</v>
      </c>
      <c r="B1305" s="12" t="s">
        <v>118</v>
      </c>
      <c r="C1305" s="12" t="s">
        <v>159</v>
      </c>
      <c r="D1305" s="12" t="s">
        <v>20</v>
      </c>
      <c r="E1305" s="13">
        <v>22.056459798145681</v>
      </c>
      <c r="F1305" s="13">
        <v>23.545807326768376</v>
      </c>
      <c r="G1305" s="13">
        <v>23.708419367220415</v>
      </c>
      <c r="H1305" s="13">
        <v>28.276379101717573</v>
      </c>
      <c r="I1305" s="13">
        <v>0</v>
      </c>
      <c r="J1305" s="13">
        <v>0</v>
      </c>
      <c r="K1305" s="13">
        <v>0</v>
      </c>
      <c r="L1305" s="13">
        <v>0</v>
      </c>
      <c r="M1305" s="13">
        <v>0</v>
      </c>
      <c r="N1305" s="13"/>
      <c r="O1305" s="13"/>
    </row>
    <row r="1306" spans="1:15" x14ac:dyDescent="0.35">
      <c r="A1306" s="12" t="str">
        <f t="shared" si="20"/>
        <v>DISTRIBUCION VOLUMEN X CRITERIO (Consumiciones)Cola RegularHOMBRE</v>
      </c>
      <c r="B1306" s="12" t="s">
        <v>118</v>
      </c>
      <c r="C1306" s="12" t="s">
        <v>159</v>
      </c>
      <c r="D1306" s="12" t="s">
        <v>21</v>
      </c>
      <c r="E1306" s="13">
        <v>48.793741834182498</v>
      </c>
      <c r="F1306" s="13">
        <v>49.671179717884222</v>
      </c>
      <c r="G1306" s="13">
        <v>51.777506596812891</v>
      </c>
      <c r="H1306" s="13">
        <v>53.943508578208309</v>
      </c>
      <c r="I1306" s="13">
        <v>0</v>
      </c>
      <c r="J1306" s="13">
        <v>0</v>
      </c>
      <c r="K1306" s="13">
        <v>0</v>
      </c>
      <c r="L1306" s="13">
        <v>0</v>
      </c>
      <c r="M1306" s="13">
        <v>0</v>
      </c>
      <c r="N1306" s="13"/>
      <c r="O1306" s="13"/>
    </row>
    <row r="1307" spans="1:15" x14ac:dyDescent="0.35">
      <c r="A1307" s="12" t="str">
        <f t="shared" si="20"/>
        <v>DISTRIBUCION VOLUMEN X CRITERIO (Consumiciones)Cola RegularMUJER</v>
      </c>
      <c r="B1307" s="12" t="s">
        <v>118</v>
      </c>
      <c r="C1307" s="12" t="s">
        <v>159</v>
      </c>
      <c r="D1307" s="12" t="s">
        <v>22</v>
      </c>
      <c r="E1307" s="13">
        <v>51.206235280359444</v>
      </c>
      <c r="F1307" s="13">
        <v>50.328856054557271</v>
      </c>
      <c r="G1307" s="13">
        <v>48.22252680899993</v>
      </c>
      <c r="H1307" s="13">
        <v>46.056461185958234</v>
      </c>
      <c r="I1307" s="13">
        <v>0</v>
      </c>
      <c r="J1307" s="13">
        <v>0</v>
      </c>
      <c r="K1307" s="13">
        <v>0</v>
      </c>
      <c r="L1307" s="13">
        <v>0</v>
      </c>
      <c r="M1307" s="13">
        <v>0</v>
      </c>
      <c r="N1307" s="13"/>
      <c r="O1307" s="13"/>
    </row>
    <row r="1308" spans="1:15" x14ac:dyDescent="0.35">
      <c r="A1308" s="12" t="str">
        <f t="shared" si="20"/>
        <v>DISTRIBUCION VOLUMEN X CRITERIO (Consumiciones)Light/ZeroT.ESPAÑA</v>
      </c>
      <c r="B1308" s="12" t="s">
        <v>118</v>
      </c>
      <c r="C1308" s="12" t="s">
        <v>160</v>
      </c>
      <c r="D1308" s="12" t="s">
        <v>36</v>
      </c>
      <c r="E1308" s="13">
        <v>100</v>
      </c>
      <c r="F1308" s="13">
        <v>100</v>
      </c>
      <c r="G1308" s="13">
        <v>100</v>
      </c>
      <c r="H1308" s="13">
        <v>100</v>
      </c>
      <c r="I1308" s="13">
        <v>0</v>
      </c>
      <c r="J1308" s="13">
        <v>0</v>
      </c>
      <c r="K1308" s="13">
        <v>0</v>
      </c>
      <c r="L1308" s="13">
        <v>0</v>
      </c>
      <c r="M1308" s="13">
        <v>0</v>
      </c>
      <c r="N1308" s="13"/>
      <c r="O1308" s="13"/>
    </row>
    <row r="1309" spans="1:15" x14ac:dyDescent="0.35">
      <c r="A1309" s="12" t="str">
        <f t="shared" si="20"/>
        <v>DISTRIBUCION VOLUMEN X CRITERIO (Consumiciones)Light/ZeroBCN AM</v>
      </c>
      <c r="B1309" s="12" t="s">
        <v>118</v>
      </c>
      <c r="C1309" s="12" t="s">
        <v>160</v>
      </c>
      <c r="D1309" s="12" t="s">
        <v>1</v>
      </c>
      <c r="E1309" s="13">
        <v>10.141953735989928</v>
      </c>
      <c r="F1309" s="13">
        <v>11.089110097710684</v>
      </c>
      <c r="G1309" s="13">
        <v>10.408676872107593</v>
      </c>
      <c r="H1309" s="13">
        <v>11.744369189219709</v>
      </c>
      <c r="I1309" s="13">
        <v>0</v>
      </c>
      <c r="J1309" s="13">
        <v>0</v>
      </c>
      <c r="K1309" s="13">
        <v>0</v>
      </c>
      <c r="L1309" s="13">
        <v>0</v>
      </c>
      <c r="M1309" s="13">
        <v>0</v>
      </c>
      <c r="N1309" s="13"/>
      <c r="O1309" s="13"/>
    </row>
    <row r="1310" spans="1:15" x14ac:dyDescent="0.35">
      <c r="A1310" s="12" t="str">
        <f t="shared" si="20"/>
        <v>DISTRIBUCION VOLUMEN X CRITERIO (Consumiciones)Light/ZeroREST.CAT ARAGON</v>
      </c>
      <c r="B1310" s="12" t="s">
        <v>118</v>
      </c>
      <c r="C1310" s="12" t="s">
        <v>160</v>
      </c>
      <c r="D1310" s="12" t="s">
        <v>2</v>
      </c>
      <c r="E1310" s="13">
        <v>10.913797574003034</v>
      </c>
      <c r="F1310" s="13">
        <v>10.848480575088095</v>
      </c>
      <c r="G1310" s="13">
        <v>9.2104641759189505</v>
      </c>
      <c r="H1310" s="13">
        <v>10.572308926487748</v>
      </c>
      <c r="I1310" s="13">
        <v>0</v>
      </c>
      <c r="J1310" s="13">
        <v>0</v>
      </c>
      <c r="K1310" s="13">
        <v>0</v>
      </c>
      <c r="L1310" s="13">
        <v>0</v>
      </c>
      <c r="M1310" s="13">
        <v>0</v>
      </c>
      <c r="N1310" s="13"/>
      <c r="O1310" s="13"/>
    </row>
    <row r="1311" spans="1:15" x14ac:dyDescent="0.35">
      <c r="A1311" s="12" t="str">
        <f t="shared" si="20"/>
        <v>DISTRIBUCION VOLUMEN X CRITERIO (Consumiciones)Light/ZeroLEVANTE</v>
      </c>
      <c r="B1311" s="12" t="s">
        <v>118</v>
      </c>
      <c r="C1311" s="12" t="s">
        <v>160</v>
      </c>
      <c r="D1311" s="12" t="s">
        <v>3</v>
      </c>
      <c r="E1311" s="13">
        <v>14.235849806098342</v>
      </c>
      <c r="F1311" s="13">
        <v>14.979320872856244</v>
      </c>
      <c r="G1311" s="13">
        <v>15.691189493743817</v>
      </c>
      <c r="H1311" s="13">
        <v>15.992684768698009</v>
      </c>
      <c r="I1311" s="13">
        <v>0</v>
      </c>
      <c r="J1311" s="13">
        <v>0</v>
      </c>
      <c r="K1311" s="13">
        <v>0</v>
      </c>
      <c r="L1311" s="13">
        <v>0</v>
      </c>
      <c r="M1311" s="13">
        <v>0</v>
      </c>
      <c r="N1311" s="13"/>
      <c r="O1311" s="13"/>
    </row>
    <row r="1312" spans="1:15" x14ac:dyDescent="0.35">
      <c r="A1312" s="12" t="str">
        <f t="shared" si="20"/>
        <v>DISTRIBUCION VOLUMEN X CRITERIO (Consumiciones)Light/ZeroANDALUCIA</v>
      </c>
      <c r="B1312" s="12" t="s">
        <v>118</v>
      </c>
      <c r="C1312" s="12" t="s">
        <v>160</v>
      </c>
      <c r="D1312" s="12" t="s">
        <v>4</v>
      </c>
      <c r="E1312" s="13">
        <v>22.885742946292471</v>
      </c>
      <c r="F1312" s="13">
        <v>20.955142635033059</v>
      </c>
      <c r="G1312" s="13">
        <v>21.396563162898495</v>
      </c>
      <c r="H1312" s="13">
        <v>20.053902632965713</v>
      </c>
      <c r="I1312" s="13">
        <v>0</v>
      </c>
      <c r="J1312" s="13">
        <v>0</v>
      </c>
      <c r="K1312" s="13">
        <v>0</v>
      </c>
      <c r="L1312" s="13">
        <v>0</v>
      </c>
      <c r="M1312" s="13">
        <v>0</v>
      </c>
      <c r="N1312" s="13"/>
      <c r="O1312" s="13"/>
    </row>
    <row r="1313" spans="1:15" x14ac:dyDescent="0.35">
      <c r="A1313" s="12" t="str">
        <f t="shared" si="20"/>
        <v>DISTRIBUCION VOLUMEN X CRITERIO (Consumiciones)Light/ZeroMDD AM</v>
      </c>
      <c r="B1313" s="12" t="s">
        <v>118</v>
      </c>
      <c r="C1313" s="12" t="s">
        <v>160</v>
      </c>
      <c r="D1313" s="12" t="s">
        <v>5</v>
      </c>
      <c r="E1313" s="13">
        <v>20.464379628190731</v>
      </c>
      <c r="F1313" s="13">
        <v>19.917287016977294</v>
      </c>
      <c r="G1313" s="13">
        <v>20.500768160222886</v>
      </c>
      <c r="H1313" s="13">
        <v>20.878274739338281</v>
      </c>
      <c r="I1313" s="13">
        <v>0</v>
      </c>
      <c r="J1313" s="13">
        <v>0</v>
      </c>
      <c r="K1313" s="13">
        <v>0</v>
      </c>
      <c r="L1313" s="13">
        <v>0</v>
      </c>
      <c r="M1313" s="13">
        <v>0</v>
      </c>
      <c r="N1313" s="13"/>
      <c r="O1313" s="13"/>
    </row>
    <row r="1314" spans="1:15" x14ac:dyDescent="0.35">
      <c r="A1314" s="12" t="str">
        <f t="shared" si="20"/>
        <v>DISTRIBUCION VOLUMEN X CRITERIO (Consumiciones)Light/ZeroRTO CENTRO</v>
      </c>
      <c r="B1314" s="12" t="s">
        <v>118</v>
      </c>
      <c r="C1314" s="12" t="s">
        <v>160</v>
      </c>
      <c r="D1314" s="12" t="s">
        <v>6</v>
      </c>
      <c r="E1314" s="13">
        <v>10.011628861227177</v>
      </c>
      <c r="F1314" s="13">
        <v>11.75783686211741</v>
      </c>
      <c r="G1314" s="13">
        <v>11.738572782081885</v>
      </c>
      <c r="H1314" s="13">
        <v>10.686242565965296</v>
      </c>
      <c r="I1314" s="13">
        <v>0</v>
      </c>
      <c r="J1314" s="13">
        <v>0</v>
      </c>
      <c r="K1314" s="13">
        <v>0</v>
      </c>
      <c r="L1314" s="13">
        <v>0</v>
      </c>
      <c r="M1314" s="13">
        <v>0</v>
      </c>
      <c r="N1314" s="13"/>
      <c r="O1314" s="13"/>
    </row>
    <row r="1315" spans="1:15" x14ac:dyDescent="0.35">
      <c r="A1315" s="12" t="str">
        <f t="shared" si="20"/>
        <v>DISTRIBUCION VOLUMEN X CRITERIO (Consumiciones)Light/ZeroNORTE-CENTRO</v>
      </c>
      <c r="B1315" s="12" t="s">
        <v>118</v>
      </c>
      <c r="C1315" s="12" t="s">
        <v>160</v>
      </c>
      <c r="D1315" s="12" t="s">
        <v>7</v>
      </c>
      <c r="E1315" s="13">
        <v>5.6779355453778759</v>
      </c>
      <c r="F1315" s="13">
        <v>5.1814584152289758</v>
      </c>
      <c r="G1315" s="13">
        <v>5.8685030858316871</v>
      </c>
      <c r="H1315" s="13">
        <v>5.1202296316859259</v>
      </c>
      <c r="I1315" s="13">
        <v>0</v>
      </c>
      <c r="J1315" s="13">
        <v>0</v>
      </c>
      <c r="K1315" s="13">
        <v>0</v>
      </c>
      <c r="L1315" s="13">
        <v>0</v>
      </c>
      <c r="M1315" s="13">
        <v>0</v>
      </c>
      <c r="N1315" s="13"/>
      <c r="O1315" s="13"/>
    </row>
    <row r="1316" spans="1:15" x14ac:dyDescent="0.35">
      <c r="A1316" s="12" t="str">
        <f t="shared" si="20"/>
        <v>DISTRIBUCION VOLUMEN X CRITERIO (Consumiciones)Light/ZeroNOROESTE</v>
      </c>
      <c r="B1316" s="12" t="s">
        <v>118</v>
      </c>
      <c r="C1316" s="12" t="s">
        <v>160</v>
      </c>
      <c r="D1316" s="12" t="s">
        <v>8</v>
      </c>
      <c r="E1316" s="13">
        <v>5.6687053550382132</v>
      </c>
      <c r="F1316" s="13">
        <v>5.2713599994359113</v>
      </c>
      <c r="G1316" s="13">
        <v>5.1852752951399577</v>
      </c>
      <c r="H1316" s="13">
        <v>4.9519816642827568</v>
      </c>
      <c r="I1316" s="13">
        <v>0</v>
      </c>
      <c r="J1316" s="13">
        <v>0</v>
      </c>
      <c r="K1316" s="13">
        <v>0</v>
      </c>
      <c r="L1316" s="13">
        <v>0</v>
      </c>
      <c r="M1316" s="13">
        <v>0</v>
      </c>
      <c r="N1316" s="13"/>
      <c r="O1316" s="13"/>
    </row>
    <row r="1317" spans="1:15" x14ac:dyDescent="0.35">
      <c r="A1317" s="12" t="str">
        <f t="shared" si="20"/>
        <v>DISTRIBUCION VOLUMEN X CRITERIO (Consumiciones)Light/Zero&lt;2MIL</v>
      </c>
      <c r="B1317" s="12" t="s">
        <v>118</v>
      </c>
      <c r="C1317" s="12" t="s">
        <v>160</v>
      </c>
      <c r="D1317" s="12" t="s">
        <v>9</v>
      </c>
      <c r="E1317" s="13">
        <v>5.5001196061552644</v>
      </c>
      <c r="F1317" s="13">
        <v>5.4111763534154669</v>
      </c>
      <c r="G1317" s="13">
        <v>4.3725627564266043</v>
      </c>
      <c r="H1317" s="13">
        <v>4.0242358941544021</v>
      </c>
      <c r="I1317" s="13">
        <v>0</v>
      </c>
      <c r="J1317" s="13">
        <v>0</v>
      </c>
      <c r="K1317" s="13">
        <v>0</v>
      </c>
      <c r="L1317" s="13">
        <v>0</v>
      </c>
      <c r="M1317" s="13">
        <v>0</v>
      </c>
      <c r="N1317" s="13"/>
      <c r="O1317" s="13"/>
    </row>
    <row r="1318" spans="1:15" x14ac:dyDescent="0.35">
      <c r="A1318" s="12" t="str">
        <f t="shared" si="20"/>
        <v>DISTRIBUCION VOLUMEN X CRITERIO (Consumiciones)Light/Zero2-5MIL</v>
      </c>
      <c r="B1318" s="12" t="s">
        <v>118</v>
      </c>
      <c r="C1318" s="12" t="s">
        <v>160</v>
      </c>
      <c r="D1318" s="12" t="s">
        <v>10</v>
      </c>
      <c r="E1318" s="13">
        <v>5.0744679272165989</v>
      </c>
      <c r="F1318" s="13">
        <v>6.2530324156908232</v>
      </c>
      <c r="G1318" s="13">
        <v>4.6925551481065675</v>
      </c>
      <c r="H1318" s="13">
        <v>4.393640959649189</v>
      </c>
      <c r="I1318" s="13">
        <v>0</v>
      </c>
      <c r="J1318" s="13">
        <v>0</v>
      </c>
      <c r="K1318" s="13">
        <v>0</v>
      </c>
      <c r="L1318" s="13">
        <v>0</v>
      </c>
      <c r="M1318" s="13">
        <v>0</v>
      </c>
      <c r="N1318" s="13"/>
      <c r="O1318" s="13"/>
    </row>
    <row r="1319" spans="1:15" x14ac:dyDescent="0.35">
      <c r="A1319" s="12" t="str">
        <f t="shared" si="20"/>
        <v>DISTRIBUCION VOLUMEN X CRITERIO (Consumiciones)Light/Zero5-10MIL</v>
      </c>
      <c r="B1319" s="12" t="s">
        <v>118</v>
      </c>
      <c r="C1319" s="12" t="s">
        <v>160</v>
      </c>
      <c r="D1319" s="12" t="s">
        <v>11</v>
      </c>
      <c r="E1319" s="13">
        <v>7.4729751201736292</v>
      </c>
      <c r="F1319" s="13">
        <v>5.4532608714812785</v>
      </c>
      <c r="G1319" s="13">
        <v>7.3087098653789848</v>
      </c>
      <c r="H1319" s="13">
        <v>7.1439397325629539</v>
      </c>
      <c r="I1319" s="13">
        <v>0</v>
      </c>
      <c r="J1319" s="13">
        <v>0</v>
      </c>
      <c r="K1319" s="13">
        <v>0</v>
      </c>
      <c r="L1319" s="13">
        <v>0</v>
      </c>
      <c r="M1319" s="13">
        <v>0</v>
      </c>
      <c r="N1319" s="13"/>
      <c r="O1319" s="13"/>
    </row>
    <row r="1320" spans="1:15" x14ac:dyDescent="0.35">
      <c r="A1320" s="12" t="str">
        <f t="shared" si="20"/>
        <v>DISTRIBUCION VOLUMEN X CRITERIO (Consumiciones)Light/Zero10-30MIL</v>
      </c>
      <c r="B1320" s="12" t="s">
        <v>118</v>
      </c>
      <c r="C1320" s="12" t="s">
        <v>160</v>
      </c>
      <c r="D1320" s="12" t="s">
        <v>12</v>
      </c>
      <c r="E1320" s="13">
        <v>18.214856306736532</v>
      </c>
      <c r="F1320" s="13">
        <v>16.644442760013888</v>
      </c>
      <c r="G1320" s="13">
        <v>16.606405905828151</v>
      </c>
      <c r="H1320" s="13">
        <v>16.51310248616705</v>
      </c>
      <c r="I1320" s="13">
        <v>0</v>
      </c>
      <c r="J1320" s="13">
        <v>0</v>
      </c>
      <c r="K1320" s="13">
        <v>0</v>
      </c>
      <c r="L1320" s="13">
        <v>0</v>
      </c>
      <c r="M1320" s="13">
        <v>0</v>
      </c>
      <c r="N1320" s="13"/>
      <c r="O1320" s="13"/>
    </row>
    <row r="1321" spans="1:15" x14ac:dyDescent="0.35">
      <c r="A1321" s="12" t="str">
        <f t="shared" si="20"/>
        <v>DISTRIBUCION VOLUMEN X CRITERIO (Consumiciones)Light/Zero30-100MIL</v>
      </c>
      <c r="B1321" s="12" t="s">
        <v>118</v>
      </c>
      <c r="C1321" s="12" t="s">
        <v>160</v>
      </c>
      <c r="D1321" s="12" t="s">
        <v>13</v>
      </c>
      <c r="E1321" s="13">
        <v>20.415072645461166</v>
      </c>
      <c r="F1321" s="13">
        <v>20.917941006932995</v>
      </c>
      <c r="G1321" s="13">
        <v>22.792312079217723</v>
      </c>
      <c r="H1321" s="13">
        <v>22.860912386607449</v>
      </c>
      <c r="I1321" s="13">
        <v>0</v>
      </c>
      <c r="J1321" s="13">
        <v>0</v>
      </c>
      <c r="K1321" s="13">
        <v>0</v>
      </c>
      <c r="L1321" s="13">
        <v>0</v>
      </c>
      <c r="M1321" s="13">
        <v>0</v>
      </c>
      <c r="N1321" s="13"/>
      <c r="O1321" s="13"/>
    </row>
    <row r="1322" spans="1:15" x14ac:dyDescent="0.35">
      <c r="A1322" s="12" t="str">
        <f t="shared" si="20"/>
        <v>DISTRIBUCION VOLUMEN X CRITERIO (Consumiciones)Light/Zero100-200MIL</v>
      </c>
      <c r="B1322" s="12" t="s">
        <v>118</v>
      </c>
      <c r="C1322" s="12" t="s">
        <v>160</v>
      </c>
      <c r="D1322" s="12" t="s">
        <v>14</v>
      </c>
      <c r="E1322" s="13">
        <v>10.391308561181605</v>
      </c>
      <c r="F1322" s="13">
        <v>9.7810914052322726</v>
      </c>
      <c r="G1322" s="13">
        <v>9.433623107405964</v>
      </c>
      <c r="H1322" s="13">
        <v>9.8226976841570384</v>
      </c>
      <c r="I1322" s="13">
        <v>0</v>
      </c>
      <c r="J1322" s="13">
        <v>0</v>
      </c>
      <c r="K1322" s="13">
        <v>0</v>
      </c>
      <c r="L1322" s="13">
        <v>0</v>
      </c>
      <c r="M1322" s="13">
        <v>0</v>
      </c>
      <c r="N1322" s="13"/>
      <c r="O1322" s="13"/>
    </row>
    <row r="1323" spans="1:15" x14ac:dyDescent="0.35">
      <c r="A1323" s="12" t="str">
        <f t="shared" si="20"/>
        <v>DISTRIBUCION VOLUMEN X CRITERIO (Consumiciones)Light/Zero200-500MIL</v>
      </c>
      <c r="B1323" s="12" t="s">
        <v>118</v>
      </c>
      <c r="C1323" s="12" t="s">
        <v>160</v>
      </c>
      <c r="D1323" s="12" t="s">
        <v>15</v>
      </c>
      <c r="E1323" s="13">
        <v>10.879864783931916</v>
      </c>
      <c r="F1323" s="13">
        <v>10.876677942558178</v>
      </c>
      <c r="G1323" s="13">
        <v>10.809787765000621</v>
      </c>
      <c r="H1323" s="13">
        <v>11.601099343170098</v>
      </c>
      <c r="I1323" s="13">
        <v>0</v>
      </c>
      <c r="J1323" s="13">
        <v>0</v>
      </c>
      <c r="K1323" s="13">
        <v>0</v>
      </c>
      <c r="L1323" s="13">
        <v>0</v>
      </c>
      <c r="M1323" s="13">
        <v>0</v>
      </c>
      <c r="N1323" s="13"/>
      <c r="O1323" s="13"/>
    </row>
    <row r="1324" spans="1:15" x14ac:dyDescent="0.35">
      <c r="A1324" s="12" t="str">
        <f t="shared" si="20"/>
        <v>DISTRIBUCION VOLUMEN X CRITERIO (Consumiciones)Light/Zero&gt;500MIL</v>
      </c>
      <c r="B1324" s="12" t="s">
        <v>118</v>
      </c>
      <c r="C1324" s="12" t="s">
        <v>160</v>
      </c>
      <c r="D1324" s="12" t="s">
        <v>16</v>
      </c>
      <c r="E1324" s="13">
        <v>22.05133723173736</v>
      </c>
      <c r="F1324" s="13">
        <v>24.662370193570453</v>
      </c>
      <c r="G1324" s="13">
        <v>23.984049886608023</v>
      </c>
      <c r="H1324" s="13">
        <v>23.640365632175257</v>
      </c>
      <c r="I1324" s="13">
        <v>0</v>
      </c>
      <c r="J1324" s="13">
        <v>0</v>
      </c>
      <c r="K1324" s="13">
        <v>0</v>
      </c>
      <c r="L1324" s="13">
        <v>0</v>
      </c>
      <c r="M1324" s="13">
        <v>0</v>
      </c>
      <c r="N1324" s="13"/>
      <c r="O1324" s="13"/>
    </row>
    <row r="1325" spans="1:15" x14ac:dyDescent="0.35">
      <c r="A1325" s="12" t="str">
        <f t="shared" si="20"/>
        <v>DISTRIBUCION VOLUMEN X CRITERIO (Consumiciones)Light/ZeroDE 15 A 19 AÑOS</v>
      </c>
      <c r="B1325" s="12" t="s">
        <v>118</v>
      </c>
      <c r="C1325" s="12" t="s">
        <v>160</v>
      </c>
      <c r="D1325" s="12" t="s">
        <v>39</v>
      </c>
      <c r="E1325" s="13">
        <v>1.4599542004459476</v>
      </c>
      <c r="F1325" s="13">
        <v>1.237101854969354</v>
      </c>
      <c r="G1325" s="13">
        <v>2.232660537669815</v>
      </c>
      <c r="H1325" s="13">
        <v>2.0050462039372152</v>
      </c>
      <c r="I1325" s="13">
        <v>0</v>
      </c>
      <c r="J1325" s="13">
        <v>0</v>
      </c>
      <c r="K1325" s="13">
        <v>0</v>
      </c>
      <c r="L1325" s="13">
        <v>0</v>
      </c>
      <c r="M1325" s="13">
        <v>0</v>
      </c>
      <c r="N1325" s="13"/>
      <c r="O1325" s="13"/>
    </row>
    <row r="1326" spans="1:15" x14ac:dyDescent="0.35">
      <c r="A1326" s="12" t="str">
        <f t="shared" si="20"/>
        <v>DISTRIBUCION VOLUMEN X CRITERIO (Consumiciones)Light/ZeroDE 20 A 24 AÑOS</v>
      </c>
      <c r="B1326" s="12" t="s">
        <v>118</v>
      </c>
      <c r="C1326" s="12" t="s">
        <v>160</v>
      </c>
      <c r="D1326" s="12" t="s">
        <v>40</v>
      </c>
      <c r="E1326" s="13">
        <v>2.9967758720336364</v>
      </c>
      <c r="F1326" s="13">
        <v>3.6856264994614722</v>
      </c>
      <c r="G1326" s="13">
        <v>2.7586231155484291</v>
      </c>
      <c r="H1326" s="13">
        <v>3.4710296138066026</v>
      </c>
      <c r="I1326" s="13">
        <v>0</v>
      </c>
      <c r="J1326" s="13">
        <v>0</v>
      </c>
      <c r="K1326" s="13">
        <v>0</v>
      </c>
      <c r="L1326" s="13">
        <v>0</v>
      </c>
      <c r="M1326" s="13">
        <v>0</v>
      </c>
      <c r="N1326" s="13"/>
      <c r="O1326" s="13"/>
    </row>
    <row r="1327" spans="1:15" x14ac:dyDescent="0.35">
      <c r="A1327" s="12" t="str">
        <f t="shared" si="20"/>
        <v>DISTRIBUCION VOLUMEN X CRITERIO (Consumiciones)Light/ZeroDE 25 A 34 AÑOS</v>
      </c>
      <c r="B1327" s="12" t="s">
        <v>118</v>
      </c>
      <c r="C1327" s="12" t="s">
        <v>160</v>
      </c>
      <c r="D1327" s="12" t="s">
        <v>41</v>
      </c>
      <c r="E1327" s="13">
        <v>11.760888525317219</v>
      </c>
      <c r="F1327" s="13">
        <v>12.283426202257411</v>
      </c>
      <c r="G1327" s="13">
        <v>12.251167059622066</v>
      </c>
      <c r="H1327" s="13">
        <v>11.356837782775624</v>
      </c>
      <c r="I1327" s="13">
        <v>0</v>
      </c>
      <c r="J1327" s="13">
        <v>0</v>
      </c>
      <c r="K1327" s="13">
        <v>0</v>
      </c>
      <c r="L1327" s="13">
        <v>0</v>
      </c>
      <c r="M1327" s="13">
        <v>0</v>
      </c>
      <c r="N1327" s="13"/>
      <c r="O1327" s="13"/>
    </row>
    <row r="1328" spans="1:15" x14ac:dyDescent="0.35">
      <c r="A1328" s="12" t="str">
        <f t="shared" si="20"/>
        <v>DISTRIBUCION VOLUMEN X CRITERIO (Consumiciones)Light/ZeroDE 35 A 49 AÑOS</v>
      </c>
      <c r="B1328" s="12" t="s">
        <v>118</v>
      </c>
      <c r="C1328" s="12" t="s">
        <v>160</v>
      </c>
      <c r="D1328" s="12" t="s">
        <v>42</v>
      </c>
      <c r="E1328" s="13">
        <v>41.383315028644361</v>
      </c>
      <c r="F1328" s="13">
        <v>39.324786219321084</v>
      </c>
      <c r="G1328" s="13">
        <v>37.629428565007657</v>
      </c>
      <c r="H1328" s="13">
        <v>36.651731941882787</v>
      </c>
      <c r="I1328" s="13">
        <v>0</v>
      </c>
      <c r="J1328" s="13">
        <v>0</v>
      </c>
      <c r="K1328" s="13">
        <v>0</v>
      </c>
      <c r="L1328" s="13">
        <v>0</v>
      </c>
      <c r="M1328" s="13">
        <v>0</v>
      </c>
      <c r="N1328" s="13"/>
      <c r="O1328" s="13"/>
    </row>
    <row r="1329" spans="1:15" x14ac:dyDescent="0.35">
      <c r="A1329" s="12" t="str">
        <f t="shared" si="20"/>
        <v>DISTRIBUCION VOLUMEN X CRITERIO (Consumiciones)Light/ZeroDE 50 A 59 AÑOS</v>
      </c>
      <c r="B1329" s="12" t="s">
        <v>118</v>
      </c>
      <c r="C1329" s="12" t="s">
        <v>160</v>
      </c>
      <c r="D1329" s="12" t="s">
        <v>43</v>
      </c>
      <c r="E1329" s="13">
        <v>25.636291650442715</v>
      </c>
      <c r="F1329" s="13">
        <v>24.640134535076601</v>
      </c>
      <c r="G1329" s="13">
        <v>25.241402940342105</v>
      </c>
      <c r="H1329" s="13">
        <v>26.08390460910152</v>
      </c>
      <c r="I1329" s="13">
        <v>0</v>
      </c>
      <c r="J1329" s="13">
        <v>0</v>
      </c>
      <c r="K1329" s="13">
        <v>0</v>
      </c>
      <c r="L1329" s="13">
        <v>0</v>
      </c>
      <c r="M1329" s="13">
        <v>0</v>
      </c>
      <c r="N1329" s="13"/>
      <c r="O1329" s="13"/>
    </row>
    <row r="1330" spans="1:15" x14ac:dyDescent="0.35">
      <c r="A1330" s="12" t="str">
        <f t="shared" si="20"/>
        <v>DISTRIBUCION VOLUMEN X CRITERIO (Consumiciones)Light/ZeroDE 60 A 75 AÑOS</v>
      </c>
      <c r="B1330" s="12" t="s">
        <v>118</v>
      </c>
      <c r="C1330" s="12" t="s">
        <v>160</v>
      </c>
      <c r="D1330" s="12" t="s">
        <v>44</v>
      </c>
      <c r="E1330" s="13">
        <v>16.762780834379523</v>
      </c>
      <c r="F1330" s="13">
        <v>18.82891375970188</v>
      </c>
      <c r="G1330" s="13">
        <v>19.886725272878454</v>
      </c>
      <c r="H1330" s="13">
        <v>20.431444555275341</v>
      </c>
      <c r="I1330" s="13">
        <v>0</v>
      </c>
      <c r="J1330" s="13">
        <v>0</v>
      </c>
      <c r="K1330" s="13">
        <v>0</v>
      </c>
      <c r="L1330" s="13">
        <v>0</v>
      </c>
      <c r="M1330" s="13">
        <v>0</v>
      </c>
      <c r="N1330" s="13"/>
      <c r="O1330" s="13"/>
    </row>
    <row r="1331" spans="1:15" x14ac:dyDescent="0.35">
      <c r="A1331" s="12" t="str">
        <f t="shared" si="20"/>
        <v>DISTRIBUCION VOLUMEN X CRITERIO (Consumiciones)Light/ZeroALTA Y MEDIA ALTA</v>
      </c>
      <c r="B1331" s="12" t="s">
        <v>118</v>
      </c>
      <c r="C1331" s="12" t="s">
        <v>160</v>
      </c>
      <c r="D1331" s="12" t="s">
        <v>17</v>
      </c>
      <c r="E1331" s="13">
        <v>25.117270779605139</v>
      </c>
      <c r="F1331" s="13">
        <v>25.458845346359077</v>
      </c>
      <c r="G1331" s="13">
        <v>29.075924585133222</v>
      </c>
      <c r="H1331" s="13">
        <v>27.4729398784206</v>
      </c>
      <c r="I1331" s="13">
        <v>0</v>
      </c>
      <c r="J1331" s="13">
        <v>0</v>
      </c>
      <c r="K1331" s="13">
        <v>0</v>
      </c>
      <c r="L1331" s="13">
        <v>0</v>
      </c>
      <c r="M1331" s="13">
        <v>0</v>
      </c>
      <c r="N1331" s="13"/>
      <c r="O1331" s="13"/>
    </row>
    <row r="1332" spans="1:15" x14ac:dyDescent="0.35">
      <c r="A1332" s="12" t="str">
        <f t="shared" si="20"/>
        <v>DISTRIBUCION VOLUMEN X CRITERIO (Consumiciones)Light/ZeroMEDIA</v>
      </c>
      <c r="B1332" s="12" t="s">
        <v>118</v>
      </c>
      <c r="C1332" s="12" t="s">
        <v>160</v>
      </c>
      <c r="D1332" s="12" t="s">
        <v>18</v>
      </c>
      <c r="E1332" s="13">
        <v>37.467435696413389</v>
      </c>
      <c r="F1332" s="13">
        <v>35.847674986382557</v>
      </c>
      <c r="G1332" s="13">
        <v>36.131931396143017</v>
      </c>
      <c r="H1332" s="13">
        <v>34.606107906425265</v>
      </c>
      <c r="I1332" s="13">
        <v>0</v>
      </c>
      <c r="J1332" s="13">
        <v>0</v>
      </c>
      <c r="K1332" s="13">
        <v>0</v>
      </c>
      <c r="L1332" s="13">
        <v>0</v>
      </c>
      <c r="M1332" s="13">
        <v>0</v>
      </c>
      <c r="N1332" s="13"/>
      <c r="O1332" s="13"/>
    </row>
    <row r="1333" spans="1:15" x14ac:dyDescent="0.35">
      <c r="A1333" s="12" t="str">
        <f t="shared" si="20"/>
        <v>DISTRIBUCION VOLUMEN X CRITERIO (Consumiciones)Light/ZeroMEDIA BAJA</v>
      </c>
      <c r="B1333" s="12" t="s">
        <v>118</v>
      </c>
      <c r="C1333" s="12" t="s">
        <v>160</v>
      </c>
      <c r="D1333" s="12" t="s">
        <v>19</v>
      </c>
      <c r="E1333" s="13">
        <v>22.367311375854921</v>
      </c>
      <c r="F1333" s="13">
        <v>23.066447847385891</v>
      </c>
      <c r="G1333" s="13">
        <v>22.40137275459292</v>
      </c>
      <c r="H1333" s="13">
        <v>26.867939431437499</v>
      </c>
      <c r="I1333" s="13">
        <v>0</v>
      </c>
      <c r="J1333" s="13">
        <v>0</v>
      </c>
      <c r="K1333" s="13">
        <v>0</v>
      </c>
      <c r="L1333" s="13">
        <v>0</v>
      </c>
      <c r="M1333" s="13">
        <v>0</v>
      </c>
      <c r="N1333" s="13"/>
      <c r="O1333" s="13"/>
    </row>
    <row r="1334" spans="1:15" x14ac:dyDescent="0.35">
      <c r="A1334" s="12" t="str">
        <f t="shared" si="20"/>
        <v>DISTRIBUCION VOLUMEN X CRITERIO (Consumiciones)Light/ZeroBAJA</v>
      </c>
      <c r="B1334" s="12" t="s">
        <v>118</v>
      </c>
      <c r="C1334" s="12" t="s">
        <v>160</v>
      </c>
      <c r="D1334" s="12" t="s">
        <v>20</v>
      </c>
      <c r="E1334" s="13">
        <v>15.047960322185808</v>
      </c>
      <c r="F1334" s="13">
        <v>15.627021243215514</v>
      </c>
      <c r="G1334" s="13">
        <v>12.390781035089793</v>
      </c>
      <c r="H1334" s="13">
        <v>11.053009843038355</v>
      </c>
      <c r="I1334" s="13">
        <v>0</v>
      </c>
      <c r="J1334" s="13">
        <v>0</v>
      </c>
      <c r="K1334" s="13">
        <v>0</v>
      </c>
      <c r="L1334" s="13">
        <v>0</v>
      </c>
      <c r="M1334" s="13">
        <v>0</v>
      </c>
      <c r="N1334" s="13"/>
      <c r="O1334" s="13"/>
    </row>
    <row r="1335" spans="1:15" x14ac:dyDescent="0.35">
      <c r="A1335" s="12" t="str">
        <f t="shared" si="20"/>
        <v>DISTRIBUCION VOLUMEN X CRITERIO (Consumiciones)Light/ZeroHOMBRE</v>
      </c>
      <c r="B1335" s="12" t="s">
        <v>118</v>
      </c>
      <c r="C1335" s="12" t="s">
        <v>160</v>
      </c>
      <c r="D1335" s="12" t="s">
        <v>21</v>
      </c>
      <c r="E1335" s="13">
        <v>44.822865030128526</v>
      </c>
      <c r="F1335" s="13">
        <v>45.286107384798171</v>
      </c>
      <c r="G1335" s="13">
        <v>47.865941140394675</v>
      </c>
      <c r="H1335" s="13">
        <v>50.604397607934658</v>
      </c>
      <c r="I1335" s="13">
        <v>0</v>
      </c>
      <c r="J1335" s="13">
        <v>0</v>
      </c>
      <c r="K1335" s="13">
        <v>0</v>
      </c>
      <c r="L1335" s="13">
        <v>0</v>
      </c>
      <c r="M1335" s="13">
        <v>0</v>
      </c>
      <c r="N1335" s="13"/>
      <c r="O1335" s="13"/>
    </row>
    <row r="1336" spans="1:15" x14ac:dyDescent="0.35">
      <c r="A1336" s="12" t="str">
        <f t="shared" si="20"/>
        <v>DISTRIBUCION VOLUMEN X CRITERIO (Consumiciones)Light/ZeroMUJER</v>
      </c>
      <c r="B1336" s="12" t="s">
        <v>118</v>
      </c>
      <c r="C1336" s="12" t="s">
        <v>160</v>
      </c>
      <c r="D1336" s="12" t="s">
        <v>22</v>
      </c>
      <c r="E1336" s="13">
        <v>55.177113143930733</v>
      </c>
      <c r="F1336" s="13">
        <v>54.713857359678606</v>
      </c>
      <c r="G1336" s="13">
        <v>52.134058859605325</v>
      </c>
      <c r="H1336" s="13">
        <v>49.395602392065349</v>
      </c>
      <c r="I1336" s="13">
        <v>0</v>
      </c>
      <c r="J1336" s="13">
        <v>0</v>
      </c>
      <c r="K1336" s="13">
        <v>0</v>
      </c>
      <c r="L1336" s="13">
        <v>0</v>
      </c>
      <c r="M1336" s="13">
        <v>0</v>
      </c>
      <c r="N1336" s="13"/>
      <c r="O1336" s="13"/>
    </row>
    <row r="1337" spans="1:15" x14ac:dyDescent="0.35">
      <c r="A1337" s="12" t="str">
        <f t="shared" si="20"/>
        <v>DISTRIBUCION VOLUMEN X CRITERIO (Consumiciones)Otra Variedad ColaT.ESPAÑA</v>
      </c>
      <c r="B1337" s="12" t="s">
        <v>118</v>
      </c>
      <c r="C1337" s="12" t="s">
        <v>161</v>
      </c>
      <c r="D1337" s="12" t="s">
        <v>36</v>
      </c>
      <c r="E1337" s="13">
        <v>100</v>
      </c>
      <c r="F1337" s="13">
        <v>100</v>
      </c>
      <c r="G1337" s="13" t="s">
        <v>212</v>
      </c>
      <c r="H1337" s="13" t="s">
        <v>212</v>
      </c>
      <c r="I1337" s="13">
        <v>0</v>
      </c>
      <c r="J1337" s="13">
        <v>0</v>
      </c>
      <c r="K1337" s="13">
        <v>0</v>
      </c>
      <c r="L1337" s="13">
        <v>0</v>
      </c>
      <c r="M1337" s="13">
        <v>0</v>
      </c>
      <c r="N1337" s="13"/>
      <c r="O1337" s="13"/>
    </row>
    <row r="1338" spans="1:15" x14ac:dyDescent="0.35">
      <c r="A1338" s="12" t="str">
        <f t="shared" si="20"/>
        <v>DISTRIBUCION VOLUMEN X CRITERIO (Consumiciones)Otra Variedad ColaBCN AM</v>
      </c>
      <c r="B1338" s="12" t="s">
        <v>118</v>
      </c>
      <c r="C1338" s="12" t="s">
        <v>161</v>
      </c>
      <c r="D1338" s="12" t="s">
        <v>1</v>
      </c>
      <c r="E1338" s="13">
        <v>9.0842821511946106</v>
      </c>
      <c r="F1338" s="13">
        <v>19.765474477447636</v>
      </c>
      <c r="G1338" s="13" t="s">
        <v>212</v>
      </c>
      <c r="H1338" s="13" t="s">
        <v>212</v>
      </c>
      <c r="I1338" s="13">
        <v>0</v>
      </c>
      <c r="J1338" s="13">
        <v>0</v>
      </c>
      <c r="K1338" s="13">
        <v>0</v>
      </c>
      <c r="L1338" s="13">
        <v>0</v>
      </c>
      <c r="M1338" s="13">
        <v>0</v>
      </c>
      <c r="N1338" s="13"/>
      <c r="O1338" s="13"/>
    </row>
    <row r="1339" spans="1:15" x14ac:dyDescent="0.35">
      <c r="A1339" s="12" t="str">
        <f t="shared" si="20"/>
        <v>DISTRIBUCION VOLUMEN X CRITERIO (Consumiciones)Otra Variedad ColaREST.CAT ARAGON</v>
      </c>
      <c r="B1339" s="12" t="s">
        <v>118</v>
      </c>
      <c r="C1339" s="12" t="s">
        <v>161</v>
      </c>
      <c r="D1339" s="12" t="s">
        <v>2</v>
      </c>
      <c r="E1339" s="13">
        <v>8.6784539070262685</v>
      </c>
      <c r="F1339" s="13">
        <v>6.0656968773652462</v>
      </c>
      <c r="G1339" s="13" t="s">
        <v>212</v>
      </c>
      <c r="H1339" s="13" t="s">
        <v>212</v>
      </c>
      <c r="I1339" s="13">
        <v>0</v>
      </c>
      <c r="J1339" s="13">
        <v>0</v>
      </c>
      <c r="K1339" s="13">
        <v>0</v>
      </c>
      <c r="L1339" s="13">
        <v>0</v>
      </c>
      <c r="M1339" s="13">
        <v>0</v>
      </c>
      <c r="N1339" s="13"/>
      <c r="O1339" s="13"/>
    </row>
    <row r="1340" spans="1:15" x14ac:dyDescent="0.35">
      <c r="A1340" s="12" t="str">
        <f t="shared" si="20"/>
        <v>DISTRIBUCION VOLUMEN X CRITERIO (Consumiciones)Otra Variedad ColaLEVANTE</v>
      </c>
      <c r="B1340" s="12" t="s">
        <v>118</v>
      </c>
      <c r="C1340" s="12" t="s">
        <v>161</v>
      </c>
      <c r="D1340" s="12" t="s">
        <v>3</v>
      </c>
      <c r="E1340" s="13">
        <v>21.155135447617269</v>
      </c>
      <c r="F1340" s="13">
        <v>21.310264888115057</v>
      </c>
      <c r="G1340" s="13" t="s">
        <v>212</v>
      </c>
      <c r="H1340" s="13" t="s">
        <v>212</v>
      </c>
      <c r="I1340" s="13">
        <v>0</v>
      </c>
      <c r="J1340" s="13">
        <v>0</v>
      </c>
      <c r="K1340" s="13">
        <v>0</v>
      </c>
      <c r="L1340" s="13">
        <v>0</v>
      </c>
      <c r="M1340" s="13">
        <v>0</v>
      </c>
      <c r="N1340" s="13"/>
      <c r="O1340" s="13"/>
    </row>
    <row r="1341" spans="1:15" x14ac:dyDescent="0.35">
      <c r="A1341" s="12" t="str">
        <f t="shared" si="20"/>
        <v>DISTRIBUCION VOLUMEN X CRITERIO (Consumiciones)Otra Variedad ColaANDALUCIA</v>
      </c>
      <c r="B1341" s="12" t="s">
        <v>118</v>
      </c>
      <c r="C1341" s="12" t="s">
        <v>161</v>
      </c>
      <c r="D1341" s="12" t="s">
        <v>4</v>
      </c>
      <c r="E1341" s="13">
        <v>31.139995402197133</v>
      </c>
      <c r="F1341" s="13">
        <v>27.933759996579955</v>
      </c>
      <c r="G1341" s="13" t="s">
        <v>212</v>
      </c>
      <c r="H1341" s="13" t="s">
        <v>212</v>
      </c>
      <c r="I1341" s="13">
        <v>0</v>
      </c>
      <c r="J1341" s="13">
        <v>0</v>
      </c>
      <c r="K1341" s="13">
        <v>0</v>
      </c>
      <c r="L1341" s="13">
        <v>0</v>
      </c>
      <c r="M1341" s="13">
        <v>0</v>
      </c>
      <c r="N1341" s="13"/>
      <c r="O1341" s="13"/>
    </row>
    <row r="1342" spans="1:15" x14ac:dyDescent="0.35">
      <c r="A1342" s="12" t="str">
        <f t="shared" si="20"/>
        <v>DISTRIBUCION VOLUMEN X CRITERIO (Consumiciones)Otra Variedad ColaMDD AM</v>
      </c>
      <c r="B1342" s="12" t="s">
        <v>118</v>
      </c>
      <c r="C1342" s="12" t="s">
        <v>161</v>
      </c>
      <c r="D1342" s="12" t="s">
        <v>5</v>
      </c>
      <c r="E1342" s="13">
        <v>10.006156054046308</v>
      </c>
      <c r="F1342" s="13">
        <v>12.042775791929282</v>
      </c>
      <c r="G1342" s="13" t="s">
        <v>212</v>
      </c>
      <c r="H1342" s="13" t="s">
        <v>212</v>
      </c>
      <c r="I1342" s="13">
        <v>0</v>
      </c>
      <c r="J1342" s="13">
        <v>0</v>
      </c>
      <c r="K1342" s="13">
        <v>0</v>
      </c>
      <c r="L1342" s="13">
        <v>0</v>
      </c>
      <c r="M1342" s="13">
        <v>0</v>
      </c>
      <c r="N1342" s="13"/>
      <c r="O1342" s="13"/>
    </row>
    <row r="1343" spans="1:15" x14ac:dyDescent="0.35">
      <c r="A1343" s="12" t="str">
        <f t="shared" si="20"/>
        <v>DISTRIBUCION VOLUMEN X CRITERIO (Consumiciones)Otra Variedad ColaRTO CENTRO</v>
      </c>
      <c r="B1343" s="12" t="s">
        <v>118</v>
      </c>
      <c r="C1343" s="12" t="s">
        <v>161</v>
      </c>
      <c r="D1343" s="12" t="s">
        <v>6</v>
      </c>
      <c r="E1343" s="13">
        <v>5.2711770663901572</v>
      </c>
      <c r="F1343" s="13">
        <v>5.7192388073767972</v>
      </c>
      <c r="G1343" s="13" t="s">
        <v>212</v>
      </c>
      <c r="H1343" s="13" t="s">
        <v>212</v>
      </c>
      <c r="I1343" s="13">
        <v>0</v>
      </c>
      <c r="J1343" s="13">
        <v>0</v>
      </c>
      <c r="K1343" s="13">
        <v>0</v>
      </c>
      <c r="L1343" s="13">
        <v>0</v>
      </c>
      <c r="M1343" s="13">
        <v>0</v>
      </c>
      <c r="N1343" s="13"/>
      <c r="O1343" s="13"/>
    </row>
    <row r="1344" spans="1:15" x14ac:dyDescent="0.35">
      <c r="A1344" s="12" t="str">
        <f t="shared" si="20"/>
        <v>DISTRIBUCION VOLUMEN X CRITERIO (Consumiciones)Otra Variedad ColaNORTE-CENTRO</v>
      </c>
      <c r="B1344" s="12" t="s">
        <v>118</v>
      </c>
      <c r="C1344" s="12" t="s">
        <v>161</v>
      </c>
      <c r="D1344" s="12" t="s">
        <v>7</v>
      </c>
      <c r="E1344" s="13">
        <v>6.5760979659050793</v>
      </c>
      <c r="F1344" s="13">
        <v>7.1627532118764856</v>
      </c>
      <c r="G1344" s="13" t="s">
        <v>212</v>
      </c>
      <c r="H1344" s="13" t="s">
        <v>212</v>
      </c>
      <c r="I1344" s="13">
        <v>0</v>
      </c>
      <c r="J1344" s="13">
        <v>0</v>
      </c>
      <c r="K1344" s="13">
        <v>0</v>
      </c>
      <c r="L1344" s="13">
        <v>0</v>
      </c>
      <c r="M1344" s="13">
        <v>0</v>
      </c>
      <c r="N1344" s="13"/>
      <c r="O1344" s="13"/>
    </row>
    <row r="1345" spans="1:15" x14ac:dyDescent="0.35">
      <c r="A1345" s="12" t="str">
        <f t="shared" si="20"/>
        <v>DISTRIBUCION VOLUMEN X CRITERIO (Consumiciones)Otra Variedad ColaNOROESTE</v>
      </c>
      <c r="B1345" s="12" t="s">
        <v>118</v>
      </c>
      <c r="C1345" s="12" t="s">
        <v>161</v>
      </c>
      <c r="D1345" s="12" t="s">
        <v>8</v>
      </c>
      <c r="E1345" s="13">
        <v>8.088724128942399</v>
      </c>
      <c r="F1345" s="13" t="s">
        <v>212</v>
      </c>
      <c r="G1345" s="13" t="s">
        <v>212</v>
      </c>
      <c r="H1345" s="13" t="s">
        <v>212</v>
      </c>
      <c r="I1345" s="13">
        <v>0</v>
      </c>
      <c r="J1345" s="13">
        <v>0</v>
      </c>
      <c r="K1345" s="13">
        <v>0</v>
      </c>
      <c r="L1345" s="13">
        <v>0</v>
      </c>
      <c r="M1345" s="13">
        <v>0</v>
      </c>
      <c r="N1345" s="13"/>
      <c r="O1345" s="13"/>
    </row>
    <row r="1346" spans="1:15" x14ac:dyDescent="0.35">
      <c r="A1346" s="12" t="str">
        <f t="shared" si="20"/>
        <v>DISTRIBUCION VOLUMEN X CRITERIO (Consumiciones)Otra Variedad Cola&lt;2MIL</v>
      </c>
      <c r="B1346" s="12" t="s">
        <v>118</v>
      </c>
      <c r="C1346" s="12" t="s">
        <v>161</v>
      </c>
      <c r="D1346" s="12" t="s">
        <v>9</v>
      </c>
      <c r="E1346" s="13">
        <v>5.7372961648745182</v>
      </c>
      <c r="F1346" s="13" t="s">
        <v>212</v>
      </c>
      <c r="G1346" s="13" t="s">
        <v>212</v>
      </c>
      <c r="H1346" s="13" t="s">
        <v>212</v>
      </c>
      <c r="I1346" s="13">
        <v>0</v>
      </c>
      <c r="J1346" s="13">
        <v>0</v>
      </c>
      <c r="K1346" s="13">
        <v>0</v>
      </c>
      <c r="L1346" s="13">
        <v>0</v>
      </c>
      <c r="M1346" s="13">
        <v>0</v>
      </c>
      <c r="N1346" s="13"/>
      <c r="O1346" s="13"/>
    </row>
    <row r="1347" spans="1:15" x14ac:dyDescent="0.35">
      <c r="A1347" s="12" t="str">
        <f t="shared" si="20"/>
        <v>DISTRIBUCION VOLUMEN X CRITERIO (Consumiciones)Otra Variedad Cola2-5MIL</v>
      </c>
      <c r="B1347" s="12" t="s">
        <v>118</v>
      </c>
      <c r="C1347" s="12" t="s">
        <v>161</v>
      </c>
      <c r="D1347" s="12" t="s">
        <v>10</v>
      </c>
      <c r="E1347" s="13">
        <v>10.253321624005531</v>
      </c>
      <c r="F1347" s="13">
        <v>9.7008240164706141</v>
      </c>
      <c r="G1347" s="13" t="s">
        <v>212</v>
      </c>
      <c r="H1347" s="13" t="s">
        <v>212</v>
      </c>
      <c r="I1347" s="13">
        <v>0</v>
      </c>
      <c r="J1347" s="13">
        <v>0</v>
      </c>
      <c r="K1347" s="13">
        <v>0</v>
      </c>
      <c r="L1347" s="13">
        <v>0</v>
      </c>
      <c r="M1347" s="13">
        <v>0</v>
      </c>
      <c r="N1347" s="13"/>
      <c r="O1347" s="13"/>
    </row>
    <row r="1348" spans="1:15" x14ac:dyDescent="0.35">
      <c r="A1348" s="12" t="str">
        <f t="shared" ref="A1348:A1411" si="21">B1348&amp;C1348&amp;D1348</f>
        <v>DISTRIBUCION VOLUMEN X CRITERIO (Consumiciones)Otra Variedad Cola5-10MIL</v>
      </c>
      <c r="B1348" s="12" t="s">
        <v>118</v>
      </c>
      <c r="C1348" s="12" t="s">
        <v>161</v>
      </c>
      <c r="D1348" s="12" t="s">
        <v>11</v>
      </c>
      <c r="E1348" s="13">
        <v>4.9246970307619948</v>
      </c>
      <c r="F1348" s="13">
        <v>1.71469850674341</v>
      </c>
      <c r="G1348" s="13" t="s">
        <v>212</v>
      </c>
      <c r="H1348" s="13" t="s">
        <v>212</v>
      </c>
      <c r="I1348" s="13">
        <v>0</v>
      </c>
      <c r="J1348" s="13">
        <v>0</v>
      </c>
      <c r="K1348" s="13">
        <v>0</v>
      </c>
      <c r="L1348" s="13">
        <v>0</v>
      </c>
      <c r="M1348" s="13">
        <v>0</v>
      </c>
      <c r="N1348" s="13"/>
      <c r="O1348" s="13"/>
    </row>
    <row r="1349" spans="1:15" x14ac:dyDescent="0.35">
      <c r="A1349" s="12" t="str">
        <f t="shared" si="21"/>
        <v>DISTRIBUCION VOLUMEN X CRITERIO (Consumiciones)Otra Variedad Cola10-30MIL</v>
      </c>
      <c r="B1349" s="12" t="s">
        <v>118</v>
      </c>
      <c r="C1349" s="12" t="s">
        <v>161</v>
      </c>
      <c r="D1349" s="12" t="s">
        <v>12</v>
      </c>
      <c r="E1349" s="13">
        <v>10.569184909587765</v>
      </c>
      <c r="F1349" s="13">
        <v>13.413280063581698</v>
      </c>
      <c r="G1349" s="13" t="s">
        <v>212</v>
      </c>
      <c r="H1349" s="13" t="s">
        <v>212</v>
      </c>
      <c r="I1349" s="13">
        <v>0</v>
      </c>
      <c r="J1349" s="13">
        <v>0</v>
      </c>
      <c r="K1349" s="13">
        <v>0</v>
      </c>
      <c r="L1349" s="13">
        <v>0</v>
      </c>
      <c r="M1349" s="13">
        <v>0</v>
      </c>
      <c r="N1349" s="13"/>
      <c r="O1349" s="13"/>
    </row>
    <row r="1350" spans="1:15" x14ac:dyDescent="0.35">
      <c r="A1350" s="12" t="str">
        <f t="shared" si="21"/>
        <v>DISTRIBUCION VOLUMEN X CRITERIO (Consumiciones)Otra Variedad Cola30-100MIL</v>
      </c>
      <c r="B1350" s="12" t="s">
        <v>118</v>
      </c>
      <c r="C1350" s="12" t="s">
        <v>161</v>
      </c>
      <c r="D1350" s="12" t="s">
        <v>13</v>
      </c>
      <c r="E1350" s="13">
        <v>22.801649052977655</v>
      </c>
      <c r="F1350" s="13">
        <v>34.771250657046501</v>
      </c>
      <c r="G1350" s="13" t="s">
        <v>212</v>
      </c>
      <c r="H1350" s="13" t="s">
        <v>212</v>
      </c>
      <c r="I1350" s="13">
        <v>0</v>
      </c>
      <c r="J1350" s="13">
        <v>0</v>
      </c>
      <c r="K1350" s="13">
        <v>0</v>
      </c>
      <c r="L1350" s="13">
        <v>0</v>
      </c>
      <c r="M1350" s="13">
        <v>0</v>
      </c>
      <c r="N1350" s="13"/>
      <c r="O1350" s="13"/>
    </row>
    <row r="1351" spans="1:15" x14ac:dyDescent="0.35">
      <c r="A1351" s="12" t="str">
        <f t="shared" si="21"/>
        <v>DISTRIBUCION VOLUMEN X CRITERIO (Consumiciones)Otra Variedad Cola100-200MIL</v>
      </c>
      <c r="B1351" s="12" t="s">
        <v>118</v>
      </c>
      <c r="C1351" s="12" t="s">
        <v>161</v>
      </c>
      <c r="D1351" s="12" t="s">
        <v>14</v>
      </c>
      <c r="E1351" s="13">
        <v>5.3478603383713574</v>
      </c>
      <c r="F1351" s="13">
        <v>3.5535290076921799</v>
      </c>
      <c r="G1351" s="13" t="s">
        <v>212</v>
      </c>
      <c r="H1351" s="13" t="s">
        <v>212</v>
      </c>
      <c r="I1351" s="13">
        <v>0</v>
      </c>
      <c r="J1351" s="13">
        <v>0</v>
      </c>
      <c r="K1351" s="13">
        <v>0</v>
      </c>
      <c r="L1351" s="13">
        <v>0</v>
      </c>
      <c r="M1351" s="13">
        <v>0</v>
      </c>
      <c r="N1351" s="13"/>
      <c r="O1351" s="13"/>
    </row>
    <row r="1352" spans="1:15" x14ac:dyDescent="0.35">
      <c r="A1352" s="12" t="str">
        <f t="shared" si="21"/>
        <v>DISTRIBUCION VOLUMEN X CRITERIO (Consumiciones)Otra Variedad Cola200-500MIL</v>
      </c>
      <c r="B1352" s="12" t="s">
        <v>118</v>
      </c>
      <c r="C1352" s="12" t="s">
        <v>161</v>
      </c>
      <c r="D1352" s="12" t="s">
        <v>15</v>
      </c>
      <c r="E1352" s="13">
        <v>16.368813045448029</v>
      </c>
      <c r="F1352" s="13">
        <v>25.632294916476152</v>
      </c>
      <c r="G1352" s="13" t="s">
        <v>212</v>
      </c>
      <c r="H1352" s="13" t="s">
        <v>212</v>
      </c>
      <c r="I1352" s="13">
        <v>0</v>
      </c>
      <c r="J1352" s="13">
        <v>0</v>
      </c>
      <c r="K1352" s="13">
        <v>0</v>
      </c>
      <c r="L1352" s="13">
        <v>0</v>
      </c>
      <c r="M1352" s="13">
        <v>0</v>
      </c>
      <c r="N1352" s="13"/>
      <c r="O1352" s="13"/>
    </row>
    <row r="1353" spans="1:15" x14ac:dyDescent="0.35">
      <c r="A1353" s="12" t="str">
        <f t="shared" si="21"/>
        <v>DISTRIBUCION VOLUMEN X CRITERIO (Consumiciones)Otra Variedad Cola&gt;500MIL</v>
      </c>
      <c r="B1353" s="12" t="s">
        <v>118</v>
      </c>
      <c r="C1353" s="12" t="s">
        <v>161</v>
      </c>
      <c r="D1353" s="12" t="s">
        <v>16</v>
      </c>
      <c r="E1353" s="13">
        <v>23.997193224108262</v>
      </c>
      <c r="F1353" s="13">
        <v>11.214076195047349</v>
      </c>
      <c r="G1353" s="13" t="s">
        <v>212</v>
      </c>
      <c r="H1353" s="13" t="s">
        <v>212</v>
      </c>
      <c r="I1353" s="13">
        <v>0</v>
      </c>
      <c r="J1353" s="13">
        <v>0</v>
      </c>
      <c r="K1353" s="13">
        <v>0</v>
      </c>
      <c r="L1353" s="13">
        <v>0</v>
      </c>
      <c r="M1353" s="13">
        <v>0</v>
      </c>
      <c r="N1353" s="13"/>
      <c r="O1353" s="13"/>
    </row>
    <row r="1354" spans="1:15" x14ac:dyDescent="0.35">
      <c r="A1354" s="12" t="str">
        <f t="shared" si="21"/>
        <v>DISTRIBUCION VOLUMEN X CRITERIO (Consumiciones)Otra Variedad ColaDE 15 A 19 AÑOS</v>
      </c>
      <c r="B1354" s="12" t="s">
        <v>118</v>
      </c>
      <c r="C1354" s="12" t="s">
        <v>161</v>
      </c>
      <c r="D1354" s="12" t="s">
        <v>39</v>
      </c>
      <c r="E1354" s="13">
        <v>21.192812422147558</v>
      </c>
      <c r="F1354" s="13" t="s">
        <v>212</v>
      </c>
      <c r="G1354" s="13" t="s">
        <v>212</v>
      </c>
      <c r="H1354" s="13" t="s">
        <v>212</v>
      </c>
      <c r="I1354" s="13">
        <v>0</v>
      </c>
      <c r="J1354" s="13">
        <v>0</v>
      </c>
      <c r="K1354" s="13">
        <v>0</v>
      </c>
      <c r="L1354" s="13">
        <v>0</v>
      </c>
      <c r="M1354" s="13">
        <v>0</v>
      </c>
      <c r="N1354" s="13"/>
      <c r="O1354" s="13"/>
    </row>
    <row r="1355" spans="1:15" x14ac:dyDescent="0.35">
      <c r="A1355" s="12" t="str">
        <f t="shared" si="21"/>
        <v>DISTRIBUCION VOLUMEN X CRITERIO (Consumiciones)Otra Variedad ColaDE 20 A 24 AÑOS</v>
      </c>
      <c r="B1355" s="12" t="s">
        <v>118</v>
      </c>
      <c r="C1355" s="12" t="s">
        <v>161</v>
      </c>
      <c r="D1355" s="12" t="s">
        <v>40</v>
      </c>
      <c r="E1355" s="13">
        <v>18.850760897898958</v>
      </c>
      <c r="F1355" s="13">
        <v>26.849111031871491</v>
      </c>
      <c r="G1355" s="13" t="s">
        <v>212</v>
      </c>
      <c r="H1355" s="13" t="s">
        <v>212</v>
      </c>
      <c r="I1355" s="13">
        <v>0</v>
      </c>
      <c r="J1355" s="13">
        <v>0</v>
      </c>
      <c r="K1355" s="13">
        <v>0</v>
      </c>
      <c r="L1355" s="13">
        <v>0</v>
      </c>
      <c r="M1355" s="13">
        <v>0</v>
      </c>
      <c r="N1355" s="13"/>
      <c r="O1355" s="13"/>
    </row>
    <row r="1356" spans="1:15" x14ac:dyDescent="0.35">
      <c r="A1356" s="12" t="str">
        <f t="shared" si="21"/>
        <v>DISTRIBUCION VOLUMEN X CRITERIO (Consumiciones)Otra Variedad ColaDE 25 A 34 AÑOS</v>
      </c>
      <c r="B1356" s="12" t="s">
        <v>118</v>
      </c>
      <c r="C1356" s="12" t="s">
        <v>161</v>
      </c>
      <c r="D1356" s="12" t="s">
        <v>41</v>
      </c>
      <c r="E1356" s="13">
        <v>17.042622017319673</v>
      </c>
      <c r="F1356" s="13">
        <v>30.524383833692664</v>
      </c>
      <c r="G1356" s="13" t="s">
        <v>212</v>
      </c>
      <c r="H1356" s="13" t="s">
        <v>212</v>
      </c>
      <c r="I1356" s="13">
        <v>0</v>
      </c>
      <c r="J1356" s="13">
        <v>0</v>
      </c>
      <c r="K1356" s="13">
        <v>0</v>
      </c>
      <c r="L1356" s="13">
        <v>0</v>
      </c>
      <c r="M1356" s="13">
        <v>0</v>
      </c>
      <c r="N1356" s="13"/>
      <c r="O1356" s="13"/>
    </row>
    <row r="1357" spans="1:15" x14ac:dyDescent="0.35">
      <c r="A1357" s="12" t="str">
        <f t="shared" si="21"/>
        <v>DISTRIBUCION VOLUMEN X CRITERIO (Consumiciones)Otra Variedad ColaDE 35 A 49 AÑOS</v>
      </c>
      <c r="B1357" s="12" t="s">
        <v>118</v>
      </c>
      <c r="C1357" s="12" t="s">
        <v>161</v>
      </c>
      <c r="D1357" s="12" t="s">
        <v>42</v>
      </c>
      <c r="E1357" s="13">
        <v>20.816456286725913</v>
      </c>
      <c r="F1357" s="13">
        <v>9.772848943916161</v>
      </c>
      <c r="G1357" s="13" t="s">
        <v>212</v>
      </c>
      <c r="H1357" s="13" t="s">
        <v>212</v>
      </c>
      <c r="I1357" s="13">
        <v>0</v>
      </c>
      <c r="J1357" s="13">
        <v>0</v>
      </c>
      <c r="K1357" s="13">
        <v>0</v>
      </c>
      <c r="L1357" s="13">
        <v>0</v>
      </c>
      <c r="M1357" s="13">
        <v>0</v>
      </c>
      <c r="N1357" s="13"/>
      <c r="O1357" s="13"/>
    </row>
    <row r="1358" spans="1:15" x14ac:dyDescent="0.35">
      <c r="A1358" s="12" t="str">
        <f t="shared" si="21"/>
        <v>DISTRIBUCION VOLUMEN X CRITERIO (Consumiciones)Otra Variedad ColaDE 50 A 59 AÑOS</v>
      </c>
      <c r="B1358" s="12" t="s">
        <v>118</v>
      </c>
      <c r="C1358" s="12" t="s">
        <v>161</v>
      </c>
      <c r="D1358" s="12" t="s">
        <v>43</v>
      </c>
      <c r="E1358" s="13">
        <v>10.27721480877276</v>
      </c>
      <c r="F1358" s="13">
        <v>21.339218656331401</v>
      </c>
      <c r="G1358" s="13" t="s">
        <v>212</v>
      </c>
      <c r="H1358" s="13" t="s">
        <v>212</v>
      </c>
      <c r="I1358" s="13">
        <v>0</v>
      </c>
      <c r="J1358" s="13">
        <v>0</v>
      </c>
      <c r="K1358" s="13">
        <v>0</v>
      </c>
      <c r="L1358" s="13">
        <v>0</v>
      </c>
      <c r="M1358" s="13">
        <v>0</v>
      </c>
      <c r="N1358" s="13"/>
      <c r="O1358" s="13"/>
    </row>
    <row r="1359" spans="1:15" x14ac:dyDescent="0.35">
      <c r="A1359" s="12" t="str">
        <f t="shared" si="21"/>
        <v>DISTRIBUCION VOLUMEN X CRITERIO (Consumiciones)Otra Variedad ColaDE 60 A 75 AÑOS</v>
      </c>
      <c r="B1359" s="12" t="s">
        <v>118</v>
      </c>
      <c r="C1359" s="12" t="s">
        <v>161</v>
      </c>
      <c r="D1359" s="12" t="s">
        <v>44</v>
      </c>
      <c r="E1359" s="13">
        <v>11.820152804804032</v>
      </c>
      <c r="F1359" s="13">
        <v>11.514398670069866</v>
      </c>
      <c r="G1359" s="13" t="s">
        <v>212</v>
      </c>
      <c r="H1359" s="13" t="s">
        <v>212</v>
      </c>
      <c r="I1359" s="13">
        <v>0</v>
      </c>
      <c r="J1359" s="13">
        <v>0</v>
      </c>
      <c r="K1359" s="13">
        <v>0</v>
      </c>
      <c r="L1359" s="13">
        <v>0</v>
      </c>
      <c r="M1359" s="13">
        <v>0</v>
      </c>
      <c r="N1359" s="13"/>
      <c r="O1359" s="13"/>
    </row>
    <row r="1360" spans="1:15" x14ac:dyDescent="0.35">
      <c r="A1360" s="12" t="str">
        <f t="shared" si="21"/>
        <v>DISTRIBUCION VOLUMEN X CRITERIO (Consumiciones)Otra Variedad ColaALTA Y MEDIA ALTA</v>
      </c>
      <c r="B1360" s="12" t="s">
        <v>118</v>
      </c>
      <c r="C1360" s="12" t="s">
        <v>161</v>
      </c>
      <c r="D1360" s="12" t="s">
        <v>17</v>
      </c>
      <c r="E1360" s="13">
        <v>14.914810792717004</v>
      </c>
      <c r="F1360" s="13">
        <v>17.068022894852156</v>
      </c>
      <c r="G1360" s="13" t="s">
        <v>212</v>
      </c>
      <c r="H1360" s="13" t="s">
        <v>212</v>
      </c>
      <c r="I1360" s="13">
        <v>0</v>
      </c>
      <c r="J1360" s="13">
        <v>0</v>
      </c>
      <c r="K1360" s="13">
        <v>0</v>
      </c>
      <c r="L1360" s="13">
        <v>0</v>
      </c>
      <c r="M1360" s="13">
        <v>0</v>
      </c>
      <c r="N1360" s="13"/>
      <c r="O1360" s="13"/>
    </row>
    <row r="1361" spans="1:15" x14ac:dyDescent="0.35">
      <c r="A1361" s="12" t="str">
        <f t="shared" si="21"/>
        <v>DISTRIBUCION VOLUMEN X CRITERIO (Consumiciones)Otra Variedad ColaMEDIA</v>
      </c>
      <c r="B1361" s="12" t="s">
        <v>118</v>
      </c>
      <c r="C1361" s="12" t="s">
        <v>161</v>
      </c>
      <c r="D1361" s="12" t="s">
        <v>18</v>
      </c>
      <c r="E1361" s="13">
        <v>27.41533261448577</v>
      </c>
      <c r="F1361" s="13">
        <v>20.294667745793689</v>
      </c>
      <c r="G1361" s="13" t="s">
        <v>212</v>
      </c>
      <c r="H1361" s="13" t="s">
        <v>212</v>
      </c>
      <c r="I1361" s="13">
        <v>0</v>
      </c>
      <c r="J1361" s="13">
        <v>0</v>
      </c>
      <c r="K1361" s="13">
        <v>0</v>
      </c>
      <c r="L1361" s="13">
        <v>0</v>
      </c>
      <c r="M1361" s="13">
        <v>0</v>
      </c>
      <c r="N1361" s="13"/>
      <c r="O1361" s="13"/>
    </row>
    <row r="1362" spans="1:15" x14ac:dyDescent="0.35">
      <c r="A1362" s="12" t="str">
        <f t="shared" si="21"/>
        <v>DISTRIBUCION VOLUMEN X CRITERIO (Consumiciones)Otra Variedad ColaMEDIA BAJA</v>
      </c>
      <c r="B1362" s="12" t="s">
        <v>118</v>
      </c>
      <c r="C1362" s="12" t="s">
        <v>161</v>
      </c>
      <c r="D1362" s="12" t="s">
        <v>19</v>
      </c>
      <c r="E1362" s="13">
        <v>14.358813305156559</v>
      </c>
      <c r="F1362" s="13">
        <v>16.364834968379181</v>
      </c>
      <c r="G1362" s="13" t="s">
        <v>212</v>
      </c>
      <c r="H1362" s="13" t="s">
        <v>212</v>
      </c>
      <c r="I1362" s="13">
        <v>0</v>
      </c>
      <c r="J1362" s="13">
        <v>0</v>
      </c>
      <c r="K1362" s="13">
        <v>0</v>
      </c>
      <c r="L1362" s="13">
        <v>0</v>
      </c>
      <c r="M1362" s="13">
        <v>0</v>
      </c>
      <c r="N1362" s="13"/>
      <c r="O1362" s="13"/>
    </row>
    <row r="1363" spans="1:15" x14ac:dyDescent="0.35">
      <c r="A1363" s="12" t="str">
        <f t="shared" si="21"/>
        <v>DISTRIBUCION VOLUMEN X CRITERIO (Consumiciones)Otra Variedad ColaBAJA</v>
      </c>
      <c r="B1363" s="12" t="s">
        <v>118</v>
      </c>
      <c r="C1363" s="12" t="s">
        <v>161</v>
      </c>
      <c r="D1363" s="12" t="s">
        <v>20</v>
      </c>
      <c r="E1363" s="13">
        <v>43.311052906475112</v>
      </c>
      <c r="F1363" s="13">
        <v>46.272425810826959</v>
      </c>
      <c r="G1363" s="13" t="s">
        <v>212</v>
      </c>
      <c r="H1363" s="13" t="s">
        <v>212</v>
      </c>
      <c r="I1363" s="13">
        <v>0</v>
      </c>
      <c r="J1363" s="13">
        <v>0</v>
      </c>
      <c r="K1363" s="13">
        <v>0</v>
      </c>
      <c r="L1363" s="13">
        <v>0</v>
      </c>
      <c r="M1363" s="13">
        <v>0</v>
      </c>
      <c r="N1363" s="13"/>
      <c r="O1363" s="13"/>
    </row>
    <row r="1364" spans="1:15" x14ac:dyDescent="0.35">
      <c r="A1364" s="12" t="str">
        <f t="shared" si="21"/>
        <v>DISTRIBUCION VOLUMEN X CRITERIO (Consumiciones)Otra Variedad ColaHOMBRE</v>
      </c>
      <c r="B1364" s="12" t="s">
        <v>118</v>
      </c>
      <c r="C1364" s="12" t="s">
        <v>161</v>
      </c>
      <c r="D1364" s="12" t="s">
        <v>21</v>
      </c>
      <c r="E1364" s="13">
        <v>33.001807378992652</v>
      </c>
      <c r="F1364" s="13">
        <v>21.867974703345325</v>
      </c>
      <c r="G1364" s="13" t="s">
        <v>212</v>
      </c>
      <c r="H1364" s="13" t="s">
        <v>212</v>
      </c>
      <c r="I1364" s="13">
        <v>0</v>
      </c>
      <c r="J1364" s="13">
        <v>0</v>
      </c>
      <c r="K1364" s="13">
        <v>0</v>
      </c>
      <c r="L1364" s="13">
        <v>0</v>
      </c>
      <c r="M1364" s="13">
        <v>0</v>
      </c>
      <c r="N1364" s="13"/>
      <c r="O1364" s="13"/>
    </row>
    <row r="1365" spans="1:15" x14ac:dyDescent="0.35">
      <c r="A1365" s="12" t="str">
        <f t="shared" si="21"/>
        <v>DISTRIBUCION VOLUMEN X CRITERIO (Consumiciones)Otra Variedad ColaMUJER</v>
      </c>
      <c r="B1365" s="12" t="s">
        <v>118</v>
      </c>
      <c r="C1365" s="12" t="s">
        <v>161</v>
      </c>
      <c r="D1365" s="12" t="s">
        <v>22</v>
      </c>
      <c r="E1365" s="13">
        <v>66.998211858676228</v>
      </c>
      <c r="F1365" s="13">
        <v>78.131986432536252</v>
      </c>
      <c r="G1365" s="13" t="s">
        <v>212</v>
      </c>
      <c r="H1365" s="13" t="s">
        <v>212</v>
      </c>
      <c r="I1365" s="13">
        <v>0</v>
      </c>
      <c r="J1365" s="13">
        <v>0</v>
      </c>
      <c r="K1365" s="13">
        <v>0</v>
      </c>
      <c r="L1365" s="13">
        <v>0</v>
      </c>
      <c r="M1365" s="13">
        <v>0</v>
      </c>
      <c r="N1365" s="13"/>
      <c r="O1365" s="13"/>
    </row>
    <row r="1366" spans="1:15" x14ac:dyDescent="0.35">
      <c r="A1366" s="12" t="str">
        <f t="shared" si="21"/>
        <v>DISTRIBUCION VOLUMEN X CRITERIO (Consumiciones)Con CafeinaT.ESPAÑA</v>
      </c>
      <c r="B1366" s="12" t="s">
        <v>118</v>
      </c>
      <c r="C1366" s="12" t="s">
        <v>162</v>
      </c>
      <c r="D1366" s="12" t="s">
        <v>36</v>
      </c>
      <c r="E1366" s="13">
        <v>100</v>
      </c>
      <c r="F1366" s="13">
        <v>100</v>
      </c>
      <c r="G1366" s="13">
        <v>100</v>
      </c>
      <c r="H1366" s="13">
        <v>100</v>
      </c>
      <c r="I1366" s="13">
        <v>0</v>
      </c>
      <c r="J1366" s="13">
        <v>0</v>
      </c>
      <c r="K1366" s="13">
        <v>0</v>
      </c>
      <c r="L1366" s="13">
        <v>0</v>
      </c>
      <c r="M1366" s="13">
        <v>0</v>
      </c>
      <c r="N1366" s="13"/>
      <c r="O1366" s="13"/>
    </row>
    <row r="1367" spans="1:15" x14ac:dyDescent="0.35">
      <c r="A1367" s="12" t="str">
        <f t="shared" si="21"/>
        <v>DISTRIBUCION VOLUMEN X CRITERIO (Consumiciones)Con CafeinaBCN AM</v>
      </c>
      <c r="B1367" s="12" t="s">
        <v>118</v>
      </c>
      <c r="C1367" s="12" t="s">
        <v>162</v>
      </c>
      <c r="D1367" s="12" t="s">
        <v>1</v>
      </c>
      <c r="E1367" s="13">
        <v>8.8921156406278037</v>
      </c>
      <c r="F1367" s="13">
        <v>10.043694294730132</v>
      </c>
      <c r="G1367" s="13">
        <v>10.057071674536713</v>
      </c>
      <c r="H1367" s="13">
        <v>10.070047743929141</v>
      </c>
      <c r="I1367" s="13">
        <v>0</v>
      </c>
      <c r="J1367" s="13">
        <v>0</v>
      </c>
      <c r="K1367" s="13">
        <v>0</v>
      </c>
      <c r="L1367" s="13">
        <v>0</v>
      </c>
      <c r="M1367" s="13">
        <v>0</v>
      </c>
      <c r="N1367" s="13"/>
      <c r="O1367" s="13"/>
    </row>
    <row r="1368" spans="1:15" x14ac:dyDescent="0.35">
      <c r="A1368" s="12" t="str">
        <f t="shared" si="21"/>
        <v>DISTRIBUCION VOLUMEN X CRITERIO (Consumiciones)Con CafeinaREST.CAT ARAGON</v>
      </c>
      <c r="B1368" s="12" t="s">
        <v>118</v>
      </c>
      <c r="C1368" s="12" t="s">
        <v>162</v>
      </c>
      <c r="D1368" s="12" t="s">
        <v>2</v>
      </c>
      <c r="E1368" s="13">
        <v>11.267000112250047</v>
      </c>
      <c r="F1368" s="13">
        <v>11.61292030109184</v>
      </c>
      <c r="G1368" s="13">
        <v>11.267373455883421</v>
      </c>
      <c r="H1368" s="13">
        <v>11.833950238124382</v>
      </c>
      <c r="I1368" s="13">
        <v>0</v>
      </c>
      <c r="J1368" s="13">
        <v>0</v>
      </c>
      <c r="K1368" s="13">
        <v>0</v>
      </c>
      <c r="L1368" s="13">
        <v>0</v>
      </c>
      <c r="M1368" s="13">
        <v>0</v>
      </c>
      <c r="N1368" s="13"/>
      <c r="O1368" s="13"/>
    </row>
    <row r="1369" spans="1:15" x14ac:dyDescent="0.35">
      <c r="A1369" s="12" t="str">
        <f t="shared" si="21"/>
        <v>DISTRIBUCION VOLUMEN X CRITERIO (Consumiciones)Con CafeinaLEVANTE</v>
      </c>
      <c r="B1369" s="12" t="s">
        <v>118</v>
      </c>
      <c r="C1369" s="12" t="s">
        <v>162</v>
      </c>
      <c r="D1369" s="12" t="s">
        <v>3</v>
      </c>
      <c r="E1369" s="13">
        <v>15.204609805198963</v>
      </c>
      <c r="F1369" s="13">
        <v>14.73244915600776</v>
      </c>
      <c r="G1369" s="13">
        <v>15.707141596984552</v>
      </c>
      <c r="H1369" s="13">
        <v>15.730023018132128</v>
      </c>
      <c r="I1369" s="13">
        <v>0</v>
      </c>
      <c r="J1369" s="13">
        <v>0</v>
      </c>
      <c r="K1369" s="13">
        <v>0</v>
      </c>
      <c r="L1369" s="13">
        <v>0</v>
      </c>
      <c r="M1369" s="13">
        <v>0</v>
      </c>
      <c r="N1369" s="13"/>
      <c r="O1369" s="13"/>
    </row>
    <row r="1370" spans="1:15" x14ac:dyDescent="0.35">
      <c r="A1370" s="12" t="str">
        <f t="shared" si="21"/>
        <v>DISTRIBUCION VOLUMEN X CRITERIO (Consumiciones)Con CafeinaANDALUCIA</v>
      </c>
      <c r="B1370" s="12" t="s">
        <v>118</v>
      </c>
      <c r="C1370" s="12" t="s">
        <v>162</v>
      </c>
      <c r="D1370" s="12" t="s">
        <v>4</v>
      </c>
      <c r="E1370" s="13">
        <v>22.017217268882924</v>
      </c>
      <c r="F1370" s="13">
        <v>20.750270624565434</v>
      </c>
      <c r="G1370" s="13">
        <v>20.28351658099816</v>
      </c>
      <c r="H1370" s="13">
        <v>20.983685661679221</v>
      </c>
      <c r="I1370" s="13">
        <v>0</v>
      </c>
      <c r="J1370" s="13">
        <v>0</v>
      </c>
      <c r="K1370" s="13">
        <v>0</v>
      </c>
      <c r="L1370" s="13">
        <v>0</v>
      </c>
      <c r="M1370" s="13">
        <v>0</v>
      </c>
      <c r="N1370" s="13"/>
      <c r="O1370" s="13"/>
    </row>
    <row r="1371" spans="1:15" x14ac:dyDescent="0.35">
      <c r="A1371" s="12" t="str">
        <f t="shared" si="21"/>
        <v>DISTRIBUCION VOLUMEN X CRITERIO (Consumiciones)Con CafeinaMDD AM</v>
      </c>
      <c r="B1371" s="12" t="s">
        <v>118</v>
      </c>
      <c r="C1371" s="12" t="s">
        <v>162</v>
      </c>
      <c r="D1371" s="12" t="s">
        <v>5</v>
      </c>
      <c r="E1371" s="13">
        <v>17.617972701208213</v>
      </c>
      <c r="F1371" s="13">
        <v>16.250772648160225</v>
      </c>
      <c r="G1371" s="13">
        <v>17.25421677808578</v>
      </c>
      <c r="H1371" s="13">
        <v>17.68837236469918</v>
      </c>
      <c r="I1371" s="13">
        <v>0</v>
      </c>
      <c r="J1371" s="13">
        <v>0</v>
      </c>
      <c r="K1371" s="13">
        <v>0</v>
      </c>
      <c r="L1371" s="13">
        <v>0</v>
      </c>
      <c r="M1371" s="13">
        <v>0</v>
      </c>
      <c r="N1371" s="13"/>
      <c r="O1371" s="13"/>
    </row>
    <row r="1372" spans="1:15" x14ac:dyDescent="0.35">
      <c r="A1372" s="12" t="str">
        <f t="shared" si="21"/>
        <v>DISTRIBUCION VOLUMEN X CRITERIO (Consumiciones)Con CafeinaRTO CENTRO</v>
      </c>
      <c r="B1372" s="12" t="s">
        <v>118</v>
      </c>
      <c r="C1372" s="12" t="s">
        <v>162</v>
      </c>
      <c r="D1372" s="12" t="s">
        <v>6</v>
      </c>
      <c r="E1372" s="13">
        <v>10.227912180598786</v>
      </c>
      <c r="F1372" s="13">
        <v>12.261687469908637</v>
      </c>
      <c r="G1372" s="13">
        <v>12.354163811657507</v>
      </c>
      <c r="H1372" s="13">
        <v>10.63245917508997</v>
      </c>
      <c r="I1372" s="13">
        <v>0</v>
      </c>
      <c r="J1372" s="13">
        <v>0</v>
      </c>
      <c r="K1372" s="13">
        <v>0</v>
      </c>
      <c r="L1372" s="13">
        <v>0</v>
      </c>
      <c r="M1372" s="13">
        <v>0</v>
      </c>
      <c r="N1372" s="13"/>
      <c r="O1372" s="13"/>
    </row>
    <row r="1373" spans="1:15" x14ac:dyDescent="0.35">
      <c r="A1373" s="12" t="str">
        <f t="shared" si="21"/>
        <v>DISTRIBUCION VOLUMEN X CRITERIO (Consumiciones)Con CafeinaNORTE-CENTRO</v>
      </c>
      <c r="B1373" s="12" t="s">
        <v>118</v>
      </c>
      <c r="C1373" s="12" t="s">
        <v>162</v>
      </c>
      <c r="D1373" s="12" t="s">
        <v>7</v>
      </c>
      <c r="E1373" s="13">
        <v>7.691516151942503</v>
      </c>
      <c r="F1373" s="13">
        <v>8.3933557846804874</v>
      </c>
      <c r="G1373" s="13">
        <v>7.7156989669060279</v>
      </c>
      <c r="H1373" s="13">
        <v>7.3754344035320027</v>
      </c>
      <c r="I1373" s="13">
        <v>0</v>
      </c>
      <c r="J1373" s="13">
        <v>0</v>
      </c>
      <c r="K1373" s="13">
        <v>0</v>
      </c>
      <c r="L1373" s="13">
        <v>0</v>
      </c>
      <c r="M1373" s="13">
        <v>0</v>
      </c>
      <c r="N1373" s="13"/>
      <c r="O1373" s="13"/>
    </row>
    <row r="1374" spans="1:15" x14ac:dyDescent="0.35">
      <c r="A1374" s="12" t="str">
        <f t="shared" si="21"/>
        <v>DISTRIBUCION VOLUMEN X CRITERIO (Consumiciones)Con CafeinaNOROESTE</v>
      </c>
      <c r="B1374" s="12" t="s">
        <v>118</v>
      </c>
      <c r="C1374" s="12" t="s">
        <v>162</v>
      </c>
      <c r="D1374" s="12" t="s">
        <v>8</v>
      </c>
      <c r="E1374" s="13">
        <v>7.0816430259675283</v>
      </c>
      <c r="F1374" s="13">
        <v>5.9548455030559015</v>
      </c>
      <c r="G1374" s="13">
        <v>5.3608250908514465</v>
      </c>
      <c r="H1374" s="13">
        <v>5.6860385560223836</v>
      </c>
      <c r="I1374" s="13">
        <v>0</v>
      </c>
      <c r="J1374" s="13">
        <v>0</v>
      </c>
      <c r="K1374" s="13">
        <v>0</v>
      </c>
      <c r="L1374" s="13">
        <v>0</v>
      </c>
      <c r="M1374" s="13">
        <v>0</v>
      </c>
      <c r="N1374" s="13"/>
      <c r="O1374" s="13"/>
    </row>
    <row r="1375" spans="1:15" x14ac:dyDescent="0.35">
      <c r="A1375" s="12" t="str">
        <f t="shared" si="21"/>
        <v>DISTRIBUCION VOLUMEN X CRITERIO (Consumiciones)Con Cafeina&lt;2MIL</v>
      </c>
      <c r="B1375" s="12" t="s">
        <v>118</v>
      </c>
      <c r="C1375" s="12" t="s">
        <v>162</v>
      </c>
      <c r="D1375" s="12" t="s">
        <v>9</v>
      </c>
      <c r="E1375" s="13">
        <v>6.6746566145176027</v>
      </c>
      <c r="F1375" s="13">
        <v>6.7511534100171469</v>
      </c>
      <c r="G1375" s="13">
        <v>6.8097403332290449</v>
      </c>
      <c r="H1375" s="13">
        <v>6.3534360338125095</v>
      </c>
      <c r="I1375" s="13">
        <v>0</v>
      </c>
      <c r="J1375" s="13">
        <v>0</v>
      </c>
      <c r="K1375" s="13">
        <v>0</v>
      </c>
      <c r="L1375" s="13">
        <v>0</v>
      </c>
      <c r="M1375" s="13">
        <v>0</v>
      </c>
      <c r="N1375" s="13"/>
      <c r="O1375" s="13"/>
    </row>
    <row r="1376" spans="1:15" x14ac:dyDescent="0.35">
      <c r="A1376" s="12" t="str">
        <f t="shared" si="21"/>
        <v>DISTRIBUCION VOLUMEN X CRITERIO (Consumiciones)Con Cafeina2-5MIL</v>
      </c>
      <c r="B1376" s="12" t="s">
        <v>118</v>
      </c>
      <c r="C1376" s="12" t="s">
        <v>162</v>
      </c>
      <c r="D1376" s="12" t="s">
        <v>10</v>
      </c>
      <c r="E1376" s="13">
        <v>5.5885207017411354</v>
      </c>
      <c r="F1376" s="13">
        <v>6.2190779932300098</v>
      </c>
      <c r="G1376" s="13">
        <v>4.9845367068486208</v>
      </c>
      <c r="H1376" s="13">
        <v>5.809846120419766</v>
      </c>
      <c r="I1376" s="13">
        <v>0</v>
      </c>
      <c r="J1376" s="13">
        <v>0</v>
      </c>
      <c r="K1376" s="13">
        <v>0</v>
      </c>
      <c r="L1376" s="13">
        <v>0</v>
      </c>
      <c r="M1376" s="13">
        <v>0</v>
      </c>
      <c r="N1376" s="13"/>
      <c r="O1376" s="13"/>
    </row>
    <row r="1377" spans="1:15" x14ac:dyDescent="0.35">
      <c r="A1377" s="12" t="str">
        <f t="shared" si="21"/>
        <v>DISTRIBUCION VOLUMEN X CRITERIO (Consumiciones)Con Cafeina5-10MIL</v>
      </c>
      <c r="B1377" s="12" t="s">
        <v>118</v>
      </c>
      <c r="C1377" s="12" t="s">
        <v>162</v>
      </c>
      <c r="D1377" s="12" t="s">
        <v>11</v>
      </c>
      <c r="E1377" s="13">
        <v>8.6509117955916146</v>
      </c>
      <c r="F1377" s="13">
        <v>7.8511196887095194</v>
      </c>
      <c r="G1377" s="13">
        <v>8.882036424911286</v>
      </c>
      <c r="H1377" s="13">
        <v>8.8035370613505588</v>
      </c>
      <c r="I1377" s="13">
        <v>0</v>
      </c>
      <c r="J1377" s="13">
        <v>0</v>
      </c>
      <c r="K1377" s="13">
        <v>0</v>
      </c>
      <c r="L1377" s="13">
        <v>0</v>
      </c>
      <c r="M1377" s="13">
        <v>0</v>
      </c>
      <c r="N1377" s="13"/>
      <c r="O1377" s="13"/>
    </row>
    <row r="1378" spans="1:15" x14ac:dyDescent="0.35">
      <c r="A1378" s="12" t="str">
        <f t="shared" si="21"/>
        <v>DISTRIBUCION VOLUMEN X CRITERIO (Consumiciones)Con Cafeina10-30MIL</v>
      </c>
      <c r="B1378" s="12" t="s">
        <v>118</v>
      </c>
      <c r="C1378" s="12" t="s">
        <v>162</v>
      </c>
      <c r="D1378" s="12" t="s">
        <v>12</v>
      </c>
      <c r="E1378" s="13">
        <v>18.070290559771053</v>
      </c>
      <c r="F1378" s="13">
        <v>17.600207009603295</v>
      </c>
      <c r="G1378" s="13">
        <v>17.072231449965422</v>
      </c>
      <c r="H1378" s="13">
        <v>16.370151803595473</v>
      </c>
      <c r="I1378" s="13">
        <v>0</v>
      </c>
      <c r="J1378" s="13">
        <v>0</v>
      </c>
      <c r="K1378" s="13">
        <v>0</v>
      </c>
      <c r="L1378" s="13">
        <v>0</v>
      </c>
      <c r="M1378" s="13">
        <v>0</v>
      </c>
      <c r="N1378" s="13"/>
      <c r="O1378" s="13"/>
    </row>
    <row r="1379" spans="1:15" x14ac:dyDescent="0.35">
      <c r="A1379" s="12" t="str">
        <f t="shared" si="21"/>
        <v>DISTRIBUCION VOLUMEN X CRITERIO (Consumiciones)Con Cafeina30-100MIL</v>
      </c>
      <c r="B1379" s="12" t="s">
        <v>118</v>
      </c>
      <c r="C1379" s="12" t="s">
        <v>162</v>
      </c>
      <c r="D1379" s="12" t="s">
        <v>13</v>
      </c>
      <c r="E1379" s="13">
        <v>18.423786414387312</v>
      </c>
      <c r="F1379" s="13">
        <v>19.60607649949629</v>
      </c>
      <c r="G1379" s="13">
        <v>20.293620578581155</v>
      </c>
      <c r="H1379" s="13">
        <v>21.066204195795869</v>
      </c>
      <c r="I1379" s="13">
        <v>0</v>
      </c>
      <c r="J1379" s="13">
        <v>0</v>
      </c>
      <c r="K1379" s="13">
        <v>0</v>
      </c>
      <c r="L1379" s="13">
        <v>0</v>
      </c>
      <c r="M1379" s="13">
        <v>0</v>
      </c>
      <c r="N1379" s="13"/>
      <c r="O1379" s="13"/>
    </row>
    <row r="1380" spans="1:15" x14ac:dyDescent="0.35">
      <c r="A1380" s="12" t="str">
        <f t="shared" si="21"/>
        <v>DISTRIBUCION VOLUMEN X CRITERIO (Consumiciones)Con Cafeina100-200MIL</v>
      </c>
      <c r="B1380" s="12" t="s">
        <v>118</v>
      </c>
      <c r="C1380" s="12" t="s">
        <v>162</v>
      </c>
      <c r="D1380" s="12" t="s">
        <v>14</v>
      </c>
      <c r="E1380" s="13">
        <v>10.26163309131384</v>
      </c>
      <c r="F1380" s="13">
        <v>10.083641074535056</v>
      </c>
      <c r="G1380" s="13">
        <v>9.0903160144582635</v>
      </c>
      <c r="H1380" s="13">
        <v>9.4093879156108482</v>
      </c>
      <c r="I1380" s="13">
        <v>0</v>
      </c>
      <c r="J1380" s="13">
        <v>0</v>
      </c>
      <c r="K1380" s="13">
        <v>0</v>
      </c>
      <c r="L1380" s="13">
        <v>0</v>
      </c>
      <c r="M1380" s="13">
        <v>0</v>
      </c>
      <c r="N1380" s="13"/>
      <c r="O1380" s="13"/>
    </row>
    <row r="1381" spans="1:15" x14ac:dyDescent="0.35">
      <c r="A1381" s="12" t="str">
        <f t="shared" si="21"/>
        <v>DISTRIBUCION VOLUMEN X CRITERIO (Consumiciones)Con Cafeina200-500MIL</v>
      </c>
      <c r="B1381" s="12" t="s">
        <v>118</v>
      </c>
      <c r="C1381" s="12" t="s">
        <v>162</v>
      </c>
      <c r="D1381" s="12" t="s">
        <v>15</v>
      </c>
      <c r="E1381" s="13">
        <v>12.814436510009664</v>
      </c>
      <c r="F1381" s="13">
        <v>11.078900478699163</v>
      </c>
      <c r="G1381" s="13">
        <v>11.599830777930245</v>
      </c>
      <c r="H1381" s="13">
        <v>12.394592617753542</v>
      </c>
      <c r="I1381" s="13">
        <v>0</v>
      </c>
      <c r="J1381" s="13">
        <v>0</v>
      </c>
      <c r="K1381" s="13">
        <v>0</v>
      </c>
      <c r="L1381" s="13">
        <v>0</v>
      </c>
      <c r="M1381" s="13">
        <v>0</v>
      </c>
      <c r="N1381" s="13"/>
      <c r="O1381" s="13"/>
    </row>
    <row r="1382" spans="1:15" x14ac:dyDescent="0.35">
      <c r="A1382" s="12" t="str">
        <f t="shared" si="21"/>
        <v>DISTRIBUCION VOLUMEN X CRITERIO (Consumiciones)Con Cafeina&gt;500MIL</v>
      </c>
      <c r="B1382" s="12" t="s">
        <v>118</v>
      </c>
      <c r="C1382" s="12" t="s">
        <v>162</v>
      </c>
      <c r="D1382" s="12" t="s">
        <v>16</v>
      </c>
      <c r="E1382" s="13">
        <v>19.51575906733849</v>
      </c>
      <c r="F1382" s="13">
        <v>20.809821736809727</v>
      </c>
      <c r="G1382" s="13">
        <v>21.267681747148256</v>
      </c>
      <c r="H1382" s="13">
        <v>19.792859133272643</v>
      </c>
      <c r="I1382" s="13">
        <v>0</v>
      </c>
      <c r="J1382" s="13">
        <v>0</v>
      </c>
      <c r="K1382" s="13">
        <v>0</v>
      </c>
      <c r="L1382" s="13">
        <v>0</v>
      </c>
      <c r="M1382" s="13">
        <v>0</v>
      </c>
      <c r="N1382" s="13"/>
      <c r="O1382" s="13"/>
    </row>
    <row r="1383" spans="1:15" x14ac:dyDescent="0.35">
      <c r="A1383" s="12" t="str">
        <f t="shared" si="21"/>
        <v>DISTRIBUCION VOLUMEN X CRITERIO (Consumiciones)Con CafeinaDE 15 A 19 AÑOS</v>
      </c>
      <c r="B1383" s="12" t="s">
        <v>118</v>
      </c>
      <c r="C1383" s="12" t="s">
        <v>162</v>
      </c>
      <c r="D1383" s="12" t="s">
        <v>39</v>
      </c>
      <c r="E1383" s="13">
        <v>3.9858798358002123</v>
      </c>
      <c r="F1383" s="13">
        <v>2.9655812792122158</v>
      </c>
      <c r="G1383" s="13">
        <v>3.257803299432565</v>
      </c>
      <c r="H1383" s="13">
        <v>4.3577226819193262</v>
      </c>
      <c r="I1383" s="13">
        <v>0</v>
      </c>
      <c r="J1383" s="13">
        <v>0</v>
      </c>
      <c r="K1383" s="13">
        <v>0</v>
      </c>
      <c r="L1383" s="13">
        <v>0</v>
      </c>
      <c r="M1383" s="13">
        <v>0</v>
      </c>
      <c r="N1383" s="13"/>
      <c r="O1383" s="13"/>
    </row>
    <row r="1384" spans="1:15" x14ac:dyDescent="0.35">
      <c r="A1384" s="12" t="str">
        <f t="shared" si="21"/>
        <v>DISTRIBUCION VOLUMEN X CRITERIO (Consumiciones)Con CafeinaDE 20 A 24 AÑOS</v>
      </c>
      <c r="B1384" s="12" t="s">
        <v>118</v>
      </c>
      <c r="C1384" s="12" t="s">
        <v>162</v>
      </c>
      <c r="D1384" s="12" t="s">
        <v>40</v>
      </c>
      <c r="E1384" s="13">
        <v>4.7521568794067326</v>
      </c>
      <c r="F1384" s="13">
        <v>6.06896439734287</v>
      </c>
      <c r="G1384" s="13">
        <v>4.2947678198815256</v>
      </c>
      <c r="H1384" s="13">
        <v>3.2908897380501596</v>
      </c>
      <c r="I1384" s="13">
        <v>0</v>
      </c>
      <c r="J1384" s="13">
        <v>0</v>
      </c>
      <c r="K1384" s="13">
        <v>0</v>
      </c>
      <c r="L1384" s="13">
        <v>0</v>
      </c>
      <c r="M1384" s="13">
        <v>0</v>
      </c>
      <c r="N1384" s="13"/>
      <c r="O1384" s="13"/>
    </row>
    <row r="1385" spans="1:15" x14ac:dyDescent="0.35">
      <c r="A1385" s="12" t="str">
        <f t="shared" si="21"/>
        <v>DISTRIBUCION VOLUMEN X CRITERIO (Consumiciones)Con CafeinaDE 25 A 34 AÑOS</v>
      </c>
      <c r="B1385" s="12" t="s">
        <v>118</v>
      </c>
      <c r="C1385" s="12" t="s">
        <v>162</v>
      </c>
      <c r="D1385" s="12" t="s">
        <v>41</v>
      </c>
      <c r="E1385" s="13">
        <v>14.628685761763439</v>
      </c>
      <c r="F1385" s="13">
        <v>14.361799473576434</v>
      </c>
      <c r="G1385" s="13">
        <v>13.257510919974949</v>
      </c>
      <c r="H1385" s="13">
        <v>11.834569685190678</v>
      </c>
      <c r="I1385" s="13">
        <v>0</v>
      </c>
      <c r="J1385" s="13">
        <v>0</v>
      </c>
      <c r="K1385" s="13">
        <v>0</v>
      </c>
      <c r="L1385" s="13">
        <v>0</v>
      </c>
      <c r="M1385" s="13">
        <v>0</v>
      </c>
      <c r="N1385" s="13"/>
      <c r="O1385" s="13"/>
    </row>
    <row r="1386" spans="1:15" x14ac:dyDescent="0.35">
      <c r="A1386" s="12" t="str">
        <f t="shared" si="21"/>
        <v>DISTRIBUCION VOLUMEN X CRITERIO (Consumiciones)Con CafeinaDE 35 A 49 AÑOS</v>
      </c>
      <c r="B1386" s="12" t="s">
        <v>118</v>
      </c>
      <c r="C1386" s="12" t="s">
        <v>162</v>
      </c>
      <c r="D1386" s="12" t="s">
        <v>42</v>
      </c>
      <c r="E1386" s="13">
        <v>38.923713504310093</v>
      </c>
      <c r="F1386" s="13">
        <v>36.600145640619431</v>
      </c>
      <c r="G1386" s="13">
        <v>36.149318785698384</v>
      </c>
      <c r="H1386" s="13">
        <v>35.621647684551519</v>
      </c>
      <c r="I1386" s="13">
        <v>0</v>
      </c>
      <c r="J1386" s="13">
        <v>0</v>
      </c>
      <c r="K1386" s="13">
        <v>0</v>
      </c>
      <c r="L1386" s="13">
        <v>0</v>
      </c>
      <c r="M1386" s="13">
        <v>0</v>
      </c>
      <c r="N1386" s="13"/>
      <c r="O1386" s="13"/>
    </row>
    <row r="1387" spans="1:15" x14ac:dyDescent="0.35">
      <c r="A1387" s="12" t="str">
        <f t="shared" si="21"/>
        <v>DISTRIBUCION VOLUMEN X CRITERIO (Consumiciones)Con CafeinaDE 50 A 59 AÑOS</v>
      </c>
      <c r="B1387" s="12" t="s">
        <v>118</v>
      </c>
      <c r="C1387" s="12" t="s">
        <v>162</v>
      </c>
      <c r="D1387" s="12" t="s">
        <v>43</v>
      </c>
      <c r="E1387" s="13">
        <v>24.393272760270619</v>
      </c>
      <c r="F1387" s="13">
        <v>24.346488861107645</v>
      </c>
      <c r="G1387" s="13">
        <v>25.216296156920652</v>
      </c>
      <c r="H1387" s="13">
        <v>26.102848303180092</v>
      </c>
      <c r="I1387" s="13">
        <v>0</v>
      </c>
      <c r="J1387" s="13">
        <v>0</v>
      </c>
      <c r="K1387" s="13">
        <v>0</v>
      </c>
      <c r="L1387" s="13">
        <v>0</v>
      </c>
      <c r="M1387" s="13">
        <v>0</v>
      </c>
      <c r="N1387" s="13"/>
      <c r="O1387" s="13"/>
    </row>
    <row r="1388" spans="1:15" x14ac:dyDescent="0.35">
      <c r="A1388" s="12" t="str">
        <f t="shared" si="21"/>
        <v>DISTRIBUCION VOLUMEN X CRITERIO (Consumiciones)Con CafeinaDE 60 A 75 AÑOS</v>
      </c>
      <c r="B1388" s="12" t="s">
        <v>118</v>
      </c>
      <c r="C1388" s="12" t="s">
        <v>162</v>
      </c>
      <c r="D1388" s="12" t="s">
        <v>44</v>
      </c>
      <c r="E1388" s="13">
        <v>13.316291258448915</v>
      </c>
      <c r="F1388" s="13">
        <v>15.657024565940972</v>
      </c>
      <c r="G1388" s="13">
        <v>17.824305007067828</v>
      </c>
      <c r="H1388" s="13">
        <v>18.792331208115243</v>
      </c>
      <c r="I1388" s="13">
        <v>0</v>
      </c>
      <c r="J1388" s="13">
        <v>0</v>
      </c>
      <c r="K1388" s="13">
        <v>0</v>
      </c>
      <c r="L1388" s="13">
        <v>0</v>
      </c>
      <c r="M1388" s="13">
        <v>0</v>
      </c>
      <c r="N1388" s="13"/>
      <c r="O1388" s="13"/>
    </row>
    <row r="1389" spans="1:15" x14ac:dyDescent="0.35">
      <c r="A1389" s="12" t="str">
        <f t="shared" si="21"/>
        <v>DISTRIBUCION VOLUMEN X CRITERIO (Consumiciones)Con CafeinaALTA Y MEDIA ALTA</v>
      </c>
      <c r="B1389" s="12" t="s">
        <v>118</v>
      </c>
      <c r="C1389" s="12" t="s">
        <v>162</v>
      </c>
      <c r="D1389" s="12" t="s">
        <v>17</v>
      </c>
      <c r="E1389" s="13">
        <v>22.816907060108328</v>
      </c>
      <c r="F1389" s="13">
        <v>22.178392254938988</v>
      </c>
      <c r="G1389" s="13">
        <v>23.614832429774733</v>
      </c>
      <c r="H1389" s="13">
        <v>22.842138472648159</v>
      </c>
      <c r="I1389" s="13">
        <v>0</v>
      </c>
      <c r="J1389" s="13">
        <v>0</v>
      </c>
      <c r="K1389" s="13">
        <v>0</v>
      </c>
      <c r="L1389" s="13">
        <v>0</v>
      </c>
      <c r="M1389" s="13">
        <v>0</v>
      </c>
      <c r="N1389" s="13"/>
      <c r="O1389" s="13"/>
    </row>
    <row r="1390" spans="1:15" x14ac:dyDescent="0.35">
      <c r="A1390" s="12" t="str">
        <f t="shared" si="21"/>
        <v>DISTRIBUCION VOLUMEN X CRITERIO (Consumiciones)Con CafeinaMEDIA</v>
      </c>
      <c r="B1390" s="12" t="s">
        <v>118</v>
      </c>
      <c r="C1390" s="12" t="s">
        <v>162</v>
      </c>
      <c r="D1390" s="12" t="s">
        <v>18</v>
      </c>
      <c r="E1390" s="13">
        <v>33.934487410685158</v>
      </c>
      <c r="F1390" s="13">
        <v>32.949724461698054</v>
      </c>
      <c r="G1390" s="13">
        <v>33.964150300544205</v>
      </c>
      <c r="H1390" s="13">
        <v>33.658223708564485</v>
      </c>
      <c r="I1390" s="13">
        <v>0</v>
      </c>
      <c r="J1390" s="13">
        <v>0</v>
      </c>
      <c r="K1390" s="13">
        <v>0</v>
      </c>
      <c r="L1390" s="13">
        <v>0</v>
      </c>
      <c r="M1390" s="13">
        <v>0</v>
      </c>
      <c r="N1390" s="13"/>
      <c r="O1390" s="13"/>
    </row>
    <row r="1391" spans="1:15" x14ac:dyDescent="0.35">
      <c r="A1391" s="12" t="str">
        <f t="shared" si="21"/>
        <v>DISTRIBUCION VOLUMEN X CRITERIO (Consumiciones)Con CafeinaMEDIA BAJA</v>
      </c>
      <c r="B1391" s="12" t="s">
        <v>118</v>
      </c>
      <c r="C1391" s="12" t="s">
        <v>162</v>
      </c>
      <c r="D1391" s="12" t="s">
        <v>19</v>
      </c>
      <c r="E1391" s="13">
        <v>25.044821338838837</v>
      </c>
      <c r="F1391" s="13">
        <v>26.749537992778706</v>
      </c>
      <c r="G1391" s="13">
        <v>26.09596052917102</v>
      </c>
      <c r="H1391" s="13">
        <v>25.625948470188973</v>
      </c>
      <c r="I1391" s="13">
        <v>0</v>
      </c>
      <c r="J1391" s="13">
        <v>0</v>
      </c>
      <c r="K1391" s="13">
        <v>0</v>
      </c>
      <c r="L1391" s="13">
        <v>0</v>
      </c>
      <c r="M1391" s="13">
        <v>0</v>
      </c>
      <c r="N1391" s="13"/>
      <c r="O1391" s="13"/>
    </row>
    <row r="1392" spans="1:15" x14ac:dyDescent="0.35">
      <c r="A1392" s="12" t="str">
        <f t="shared" si="21"/>
        <v>DISTRIBUCION VOLUMEN X CRITERIO (Consumiciones)Con CafeinaBAJA</v>
      </c>
      <c r="B1392" s="12" t="s">
        <v>118</v>
      </c>
      <c r="C1392" s="12" t="s">
        <v>162</v>
      </c>
      <c r="D1392" s="12" t="s">
        <v>20</v>
      </c>
      <c r="E1392" s="13">
        <v>18.203771077044443</v>
      </c>
      <c r="F1392" s="13">
        <v>18.122345290584246</v>
      </c>
      <c r="G1392" s="13">
        <v>16.325060718461852</v>
      </c>
      <c r="H1392" s="13">
        <v>17.873694929202596</v>
      </c>
      <c r="I1392" s="13">
        <v>0</v>
      </c>
      <c r="J1392" s="13">
        <v>0</v>
      </c>
      <c r="K1392" s="13">
        <v>0</v>
      </c>
      <c r="L1392" s="13">
        <v>0</v>
      </c>
      <c r="M1392" s="13">
        <v>0</v>
      </c>
      <c r="N1392" s="13"/>
      <c r="O1392" s="13"/>
    </row>
    <row r="1393" spans="1:15" x14ac:dyDescent="0.35">
      <c r="A1393" s="12" t="str">
        <f t="shared" si="21"/>
        <v>DISTRIBUCION VOLUMEN X CRITERIO (Consumiciones)Con CafeinaHOMBRE</v>
      </c>
      <c r="B1393" s="12" t="s">
        <v>118</v>
      </c>
      <c r="C1393" s="12" t="s">
        <v>162</v>
      </c>
      <c r="D1393" s="12" t="s">
        <v>21</v>
      </c>
      <c r="E1393" s="13">
        <v>46.621286700257755</v>
      </c>
      <c r="F1393" s="13">
        <v>47.741737383348841</v>
      </c>
      <c r="G1393" s="13">
        <v>49.576696203621808</v>
      </c>
      <c r="H1393" s="13">
        <v>50.342835118072557</v>
      </c>
      <c r="I1393" s="13">
        <v>0</v>
      </c>
      <c r="J1393" s="13">
        <v>0</v>
      </c>
      <c r="K1393" s="13">
        <v>0</v>
      </c>
      <c r="L1393" s="13">
        <v>0</v>
      </c>
      <c r="M1393" s="13">
        <v>0</v>
      </c>
      <c r="N1393" s="13"/>
      <c r="O1393" s="13"/>
    </row>
    <row r="1394" spans="1:15" x14ac:dyDescent="0.35">
      <c r="A1394" s="12" t="str">
        <f t="shared" si="21"/>
        <v>DISTRIBUCION VOLUMEN X CRITERIO (Consumiciones)Con CafeinaMUJER</v>
      </c>
      <c r="B1394" s="12" t="s">
        <v>118</v>
      </c>
      <c r="C1394" s="12" t="s">
        <v>162</v>
      </c>
      <c r="D1394" s="12" t="s">
        <v>22</v>
      </c>
      <c r="E1394" s="13">
        <v>53.378700186419003</v>
      </c>
      <c r="F1394" s="13">
        <v>52.258262616651152</v>
      </c>
      <c r="G1394" s="13">
        <v>50.423303796378192</v>
      </c>
      <c r="H1394" s="13">
        <v>49.657164881927436</v>
      </c>
      <c r="I1394" s="13">
        <v>0</v>
      </c>
      <c r="J1394" s="13">
        <v>0</v>
      </c>
      <c r="K1394" s="13">
        <v>0</v>
      </c>
      <c r="L1394" s="13">
        <v>0</v>
      </c>
      <c r="M1394" s="13">
        <v>0</v>
      </c>
      <c r="N1394" s="13"/>
      <c r="O1394" s="13"/>
    </row>
    <row r="1395" spans="1:15" x14ac:dyDescent="0.35">
      <c r="A1395" s="12" t="str">
        <f t="shared" si="21"/>
        <v>DISTRIBUCION VOLUMEN X CRITERIO (Consumiciones)Sin CafeinaT.ESPAÑA</v>
      </c>
      <c r="B1395" s="12" t="s">
        <v>118</v>
      </c>
      <c r="C1395" s="12" t="s">
        <v>163</v>
      </c>
      <c r="D1395" s="12" t="s">
        <v>36</v>
      </c>
      <c r="E1395" s="13">
        <v>100</v>
      </c>
      <c r="F1395" s="13">
        <v>100</v>
      </c>
      <c r="G1395" s="13">
        <v>100</v>
      </c>
      <c r="H1395" s="13">
        <v>100</v>
      </c>
      <c r="I1395" s="13">
        <v>0</v>
      </c>
      <c r="J1395" s="13">
        <v>0</v>
      </c>
      <c r="K1395" s="13">
        <v>0</v>
      </c>
      <c r="L1395" s="13">
        <v>0</v>
      </c>
      <c r="M1395" s="13">
        <v>0</v>
      </c>
      <c r="N1395" s="13"/>
      <c r="O1395" s="13"/>
    </row>
    <row r="1396" spans="1:15" x14ac:dyDescent="0.35">
      <c r="A1396" s="12" t="str">
        <f t="shared" si="21"/>
        <v>DISTRIBUCION VOLUMEN X CRITERIO (Consumiciones)Sin CafeinaBCN AM</v>
      </c>
      <c r="B1396" s="12" t="s">
        <v>118</v>
      </c>
      <c r="C1396" s="12" t="s">
        <v>163</v>
      </c>
      <c r="D1396" s="12" t="s">
        <v>1</v>
      </c>
      <c r="E1396" s="13">
        <v>9.0495003906410609</v>
      </c>
      <c r="F1396" s="13">
        <v>5.9624400432354303</v>
      </c>
      <c r="G1396" s="13">
        <v>3.4575353229477406</v>
      </c>
      <c r="H1396" s="13">
        <v>4.6581853678512291</v>
      </c>
      <c r="I1396" s="13">
        <v>0</v>
      </c>
      <c r="J1396" s="13">
        <v>0</v>
      </c>
      <c r="K1396" s="13">
        <v>0</v>
      </c>
      <c r="L1396" s="13">
        <v>0</v>
      </c>
      <c r="M1396" s="13">
        <v>0</v>
      </c>
      <c r="N1396" s="13"/>
      <c r="O1396" s="13"/>
    </row>
    <row r="1397" spans="1:15" x14ac:dyDescent="0.35">
      <c r="A1397" s="12" t="str">
        <f t="shared" si="21"/>
        <v>DISTRIBUCION VOLUMEN X CRITERIO (Consumiciones)Sin CafeinaREST.CAT ARAGON</v>
      </c>
      <c r="B1397" s="12" t="s">
        <v>118</v>
      </c>
      <c r="C1397" s="12" t="s">
        <v>163</v>
      </c>
      <c r="D1397" s="12" t="s">
        <v>2</v>
      </c>
      <c r="E1397" s="13">
        <v>7.0833019449812902</v>
      </c>
      <c r="F1397" s="13">
        <v>6.9523375197936739</v>
      </c>
      <c r="G1397" s="13">
        <v>6.232550448557836</v>
      </c>
      <c r="H1397" s="13">
        <v>9.2488424387633046</v>
      </c>
      <c r="I1397" s="13">
        <v>0</v>
      </c>
      <c r="J1397" s="13">
        <v>0</v>
      </c>
      <c r="K1397" s="13">
        <v>0</v>
      </c>
      <c r="L1397" s="13">
        <v>0</v>
      </c>
      <c r="M1397" s="13">
        <v>0</v>
      </c>
      <c r="N1397" s="13"/>
      <c r="O1397" s="13"/>
    </row>
    <row r="1398" spans="1:15" x14ac:dyDescent="0.35">
      <c r="A1398" s="12" t="str">
        <f t="shared" si="21"/>
        <v>DISTRIBUCION VOLUMEN X CRITERIO (Consumiciones)Sin CafeinaLEVANTE</v>
      </c>
      <c r="B1398" s="12" t="s">
        <v>118</v>
      </c>
      <c r="C1398" s="12" t="s">
        <v>163</v>
      </c>
      <c r="D1398" s="12" t="s">
        <v>3</v>
      </c>
      <c r="E1398" s="13">
        <v>12.792310539084667</v>
      </c>
      <c r="F1398" s="13">
        <v>15.159783053503464</v>
      </c>
      <c r="G1398" s="13">
        <v>16.424010777187924</v>
      </c>
      <c r="H1398" s="13">
        <v>14.412068451472232</v>
      </c>
      <c r="I1398" s="13">
        <v>0</v>
      </c>
      <c r="J1398" s="13">
        <v>0</v>
      </c>
      <c r="K1398" s="13">
        <v>0</v>
      </c>
      <c r="L1398" s="13">
        <v>0</v>
      </c>
      <c r="M1398" s="13">
        <v>0</v>
      </c>
      <c r="N1398" s="13"/>
      <c r="O1398" s="13"/>
    </row>
    <row r="1399" spans="1:15" x14ac:dyDescent="0.35">
      <c r="A1399" s="12" t="str">
        <f t="shared" si="21"/>
        <v>DISTRIBUCION VOLUMEN X CRITERIO (Consumiciones)Sin CafeinaANDALUCIA</v>
      </c>
      <c r="B1399" s="12" t="s">
        <v>118</v>
      </c>
      <c r="C1399" s="12" t="s">
        <v>163</v>
      </c>
      <c r="D1399" s="12" t="s">
        <v>4</v>
      </c>
      <c r="E1399" s="13">
        <v>30.677651219211317</v>
      </c>
      <c r="F1399" s="13">
        <v>26.369904355152073</v>
      </c>
      <c r="G1399" s="13">
        <v>23.229049037945646</v>
      </c>
      <c r="H1399" s="13">
        <v>18.981597560230902</v>
      </c>
      <c r="I1399" s="13">
        <v>0</v>
      </c>
      <c r="J1399" s="13">
        <v>0</v>
      </c>
      <c r="K1399" s="13">
        <v>0</v>
      </c>
      <c r="L1399" s="13">
        <v>0</v>
      </c>
      <c r="M1399" s="13">
        <v>0</v>
      </c>
      <c r="N1399" s="13"/>
      <c r="O1399" s="13"/>
    </row>
    <row r="1400" spans="1:15" x14ac:dyDescent="0.35">
      <c r="A1400" s="12" t="str">
        <f t="shared" si="21"/>
        <v>DISTRIBUCION VOLUMEN X CRITERIO (Consumiciones)Sin CafeinaMDD AM</v>
      </c>
      <c r="B1400" s="12" t="s">
        <v>118</v>
      </c>
      <c r="C1400" s="12" t="s">
        <v>163</v>
      </c>
      <c r="D1400" s="12" t="s">
        <v>5</v>
      </c>
      <c r="E1400" s="13">
        <v>17.686492043258355</v>
      </c>
      <c r="F1400" s="13">
        <v>20.466106981620893</v>
      </c>
      <c r="G1400" s="13">
        <v>27.431431226877141</v>
      </c>
      <c r="H1400" s="13">
        <v>33.299633244368451</v>
      </c>
      <c r="I1400" s="13">
        <v>0</v>
      </c>
      <c r="J1400" s="13">
        <v>0</v>
      </c>
      <c r="K1400" s="13">
        <v>0</v>
      </c>
      <c r="L1400" s="13">
        <v>0</v>
      </c>
      <c r="M1400" s="13">
        <v>0</v>
      </c>
      <c r="N1400" s="13"/>
      <c r="O1400" s="13"/>
    </row>
    <row r="1401" spans="1:15" x14ac:dyDescent="0.35">
      <c r="A1401" s="12" t="str">
        <f t="shared" si="21"/>
        <v>DISTRIBUCION VOLUMEN X CRITERIO (Consumiciones)Sin CafeinaRTO CENTRO</v>
      </c>
      <c r="B1401" s="12" t="s">
        <v>118</v>
      </c>
      <c r="C1401" s="12" t="s">
        <v>163</v>
      </c>
      <c r="D1401" s="12" t="s">
        <v>6</v>
      </c>
      <c r="E1401" s="13">
        <v>9.3896212837698911</v>
      </c>
      <c r="F1401" s="13">
        <v>10.922816002170375</v>
      </c>
      <c r="G1401" s="13">
        <v>10.623739132194045</v>
      </c>
      <c r="H1401" s="13">
        <v>9.6445326110773841</v>
      </c>
      <c r="I1401" s="13">
        <v>0</v>
      </c>
      <c r="J1401" s="13">
        <v>0</v>
      </c>
      <c r="K1401" s="13">
        <v>0</v>
      </c>
      <c r="L1401" s="13">
        <v>0</v>
      </c>
      <c r="M1401" s="13">
        <v>0</v>
      </c>
      <c r="N1401" s="13"/>
      <c r="O1401" s="13"/>
    </row>
    <row r="1402" spans="1:15" x14ac:dyDescent="0.35">
      <c r="A1402" s="12" t="str">
        <f t="shared" si="21"/>
        <v>DISTRIBUCION VOLUMEN X CRITERIO (Consumiciones)Sin CafeinaNORTE-CENTRO</v>
      </c>
      <c r="B1402" s="12" t="s">
        <v>118</v>
      </c>
      <c r="C1402" s="12" t="s">
        <v>163</v>
      </c>
      <c r="D1402" s="12" t="s">
        <v>7</v>
      </c>
      <c r="E1402" s="13">
        <v>5.9155228422221304</v>
      </c>
      <c r="F1402" s="13">
        <v>6.4925903270976359</v>
      </c>
      <c r="G1402" s="13">
        <v>7.3595335762548331</v>
      </c>
      <c r="H1402" s="13">
        <v>5.1886950540075505</v>
      </c>
      <c r="I1402" s="13">
        <v>0</v>
      </c>
      <c r="J1402" s="13">
        <v>0</v>
      </c>
      <c r="K1402" s="13">
        <v>0</v>
      </c>
      <c r="L1402" s="13">
        <v>0</v>
      </c>
      <c r="M1402" s="13">
        <v>0</v>
      </c>
      <c r="N1402" s="13"/>
      <c r="O1402" s="13"/>
    </row>
    <row r="1403" spans="1:15" x14ac:dyDescent="0.35">
      <c r="A1403" s="12" t="str">
        <f t="shared" si="21"/>
        <v>DISTRIBUCION VOLUMEN X CRITERIO (Consumiciones)Sin CafeinaNOROESTE</v>
      </c>
      <c r="B1403" s="12" t="s">
        <v>118</v>
      </c>
      <c r="C1403" s="12" t="s">
        <v>163</v>
      </c>
      <c r="D1403" s="12" t="s">
        <v>8</v>
      </c>
      <c r="E1403" s="13">
        <v>7.4056392121386576</v>
      </c>
      <c r="F1403" s="13">
        <v>7.6740318404490164</v>
      </c>
      <c r="G1403" s="13">
        <v>5.2421583898054802</v>
      </c>
      <c r="H1403" s="13">
        <v>4.5664192293461978</v>
      </c>
      <c r="I1403" s="13">
        <v>0</v>
      </c>
      <c r="J1403" s="13">
        <v>0</v>
      </c>
      <c r="K1403" s="13">
        <v>0</v>
      </c>
      <c r="L1403" s="13">
        <v>0</v>
      </c>
      <c r="M1403" s="13">
        <v>0</v>
      </c>
      <c r="N1403" s="13"/>
      <c r="O1403" s="13"/>
    </row>
    <row r="1404" spans="1:15" x14ac:dyDescent="0.35">
      <c r="A1404" s="12" t="str">
        <f t="shared" si="21"/>
        <v>DISTRIBUCION VOLUMEN X CRITERIO (Consumiciones)Sin Cafeina&lt;2MIL</v>
      </c>
      <c r="B1404" s="12" t="s">
        <v>118</v>
      </c>
      <c r="C1404" s="12" t="s">
        <v>163</v>
      </c>
      <c r="D1404" s="12" t="s">
        <v>9</v>
      </c>
      <c r="E1404" s="13">
        <v>4.5842139890620501</v>
      </c>
      <c r="F1404" s="13">
        <v>5.1824105396861713</v>
      </c>
      <c r="G1404" s="13">
        <v>3.6543914791586447</v>
      </c>
      <c r="H1404" s="13">
        <v>3.0680536447463425</v>
      </c>
      <c r="I1404" s="13">
        <v>0</v>
      </c>
      <c r="J1404" s="13">
        <v>0</v>
      </c>
      <c r="K1404" s="13">
        <v>0</v>
      </c>
      <c r="L1404" s="13">
        <v>0</v>
      </c>
      <c r="M1404" s="13">
        <v>0</v>
      </c>
      <c r="N1404" s="13"/>
      <c r="O1404" s="13"/>
    </row>
    <row r="1405" spans="1:15" x14ac:dyDescent="0.35">
      <c r="A1405" s="12" t="str">
        <f t="shared" si="21"/>
        <v>DISTRIBUCION VOLUMEN X CRITERIO (Consumiciones)Sin Cafeina2-5MIL</v>
      </c>
      <c r="B1405" s="12" t="s">
        <v>118</v>
      </c>
      <c r="C1405" s="12" t="s">
        <v>163</v>
      </c>
      <c r="D1405" s="12" t="s">
        <v>10</v>
      </c>
      <c r="E1405" s="13">
        <v>4.1733492331099136</v>
      </c>
      <c r="F1405" s="13">
        <v>4.7744679149534512</v>
      </c>
      <c r="G1405" s="13">
        <v>6.3987530145258971</v>
      </c>
      <c r="H1405" s="13">
        <v>5.7627188051166183</v>
      </c>
      <c r="I1405" s="13">
        <v>0</v>
      </c>
      <c r="J1405" s="13">
        <v>0</v>
      </c>
      <c r="K1405" s="13">
        <v>0</v>
      </c>
      <c r="L1405" s="13">
        <v>0</v>
      </c>
      <c r="M1405" s="13">
        <v>0</v>
      </c>
      <c r="N1405" s="13"/>
      <c r="O1405" s="13"/>
    </row>
    <row r="1406" spans="1:15" x14ac:dyDescent="0.35">
      <c r="A1406" s="12" t="str">
        <f t="shared" si="21"/>
        <v>DISTRIBUCION VOLUMEN X CRITERIO (Consumiciones)Sin Cafeina5-10MIL</v>
      </c>
      <c r="B1406" s="12" t="s">
        <v>118</v>
      </c>
      <c r="C1406" s="12" t="s">
        <v>163</v>
      </c>
      <c r="D1406" s="12" t="s">
        <v>11</v>
      </c>
      <c r="E1406" s="13">
        <v>7.1722348780788678</v>
      </c>
      <c r="F1406" s="13">
        <v>4.018680519685609</v>
      </c>
      <c r="G1406" s="13">
        <v>4.5755713682966537</v>
      </c>
      <c r="H1406" s="13">
        <v>7.2949042160733075</v>
      </c>
      <c r="I1406" s="13">
        <v>0</v>
      </c>
      <c r="J1406" s="13">
        <v>0</v>
      </c>
      <c r="K1406" s="13">
        <v>0</v>
      </c>
      <c r="L1406" s="13">
        <v>0</v>
      </c>
      <c r="M1406" s="13">
        <v>0</v>
      </c>
      <c r="N1406" s="13"/>
      <c r="O1406" s="13"/>
    </row>
    <row r="1407" spans="1:15" x14ac:dyDescent="0.35">
      <c r="A1407" s="12" t="str">
        <f t="shared" si="21"/>
        <v>DISTRIBUCION VOLUMEN X CRITERIO (Consumiciones)Sin Cafeina10-30MIL</v>
      </c>
      <c r="B1407" s="12" t="s">
        <v>118</v>
      </c>
      <c r="C1407" s="12" t="s">
        <v>163</v>
      </c>
      <c r="D1407" s="12" t="s">
        <v>12</v>
      </c>
      <c r="E1407" s="13">
        <v>20.276475184012501</v>
      </c>
      <c r="F1407" s="13">
        <v>16.313225551824939</v>
      </c>
      <c r="G1407" s="13">
        <v>14.574329220305174</v>
      </c>
      <c r="H1407" s="13">
        <v>12.148681511708521</v>
      </c>
      <c r="I1407" s="13">
        <v>0</v>
      </c>
      <c r="J1407" s="13">
        <v>0</v>
      </c>
      <c r="K1407" s="13">
        <v>0</v>
      </c>
      <c r="L1407" s="13">
        <v>0</v>
      </c>
      <c r="M1407" s="13">
        <v>0</v>
      </c>
      <c r="N1407" s="13"/>
      <c r="O1407" s="13"/>
    </row>
    <row r="1408" spans="1:15" x14ac:dyDescent="0.35">
      <c r="A1408" s="12" t="str">
        <f t="shared" si="21"/>
        <v>DISTRIBUCION VOLUMEN X CRITERIO (Consumiciones)Sin Cafeina30-100MIL</v>
      </c>
      <c r="B1408" s="12" t="s">
        <v>118</v>
      </c>
      <c r="C1408" s="12" t="s">
        <v>163</v>
      </c>
      <c r="D1408" s="12" t="s">
        <v>13</v>
      </c>
      <c r="E1408" s="13">
        <v>23.904798717052511</v>
      </c>
      <c r="F1408" s="13">
        <v>21.28645142252509</v>
      </c>
      <c r="G1408" s="13">
        <v>22.288746399155382</v>
      </c>
      <c r="H1408" s="13">
        <v>18.448463829129953</v>
      </c>
      <c r="I1408" s="13">
        <v>0</v>
      </c>
      <c r="J1408" s="13">
        <v>0</v>
      </c>
      <c r="K1408" s="13">
        <v>0</v>
      </c>
      <c r="L1408" s="13">
        <v>0</v>
      </c>
      <c r="M1408" s="13">
        <v>0</v>
      </c>
      <c r="N1408" s="13"/>
      <c r="O1408" s="13"/>
    </row>
    <row r="1409" spans="1:15" x14ac:dyDescent="0.35">
      <c r="A1409" s="12" t="str">
        <f t="shared" si="21"/>
        <v>DISTRIBUCION VOLUMEN X CRITERIO (Consumiciones)Sin Cafeina100-200MIL</v>
      </c>
      <c r="B1409" s="12" t="s">
        <v>118</v>
      </c>
      <c r="C1409" s="12" t="s">
        <v>163</v>
      </c>
      <c r="D1409" s="12" t="s">
        <v>14</v>
      </c>
      <c r="E1409" s="13">
        <v>10.084444261688393</v>
      </c>
      <c r="F1409" s="13">
        <v>10.954692134841698</v>
      </c>
      <c r="G1409" s="13">
        <v>10.44530835956556</v>
      </c>
      <c r="H1409" s="13">
        <v>9.8584524421039781</v>
      </c>
      <c r="I1409" s="13">
        <v>0</v>
      </c>
      <c r="J1409" s="13">
        <v>0</v>
      </c>
      <c r="K1409" s="13">
        <v>0</v>
      </c>
      <c r="L1409" s="13">
        <v>0</v>
      </c>
      <c r="M1409" s="13">
        <v>0</v>
      </c>
      <c r="N1409" s="13"/>
      <c r="O1409" s="13"/>
    </row>
    <row r="1410" spans="1:15" x14ac:dyDescent="0.35">
      <c r="A1410" s="12" t="str">
        <f t="shared" si="21"/>
        <v>DISTRIBUCION VOLUMEN X CRITERIO (Consumiciones)Sin Cafeina200-500MIL</v>
      </c>
      <c r="B1410" s="12" t="s">
        <v>118</v>
      </c>
      <c r="C1410" s="12" t="s">
        <v>163</v>
      </c>
      <c r="D1410" s="12" t="s">
        <v>15</v>
      </c>
      <c r="E1410" s="13">
        <v>9.1628603149800565</v>
      </c>
      <c r="F1410" s="13">
        <v>10.83591364960524</v>
      </c>
      <c r="G1410" s="13">
        <v>8.6568548654620354</v>
      </c>
      <c r="H1410" s="13">
        <v>7.2962602420371638</v>
      </c>
      <c r="I1410" s="13">
        <v>0</v>
      </c>
      <c r="J1410" s="13">
        <v>0</v>
      </c>
      <c r="K1410" s="13">
        <v>0</v>
      </c>
      <c r="L1410" s="13">
        <v>0</v>
      </c>
      <c r="M1410" s="13">
        <v>0</v>
      </c>
      <c r="N1410" s="13"/>
      <c r="O1410" s="13"/>
    </row>
    <row r="1411" spans="1:15" x14ac:dyDescent="0.35">
      <c r="A1411" s="12" t="str">
        <f t="shared" si="21"/>
        <v>DISTRIBUCION VOLUMEN X CRITERIO (Consumiciones)Sin Cafeina&gt;500MIL</v>
      </c>
      <c r="B1411" s="12" t="s">
        <v>118</v>
      </c>
      <c r="C1411" s="12" t="s">
        <v>163</v>
      </c>
      <c r="D1411" s="12" t="s">
        <v>16</v>
      </c>
      <c r="E1411" s="13">
        <v>20.64166289732308</v>
      </c>
      <c r="F1411" s="13">
        <v>26.634153205366516</v>
      </c>
      <c r="G1411" s="13">
        <v>29.406050944795393</v>
      </c>
      <c r="H1411" s="13">
        <v>36.122439266201368</v>
      </c>
      <c r="I1411" s="13">
        <v>0</v>
      </c>
      <c r="J1411" s="13">
        <v>0</v>
      </c>
      <c r="K1411" s="13">
        <v>0</v>
      </c>
      <c r="L1411" s="13">
        <v>0</v>
      </c>
      <c r="M1411" s="13">
        <v>0</v>
      </c>
      <c r="N1411" s="13"/>
      <c r="O1411" s="13"/>
    </row>
    <row r="1412" spans="1:15" x14ac:dyDescent="0.35">
      <c r="A1412" s="12" t="str">
        <f t="shared" ref="A1412:A1475" si="22">B1412&amp;C1412&amp;D1412</f>
        <v>DISTRIBUCION VOLUMEN X CRITERIO (Consumiciones)Sin CafeinaDE 15 A 19 AÑOS</v>
      </c>
      <c r="B1412" s="12" t="s">
        <v>118</v>
      </c>
      <c r="C1412" s="12" t="s">
        <v>163</v>
      </c>
      <c r="D1412" s="12" t="s">
        <v>39</v>
      </c>
      <c r="E1412" s="13">
        <v>0.92949134421645618</v>
      </c>
      <c r="F1412" s="13">
        <v>1.8837704918447666</v>
      </c>
      <c r="G1412" s="13">
        <v>1.7299075215734205</v>
      </c>
      <c r="H1412" s="13">
        <v>3.2001359618085616</v>
      </c>
      <c r="I1412" s="13">
        <v>0</v>
      </c>
      <c r="J1412" s="13">
        <v>0</v>
      </c>
      <c r="K1412" s="13">
        <v>0</v>
      </c>
      <c r="L1412" s="13">
        <v>0</v>
      </c>
      <c r="M1412" s="13">
        <v>0</v>
      </c>
      <c r="N1412" s="13"/>
      <c r="O1412" s="13"/>
    </row>
    <row r="1413" spans="1:15" x14ac:dyDescent="0.35">
      <c r="A1413" s="12" t="str">
        <f t="shared" si="22"/>
        <v>DISTRIBUCION VOLUMEN X CRITERIO (Consumiciones)Sin CafeinaDE 20 A 24 AÑOS</v>
      </c>
      <c r="B1413" s="12" t="s">
        <v>118</v>
      </c>
      <c r="C1413" s="12" t="s">
        <v>163</v>
      </c>
      <c r="D1413" s="12" t="s">
        <v>40</v>
      </c>
      <c r="E1413" s="13">
        <v>2.176868292281755</v>
      </c>
      <c r="F1413" s="13">
        <v>3.0959455016957333</v>
      </c>
      <c r="G1413" s="13">
        <v>2.5137831521556691</v>
      </c>
      <c r="H1413" s="13">
        <v>1.5210040339527349</v>
      </c>
      <c r="I1413" s="13">
        <v>0</v>
      </c>
      <c r="J1413" s="13">
        <v>0</v>
      </c>
      <c r="K1413" s="13">
        <v>0</v>
      </c>
      <c r="L1413" s="13">
        <v>0</v>
      </c>
      <c r="M1413" s="13">
        <v>0</v>
      </c>
      <c r="N1413" s="13"/>
      <c r="O1413" s="13"/>
    </row>
    <row r="1414" spans="1:15" x14ac:dyDescent="0.35">
      <c r="A1414" s="12" t="str">
        <f t="shared" si="22"/>
        <v>DISTRIBUCION VOLUMEN X CRITERIO (Consumiciones)Sin CafeinaDE 25 A 34 AÑOS</v>
      </c>
      <c r="B1414" s="12" t="s">
        <v>118</v>
      </c>
      <c r="C1414" s="12" t="s">
        <v>163</v>
      </c>
      <c r="D1414" s="12" t="s">
        <v>41</v>
      </c>
      <c r="E1414" s="13">
        <v>8.8616637197253176</v>
      </c>
      <c r="F1414" s="13">
        <v>10.165388677247417</v>
      </c>
      <c r="G1414" s="13">
        <v>7.8579027907866745</v>
      </c>
      <c r="H1414" s="13">
        <v>6.8572347128278253</v>
      </c>
      <c r="I1414" s="13">
        <v>0</v>
      </c>
      <c r="J1414" s="13">
        <v>0</v>
      </c>
      <c r="K1414" s="13">
        <v>0</v>
      </c>
      <c r="L1414" s="13">
        <v>0</v>
      </c>
      <c r="M1414" s="13">
        <v>0</v>
      </c>
      <c r="N1414" s="13"/>
      <c r="O1414" s="13"/>
    </row>
    <row r="1415" spans="1:15" x14ac:dyDescent="0.35">
      <c r="A1415" s="12" t="str">
        <f t="shared" si="22"/>
        <v>DISTRIBUCION VOLUMEN X CRITERIO (Consumiciones)Sin CafeinaDE 35 A 49 AÑOS</v>
      </c>
      <c r="B1415" s="12" t="s">
        <v>118</v>
      </c>
      <c r="C1415" s="12" t="s">
        <v>163</v>
      </c>
      <c r="D1415" s="12" t="s">
        <v>42</v>
      </c>
      <c r="E1415" s="13">
        <v>34.105185246103872</v>
      </c>
      <c r="F1415" s="13">
        <v>33.769669349183282</v>
      </c>
      <c r="G1415" s="13">
        <v>32.49587994543591</v>
      </c>
      <c r="H1415" s="13">
        <v>29.906883223713749</v>
      </c>
      <c r="I1415" s="13">
        <v>0</v>
      </c>
      <c r="J1415" s="13">
        <v>0</v>
      </c>
      <c r="K1415" s="13">
        <v>0</v>
      </c>
      <c r="L1415" s="13">
        <v>0</v>
      </c>
      <c r="M1415" s="13">
        <v>0</v>
      </c>
      <c r="N1415" s="13"/>
      <c r="O1415" s="13"/>
    </row>
    <row r="1416" spans="1:15" x14ac:dyDescent="0.35">
      <c r="A1416" s="12" t="str">
        <f t="shared" si="22"/>
        <v>DISTRIBUCION VOLUMEN X CRITERIO (Consumiciones)Sin CafeinaDE 50 A 59 AÑOS</v>
      </c>
      <c r="B1416" s="12" t="s">
        <v>118</v>
      </c>
      <c r="C1416" s="12" t="s">
        <v>163</v>
      </c>
      <c r="D1416" s="12" t="s">
        <v>43</v>
      </c>
      <c r="E1416" s="13">
        <v>24.856342777252355</v>
      </c>
      <c r="F1416" s="13">
        <v>26.132114555160225</v>
      </c>
      <c r="G1416" s="13">
        <v>35.327491357238259</v>
      </c>
      <c r="H1416" s="13">
        <v>18.542694163161354</v>
      </c>
      <c r="I1416" s="13">
        <v>0</v>
      </c>
      <c r="J1416" s="13">
        <v>0</v>
      </c>
      <c r="K1416" s="13">
        <v>0</v>
      </c>
      <c r="L1416" s="13">
        <v>0</v>
      </c>
      <c r="M1416" s="13">
        <v>0</v>
      </c>
      <c r="N1416" s="13"/>
      <c r="O1416" s="13"/>
    </row>
    <row r="1417" spans="1:15" x14ac:dyDescent="0.35">
      <c r="A1417" s="12" t="str">
        <f t="shared" si="22"/>
        <v>DISTRIBUCION VOLUMEN X CRITERIO (Consumiciones)Sin CafeinaDE 60 A 75 AÑOS</v>
      </c>
      <c r="B1417" s="12" t="s">
        <v>118</v>
      </c>
      <c r="C1417" s="12" t="s">
        <v>163</v>
      </c>
      <c r="D1417" s="12" t="s">
        <v>44</v>
      </c>
      <c r="E1417" s="13">
        <v>29.070488095727619</v>
      </c>
      <c r="F1417" s="13">
        <v>24.95311142486857</v>
      </c>
      <c r="G1417" s="13">
        <v>20.075032972304168</v>
      </c>
      <c r="H1417" s="13">
        <v>39.972017371500826</v>
      </c>
      <c r="I1417" s="13">
        <v>0</v>
      </c>
      <c r="J1417" s="13">
        <v>0</v>
      </c>
      <c r="K1417" s="13">
        <v>0</v>
      </c>
      <c r="L1417" s="13">
        <v>0</v>
      </c>
      <c r="M1417" s="13">
        <v>0</v>
      </c>
      <c r="N1417" s="13"/>
      <c r="O1417" s="13"/>
    </row>
    <row r="1418" spans="1:15" x14ac:dyDescent="0.35">
      <c r="A1418" s="12" t="str">
        <f t="shared" si="22"/>
        <v>DISTRIBUCION VOLUMEN X CRITERIO (Consumiciones)Sin CafeinaALTA Y MEDIA ALTA</v>
      </c>
      <c r="B1418" s="12" t="s">
        <v>118</v>
      </c>
      <c r="C1418" s="12" t="s">
        <v>163</v>
      </c>
      <c r="D1418" s="12" t="s">
        <v>17</v>
      </c>
      <c r="E1418" s="13">
        <v>21.352341790369671</v>
      </c>
      <c r="F1418" s="13">
        <v>24.101221114904149</v>
      </c>
      <c r="G1418" s="13">
        <v>25.722251414144232</v>
      </c>
      <c r="H1418" s="13">
        <v>22.866522143634583</v>
      </c>
      <c r="I1418" s="13">
        <v>0</v>
      </c>
      <c r="J1418" s="13">
        <v>0</v>
      </c>
      <c r="K1418" s="13">
        <v>0</v>
      </c>
      <c r="L1418" s="13">
        <v>0</v>
      </c>
      <c r="M1418" s="13">
        <v>0</v>
      </c>
      <c r="N1418" s="13"/>
      <c r="O1418" s="13"/>
    </row>
    <row r="1419" spans="1:15" x14ac:dyDescent="0.35">
      <c r="A1419" s="12" t="str">
        <f t="shared" si="22"/>
        <v>DISTRIBUCION VOLUMEN X CRITERIO (Consumiciones)Sin CafeinaMEDIA</v>
      </c>
      <c r="B1419" s="12" t="s">
        <v>118</v>
      </c>
      <c r="C1419" s="12" t="s">
        <v>163</v>
      </c>
      <c r="D1419" s="12" t="s">
        <v>18</v>
      </c>
      <c r="E1419" s="13">
        <v>32.9000534561454</v>
      </c>
      <c r="F1419" s="13">
        <v>29.358144692916845</v>
      </c>
      <c r="G1419" s="13">
        <v>28.889604464589567</v>
      </c>
      <c r="H1419" s="13">
        <v>27.307866387439066</v>
      </c>
      <c r="I1419" s="13">
        <v>0</v>
      </c>
      <c r="J1419" s="13">
        <v>0</v>
      </c>
      <c r="K1419" s="13">
        <v>0</v>
      </c>
      <c r="L1419" s="13">
        <v>0</v>
      </c>
      <c r="M1419" s="13">
        <v>0</v>
      </c>
      <c r="N1419" s="13"/>
      <c r="O1419" s="13"/>
    </row>
    <row r="1420" spans="1:15" x14ac:dyDescent="0.35">
      <c r="A1420" s="12" t="str">
        <f t="shared" si="22"/>
        <v>DISTRIBUCION VOLUMEN X CRITERIO (Consumiciones)Sin CafeinaMEDIA BAJA</v>
      </c>
      <c r="B1420" s="12" t="s">
        <v>118</v>
      </c>
      <c r="C1420" s="12" t="s">
        <v>163</v>
      </c>
      <c r="D1420" s="12" t="s">
        <v>19</v>
      </c>
      <c r="E1420" s="13">
        <v>25.421933467659031</v>
      </c>
      <c r="F1420" s="13">
        <v>19.700312978550073</v>
      </c>
      <c r="G1420" s="13">
        <v>19.38733056519316</v>
      </c>
      <c r="H1420" s="13">
        <v>22.420380621221533</v>
      </c>
      <c r="I1420" s="13">
        <v>0</v>
      </c>
      <c r="J1420" s="13">
        <v>0</v>
      </c>
      <c r="K1420" s="13">
        <v>0</v>
      </c>
      <c r="L1420" s="13">
        <v>0</v>
      </c>
      <c r="M1420" s="13">
        <v>0</v>
      </c>
      <c r="N1420" s="13"/>
      <c r="O1420" s="13"/>
    </row>
    <row r="1421" spans="1:15" x14ac:dyDescent="0.35">
      <c r="A1421" s="12" t="str">
        <f t="shared" si="22"/>
        <v>DISTRIBUCION VOLUMEN X CRITERIO (Consumiciones)Sin CafeinaBAJA</v>
      </c>
      <c r="B1421" s="12" t="s">
        <v>118</v>
      </c>
      <c r="C1421" s="12" t="s">
        <v>163</v>
      </c>
      <c r="D1421" s="12" t="s">
        <v>20</v>
      </c>
      <c r="E1421" s="13">
        <v>20.325712405937743</v>
      </c>
      <c r="F1421" s="13">
        <v>26.840321213628933</v>
      </c>
      <c r="G1421" s="13">
        <v>26.000813556073034</v>
      </c>
      <c r="H1421" s="13">
        <v>27.40520390679162</v>
      </c>
      <c r="I1421" s="13">
        <v>0</v>
      </c>
      <c r="J1421" s="13">
        <v>0</v>
      </c>
      <c r="K1421" s="13">
        <v>0</v>
      </c>
      <c r="L1421" s="13">
        <v>0</v>
      </c>
      <c r="M1421" s="13">
        <v>0</v>
      </c>
      <c r="N1421" s="13"/>
      <c r="O1421" s="13"/>
    </row>
    <row r="1422" spans="1:15" x14ac:dyDescent="0.35">
      <c r="A1422" s="12" t="str">
        <f t="shared" si="22"/>
        <v>DISTRIBUCION VOLUMEN X CRITERIO (Consumiciones)Sin CafeinaHOMBRE</v>
      </c>
      <c r="B1422" s="12" t="s">
        <v>118</v>
      </c>
      <c r="C1422" s="12" t="s">
        <v>163</v>
      </c>
      <c r="D1422" s="12" t="s">
        <v>21</v>
      </c>
      <c r="E1422" s="13">
        <v>48.028545581643975</v>
      </c>
      <c r="F1422" s="13">
        <v>47.041356849452178</v>
      </c>
      <c r="G1422" s="13">
        <v>51.978829910155056</v>
      </c>
      <c r="H1422" s="13">
        <v>61.672069816478491</v>
      </c>
      <c r="I1422" s="13">
        <v>0</v>
      </c>
      <c r="J1422" s="13">
        <v>0</v>
      </c>
      <c r="K1422" s="13">
        <v>0</v>
      </c>
      <c r="L1422" s="13">
        <v>0</v>
      </c>
      <c r="M1422" s="13">
        <v>0</v>
      </c>
      <c r="N1422" s="13"/>
      <c r="O1422" s="13"/>
    </row>
    <row r="1423" spans="1:15" x14ac:dyDescent="0.35">
      <c r="A1423" s="12" t="str">
        <f t="shared" si="22"/>
        <v>DISTRIBUCION VOLUMEN X CRITERIO (Consumiciones)Sin CafeinaMUJER</v>
      </c>
      <c r="B1423" s="12" t="s">
        <v>118</v>
      </c>
      <c r="C1423" s="12" t="s">
        <v>163</v>
      </c>
      <c r="D1423" s="12" t="s">
        <v>22</v>
      </c>
      <c r="E1423" s="13">
        <v>51.971495538467863</v>
      </c>
      <c r="F1423" s="13">
        <v>52.958643150547822</v>
      </c>
      <c r="G1423" s="13">
        <v>48.021170089844937</v>
      </c>
      <c r="H1423" s="13">
        <v>38.327903242608308</v>
      </c>
      <c r="I1423" s="13">
        <v>0</v>
      </c>
      <c r="J1423" s="13">
        <v>0</v>
      </c>
      <c r="K1423" s="13">
        <v>0</v>
      </c>
      <c r="L1423" s="13">
        <v>0</v>
      </c>
      <c r="M1423" s="13">
        <v>0</v>
      </c>
      <c r="N1423" s="13"/>
      <c r="O1423" s="13"/>
    </row>
    <row r="1424" spans="1:15" x14ac:dyDescent="0.35">
      <c r="A1424" s="12" t="str">
        <f t="shared" si="22"/>
        <v>DISTRIBUCION VOLUMEN X CRITERIO (Consumiciones)Frutas con gasT.ESPAÑA</v>
      </c>
      <c r="B1424" s="12" t="s">
        <v>118</v>
      </c>
      <c r="C1424" s="12" t="s">
        <v>164</v>
      </c>
      <c r="D1424" s="12" t="s">
        <v>36</v>
      </c>
      <c r="E1424" s="13">
        <v>100</v>
      </c>
      <c r="F1424" s="13">
        <v>100</v>
      </c>
      <c r="G1424" s="13">
        <v>100</v>
      </c>
      <c r="H1424" s="13">
        <v>100</v>
      </c>
      <c r="I1424" s="13">
        <v>0</v>
      </c>
      <c r="J1424" s="13">
        <v>0</v>
      </c>
      <c r="K1424" s="13">
        <v>0</v>
      </c>
      <c r="L1424" s="13">
        <v>0</v>
      </c>
      <c r="M1424" s="13">
        <v>0</v>
      </c>
      <c r="N1424" s="13"/>
      <c r="O1424" s="13"/>
    </row>
    <row r="1425" spans="1:15" x14ac:dyDescent="0.35">
      <c r="A1425" s="12" t="str">
        <f t="shared" si="22"/>
        <v>DISTRIBUCION VOLUMEN X CRITERIO (Consumiciones)Frutas con gasBCN AM</v>
      </c>
      <c r="B1425" s="12" t="s">
        <v>118</v>
      </c>
      <c r="C1425" s="12" t="s">
        <v>164</v>
      </c>
      <c r="D1425" s="12" t="s">
        <v>1</v>
      </c>
      <c r="E1425" s="13">
        <v>5.9658744328420976</v>
      </c>
      <c r="F1425" s="13">
        <v>6.3313713003422603</v>
      </c>
      <c r="G1425" s="13">
        <v>6.6356326877380356</v>
      </c>
      <c r="H1425" s="13">
        <v>7.4496893190525979</v>
      </c>
      <c r="I1425" s="13">
        <v>0</v>
      </c>
      <c r="J1425" s="13">
        <v>0</v>
      </c>
      <c r="K1425" s="13">
        <v>0</v>
      </c>
      <c r="L1425" s="13">
        <v>0</v>
      </c>
      <c r="M1425" s="13">
        <v>0</v>
      </c>
      <c r="N1425" s="13"/>
      <c r="O1425" s="13"/>
    </row>
    <row r="1426" spans="1:15" x14ac:dyDescent="0.35">
      <c r="A1426" s="12" t="str">
        <f t="shared" si="22"/>
        <v>DISTRIBUCION VOLUMEN X CRITERIO (Consumiciones)Frutas con gasREST.CAT ARAGON</v>
      </c>
      <c r="B1426" s="12" t="s">
        <v>118</v>
      </c>
      <c r="C1426" s="12" t="s">
        <v>164</v>
      </c>
      <c r="D1426" s="12" t="s">
        <v>2</v>
      </c>
      <c r="E1426" s="13">
        <v>11.711731986730802</v>
      </c>
      <c r="F1426" s="13">
        <v>8.4121401223361563</v>
      </c>
      <c r="G1426" s="13">
        <v>8.5199421040542198</v>
      </c>
      <c r="H1426" s="13">
        <v>8.2459028684365308</v>
      </c>
      <c r="I1426" s="13">
        <v>0</v>
      </c>
      <c r="J1426" s="13">
        <v>0</v>
      </c>
      <c r="K1426" s="13">
        <v>0</v>
      </c>
      <c r="L1426" s="13">
        <v>0</v>
      </c>
      <c r="M1426" s="13">
        <v>0</v>
      </c>
      <c r="N1426" s="13"/>
      <c r="O1426" s="13"/>
    </row>
    <row r="1427" spans="1:15" x14ac:dyDescent="0.35">
      <c r="A1427" s="12" t="str">
        <f t="shared" si="22"/>
        <v>DISTRIBUCION VOLUMEN X CRITERIO (Consumiciones)Frutas con gasLEVANTE</v>
      </c>
      <c r="B1427" s="12" t="s">
        <v>118</v>
      </c>
      <c r="C1427" s="12" t="s">
        <v>164</v>
      </c>
      <c r="D1427" s="12" t="s">
        <v>3</v>
      </c>
      <c r="E1427" s="13">
        <v>14.231587039414862</v>
      </c>
      <c r="F1427" s="13">
        <v>13.731572457688262</v>
      </c>
      <c r="G1427" s="13">
        <v>16.871301886432867</v>
      </c>
      <c r="H1427" s="13">
        <v>17.717563618291027</v>
      </c>
      <c r="I1427" s="13">
        <v>0</v>
      </c>
      <c r="J1427" s="13">
        <v>0</v>
      </c>
      <c r="K1427" s="13">
        <v>0</v>
      </c>
      <c r="L1427" s="13">
        <v>0</v>
      </c>
      <c r="M1427" s="13">
        <v>0</v>
      </c>
      <c r="N1427" s="13"/>
      <c r="O1427" s="13"/>
    </row>
    <row r="1428" spans="1:15" x14ac:dyDescent="0.35">
      <c r="A1428" s="12" t="str">
        <f t="shared" si="22"/>
        <v>DISTRIBUCION VOLUMEN X CRITERIO (Consumiciones)Frutas con gasANDALUCIA</v>
      </c>
      <c r="B1428" s="12" t="s">
        <v>118</v>
      </c>
      <c r="C1428" s="12" t="s">
        <v>164</v>
      </c>
      <c r="D1428" s="12" t="s">
        <v>4</v>
      </c>
      <c r="E1428" s="13">
        <v>28.347923693761189</v>
      </c>
      <c r="F1428" s="13">
        <v>23.203594909889631</v>
      </c>
      <c r="G1428" s="13">
        <v>27.97064278341881</v>
      </c>
      <c r="H1428" s="13">
        <v>32.076047461258597</v>
      </c>
      <c r="I1428" s="13">
        <v>0</v>
      </c>
      <c r="J1428" s="13">
        <v>0</v>
      </c>
      <c r="K1428" s="13">
        <v>0</v>
      </c>
      <c r="L1428" s="13">
        <v>0</v>
      </c>
      <c r="M1428" s="13">
        <v>0</v>
      </c>
      <c r="N1428" s="13"/>
      <c r="O1428" s="13"/>
    </row>
    <row r="1429" spans="1:15" x14ac:dyDescent="0.35">
      <c r="A1429" s="12" t="str">
        <f t="shared" si="22"/>
        <v>DISTRIBUCION VOLUMEN X CRITERIO (Consumiciones)Frutas con gasMDD AM</v>
      </c>
      <c r="B1429" s="12" t="s">
        <v>118</v>
      </c>
      <c r="C1429" s="12" t="s">
        <v>164</v>
      </c>
      <c r="D1429" s="12" t="s">
        <v>5</v>
      </c>
      <c r="E1429" s="13">
        <v>13.24869160258142</v>
      </c>
      <c r="F1429" s="13">
        <v>9.8210753795678389</v>
      </c>
      <c r="G1429" s="13">
        <v>11.269668522640302</v>
      </c>
      <c r="H1429" s="13">
        <v>11.356267840290128</v>
      </c>
      <c r="I1429" s="13">
        <v>0</v>
      </c>
      <c r="J1429" s="13">
        <v>0</v>
      </c>
      <c r="K1429" s="13">
        <v>0</v>
      </c>
      <c r="L1429" s="13">
        <v>0</v>
      </c>
      <c r="M1429" s="13">
        <v>0</v>
      </c>
      <c r="N1429" s="13"/>
      <c r="O1429" s="13"/>
    </row>
    <row r="1430" spans="1:15" x14ac:dyDescent="0.35">
      <c r="A1430" s="12" t="str">
        <f t="shared" si="22"/>
        <v>DISTRIBUCION VOLUMEN X CRITERIO (Consumiciones)Frutas con gasRTO CENTRO</v>
      </c>
      <c r="B1430" s="12" t="s">
        <v>118</v>
      </c>
      <c r="C1430" s="12" t="s">
        <v>164</v>
      </c>
      <c r="D1430" s="12" t="s">
        <v>6</v>
      </c>
      <c r="E1430" s="13">
        <v>11.320920153637472</v>
      </c>
      <c r="F1430" s="13">
        <v>14.815316300052798</v>
      </c>
      <c r="G1430" s="13">
        <v>13.755101754231106</v>
      </c>
      <c r="H1430" s="13">
        <v>7.9623828328197188</v>
      </c>
      <c r="I1430" s="13">
        <v>0</v>
      </c>
      <c r="J1430" s="13">
        <v>0</v>
      </c>
      <c r="K1430" s="13">
        <v>0</v>
      </c>
      <c r="L1430" s="13">
        <v>0</v>
      </c>
      <c r="M1430" s="13">
        <v>0</v>
      </c>
      <c r="N1430" s="13"/>
      <c r="O1430" s="13"/>
    </row>
    <row r="1431" spans="1:15" x14ac:dyDescent="0.35">
      <c r="A1431" s="12" t="str">
        <f t="shared" si="22"/>
        <v>DISTRIBUCION VOLUMEN X CRITERIO (Consumiciones)Frutas con gasNORTE-CENTRO</v>
      </c>
      <c r="B1431" s="12" t="s">
        <v>118</v>
      </c>
      <c r="C1431" s="12" t="s">
        <v>164</v>
      </c>
      <c r="D1431" s="12" t="s">
        <v>7</v>
      </c>
      <c r="E1431" s="13">
        <v>8.5865909806226277</v>
      </c>
      <c r="F1431" s="13">
        <v>17.552680672218081</v>
      </c>
      <c r="G1431" s="13">
        <v>8.2327904501780917</v>
      </c>
      <c r="H1431" s="13">
        <v>7.8084606935848777</v>
      </c>
      <c r="I1431" s="13">
        <v>0</v>
      </c>
      <c r="J1431" s="13">
        <v>0</v>
      </c>
      <c r="K1431" s="13">
        <v>0</v>
      </c>
      <c r="L1431" s="13">
        <v>0</v>
      </c>
      <c r="M1431" s="13">
        <v>0</v>
      </c>
      <c r="N1431" s="13"/>
      <c r="O1431" s="13"/>
    </row>
    <row r="1432" spans="1:15" x14ac:dyDescent="0.35">
      <c r="A1432" s="12" t="str">
        <f t="shared" si="22"/>
        <v>DISTRIBUCION VOLUMEN X CRITERIO (Consumiciones)Frutas con gasNOROESTE</v>
      </c>
      <c r="B1432" s="12" t="s">
        <v>118</v>
      </c>
      <c r="C1432" s="12" t="s">
        <v>164</v>
      </c>
      <c r="D1432" s="12" t="s">
        <v>8</v>
      </c>
      <c r="E1432" s="13">
        <v>6.5867023928562478</v>
      </c>
      <c r="F1432" s="13">
        <v>6.1322609549962284</v>
      </c>
      <c r="G1432" s="13">
        <v>6.7449117869204507</v>
      </c>
      <c r="H1432" s="13">
        <v>7.3836784098576951</v>
      </c>
      <c r="I1432" s="13">
        <v>0</v>
      </c>
      <c r="J1432" s="13">
        <v>0</v>
      </c>
      <c r="K1432" s="13">
        <v>0</v>
      </c>
      <c r="L1432" s="13">
        <v>0</v>
      </c>
      <c r="M1432" s="13">
        <v>0</v>
      </c>
      <c r="N1432" s="13"/>
      <c r="O1432" s="13"/>
    </row>
    <row r="1433" spans="1:15" x14ac:dyDescent="0.35">
      <c r="A1433" s="12" t="str">
        <f t="shared" si="22"/>
        <v>DISTRIBUCION VOLUMEN X CRITERIO (Consumiciones)Frutas con gas&lt;2MIL</v>
      </c>
      <c r="B1433" s="12" t="s">
        <v>118</v>
      </c>
      <c r="C1433" s="12" t="s">
        <v>164</v>
      </c>
      <c r="D1433" s="12" t="s">
        <v>9</v>
      </c>
      <c r="E1433" s="13">
        <v>9.833505558077805</v>
      </c>
      <c r="F1433" s="13">
        <v>18.444841152230659</v>
      </c>
      <c r="G1433" s="13">
        <v>5.7208406346888188</v>
      </c>
      <c r="H1433" s="13">
        <v>4.0973054736889294</v>
      </c>
      <c r="I1433" s="13">
        <v>0</v>
      </c>
      <c r="J1433" s="13">
        <v>0</v>
      </c>
      <c r="K1433" s="13">
        <v>0</v>
      </c>
      <c r="L1433" s="13">
        <v>0</v>
      </c>
      <c r="M1433" s="13">
        <v>0</v>
      </c>
      <c r="N1433" s="13"/>
      <c r="O1433" s="13"/>
    </row>
    <row r="1434" spans="1:15" x14ac:dyDescent="0.35">
      <c r="A1434" s="12" t="str">
        <f t="shared" si="22"/>
        <v>DISTRIBUCION VOLUMEN X CRITERIO (Consumiciones)Frutas con gas2-5MIL</v>
      </c>
      <c r="B1434" s="12" t="s">
        <v>118</v>
      </c>
      <c r="C1434" s="12" t="s">
        <v>164</v>
      </c>
      <c r="D1434" s="12" t="s">
        <v>10</v>
      </c>
      <c r="E1434" s="13">
        <v>5.3869358014856825</v>
      </c>
      <c r="F1434" s="13">
        <v>5.5022435783887191</v>
      </c>
      <c r="G1434" s="13">
        <v>5.5248299582431004</v>
      </c>
      <c r="H1434" s="13">
        <v>8.563918962474812</v>
      </c>
      <c r="I1434" s="13">
        <v>0</v>
      </c>
      <c r="J1434" s="13">
        <v>0</v>
      </c>
      <c r="K1434" s="13">
        <v>0</v>
      </c>
      <c r="L1434" s="13">
        <v>0</v>
      </c>
      <c r="M1434" s="13">
        <v>0</v>
      </c>
      <c r="N1434" s="13"/>
      <c r="O1434" s="13"/>
    </row>
    <row r="1435" spans="1:15" x14ac:dyDescent="0.35">
      <c r="A1435" s="12" t="str">
        <f t="shared" si="22"/>
        <v>DISTRIBUCION VOLUMEN X CRITERIO (Consumiciones)Frutas con gas5-10MIL</v>
      </c>
      <c r="B1435" s="12" t="s">
        <v>118</v>
      </c>
      <c r="C1435" s="12" t="s">
        <v>164</v>
      </c>
      <c r="D1435" s="12" t="s">
        <v>11</v>
      </c>
      <c r="E1435" s="13">
        <v>9.0260732479729935</v>
      </c>
      <c r="F1435" s="13">
        <v>6.2894678403149387</v>
      </c>
      <c r="G1435" s="13">
        <v>7.674957194915347</v>
      </c>
      <c r="H1435" s="13">
        <v>7.9764656960157536</v>
      </c>
      <c r="I1435" s="13">
        <v>0</v>
      </c>
      <c r="J1435" s="13">
        <v>0</v>
      </c>
      <c r="K1435" s="13">
        <v>0</v>
      </c>
      <c r="L1435" s="13">
        <v>0</v>
      </c>
      <c r="M1435" s="13">
        <v>0</v>
      </c>
      <c r="N1435" s="13"/>
      <c r="O1435" s="13"/>
    </row>
    <row r="1436" spans="1:15" x14ac:dyDescent="0.35">
      <c r="A1436" s="12" t="str">
        <f t="shared" si="22"/>
        <v>DISTRIBUCION VOLUMEN X CRITERIO (Consumiciones)Frutas con gas10-30MIL</v>
      </c>
      <c r="B1436" s="12" t="s">
        <v>118</v>
      </c>
      <c r="C1436" s="12" t="s">
        <v>164</v>
      </c>
      <c r="D1436" s="12" t="s">
        <v>12</v>
      </c>
      <c r="E1436" s="13">
        <v>20.632420402922342</v>
      </c>
      <c r="F1436" s="13">
        <v>17.787683951393888</v>
      </c>
      <c r="G1436" s="13">
        <v>22.827221927437481</v>
      </c>
      <c r="H1436" s="13">
        <v>18.806257057856453</v>
      </c>
      <c r="I1436" s="13">
        <v>0</v>
      </c>
      <c r="J1436" s="13">
        <v>0</v>
      </c>
      <c r="K1436" s="13">
        <v>0</v>
      </c>
      <c r="L1436" s="13">
        <v>0</v>
      </c>
      <c r="M1436" s="13">
        <v>0</v>
      </c>
      <c r="N1436" s="13"/>
      <c r="O1436" s="13"/>
    </row>
    <row r="1437" spans="1:15" x14ac:dyDescent="0.35">
      <c r="A1437" s="12" t="str">
        <f t="shared" si="22"/>
        <v>DISTRIBUCION VOLUMEN X CRITERIO (Consumiciones)Frutas con gas30-100MIL</v>
      </c>
      <c r="B1437" s="12" t="s">
        <v>118</v>
      </c>
      <c r="C1437" s="12" t="s">
        <v>164</v>
      </c>
      <c r="D1437" s="12" t="s">
        <v>13</v>
      </c>
      <c r="E1437" s="13">
        <v>17.886080991123229</v>
      </c>
      <c r="F1437" s="13">
        <v>17.935354872492336</v>
      </c>
      <c r="G1437" s="13">
        <v>18.833926302031873</v>
      </c>
      <c r="H1437" s="13">
        <v>19.860554920461194</v>
      </c>
      <c r="I1437" s="13">
        <v>0</v>
      </c>
      <c r="J1437" s="13">
        <v>0</v>
      </c>
      <c r="K1437" s="13">
        <v>0</v>
      </c>
      <c r="L1437" s="13">
        <v>0</v>
      </c>
      <c r="M1437" s="13">
        <v>0</v>
      </c>
      <c r="N1437" s="13"/>
      <c r="O1437" s="13"/>
    </row>
    <row r="1438" spans="1:15" x14ac:dyDescent="0.35">
      <c r="A1438" s="12" t="str">
        <f t="shared" si="22"/>
        <v>DISTRIBUCION VOLUMEN X CRITERIO (Consumiciones)Frutas con gas100-200MIL</v>
      </c>
      <c r="B1438" s="12" t="s">
        <v>118</v>
      </c>
      <c r="C1438" s="12" t="s">
        <v>164</v>
      </c>
      <c r="D1438" s="12" t="s">
        <v>14</v>
      </c>
      <c r="E1438" s="13">
        <v>9.8105434967286591</v>
      </c>
      <c r="F1438" s="13">
        <v>9.3753148484018443</v>
      </c>
      <c r="G1438" s="13">
        <v>9.71380425111915</v>
      </c>
      <c r="H1438" s="13">
        <v>11.323750493711792</v>
      </c>
      <c r="I1438" s="13">
        <v>0</v>
      </c>
      <c r="J1438" s="13">
        <v>0</v>
      </c>
      <c r="K1438" s="13">
        <v>0</v>
      </c>
      <c r="L1438" s="13">
        <v>0</v>
      </c>
      <c r="M1438" s="13">
        <v>0</v>
      </c>
      <c r="N1438" s="13"/>
      <c r="O1438" s="13"/>
    </row>
    <row r="1439" spans="1:15" x14ac:dyDescent="0.35">
      <c r="A1439" s="12" t="str">
        <f t="shared" si="22"/>
        <v>DISTRIBUCION VOLUMEN X CRITERIO (Consumiciones)Frutas con gas200-500MIL</v>
      </c>
      <c r="B1439" s="12" t="s">
        <v>118</v>
      </c>
      <c r="C1439" s="12" t="s">
        <v>164</v>
      </c>
      <c r="D1439" s="12" t="s">
        <v>15</v>
      </c>
      <c r="E1439" s="13">
        <v>12.750288975480952</v>
      </c>
      <c r="F1439" s="13">
        <v>11.444556870586181</v>
      </c>
      <c r="G1439" s="13">
        <v>14.906801770580794</v>
      </c>
      <c r="H1439" s="13">
        <v>12.74005987149194</v>
      </c>
      <c r="I1439" s="13">
        <v>0</v>
      </c>
      <c r="J1439" s="13">
        <v>0</v>
      </c>
      <c r="K1439" s="13">
        <v>0</v>
      </c>
      <c r="L1439" s="13">
        <v>0</v>
      </c>
      <c r="M1439" s="13">
        <v>0</v>
      </c>
      <c r="N1439" s="13"/>
      <c r="O1439" s="13"/>
    </row>
    <row r="1440" spans="1:15" x14ac:dyDescent="0.35">
      <c r="A1440" s="12" t="str">
        <f t="shared" si="22"/>
        <v>DISTRIBUCION VOLUMEN X CRITERIO (Consumiciones)Frutas con gas&gt;500MIL</v>
      </c>
      <c r="B1440" s="12" t="s">
        <v>118</v>
      </c>
      <c r="C1440" s="12" t="s">
        <v>164</v>
      </c>
      <c r="D1440" s="12" t="s">
        <v>16</v>
      </c>
      <c r="E1440" s="13">
        <v>14.674177708083235</v>
      </c>
      <c r="F1440" s="13">
        <v>13.220548119204736</v>
      </c>
      <c r="G1440" s="13">
        <v>14.797609936597317</v>
      </c>
      <c r="H1440" s="13">
        <v>16.63169138897069</v>
      </c>
      <c r="I1440" s="13">
        <v>0</v>
      </c>
      <c r="J1440" s="13">
        <v>0</v>
      </c>
      <c r="K1440" s="13">
        <v>0</v>
      </c>
      <c r="L1440" s="13">
        <v>0</v>
      </c>
      <c r="M1440" s="13">
        <v>0</v>
      </c>
      <c r="N1440" s="13"/>
      <c r="O1440" s="13"/>
    </row>
    <row r="1441" spans="1:15" x14ac:dyDescent="0.35">
      <c r="A1441" s="12" t="str">
        <f t="shared" si="22"/>
        <v>DISTRIBUCION VOLUMEN X CRITERIO (Consumiciones)Frutas con gasDE 15 A 19 AÑOS</v>
      </c>
      <c r="B1441" s="12" t="s">
        <v>118</v>
      </c>
      <c r="C1441" s="12" t="s">
        <v>164</v>
      </c>
      <c r="D1441" s="12" t="s">
        <v>39</v>
      </c>
      <c r="E1441" s="13">
        <v>5.2201227205753336</v>
      </c>
      <c r="F1441" s="13">
        <v>14.268199425733796</v>
      </c>
      <c r="G1441" s="13">
        <v>5.2035225048923675</v>
      </c>
      <c r="H1441" s="13">
        <v>7.9065305993100781</v>
      </c>
      <c r="I1441" s="13">
        <v>0</v>
      </c>
      <c r="J1441" s="13">
        <v>0</v>
      </c>
      <c r="K1441" s="13">
        <v>0</v>
      </c>
      <c r="L1441" s="13">
        <v>0</v>
      </c>
      <c r="M1441" s="13">
        <v>0</v>
      </c>
      <c r="N1441" s="13"/>
      <c r="O1441" s="13"/>
    </row>
    <row r="1442" spans="1:15" x14ac:dyDescent="0.35">
      <c r="A1442" s="12" t="str">
        <f t="shared" si="22"/>
        <v>DISTRIBUCION VOLUMEN X CRITERIO (Consumiciones)Frutas con gasDE 20 A 24 AÑOS</v>
      </c>
      <c r="B1442" s="12" t="s">
        <v>118</v>
      </c>
      <c r="C1442" s="12" t="s">
        <v>164</v>
      </c>
      <c r="D1442" s="12" t="s">
        <v>40</v>
      </c>
      <c r="E1442" s="13">
        <v>4.8702660245608271</v>
      </c>
      <c r="F1442" s="13">
        <v>4.7019492734400581</v>
      </c>
      <c r="G1442" s="13">
        <v>4.6189108701343375</v>
      </c>
      <c r="H1442" s="13">
        <v>4.50654250249851</v>
      </c>
      <c r="I1442" s="13">
        <v>0</v>
      </c>
      <c r="J1442" s="13">
        <v>0</v>
      </c>
      <c r="K1442" s="13">
        <v>0</v>
      </c>
      <c r="L1442" s="13">
        <v>0</v>
      </c>
      <c r="M1442" s="13">
        <v>0</v>
      </c>
      <c r="N1442" s="13"/>
      <c r="O1442" s="13"/>
    </row>
    <row r="1443" spans="1:15" x14ac:dyDescent="0.35">
      <c r="A1443" s="12" t="str">
        <f t="shared" si="22"/>
        <v>DISTRIBUCION VOLUMEN X CRITERIO (Consumiciones)Frutas con gasDE 25 A 34 AÑOS</v>
      </c>
      <c r="B1443" s="12" t="s">
        <v>118</v>
      </c>
      <c r="C1443" s="12" t="s">
        <v>164</v>
      </c>
      <c r="D1443" s="12" t="s">
        <v>41</v>
      </c>
      <c r="E1443" s="13">
        <v>11.97750587003206</v>
      </c>
      <c r="F1443" s="13">
        <v>11.35295596745191</v>
      </c>
      <c r="G1443" s="13">
        <v>11.075588714102157</v>
      </c>
      <c r="H1443" s="13">
        <v>8.6599019455529618</v>
      </c>
      <c r="I1443" s="13">
        <v>0</v>
      </c>
      <c r="J1443" s="13">
        <v>0</v>
      </c>
      <c r="K1443" s="13">
        <v>0</v>
      </c>
      <c r="L1443" s="13">
        <v>0</v>
      </c>
      <c r="M1443" s="13">
        <v>0</v>
      </c>
      <c r="N1443" s="13"/>
      <c r="O1443" s="13"/>
    </row>
    <row r="1444" spans="1:15" x14ac:dyDescent="0.35">
      <c r="A1444" s="12" t="str">
        <f t="shared" si="22"/>
        <v>DISTRIBUCION VOLUMEN X CRITERIO (Consumiciones)Frutas con gasDE 35 A 49 AÑOS</v>
      </c>
      <c r="B1444" s="12" t="s">
        <v>118</v>
      </c>
      <c r="C1444" s="12" t="s">
        <v>164</v>
      </c>
      <c r="D1444" s="12" t="s">
        <v>42</v>
      </c>
      <c r="E1444" s="13">
        <v>39.492144044876845</v>
      </c>
      <c r="F1444" s="13">
        <v>34.040765469371465</v>
      </c>
      <c r="G1444" s="13">
        <v>36.700563010990393</v>
      </c>
      <c r="H1444" s="13">
        <v>38.508445466778895</v>
      </c>
      <c r="I1444" s="13">
        <v>0</v>
      </c>
      <c r="J1444" s="13">
        <v>0</v>
      </c>
      <c r="K1444" s="13">
        <v>0</v>
      </c>
      <c r="L1444" s="13">
        <v>0</v>
      </c>
      <c r="M1444" s="13">
        <v>0</v>
      </c>
      <c r="N1444" s="13"/>
      <c r="O1444" s="13"/>
    </row>
    <row r="1445" spans="1:15" x14ac:dyDescent="0.35">
      <c r="A1445" s="12" t="str">
        <f t="shared" si="22"/>
        <v>DISTRIBUCION VOLUMEN X CRITERIO (Consumiciones)Frutas con gasDE 50 A 59 AÑOS</v>
      </c>
      <c r="B1445" s="12" t="s">
        <v>118</v>
      </c>
      <c r="C1445" s="12" t="s">
        <v>164</v>
      </c>
      <c r="D1445" s="12" t="s">
        <v>43</v>
      </c>
      <c r="E1445" s="13">
        <v>21.358025998044717</v>
      </c>
      <c r="F1445" s="13">
        <v>20.348361665009076</v>
      </c>
      <c r="G1445" s="13">
        <v>25.38120347736772</v>
      </c>
      <c r="H1445" s="13">
        <v>19.453929636697683</v>
      </c>
      <c r="I1445" s="13">
        <v>0</v>
      </c>
      <c r="J1445" s="13">
        <v>0</v>
      </c>
      <c r="K1445" s="13">
        <v>0</v>
      </c>
      <c r="L1445" s="13">
        <v>0</v>
      </c>
      <c r="M1445" s="13">
        <v>0</v>
      </c>
      <c r="N1445" s="13"/>
      <c r="O1445" s="13"/>
    </row>
    <row r="1446" spans="1:15" x14ac:dyDescent="0.35">
      <c r="A1446" s="12" t="str">
        <f t="shared" si="22"/>
        <v>DISTRIBUCION VOLUMEN X CRITERIO (Consumiciones)Frutas con gasDE 60 A 75 AÑOS</v>
      </c>
      <c r="B1446" s="12" t="s">
        <v>118</v>
      </c>
      <c r="C1446" s="12" t="s">
        <v>164</v>
      </c>
      <c r="D1446" s="12" t="s">
        <v>44</v>
      </c>
      <c r="E1446" s="13">
        <v>17.081957624356942</v>
      </c>
      <c r="F1446" s="13">
        <v>15.287776839773162</v>
      </c>
      <c r="G1446" s="13">
        <v>17.020214431657809</v>
      </c>
      <c r="H1446" s="13">
        <v>20.964637482212847</v>
      </c>
      <c r="I1446" s="13">
        <v>0</v>
      </c>
      <c r="J1446" s="13">
        <v>0</v>
      </c>
      <c r="K1446" s="13">
        <v>0</v>
      </c>
      <c r="L1446" s="13">
        <v>0</v>
      </c>
      <c r="M1446" s="13">
        <v>0</v>
      </c>
      <c r="N1446" s="13"/>
      <c r="O1446" s="13"/>
    </row>
    <row r="1447" spans="1:15" x14ac:dyDescent="0.35">
      <c r="A1447" s="12" t="str">
        <f t="shared" si="22"/>
        <v>DISTRIBUCION VOLUMEN X CRITERIO (Consumiciones)Frutas con gasALTA Y MEDIA ALTA</v>
      </c>
      <c r="B1447" s="12" t="s">
        <v>118</v>
      </c>
      <c r="C1447" s="12" t="s">
        <v>164</v>
      </c>
      <c r="D1447" s="12" t="s">
        <v>17</v>
      </c>
      <c r="E1447" s="13">
        <v>21.269068900110575</v>
      </c>
      <c r="F1447" s="13">
        <v>31.54822030185699</v>
      </c>
      <c r="G1447" s="13">
        <v>24.78052802466696</v>
      </c>
      <c r="H1447" s="13">
        <v>19.046709193512608</v>
      </c>
      <c r="I1447" s="13">
        <v>0</v>
      </c>
      <c r="J1447" s="13">
        <v>0</v>
      </c>
      <c r="K1447" s="13">
        <v>0</v>
      </c>
      <c r="L1447" s="13">
        <v>0</v>
      </c>
      <c r="M1447" s="13">
        <v>0</v>
      </c>
      <c r="N1447" s="13"/>
      <c r="O1447" s="13"/>
    </row>
    <row r="1448" spans="1:15" x14ac:dyDescent="0.35">
      <c r="A1448" s="12" t="str">
        <f t="shared" si="22"/>
        <v>DISTRIBUCION VOLUMEN X CRITERIO (Consumiciones)Frutas con gasMEDIA</v>
      </c>
      <c r="B1448" s="12" t="s">
        <v>118</v>
      </c>
      <c r="C1448" s="12" t="s">
        <v>164</v>
      </c>
      <c r="D1448" s="12" t="s">
        <v>18</v>
      </c>
      <c r="E1448" s="13">
        <v>31.154503700278806</v>
      </c>
      <c r="F1448" s="13">
        <v>28.638403253080654</v>
      </c>
      <c r="G1448" s="13">
        <v>29.468765578593342</v>
      </c>
      <c r="H1448" s="13">
        <v>29.475247165070172</v>
      </c>
      <c r="I1448" s="13">
        <v>0</v>
      </c>
      <c r="J1448" s="13">
        <v>0</v>
      </c>
      <c r="K1448" s="13">
        <v>0</v>
      </c>
      <c r="L1448" s="13">
        <v>0</v>
      </c>
      <c r="M1448" s="13">
        <v>0</v>
      </c>
      <c r="N1448" s="13"/>
      <c r="O1448" s="13"/>
    </row>
    <row r="1449" spans="1:15" x14ac:dyDescent="0.35">
      <c r="A1449" s="12" t="str">
        <f t="shared" si="22"/>
        <v>DISTRIBUCION VOLUMEN X CRITERIO (Consumiciones)Frutas con gasMEDIA BAJA</v>
      </c>
      <c r="B1449" s="12" t="s">
        <v>118</v>
      </c>
      <c r="C1449" s="12" t="s">
        <v>164</v>
      </c>
      <c r="D1449" s="12" t="s">
        <v>19</v>
      </c>
      <c r="E1449" s="13">
        <v>26.615140365487832</v>
      </c>
      <c r="F1449" s="13">
        <v>20.710021489618534</v>
      </c>
      <c r="G1449" s="13">
        <v>23.55174374925398</v>
      </c>
      <c r="H1449" s="13">
        <v>27.825635294035806</v>
      </c>
      <c r="I1449" s="13">
        <v>0</v>
      </c>
      <c r="J1449" s="13">
        <v>0</v>
      </c>
      <c r="K1449" s="13">
        <v>0</v>
      </c>
      <c r="L1449" s="13">
        <v>0</v>
      </c>
      <c r="M1449" s="13">
        <v>0</v>
      </c>
      <c r="N1449" s="13"/>
      <c r="O1449" s="13"/>
    </row>
    <row r="1450" spans="1:15" x14ac:dyDescent="0.35">
      <c r="A1450" s="12" t="str">
        <f t="shared" si="22"/>
        <v>DISTRIBUCION VOLUMEN X CRITERIO (Consumiciones)Frutas con gasBAJA</v>
      </c>
      <c r="B1450" s="12" t="s">
        <v>118</v>
      </c>
      <c r="C1450" s="12" t="s">
        <v>164</v>
      </c>
      <c r="D1450" s="12" t="s">
        <v>20</v>
      </c>
      <c r="E1450" s="13">
        <v>20.961309316569505</v>
      </c>
      <c r="F1450" s="13">
        <v>19.103363596223289</v>
      </c>
      <c r="G1450" s="13">
        <v>22.198952617003073</v>
      </c>
      <c r="H1450" s="13">
        <v>23.652400618038278</v>
      </c>
      <c r="I1450" s="13">
        <v>0</v>
      </c>
      <c r="J1450" s="13">
        <v>0</v>
      </c>
      <c r="K1450" s="13">
        <v>0</v>
      </c>
      <c r="L1450" s="13">
        <v>0</v>
      </c>
      <c r="M1450" s="13">
        <v>0</v>
      </c>
      <c r="N1450" s="13"/>
      <c r="O1450" s="13"/>
    </row>
    <row r="1451" spans="1:15" x14ac:dyDescent="0.35">
      <c r="A1451" s="12" t="str">
        <f t="shared" si="22"/>
        <v>DISTRIBUCION VOLUMEN X CRITERIO (Consumiciones)Frutas con gasHOMBRE</v>
      </c>
      <c r="B1451" s="12" t="s">
        <v>118</v>
      </c>
      <c r="C1451" s="12" t="s">
        <v>164</v>
      </c>
      <c r="D1451" s="12" t="s">
        <v>21</v>
      </c>
      <c r="E1451" s="13">
        <v>49.739423497397127</v>
      </c>
      <c r="F1451" s="13">
        <v>40.782310250643086</v>
      </c>
      <c r="G1451" s="13">
        <v>47.760022709012681</v>
      </c>
      <c r="H1451" s="13">
        <v>49.885798955147393</v>
      </c>
      <c r="I1451" s="13">
        <v>0</v>
      </c>
      <c r="J1451" s="13">
        <v>0</v>
      </c>
      <c r="K1451" s="13">
        <v>0</v>
      </c>
      <c r="L1451" s="13">
        <v>0</v>
      </c>
      <c r="M1451" s="13">
        <v>0</v>
      </c>
      <c r="N1451" s="13"/>
      <c r="O1451" s="13"/>
    </row>
    <row r="1452" spans="1:15" x14ac:dyDescent="0.35">
      <c r="A1452" s="12" t="str">
        <f t="shared" si="22"/>
        <v>DISTRIBUCION VOLUMEN X CRITERIO (Consumiciones)Frutas con gasMUJER</v>
      </c>
      <c r="B1452" s="12" t="s">
        <v>118</v>
      </c>
      <c r="C1452" s="12" t="s">
        <v>164</v>
      </c>
      <c r="D1452" s="12" t="s">
        <v>22</v>
      </c>
      <c r="E1452" s="13">
        <v>50.260604355661279</v>
      </c>
      <c r="F1452" s="13">
        <v>59.217698390136384</v>
      </c>
      <c r="G1452" s="13">
        <v>52.239977290987305</v>
      </c>
      <c r="H1452" s="13">
        <v>50.114201044852599</v>
      </c>
      <c r="I1452" s="13">
        <v>0</v>
      </c>
      <c r="J1452" s="13">
        <v>0</v>
      </c>
      <c r="K1452" s="13">
        <v>0</v>
      </c>
      <c r="L1452" s="13">
        <v>0</v>
      </c>
      <c r="M1452" s="13">
        <v>0</v>
      </c>
      <c r="N1452" s="13"/>
      <c r="O1452" s="13"/>
    </row>
    <row r="1453" spans="1:15" x14ac:dyDescent="0.35">
      <c r="A1453" s="12" t="str">
        <f t="shared" si="22"/>
        <v>DISTRIBUCION VOLUMEN X CRITERIO (Consumiciones)Frutas sin gasT.ESPAÑA</v>
      </c>
      <c r="B1453" s="12" t="s">
        <v>118</v>
      </c>
      <c r="C1453" s="12" t="s">
        <v>165</v>
      </c>
      <c r="D1453" s="12" t="s">
        <v>36</v>
      </c>
      <c r="E1453" s="13">
        <v>100</v>
      </c>
      <c r="F1453" s="13">
        <v>100</v>
      </c>
      <c r="G1453" s="13">
        <v>100</v>
      </c>
      <c r="H1453" s="13">
        <v>100</v>
      </c>
      <c r="I1453" s="13">
        <v>0</v>
      </c>
      <c r="J1453" s="13">
        <v>0</v>
      </c>
      <c r="K1453" s="13">
        <v>0</v>
      </c>
      <c r="L1453" s="13">
        <v>0</v>
      </c>
      <c r="M1453" s="13">
        <v>0</v>
      </c>
      <c r="N1453" s="13"/>
      <c r="O1453" s="13"/>
    </row>
    <row r="1454" spans="1:15" x14ac:dyDescent="0.35">
      <c r="A1454" s="12" t="str">
        <f t="shared" si="22"/>
        <v>DISTRIBUCION VOLUMEN X CRITERIO (Consumiciones)Frutas sin gasBCN AM</v>
      </c>
      <c r="B1454" s="12" t="s">
        <v>118</v>
      </c>
      <c r="C1454" s="12" t="s">
        <v>165</v>
      </c>
      <c r="D1454" s="12" t="s">
        <v>1</v>
      </c>
      <c r="E1454" s="13">
        <v>5.7336604332531014</v>
      </c>
      <c r="F1454" s="13">
        <v>6.7486854034451493</v>
      </c>
      <c r="G1454" s="13">
        <v>6.6496708632107913</v>
      </c>
      <c r="H1454" s="13">
        <v>11.50510476155203</v>
      </c>
      <c r="I1454" s="13">
        <v>0</v>
      </c>
      <c r="J1454" s="13">
        <v>0</v>
      </c>
      <c r="K1454" s="13">
        <v>0</v>
      </c>
      <c r="L1454" s="13">
        <v>0</v>
      </c>
      <c r="M1454" s="13">
        <v>0</v>
      </c>
      <c r="N1454" s="13"/>
      <c r="O1454" s="13"/>
    </row>
    <row r="1455" spans="1:15" x14ac:dyDescent="0.35">
      <c r="A1455" s="12" t="str">
        <f t="shared" si="22"/>
        <v>DISTRIBUCION VOLUMEN X CRITERIO (Consumiciones)Frutas sin gasREST.CAT ARAGON</v>
      </c>
      <c r="B1455" s="12" t="s">
        <v>118</v>
      </c>
      <c r="C1455" s="12" t="s">
        <v>165</v>
      </c>
      <c r="D1455" s="12" t="s">
        <v>2</v>
      </c>
      <c r="E1455" s="13">
        <v>5.4194690144860704</v>
      </c>
      <c r="F1455" s="13">
        <v>9.6475929283771542</v>
      </c>
      <c r="G1455" s="13">
        <v>8.0558438007613979</v>
      </c>
      <c r="H1455" s="13">
        <v>12.441705306887545</v>
      </c>
      <c r="I1455" s="13">
        <v>0</v>
      </c>
      <c r="J1455" s="13">
        <v>0</v>
      </c>
      <c r="K1455" s="13">
        <v>0</v>
      </c>
      <c r="L1455" s="13">
        <v>0</v>
      </c>
      <c r="M1455" s="13">
        <v>0</v>
      </c>
      <c r="N1455" s="13"/>
      <c r="O1455" s="13"/>
    </row>
    <row r="1456" spans="1:15" x14ac:dyDescent="0.35">
      <c r="A1456" s="12" t="str">
        <f t="shared" si="22"/>
        <v>DISTRIBUCION VOLUMEN X CRITERIO (Consumiciones)Frutas sin gasLEVANTE</v>
      </c>
      <c r="B1456" s="12" t="s">
        <v>118</v>
      </c>
      <c r="C1456" s="12" t="s">
        <v>165</v>
      </c>
      <c r="D1456" s="12" t="s">
        <v>3</v>
      </c>
      <c r="E1456" s="13">
        <v>10.375478637789186</v>
      </c>
      <c r="F1456" s="13">
        <v>10.95745240253853</v>
      </c>
      <c r="G1456" s="13">
        <v>13.762427796651691</v>
      </c>
      <c r="H1456" s="13">
        <v>11.66305384459481</v>
      </c>
      <c r="I1456" s="13">
        <v>0</v>
      </c>
      <c r="J1456" s="13">
        <v>0</v>
      </c>
      <c r="K1456" s="13">
        <v>0</v>
      </c>
      <c r="L1456" s="13">
        <v>0</v>
      </c>
      <c r="M1456" s="13">
        <v>0</v>
      </c>
      <c r="N1456" s="13"/>
      <c r="O1456" s="13"/>
    </row>
    <row r="1457" spans="1:15" x14ac:dyDescent="0.35">
      <c r="A1457" s="12" t="str">
        <f t="shared" si="22"/>
        <v>DISTRIBUCION VOLUMEN X CRITERIO (Consumiciones)Frutas sin gasANDALUCIA</v>
      </c>
      <c r="B1457" s="12" t="s">
        <v>118</v>
      </c>
      <c r="C1457" s="12" t="s">
        <v>165</v>
      </c>
      <c r="D1457" s="12" t="s">
        <v>4</v>
      </c>
      <c r="E1457" s="13">
        <v>10.931550394553156</v>
      </c>
      <c r="F1457" s="13">
        <v>9.9225339981867631</v>
      </c>
      <c r="G1457" s="13">
        <v>11.085024635074731</v>
      </c>
      <c r="H1457" s="13">
        <v>13.689245175673689</v>
      </c>
      <c r="I1457" s="13">
        <v>0</v>
      </c>
      <c r="J1457" s="13">
        <v>0</v>
      </c>
      <c r="K1457" s="13">
        <v>0</v>
      </c>
      <c r="L1457" s="13">
        <v>0</v>
      </c>
      <c r="M1457" s="13">
        <v>0</v>
      </c>
      <c r="N1457" s="13"/>
      <c r="O1457" s="13"/>
    </row>
    <row r="1458" spans="1:15" x14ac:dyDescent="0.35">
      <c r="A1458" s="12" t="str">
        <f t="shared" si="22"/>
        <v>DISTRIBUCION VOLUMEN X CRITERIO (Consumiciones)Frutas sin gasMDD AM</v>
      </c>
      <c r="B1458" s="12" t="s">
        <v>118</v>
      </c>
      <c r="C1458" s="12" t="s">
        <v>165</v>
      </c>
      <c r="D1458" s="12" t="s">
        <v>5</v>
      </c>
      <c r="E1458" s="13">
        <v>29.680313688785198</v>
      </c>
      <c r="F1458" s="13">
        <v>22.80871713508613</v>
      </c>
      <c r="G1458" s="13">
        <v>16.890093250783682</v>
      </c>
      <c r="H1458" s="13">
        <v>16.73537029968762</v>
      </c>
      <c r="I1458" s="13">
        <v>0</v>
      </c>
      <c r="J1458" s="13">
        <v>0</v>
      </c>
      <c r="K1458" s="13">
        <v>0</v>
      </c>
      <c r="L1458" s="13">
        <v>0</v>
      </c>
      <c r="M1458" s="13">
        <v>0</v>
      </c>
      <c r="N1458" s="13"/>
      <c r="O1458" s="13"/>
    </row>
    <row r="1459" spans="1:15" x14ac:dyDescent="0.35">
      <c r="A1459" s="12" t="str">
        <f t="shared" si="22"/>
        <v>DISTRIBUCION VOLUMEN X CRITERIO (Consumiciones)Frutas sin gasRTO CENTRO</v>
      </c>
      <c r="B1459" s="12" t="s">
        <v>118</v>
      </c>
      <c r="C1459" s="12" t="s">
        <v>165</v>
      </c>
      <c r="D1459" s="12" t="s">
        <v>6</v>
      </c>
      <c r="E1459" s="13">
        <v>13.242500536710427</v>
      </c>
      <c r="F1459" s="13">
        <v>21.107411604714414</v>
      </c>
      <c r="G1459" s="13">
        <v>18.499295659286062</v>
      </c>
      <c r="H1459" s="13">
        <v>14.259964753122684</v>
      </c>
      <c r="I1459" s="13">
        <v>0</v>
      </c>
      <c r="J1459" s="13">
        <v>0</v>
      </c>
      <c r="K1459" s="13">
        <v>0</v>
      </c>
      <c r="L1459" s="13">
        <v>0</v>
      </c>
      <c r="M1459" s="13">
        <v>0</v>
      </c>
      <c r="N1459" s="13"/>
      <c r="O1459" s="13"/>
    </row>
    <row r="1460" spans="1:15" x14ac:dyDescent="0.35">
      <c r="A1460" s="12" t="str">
        <f t="shared" si="22"/>
        <v>DISTRIBUCION VOLUMEN X CRITERIO (Consumiciones)Frutas sin gasNORTE-CENTRO</v>
      </c>
      <c r="B1460" s="12" t="s">
        <v>118</v>
      </c>
      <c r="C1460" s="12" t="s">
        <v>165</v>
      </c>
      <c r="D1460" s="12" t="s">
        <v>7</v>
      </c>
      <c r="E1460" s="13">
        <v>4.7791677978288503</v>
      </c>
      <c r="F1460" s="13">
        <v>4.2444392565729832</v>
      </c>
      <c r="G1460" s="13">
        <v>8.9950507134105475</v>
      </c>
      <c r="H1460" s="13">
        <v>9.714794532104392</v>
      </c>
      <c r="I1460" s="13">
        <v>0</v>
      </c>
      <c r="J1460" s="13">
        <v>0</v>
      </c>
      <c r="K1460" s="13">
        <v>0</v>
      </c>
      <c r="L1460" s="13">
        <v>0</v>
      </c>
      <c r="M1460" s="13">
        <v>0</v>
      </c>
      <c r="N1460" s="13"/>
      <c r="O1460" s="13"/>
    </row>
    <row r="1461" spans="1:15" x14ac:dyDescent="0.35">
      <c r="A1461" s="12" t="str">
        <f t="shared" si="22"/>
        <v>DISTRIBUCION VOLUMEN X CRITERIO (Consumiciones)Frutas sin gasNOROESTE</v>
      </c>
      <c r="B1461" s="12" t="s">
        <v>118</v>
      </c>
      <c r="C1461" s="12" t="s">
        <v>165</v>
      </c>
      <c r="D1461" s="12" t="s">
        <v>8</v>
      </c>
      <c r="E1461" s="13">
        <v>19.837839618430127</v>
      </c>
      <c r="F1461" s="13">
        <v>14.563177697189483</v>
      </c>
      <c r="G1461" s="13">
        <v>16.062605002738533</v>
      </c>
      <c r="H1461" s="13">
        <v>9.9907476089702243</v>
      </c>
      <c r="I1461" s="13">
        <v>0</v>
      </c>
      <c r="J1461" s="13">
        <v>0</v>
      </c>
      <c r="K1461" s="13">
        <v>0</v>
      </c>
      <c r="L1461" s="13">
        <v>0</v>
      </c>
      <c r="M1461" s="13">
        <v>0</v>
      </c>
      <c r="N1461" s="13"/>
      <c r="O1461" s="13"/>
    </row>
    <row r="1462" spans="1:15" x14ac:dyDescent="0.35">
      <c r="A1462" s="12" t="str">
        <f t="shared" si="22"/>
        <v>DISTRIBUCION VOLUMEN X CRITERIO (Consumiciones)Frutas sin gas&lt;2MIL</v>
      </c>
      <c r="B1462" s="12" t="s">
        <v>118</v>
      </c>
      <c r="C1462" s="12" t="s">
        <v>165</v>
      </c>
      <c r="D1462" s="12" t="s">
        <v>9</v>
      </c>
      <c r="E1462" s="13">
        <v>4.3855801527324534</v>
      </c>
      <c r="F1462" s="13">
        <v>5.6187851314596546</v>
      </c>
      <c r="G1462" s="13">
        <v>4.994131715083558</v>
      </c>
      <c r="H1462" s="13">
        <v>3.2198176750846965</v>
      </c>
      <c r="I1462" s="13">
        <v>0</v>
      </c>
      <c r="J1462" s="13">
        <v>0</v>
      </c>
      <c r="K1462" s="13">
        <v>0</v>
      </c>
      <c r="L1462" s="13">
        <v>0</v>
      </c>
      <c r="M1462" s="13">
        <v>0</v>
      </c>
      <c r="N1462" s="13"/>
      <c r="O1462" s="13"/>
    </row>
    <row r="1463" spans="1:15" x14ac:dyDescent="0.35">
      <c r="A1463" s="12" t="str">
        <f t="shared" si="22"/>
        <v>DISTRIBUCION VOLUMEN X CRITERIO (Consumiciones)Frutas sin gas2-5MIL</v>
      </c>
      <c r="B1463" s="12" t="s">
        <v>118</v>
      </c>
      <c r="C1463" s="12" t="s">
        <v>165</v>
      </c>
      <c r="D1463" s="12" t="s">
        <v>10</v>
      </c>
      <c r="E1463" s="13">
        <v>6.7746259213528974</v>
      </c>
      <c r="F1463" s="13">
        <v>6.4644016319129651</v>
      </c>
      <c r="G1463" s="13">
        <v>5.7386580924747932</v>
      </c>
      <c r="H1463" s="13">
        <v>6.4303397493075289</v>
      </c>
      <c r="I1463" s="13">
        <v>0</v>
      </c>
      <c r="J1463" s="13">
        <v>0</v>
      </c>
      <c r="K1463" s="13">
        <v>0</v>
      </c>
      <c r="L1463" s="13">
        <v>0</v>
      </c>
      <c r="M1463" s="13">
        <v>0</v>
      </c>
      <c r="N1463" s="13"/>
      <c r="O1463" s="13"/>
    </row>
    <row r="1464" spans="1:15" x14ac:dyDescent="0.35">
      <c r="A1464" s="12" t="str">
        <f t="shared" si="22"/>
        <v>DISTRIBUCION VOLUMEN X CRITERIO (Consumiciones)Frutas sin gas5-10MIL</v>
      </c>
      <c r="B1464" s="12" t="s">
        <v>118</v>
      </c>
      <c r="C1464" s="12" t="s">
        <v>165</v>
      </c>
      <c r="D1464" s="12" t="s">
        <v>11</v>
      </c>
      <c r="E1464" s="13">
        <v>5.381893605251471</v>
      </c>
      <c r="F1464" s="13">
        <v>3.3617837715321848</v>
      </c>
      <c r="G1464" s="13">
        <v>6.102333511408796</v>
      </c>
      <c r="H1464" s="13">
        <v>9.3363998596709248</v>
      </c>
      <c r="I1464" s="13">
        <v>0</v>
      </c>
      <c r="J1464" s="13">
        <v>0</v>
      </c>
      <c r="K1464" s="13">
        <v>0</v>
      </c>
      <c r="L1464" s="13">
        <v>0</v>
      </c>
      <c r="M1464" s="13">
        <v>0</v>
      </c>
      <c r="N1464" s="13"/>
      <c r="O1464" s="13"/>
    </row>
    <row r="1465" spans="1:15" x14ac:dyDescent="0.35">
      <c r="A1465" s="12" t="str">
        <f t="shared" si="22"/>
        <v>DISTRIBUCION VOLUMEN X CRITERIO (Consumiciones)Frutas sin gas10-30MIL</v>
      </c>
      <c r="B1465" s="12" t="s">
        <v>118</v>
      </c>
      <c r="C1465" s="12" t="s">
        <v>165</v>
      </c>
      <c r="D1465" s="12" t="s">
        <v>12</v>
      </c>
      <c r="E1465" s="13">
        <v>12.958949887716772</v>
      </c>
      <c r="F1465" s="13">
        <v>19.35947869446963</v>
      </c>
      <c r="G1465" s="13">
        <v>17.843419212984603</v>
      </c>
      <c r="H1465" s="13">
        <v>17.757653198573525</v>
      </c>
      <c r="I1465" s="13">
        <v>0</v>
      </c>
      <c r="J1465" s="13">
        <v>0</v>
      </c>
      <c r="K1465" s="13">
        <v>0</v>
      </c>
      <c r="L1465" s="13">
        <v>0</v>
      </c>
      <c r="M1465" s="13">
        <v>0</v>
      </c>
      <c r="N1465" s="13"/>
      <c r="O1465" s="13"/>
    </row>
    <row r="1466" spans="1:15" x14ac:dyDescent="0.35">
      <c r="A1466" s="12" t="str">
        <f t="shared" si="22"/>
        <v>DISTRIBUCION VOLUMEN X CRITERIO (Consumiciones)Frutas sin gas30-100MIL</v>
      </c>
      <c r="B1466" s="12" t="s">
        <v>118</v>
      </c>
      <c r="C1466" s="12" t="s">
        <v>165</v>
      </c>
      <c r="D1466" s="12" t="s">
        <v>13</v>
      </c>
      <c r="E1466" s="13">
        <v>27.023261995336018</v>
      </c>
      <c r="F1466" s="13">
        <v>21.744864007252946</v>
      </c>
      <c r="G1466" s="13">
        <v>24.591094097399171</v>
      </c>
      <c r="H1466" s="13">
        <v>21.082913837880138</v>
      </c>
      <c r="I1466" s="13">
        <v>0</v>
      </c>
      <c r="J1466" s="13">
        <v>0</v>
      </c>
      <c r="K1466" s="13">
        <v>0</v>
      </c>
      <c r="L1466" s="13">
        <v>0</v>
      </c>
      <c r="M1466" s="13">
        <v>0</v>
      </c>
      <c r="N1466" s="13"/>
      <c r="O1466" s="13"/>
    </row>
    <row r="1467" spans="1:15" x14ac:dyDescent="0.35">
      <c r="A1467" s="12" t="str">
        <f t="shared" si="22"/>
        <v>DISTRIBUCION VOLUMEN X CRITERIO (Consumiciones)Frutas sin gas100-200MIL</v>
      </c>
      <c r="B1467" s="12" t="s">
        <v>118</v>
      </c>
      <c r="C1467" s="12" t="s">
        <v>165</v>
      </c>
      <c r="D1467" s="12" t="s">
        <v>14</v>
      </c>
      <c r="E1467" s="13">
        <v>8.0282423273127108</v>
      </c>
      <c r="F1467" s="13">
        <v>6.6533635539437892</v>
      </c>
      <c r="G1467" s="13">
        <v>6.2225036784842143</v>
      </c>
      <c r="H1467" s="13">
        <v>8.2621622817260469</v>
      </c>
      <c r="I1467" s="13">
        <v>0</v>
      </c>
      <c r="J1467" s="13">
        <v>0</v>
      </c>
      <c r="K1467" s="13">
        <v>0</v>
      </c>
      <c r="L1467" s="13">
        <v>0</v>
      </c>
      <c r="M1467" s="13">
        <v>0</v>
      </c>
      <c r="N1467" s="13"/>
      <c r="O1467" s="13"/>
    </row>
    <row r="1468" spans="1:15" x14ac:dyDescent="0.35">
      <c r="A1468" s="12" t="str">
        <f t="shared" si="22"/>
        <v>DISTRIBUCION VOLUMEN X CRITERIO (Consumiciones)Frutas sin gas200-500MIL</v>
      </c>
      <c r="B1468" s="12" t="s">
        <v>118</v>
      </c>
      <c r="C1468" s="12" t="s">
        <v>165</v>
      </c>
      <c r="D1468" s="12" t="s">
        <v>15</v>
      </c>
      <c r="E1468" s="13">
        <v>13.253109796754295</v>
      </c>
      <c r="F1468" s="13">
        <v>14.304369900271984</v>
      </c>
      <c r="G1468" s="13">
        <v>17.047811649886253</v>
      </c>
      <c r="H1468" s="13">
        <v>13.02937617005195</v>
      </c>
      <c r="I1468" s="13">
        <v>0</v>
      </c>
      <c r="J1468" s="13">
        <v>0</v>
      </c>
      <c r="K1468" s="13">
        <v>0</v>
      </c>
      <c r="L1468" s="13">
        <v>0</v>
      </c>
      <c r="M1468" s="13">
        <v>0</v>
      </c>
      <c r="N1468" s="13"/>
      <c r="O1468" s="13"/>
    </row>
    <row r="1469" spans="1:15" x14ac:dyDescent="0.35">
      <c r="A1469" s="12" t="str">
        <f t="shared" si="22"/>
        <v>DISTRIBUCION VOLUMEN X CRITERIO (Consumiciones)Frutas sin gas&gt;500MIL</v>
      </c>
      <c r="B1469" s="12" t="s">
        <v>118</v>
      </c>
      <c r="C1469" s="12" t="s">
        <v>165</v>
      </c>
      <c r="D1469" s="12" t="s">
        <v>16</v>
      </c>
      <c r="E1469" s="13">
        <v>22.194324954592595</v>
      </c>
      <c r="F1469" s="13">
        <v>22.492964641885766</v>
      </c>
      <c r="G1469" s="13">
        <v>17.460062694675408</v>
      </c>
      <c r="H1469" s="13">
        <v>20.88132968313133</v>
      </c>
      <c r="I1469" s="13">
        <v>0</v>
      </c>
      <c r="J1469" s="13">
        <v>0</v>
      </c>
      <c r="K1469" s="13">
        <v>0</v>
      </c>
      <c r="L1469" s="13">
        <v>0</v>
      </c>
      <c r="M1469" s="13">
        <v>0</v>
      </c>
      <c r="N1469" s="13"/>
      <c r="O1469" s="13"/>
    </row>
    <row r="1470" spans="1:15" x14ac:dyDescent="0.35">
      <c r="A1470" s="12" t="str">
        <f t="shared" si="22"/>
        <v>DISTRIBUCION VOLUMEN X CRITERIO (Consumiciones)Frutas sin gasDE 15 A 19 AÑOS</v>
      </c>
      <c r="B1470" s="12" t="s">
        <v>118</v>
      </c>
      <c r="C1470" s="12" t="s">
        <v>165</v>
      </c>
      <c r="D1470" s="12" t="s">
        <v>39</v>
      </c>
      <c r="E1470" s="13">
        <v>2.3527118927078945</v>
      </c>
      <c r="F1470" s="13">
        <v>1.6950154125113328</v>
      </c>
      <c r="G1470" s="13">
        <v>0.87581771363414318</v>
      </c>
      <c r="H1470" s="13">
        <v>1.9252864280317954</v>
      </c>
      <c r="I1470" s="13">
        <v>0</v>
      </c>
      <c r="J1470" s="13">
        <v>0</v>
      </c>
      <c r="K1470" s="13">
        <v>0</v>
      </c>
      <c r="L1470" s="13">
        <v>0</v>
      </c>
      <c r="M1470" s="13">
        <v>0</v>
      </c>
      <c r="N1470" s="13"/>
      <c r="O1470" s="13"/>
    </row>
    <row r="1471" spans="1:15" x14ac:dyDescent="0.35">
      <c r="A1471" s="12" t="str">
        <f t="shared" si="22"/>
        <v>DISTRIBUCION VOLUMEN X CRITERIO (Consumiciones)Frutas sin gasDE 20 A 24 AÑOS</v>
      </c>
      <c r="B1471" s="12" t="s">
        <v>118</v>
      </c>
      <c r="C1471" s="12" t="s">
        <v>165</v>
      </c>
      <c r="D1471" s="12" t="s">
        <v>40</v>
      </c>
      <c r="E1471" s="13">
        <v>3.7812158166574474</v>
      </c>
      <c r="F1471" s="13">
        <v>2.2174301903898459</v>
      </c>
      <c r="G1471" s="13">
        <v>3.1944862444764124</v>
      </c>
      <c r="H1471" s="13">
        <v>3.0396422774599343</v>
      </c>
      <c r="I1471" s="13">
        <v>0</v>
      </c>
      <c r="J1471" s="13">
        <v>0</v>
      </c>
      <c r="K1471" s="13">
        <v>0</v>
      </c>
      <c r="L1471" s="13">
        <v>0</v>
      </c>
      <c r="M1471" s="13">
        <v>0</v>
      </c>
      <c r="N1471" s="13"/>
      <c r="O1471" s="13"/>
    </row>
    <row r="1472" spans="1:15" x14ac:dyDescent="0.35">
      <c r="A1472" s="12" t="str">
        <f t="shared" si="22"/>
        <v>DISTRIBUCION VOLUMEN X CRITERIO (Consumiciones)Frutas sin gasDE 25 A 34 AÑOS</v>
      </c>
      <c r="B1472" s="12" t="s">
        <v>118</v>
      </c>
      <c r="C1472" s="12" t="s">
        <v>165</v>
      </c>
      <c r="D1472" s="12" t="s">
        <v>41</v>
      </c>
      <c r="E1472" s="13">
        <v>10.173845902201705</v>
      </c>
      <c r="F1472" s="13">
        <v>11.169864007252947</v>
      </c>
      <c r="G1472" s="13">
        <v>6.8090977317796701</v>
      </c>
      <c r="H1472" s="13">
        <v>5.4303236313542884</v>
      </c>
      <c r="I1472" s="13">
        <v>0</v>
      </c>
      <c r="J1472" s="13">
        <v>0</v>
      </c>
      <c r="K1472" s="13">
        <v>0</v>
      </c>
      <c r="L1472" s="13">
        <v>0</v>
      </c>
      <c r="M1472" s="13">
        <v>0</v>
      </c>
      <c r="N1472" s="13"/>
      <c r="O1472" s="13"/>
    </row>
    <row r="1473" spans="1:15" x14ac:dyDescent="0.35">
      <c r="A1473" s="12" t="str">
        <f t="shared" si="22"/>
        <v>DISTRIBUCION VOLUMEN X CRITERIO (Consumiciones)Frutas sin gasDE 35 A 49 AÑOS</v>
      </c>
      <c r="B1473" s="12" t="s">
        <v>118</v>
      </c>
      <c r="C1473" s="12" t="s">
        <v>165</v>
      </c>
      <c r="D1473" s="12" t="s">
        <v>42</v>
      </c>
      <c r="E1473" s="13">
        <v>27.609735983906642</v>
      </c>
      <c r="F1473" s="13">
        <v>26.397592928377158</v>
      </c>
      <c r="G1473" s="13">
        <v>25.980885655332841</v>
      </c>
      <c r="H1473" s="13">
        <v>26.890232966152645</v>
      </c>
      <c r="I1473" s="13">
        <v>0</v>
      </c>
      <c r="J1473" s="13">
        <v>0</v>
      </c>
      <c r="K1473" s="13">
        <v>0</v>
      </c>
      <c r="L1473" s="13">
        <v>0</v>
      </c>
      <c r="M1473" s="13">
        <v>0</v>
      </c>
      <c r="N1473" s="13"/>
      <c r="O1473" s="13"/>
    </row>
    <row r="1474" spans="1:15" x14ac:dyDescent="0.35">
      <c r="A1474" s="12" t="str">
        <f t="shared" si="22"/>
        <v>DISTRIBUCION VOLUMEN X CRITERIO (Consumiciones)Frutas sin gasDE 50 A 59 AÑOS</v>
      </c>
      <c r="B1474" s="12" t="s">
        <v>118</v>
      </c>
      <c r="C1474" s="12" t="s">
        <v>165</v>
      </c>
      <c r="D1474" s="12" t="s">
        <v>43</v>
      </c>
      <c r="E1474" s="13">
        <v>20.703013984004325</v>
      </c>
      <c r="F1474" s="13">
        <v>22.966264732547597</v>
      </c>
      <c r="G1474" s="13">
        <v>15.636296448464151</v>
      </c>
      <c r="H1474" s="13">
        <v>19.043420051351116</v>
      </c>
      <c r="I1474" s="13">
        <v>0</v>
      </c>
      <c r="J1474" s="13">
        <v>0</v>
      </c>
      <c r="K1474" s="13">
        <v>0</v>
      </c>
      <c r="L1474" s="13">
        <v>0</v>
      </c>
      <c r="M1474" s="13">
        <v>0</v>
      </c>
      <c r="N1474" s="13"/>
      <c r="O1474" s="13"/>
    </row>
    <row r="1475" spans="1:15" x14ac:dyDescent="0.35">
      <c r="A1475" s="12" t="str">
        <f t="shared" si="22"/>
        <v>DISTRIBUCION VOLUMEN X CRITERIO (Consumiciones)Frutas sin gasDE 60 A 75 AÑOS</v>
      </c>
      <c r="B1475" s="12" t="s">
        <v>118</v>
      </c>
      <c r="C1475" s="12" t="s">
        <v>165</v>
      </c>
      <c r="D1475" s="12" t="s">
        <v>44</v>
      </c>
      <c r="E1475" s="13">
        <v>35.37946846925643</v>
      </c>
      <c r="F1475" s="13">
        <v>35.553848594741616</v>
      </c>
      <c r="G1475" s="13">
        <v>47.503422067271501</v>
      </c>
      <c r="H1475" s="13">
        <v>43.671079899437693</v>
      </c>
      <c r="I1475" s="13">
        <v>0</v>
      </c>
      <c r="J1475" s="13">
        <v>0</v>
      </c>
      <c r="K1475" s="13">
        <v>0</v>
      </c>
      <c r="L1475" s="13">
        <v>0</v>
      </c>
      <c r="M1475" s="13">
        <v>0</v>
      </c>
      <c r="N1475" s="13"/>
      <c r="O1475" s="13"/>
    </row>
    <row r="1476" spans="1:15" x14ac:dyDescent="0.35">
      <c r="A1476" s="12" t="str">
        <f t="shared" ref="A1476:A1539" si="23">B1476&amp;C1476&amp;D1476</f>
        <v>DISTRIBUCION VOLUMEN X CRITERIO (Consumiciones)Frutas sin gasALTA Y MEDIA ALTA</v>
      </c>
      <c r="B1476" s="12" t="s">
        <v>118</v>
      </c>
      <c r="C1476" s="12" t="s">
        <v>165</v>
      </c>
      <c r="D1476" s="12" t="s">
        <v>17</v>
      </c>
      <c r="E1476" s="13">
        <v>18.420038097920973</v>
      </c>
      <c r="F1476" s="13">
        <v>22.696931097008161</v>
      </c>
      <c r="G1476" s="13">
        <v>28.74045066669871</v>
      </c>
      <c r="H1476" s="13">
        <v>27.109766347977011</v>
      </c>
      <c r="I1476" s="13">
        <v>0</v>
      </c>
      <c r="J1476" s="13">
        <v>0</v>
      </c>
      <c r="K1476" s="13">
        <v>0</v>
      </c>
      <c r="L1476" s="13">
        <v>0</v>
      </c>
      <c r="M1476" s="13">
        <v>0</v>
      </c>
      <c r="N1476" s="13"/>
      <c r="O1476" s="13"/>
    </row>
    <row r="1477" spans="1:15" x14ac:dyDescent="0.35">
      <c r="A1477" s="12" t="str">
        <f t="shared" si="23"/>
        <v>DISTRIBUCION VOLUMEN X CRITERIO (Consumiciones)Frutas sin gasMEDIA</v>
      </c>
      <c r="B1477" s="12" t="s">
        <v>118</v>
      </c>
      <c r="C1477" s="12" t="s">
        <v>165</v>
      </c>
      <c r="D1477" s="12" t="s">
        <v>18</v>
      </c>
      <c r="E1477" s="13">
        <v>30.967879158937851</v>
      </c>
      <c r="F1477" s="13">
        <v>30.598082502266543</v>
      </c>
      <c r="G1477" s="13">
        <v>25.791714421269884</v>
      </c>
      <c r="H1477" s="13">
        <v>33.005442724167303</v>
      </c>
      <c r="I1477" s="13">
        <v>0</v>
      </c>
      <c r="J1477" s="13">
        <v>0</v>
      </c>
      <c r="K1477" s="13">
        <v>0</v>
      </c>
      <c r="L1477" s="13">
        <v>0</v>
      </c>
      <c r="M1477" s="13">
        <v>0</v>
      </c>
      <c r="N1477" s="13"/>
      <c r="O1477" s="13"/>
    </row>
    <row r="1478" spans="1:15" x14ac:dyDescent="0.35">
      <c r="A1478" s="12" t="str">
        <f t="shared" si="23"/>
        <v>DISTRIBUCION VOLUMEN X CRITERIO (Consumiciones)Frutas sin gasMEDIA BAJA</v>
      </c>
      <c r="B1478" s="12" t="s">
        <v>118</v>
      </c>
      <c r="C1478" s="12" t="s">
        <v>165</v>
      </c>
      <c r="D1478" s="12" t="s">
        <v>19</v>
      </c>
      <c r="E1478" s="13">
        <v>33.59009295029437</v>
      </c>
      <c r="F1478" s="13">
        <v>28.086346328195827</v>
      </c>
      <c r="G1478" s="13">
        <v>30.204216315092175</v>
      </c>
      <c r="H1478" s="13">
        <v>23.592043629584744</v>
      </c>
      <c r="I1478" s="13">
        <v>0</v>
      </c>
      <c r="J1478" s="13">
        <v>0</v>
      </c>
      <c r="K1478" s="13">
        <v>0</v>
      </c>
      <c r="L1478" s="13">
        <v>0</v>
      </c>
      <c r="M1478" s="13">
        <v>0</v>
      </c>
      <c r="N1478" s="13"/>
      <c r="O1478" s="13"/>
    </row>
    <row r="1479" spans="1:15" x14ac:dyDescent="0.35">
      <c r="A1479" s="12" t="str">
        <f t="shared" si="23"/>
        <v>DISTRIBUCION VOLUMEN X CRITERIO (Consumiciones)Frutas sin gasBAJA</v>
      </c>
      <c r="B1479" s="12" t="s">
        <v>118</v>
      </c>
      <c r="C1479" s="12" t="s">
        <v>165</v>
      </c>
      <c r="D1479" s="12" t="s">
        <v>20</v>
      </c>
      <c r="E1479" s="13">
        <v>17.02198411337142</v>
      </c>
      <c r="F1479" s="13">
        <v>18.618653671804168</v>
      </c>
      <c r="G1479" s="13">
        <v>15.263624457897951</v>
      </c>
      <c r="H1479" s="13">
        <v>16.292737010215696</v>
      </c>
      <c r="I1479" s="13">
        <v>0</v>
      </c>
      <c r="J1479" s="13">
        <v>0</v>
      </c>
      <c r="K1479" s="13">
        <v>0</v>
      </c>
      <c r="L1479" s="13">
        <v>0</v>
      </c>
      <c r="M1479" s="13">
        <v>0</v>
      </c>
      <c r="N1479" s="13"/>
      <c r="O1479" s="13"/>
    </row>
    <row r="1480" spans="1:15" x14ac:dyDescent="0.35">
      <c r="A1480" s="12" t="str">
        <f t="shared" si="23"/>
        <v>DISTRIBUCION VOLUMEN X CRITERIO (Consumiciones)Frutas sin gasHOMBRE</v>
      </c>
      <c r="B1480" s="12" t="s">
        <v>118</v>
      </c>
      <c r="C1480" s="12" t="s">
        <v>165</v>
      </c>
      <c r="D1480" s="12" t="s">
        <v>21</v>
      </c>
      <c r="E1480" s="13">
        <v>49.420097164465119</v>
      </c>
      <c r="F1480" s="13">
        <v>50.117815049864014</v>
      </c>
      <c r="G1480" s="13">
        <v>58.688885951897355</v>
      </c>
      <c r="H1480" s="13">
        <v>51.975015114867851</v>
      </c>
      <c r="I1480" s="13">
        <v>0</v>
      </c>
      <c r="J1480" s="13">
        <v>0</v>
      </c>
      <c r="K1480" s="13">
        <v>0</v>
      </c>
      <c r="L1480" s="13">
        <v>0</v>
      </c>
      <c r="M1480" s="13">
        <v>0</v>
      </c>
      <c r="N1480" s="13"/>
      <c r="O1480" s="13"/>
    </row>
    <row r="1481" spans="1:15" x14ac:dyDescent="0.35">
      <c r="A1481" s="12" t="str">
        <f t="shared" si="23"/>
        <v>DISTRIBUCION VOLUMEN X CRITERIO (Consumiciones)Frutas sin gasMUJER</v>
      </c>
      <c r="B1481" s="12" t="s">
        <v>118</v>
      </c>
      <c r="C1481" s="12" t="s">
        <v>165</v>
      </c>
      <c r="D1481" s="12" t="s">
        <v>22</v>
      </c>
      <c r="E1481" s="13">
        <v>50.579874438157901</v>
      </c>
      <c r="F1481" s="13">
        <v>49.882184950135994</v>
      </c>
      <c r="G1481" s="13">
        <v>41.311114048102645</v>
      </c>
      <c r="H1481" s="13">
        <v>48.024950591614619</v>
      </c>
      <c r="I1481" s="13">
        <v>0</v>
      </c>
      <c r="J1481" s="13">
        <v>0</v>
      </c>
      <c r="K1481" s="13">
        <v>0</v>
      </c>
      <c r="L1481" s="13">
        <v>0</v>
      </c>
      <c r="M1481" s="13">
        <v>0</v>
      </c>
      <c r="N1481" s="13"/>
      <c r="O1481" s="13"/>
    </row>
    <row r="1482" spans="1:15" s="22" customFormat="1" x14ac:dyDescent="0.35">
      <c r="A1482" s="22" t="str">
        <f t="shared" si="23"/>
        <v>DISTRIBUCION VOLUMEN X CRITERIO (Consumiciones)MixersT.ESPAÑA</v>
      </c>
      <c r="B1482" s="12" t="s">
        <v>118</v>
      </c>
      <c r="C1482" s="12" t="s">
        <v>166</v>
      </c>
      <c r="D1482" s="12" t="s">
        <v>36</v>
      </c>
      <c r="E1482" s="13">
        <v>100</v>
      </c>
      <c r="F1482" s="13">
        <v>100</v>
      </c>
      <c r="G1482" s="13">
        <v>100</v>
      </c>
      <c r="H1482" s="13">
        <v>100</v>
      </c>
      <c r="I1482" s="13">
        <v>0</v>
      </c>
      <c r="J1482" s="13">
        <v>0</v>
      </c>
      <c r="K1482" s="13">
        <v>0</v>
      </c>
      <c r="L1482" s="13">
        <v>0</v>
      </c>
      <c r="M1482" s="13">
        <v>0</v>
      </c>
      <c r="N1482" s="23"/>
      <c r="O1482" s="23"/>
    </row>
    <row r="1483" spans="1:15" x14ac:dyDescent="0.35">
      <c r="A1483" s="12" t="str">
        <f t="shared" si="23"/>
        <v>DISTRIBUCION VOLUMEN X CRITERIO (Consumiciones)MixersBCN AM</v>
      </c>
      <c r="B1483" s="12" t="s">
        <v>118</v>
      </c>
      <c r="C1483" s="12" t="s">
        <v>166</v>
      </c>
      <c r="D1483" s="12" t="s">
        <v>1</v>
      </c>
      <c r="E1483" s="13">
        <v>9.4109922541464073</v>
      </c>
      <c r="F1483" s="13">
        <v>8.1822615474063607</v>
      </c>
      <c r="G1483" s="13">
        <v>10.061465137567986</v>
      </c>
      <c r="H1483" s="13">
        <v>9.6948023479634582</v>
      </c>
      <c r="I1483" s="13">
        <v>0</v>
      </c>
      <c r="J1483" s="13">
        <v>0</v>
      </c>
      <c r="K1483" s="13">
        <v>0</v>
      </c>
      <c r="L1483" s="13">
        <v>0</v>
      </c>
      <c r="M1483" s="13">
        <v>0</v>
      </c>
      <c r="N1483" s="13"/>
      <c r="O1483" s="13"/>
    </row>
    <row r="1484" spans="1:15" x14ac:dyDescent="0.35">
      <c r="A1484" s="12" t="str">
        <f t="shared" si="23"/>
        <v>DISTRIBUCION VOLUMEN X CRITERIO (Consumiciones)MixersREST.CAT ARAGON</v>
      </c>
      <c r="B1484" s="12" t="s">
        <v>118</v>
      </c>
      <c r="C1484" s="12" t="s">
        <v>166</v>
      </c>
      <c r="D1484" s="12" t="s">
        <v>2</v>
      </c>
      <c r="E1484" s="13">
        <v>22.639894913533436</v>
      </c>
      <c r="F1484" s="13">
        <v>18.001519534788581</v>
      </c>
      <c r="G1484" s="13">
        <v>20.682098487843277</v>
      </c>
      <c r="H1484" s="13">
        <v>19.193090654941621</v>
      </c>
      <c r="I1484" s="13">
        <v>0</v>
      </c>
      <c r="J1484" s="13">
        <v>0</v>
      </c>
      <c r="K1484" s="13">
        <v>0</v>
      </c>
      <c r="L1484" s="13">
        <v>0</v>
      </c>
      <c r="M1484" s="13">
        <v>0</v>
      </c>
      <c r="N1484" s="13"/>
      <c r="O1484" s="13"/>
    </row>
    <row r="1485" spans="1:15" x14ac:dyDescent="0.35">
      <c r="A1485" s="12" t="str">
        <f t="shared" si="23"/>
        <v>DISTRIBUCION VOLUMEN X CRITERIO (Consumiciones)MixersLEVANTE</v>
      </c>
      <c r="B1485" s="12" t="s">
        <v>118</v>
      </c>
      <c r="C1485" s="12" t="s">
        <v>166</v>
      </c>
      <c r="D1485" s="12" t="s">
        <v>3</v>
      </c>
      <c r="E1485" s="13">
        <v>16.640544375312114</v>
      </c>
      <c r="F1485" s="13">
        <v>14.927660873692197</v>
      </c>
      <c r="G1485" s="13">
        <v>20.505100365402434</v>
      </c>
      <c r="H1485" s="13">
        <v>13.656456933078475</v>
      </c>
      <c r="I1485" s="13">
        <v>0</v>
      </c>
      <c r="J1485" s="13">
        <v>0</v>
      </c>
      <c r="K1485" s="13">
        <v>0</v>
      </c>
      <c r="L1485" s="13">
        <v>0</v>
      </c>
      <c r="M1485" s="13">
        <v>0</v>
      </c>
      <c r="N1485" s="13"/>
      <c r="O1485" s="13"/>
    </row>
    <row r="1486" spans="1:15" x14ac:dyDescent="0.35">
      <c r="A1486" s="12" t="str">
        <f t="shared" si="23"/>
        <v>DISTRIBUCION VOLUMEN X CRITERIO (Consumiciones)MixersANDALUCIA</v>
      </c>
      <c r="B1486" s="12" t="s">
        <v>118</v>
      </c>
      <c r="C1486" s="12" t="s">
        <v>166</v>
      </c>
      <c r="D1486" s="12" t="s">
        <v>4</v>
      </c>
      <c r="E1486" s="13">
        <v>10.18560651493153</v>
      </c>
      <c r="F1486" s="13">
        <v>11.323562160359288</v>
      </c>
      <c r="G1486" s="13">
        <v>7.7743707945777381</v>
      </c>
      <c r="H1486" s="13">
        <v>13.303215055647646</v>
      </c>
      <c r="I1486" s="13">
        <v>0</v>
      </c>
      <c r="J1486" s="13">
        <v>0</v>
      </c>
      <c r="K1486" s="13">
        <v>0</v>
      </c>
      <c r="L1486" s="13">
        <v>0</v>
      </c>
      <c r="M1486" s="13">
        <v>0</v>
      </c>
      <c r="N1486" s="13"/>
      <c r="O1486" s="13"/>
    </row>
    <row r="1487" spans="1:15" x14ac:dyDescent="0.35">
      <c r="A1487" s="12" t="str">
        <f t="shared" si="23"/>
        <v>DISTRIBUCION VOLUMEN X CRITERIO (Consumiciones)MixersMDD AM</v>
      </c>
      <c r="B1487" s="12" t="s">
        <v>118</v>
      </c>
      <c r="C1487" s="12" t="s">
        <v>166</v>
      </c>
      <c r="D1487" s="12" t="s">
        <v>5</v>
      </c>
      <c r="E1487" s="13">
        <v>9.2730507837409952</v>
      </c>
      <c r="F1487" s="13">
        <v>11.74841219698733</v>
      </c>
      <c r="G1487" s="13">
        <v>7.6438201252310334</v>
      </c>
      <c r="H1487" s="13">
        <v>10.60267439026601</v>
      </c>
      <c r="I1487" s="13">
        <v>0</v>
      </c>
      <c r="J1487" s="13">
        <v>0</v>
      </c>
      <c r="K1487" s="13">
        <v>0</v>
      </c>
      <c r="L1487" s="13">
        <v>0</v>
      </c>
      <c r="M1487" s="13">
        <v>0</v>
      </c>
      <c r="N1487" s="13"/>
      <c r="O1487" s="13"/>
    </row>
    <row r="1488" spans="1:15" x14ac:dyDescent="0.35">
      <c r="A1488" s="12" t="str">
        <f t="shared" si="23"/>
        <v>DISTRIBUCION VOLUMEN X CRITERIO (Consumiciones)MixersRTO CENTRO</v>
      </c>
      <c r="B1488" s="12" t="s">
        <v>118</v>
      </c>
      <c r="C1488" s="12" t="s">
        <v>166</v>
      </c>
      <c r="D1488" s="12" t="s">
        <v>6</v>
      </c>
      <c r="E1488" s="13">
        <v>8.1653736954767435</v>
      </c>
      <c r="F1488" s="13">
        <v>7.4320819339606965</v>
      </c>
      <c r="G1488" s="13">
        <v>4.9664075174875153</v>
      </c>
      <c r="H1488" s="13">
        <v>3.171215627666653</v>
      </c>
      <c r="I1488" s="13">
        <v>0</v>
      </c>
      <c r="J1488" s="13">
        <v>0</v>
      </c>
      <c r="K1488" s="13">
        <v>0</v>
      </c>
      <c r="L1488" s="13">
        <v>0</v>
      </c>
      <c r="M1488" s="13">
        <v>0</v>
      </c>
      <c r="N1488" s="13"/>
      <c r="O1488" s="13"/>
    </row>
    <row r="1489" spans="1:15" x14ac:dyDescent="0.35">
      <c r="A1489" s="12" t="str">
        <f t="shared" si="23"/>
        <v>DISTRIBUCION VOLUMEN X CRITERIO (Consumiciones)MixersNORTE-CENTRO</v>
      </c>
      <c r="B1489" s="12" t="s">
        <v>118</v>
      </c>
      <c r="C1489" s="12" t="s">
        <v>166</v>
      </c>
      <c r="D1489" s="12" t="s">
        <v>7</v>
      </c>
      <c r="E1489" s="13">
        <v>10.337156542377794</v>
      </c>
      <c r="F1489" s="13">
        <v>14.138863109867</v>
      </c>
      <c r="G1489" s="13">
        <v>12.704005901099414</v>
      </c>
      <c r="H1489" s="13">
        <v>17.308670720482109</v>
      </c>
      <c r="I1489" s="13">
        <v>0</v>
      </c>
      <c r="J1489" s="13">
        <v>0</v>
      </c>
      <c r="K1489" s="13">
        <v>0</v>
      </c>
      <c r="L1489" s="13">
        <v>0</v>
      </c>
      <c r="M1489" s="13">
        <v>0</v>
      </c>
      <c r="N1489" s="13"/>
      <c r="O1489" s="13"/>
    </row>
    <row r="1490" spans="1:15" x14ac:dyDescent="0.35">
      <c r="A1490" s="12" t="str">
        <f t="shared" si="23"/>
        <v>DISTRIBUCION VOLUMEN X CRITERIO (Consumiciones)MixersNOROESTE</v>
      </c>
      <c r="B1490" s="12" t="s">
        <v>118</v>
      </c>
      <c r="C1490" s="12" t="s">
        <v>166</v>
      </c>
      <c r="D1490" s="12" t="s">
        <v>8</v>
      </c>
      <c r="E1490" s="13">
        <v>13.347378856076089</v>
      </c>
      <c r="F1490" s="13">
        <v>14.245633604693225</v>
      </c>
      <c r="G1490" s="13">
        <v>15.662761650383564</v>
      </c>
      <c r="H1490" s="13">
        <v>13.069848757369277</v>
      </c>
      <c r="I1490" s="13">
        <v>0</v>
      </c>
      <c r="J1490" s="13">
        <v>0</v>
      </c>
      <c r="K1490" s="13">
        <v>0</v>
      </c>
      <c r="L1490" s="13">
        <v>0</v>
      </c>
      <c r="M1490" s="13">
        <v>0</v>
      </c>
      <c r="N1490" s="13"/>
      <c r="O1490" s="13"/>
    </row>
    <row r="1491" spans="1:15" x14ac:dyDescent="0.35">
      <c r="A1491" s="12" t="str">
        <f t="shared" si="23"/>
        <v>DISTRIBUCION VOLUMEN X CRITERIO (Consumiciones)Mixers&lt;2MIL</v>
      </c>
      <c r="B1491" s="12" t="s">
        <v>118</v>
      </c>
      <c r="C1491" s="12" t="s">
        <v>166</v>
      </c>
      <c r="D1491" s="12" t="s">
        <v>9</v>
      </c>
      <c r="E1491" s="13">
        <v>6.0363735755348191</v>
      </c>
      <c r="F1491" s="13">
        <v>6.7359123103478495</v>
      </c>
      <c r="G1491" s="13">
        <v>4.9578744886910702</v>
      </c>
      <c r="H1491" s="13">
        <v>3.3342880411101734</v>
      </c>
      <c r="I1491" s="13">
        <v>0</v>
      </c>
      <c r="J1491" s="13">
        <v>0</v>
      </c>
      <c r="K1491" s="13">
        <v>0</v>
      </c>
      <c r="L1491" s="13">
        <v>0</v>
      </c>
      <c r="M1491" s="13">
        <v>0</v>
      </c>
      <c r="N1491" s="13"/>
      <c r="O1491" s="13"/>
    </row>
    <row r="1492" spans="1:15" x14ac:dyDescent="0.35">
      <c r="A1492" s="12" t="str">
        <f t="shared" si="23"/>
        <v>DISTRIBUCION VOLUMEN X CRITERIO (Consumiciones)Mixers2-5MIL</v>
      </c>
      <c r="B1492" s="12" t="s">
        <v>118</v>
      </c>
      <c r="C1492" s="12" t="s">
        <v>166</v>
      </c>
      <c r="D1492" s="12" t="s">
        <v>10</v>
      </c>
      <c r="E1492" s="13">
        <v>4.419308709249421</v>
      </c>
      <c r="F1492" s="13">
        <v>4.605841946213709</v>
      </c>
      <c r="G1492" s="13">
        <v>4.4042929382720173</v>
      </c>
      <c r="H1492" s="13">
        <v>4.6069370060713242</v>
      </c>
      <c r="I1492" s="13">
        <v>0</v>
      </c>
      <c r="J1492" s="13">
        <v>0</v>
      </c>
      <c r="K1492" s="13">
        <v>0</v>
      </c>
      <c r="L1492" s="13">
        <v>0</v>
      </c>
      <c r="M1492" s="13">
        <v>0</v>
      </c>
      <c r="N1492" s="13"/>
      <c r="O1492" s="13"/>
    </row>
    <row r="1493" spans="1:15" x14ac:dyDescent="0.35">
      <c r="A1493" s="12" t="str">
        <f t="shared" si="23"/>
        <v>DISTRIBUCION VOLUMEN X CRITERIO (Consumiciones)Mixers5-10MIL</v>
      </c>
      <c r="B1493" s="12" t="s">
        <v>118</v>
      </c>
      <c r="C1493" s="12" t="s">
        <v>166</v>
      </c>
      <c r="D1493" s="12" t="s">
        <v>11</v>
      </c>
      <c r="E1493" s="13">
        <v>4.1129138641510101</v>
      </c>
      <c r="F1493" s="13">
        <v>4.2986026930428887</v>
      </c>
      <c r="G1493" s="13">
        <v>2.7688650074704961</v>
      </c>
      <c r="H1493" s="13">
        <v>8.2978943389588586</v>
      </c>
      <c r="I1493" s="13">
        <v>0</v>
      </c>
      <c r="J1493" s="13">
        <v>0</v>
      </c>
      <c r="K1493" s="13">
        <v>0</v>
      </c>
      <c r="L1493" s="13">
        <v>0</v>
      </c>
      <c r="M1493" s="13">
        <v>0</v>
      </c>
      <c r="N1493" s="13"/>
      <c r="O1493" s="13"/>
    </row>
    <row r="1494" spans="1:15" x14ac:dyDescent="0.35">
      <c r="A1494" s="12" t="str">
        <f t="shared" si="23"/>
        <v>DISTRIBUCION VOLUMEN X CRITERIO (Consumiciones)Mixers10-30MIL</v>
      </c>
      <c r="B1494" s="12" t="s">
        <v>118</v>
      </c>
      <c r="C1494" s="12" t="s">
        <v>166</v>
      </c>
      <c r="D1494" s="12" t="s">
        <v>12</v>
      </c>
      <c r="E1494" s="13">
        <v>21.994396792245105</v>
      </c>
      <c r="F1494" s="13">
        <v>18.476656297957799</v>
      </c>
      <c r="G1494" s="13">
        <v>21.218635593864363</v>
      </c>
      <c r="H1494" s="13">
        <v>16.090028540525733</v>
      </c>
      <c r="I1494" s="13">
        <v>0</v>
      </c>
      <c r="J1494" s="13">
        <v>0</v>
      </c>
      <c r="K1494" s="13">
        <v>0</v>
      </c>
      <c r="L1494" s="13">
        <v>0</v>
      </c>
      <c r="M1494" s="13">
        <v>0</v>
      </c>
      <c r="N1494" s="13"/>
      <c r="O1494" s="13"/>
    </row>
    <row r="1495" spans="1:15" x14ac:dyDescent="0.35">
      <c r="A1495" s="12" t="str">
        <f t="shared" si="23"/>
        <v>DISTRIBUCION VOLUMEN X CRITERIO (Consumiciones)Mixers30-100MIL</v>
      </c>
      <c r="B1495" s="12" t="s">
        <v>118</v>
      </c>
      <c r="C1495" s="12" t="s">
        <v>166</v>
      </c>
      <c r="D1495" s="12" t="s">
        <v>13</v>
      </c>
      <c r="E1495" s="13">
        <v>21.027677269931878</v>
      </c>
      <c r="F1495" s="13">
        <v>21.287049996523606</v>
      </c>
      <c r="G1495" s="13">
        <v>25.410772713550568</v>
      </c>
      <c r="H1495" s="13">
        <v>18.23125278204666</v>
      </c>
      <c r="I1495" s="13">
        <v>0</v>
      </c>
      <c r="J1495" s="13">
        <v>0</v>
      </c>
      <c r="K1495" s="13">
        <v>0</v>
      </c>
      <c r="L1495" s="13">
        <v>0</v>
      </c>
      <c r="M1495" s="13">
        <v>0</v>
      </c>
      <c r="N1495" s="13"/>
      <c r="O1495" s="13"/>
    </row>
    <row r="1496" spans="1:15" x14ac:dyDescent="0.35">
      <c r="A1496" s="12" t="str">
        <f t="shared" si="23"/>
        <v>DISTRIBUCION VOLUMEN X CRITERIO (Consumiciones)Mixers100-200MIL</v>
      </c>
      <c r="B1496" s="12" t="s">
        <v>118</v>
      </c>
      <c r="C1496" s="12" t="s">
        <v>166</v>
      </c>
      <c r="D1496" s="12" t="s">
        <v>14</v>
      </c>
      <c r="E1496" s="13">
        <v>7.174306581880181</v>
      </c>
      <c r="F1496" s="13">
        <v>9.5332368005529986</v>
      </c>
      <c r="G1496" s="13">
        <v>7.448673891051369</v>
      </c>
      <c r="H1496" s="13">
        <v>10.55881959984182</v>
      </c>
      <c r="I1496" s="13">
        <v>0</v>
      </c>
      <c r="J1496" s="13">
        <v>0</v>
      </c>
      <c r="K1496" s="13">
        <v>0</v>
      </c>
      <c r="L1496" s="13">
        <v>0</v>
      </c>
      <c r="M1496" s="13">
        <v>0</v>
      </c>
      <c r="N1496" s="13"/>
      <c r="O1496" s="13"/>
    </row>
    <row r="1497" spans="1:15" x14ac:dyDescent="0.35">
      <c r="A1497" s="12" t="str">
        <f t="shared" si="23"/>
        <v>DISTRIBUCION VOLUMEN X CRITERIO (Consumiciones)Mixers200-500MIL</v>
      </c>
      <c r="B1497" s="12" t="s">
        <v>118</v>
      </c>
      <c r="C1497" s="12" t="s">
        <v>166</v>
      </c>
      <c r="D1497" s="12" t="s">
        <v>15</v>
      </c>
      <c r="E1497" s="13">
        <v>16.540146172252705</v>
      </c>
      <c r="F1497" s="13">
        <v>15.422557635007342</v>
      </c>
      <c r="G1497" s="13">
        <v>13.380896306165546</v>
      </c>
      <c r="H1497" s="13">
        <v>20.67334425003407</v>
      </c>
      <c r="I1497" s="13">
        <v>0</v>
      </c>
      <c r="J1497" s="13">
        <v>0</v>
      </c>
      <c r="K1497" s="13">
        <v>0</v>
      </c>
      <c r="L1497" s="13">
        <v>0</v>
      </c>
      <c r="M1497" s="13">
        <v>0</v>
      </c>
      <c r="N1497" s="13"/>
      <c r="O1497" s="13"/>
    </row>
    <row r="1498" spans="1:15" x14ac:dyDescent="0.35">
      <c r="A1498" s="12" t="str">
        <f t="shared" si="23"/>
        <v>DISTRIBUCION VOLUMEN X CRITERIO (Consumiciones)Mixers&gt;500MIL</v>
      </c>
      <c r="B1498" s="12" t="s">
        <v>118</v>
      </c>
      <c r="C1498" s="12" t="s">
        <v>166</v>
      </c>
      <c r="D1498" s="12" t="s">
        <v>16</v>
      </c>
      <c r="E1498" s="13">
        <v>18.694895614398892</v>
      </c>
      <c r="F1498" s="13">
        <v>19.640143328002868</v>
      </c>
      <c r="G1498" s="13">
        <v>20.410023223726544</v>
      </c>
      <c r="H1498" s="13">
        <v>18.207405229139937</v>
      </c>
      <c r="I1498" s="13">
        <v>0</v>
      </c>
      <c r="J1498" s="13">
        <v>0</v>
      </c>
      <c r="K1498" s="13">
        <v>0</v>
      </c>
      <c r="L1498" s="13">
        <v>0</v>
      </c>
      <c r="M1498" s="13">
        <v>0</v>
      </c>
      <c r="N1498" s="13"/>
      <c r="O1498" s="13"/>
    </row>
    <row r="1499" spans="1:15" x14ac:dyDescent="0.35">
      <c r="A1499" s="12" t="str">
        <f t="shared" si="23"/>
        <v>DISTRIBUCION VOLUMEN X CRITERIO (Consumiciones)MixersDE 15 A 19 AÑOS</v>
      </c>
      <c r="B1499" s="12" t="s">
        <v>118</v>
      </c>
      <c r="C1499" s="12" t="s">
        <v>166</v>
      </c>
      <c r="D1499" s="12" t="s">
        <v>39</v>
      </c>
      <c r="E1499" s="13">
        <v>0.35731669478042061</v>
      </c>
      <c r="F1499" s="13" t="s">
        <v>212</v>
      </c>
      <c r="G1499" s="13">
        <v>0.48269745222263816</v>
      </c>
      <c r="H1499" s="13">
        <v>0.13227724660128731</v>
      </c>
      <c r="I1499" s="13">
        <v>0</v>
      </c>
      <c r="J1499" s="13">
        <v>0</v>
      </c>
      <c r="K1499" s="13">
        <v>0</v>
      </c>
      <c r="L1499" s="13">
        <v>0</v>
      </c>
      <c r="M1499" s="13">
        <v>0</v>
      </c>
      <c r="N1499" s="13"/>
      <c r="O1499" s="13"/>
    </row>
    <row r="1500" spans="1:15" x14ac:dyDescent="0.35">
      <c r="A1500" s="12" t="str">
        <f t="shared" si="23"/>
        <v>DISTRIBUCION VOLUMEN X CRITERIO (Consumiciones)MixersDE 20 A 24 AÑOS</v>
      </c>
      <c r="B1500" s="12" t="s">
        <v>118</v>
      </c>
      <c r="C1500" s="12" t="s">
        <v>166</v>
      </c>
      <c r="D1500" s="12" t="s">
        <v>40</v>
      </c>
      <c r="E1500" s="13">
        <v>0.72470789186894913</v>
      </c>
      <c r="F1500" s="13">
        <v>1.2580125734450212</v>
      </c>
      <c r="G1500" s="13">
        <v>1.649581784678197</v>
      </c>
      <c r="H1500" s="13">
        <v>0.37943054568061868</v>
      </c>
      <c r="I1500" s="13">
        <v>0</v>
      </c>
      <c r="J1500" s="13">
        <v>0</v>
      </c>
      <c r="K1500" s="13">
        <v>0</v>
      </c>
      <c r="L1500" s="13">
        <v>0</v>
      </c>
      <c r="M1500" s="13">
        <v>0</v>
      </c>
      <c r="N1500" s="13"/>
      <c r="O1500" s="13"/>
    </row>
    <row r="1501" spans="1:15" x14ac:dyDescent="0.35">
      <c r="A1501" s="12" t="str">
        <f t="shared" si="23"/>
        <v>DISTRIBUCION VOLUMEN X CRITERIO (Consumiciones)MixersDE 25 A 34 AÑOS</v>
      </c>
      <c r="B1501" s="12" t="s">
        <v>118</v>
      </c>
      <c r="C1501" s="12" t="s">
        <v>166</v>
      </c>
      <c r="D1501" s="12" t="s">
        <v>41</v>
      </c>
      <c r="E1501" s="13">
        <v>3.4528596239769067</v>
      </c>
      <c r="F1501" s="13">
        <v>3.8086922831211725</v>
      </c>
      <c r="G1501" s="13">
        <v>3.3612206295853966</v>
      </c>
      <c r="H1501" s="13">
        <v>2.9545097186163316</v>
      </c>
      <c r="I1501" s="13">
        <v>0</v>
      </c>
      <c r="J1501" s="13">
        <v>0</v>
      </c>
      <c r="K1501" s="13">
        <v>0</v>
      </c>
      <c r="L1501" s="13">
        <v>0</v>
      </c>
      <c r="M1501" s="13">
        <v>0</v>
      </c>
      <c r="N1501" s="13"/>
      <c r="O1501" s="13"/>
    </row>
    <row r="1502" spans="1:15" x14ac:dyDescent="0.35">
      <c r="A1502" s="12" t="str">
        <f t="shared" si="23"/>
        <v>DISTRIBUCION VOLUMEN X CRITERIO (Consumiciones)MixersDE 35 A 49 AÑOS</v>
      </c>
      <c r="B1502" s="12" t="s">
        <v>118</v>
      </c>
      <c r="C1502" s="12" t="s">
        <v>166</v>
      </c>
      <c r="D1502" s="12" t="s">
        <v>42</v>
      </c>
      <c r="E1502" s="13">
        <v>15.109528033689438</v>
      </c>
      <c r="F1502" s="13">
        <v>16.719422133414753</v>
      </c>
      <c r="G1502" s="13">
        <v>15.766909361929681</v>
      </c>
      <c r="H1502" s="13">
        <v>12.555427768837182</v>
      </c>
      <c r="I1502" s="13">
        <v>0</v>
      </c>
      <c r="J1502" s="13">
        <v>0</v>
      </c>
      <c r="K1502" s="13">
        <v>0</v>
      </c>
      <c r="L1502" s="13">
        <v>0</v>
      </c>
      <c r="M1502" s="13">
        <v>0</v>
      </c>
      <c r="N1502" s="13"/>
      <c r="O1502" s="13"/>
    </row>
    <row r="1503" spans="1:15" x14ac:dyDescent="0.35">
      <c r="A1503" s="12" t="str">
        <f t="shared" si="23"/>
        <v>DISTRIBUCION VOLUMEN X CRITERIO (Consumiciones)MixersDE 50 A 59 AÑOS</v>
      </c>
      <c r="B1503" s="12" t="s">
        <v>118</v>
      </c>
      <c r="C1503" s="12" t="s">
        <v>166</v>
      </c>
      <c r="D1503" s="12" t="s">
        <v>43</v>
      </c>
      <c r="E1503" s="13">
        <v>22.401414860536033</v>
      </c>
      <c r="F1503" s="13">
        <v>28.172714072524528</v>
      </c>
      <c r="G1503" s="13">
        <v>21.762367802196042</v>
      </c>
      <c r="H1503" s="13">
        <v>26.00212425837266</v>
      </c>
      <c r="I1503" s="13">
        <v>0</v>
      </c>
      <c r="J1503" s="13">
        <v>0</v>
      </c>
      <c r="K1503" s="13">
        <v>0</v>
      </c>
      <c r="L1503" s="13">
        <v>0</v>
      </c>
      <c r="M1503" s="13">
        <v>0</v>
      </c>
      <c r="N1503" s="13"/>
      <c r="O1503" s="13"/>
    </row>
    <row r="1504" spans="1:15" x14ac:dyDescent="0.35">
      <c r="A1504" s="12" t="str">
        <f t="shared" si="23"/>
        <v>DISTRIBUCION VOLUMEN X CRITERIO (Consumiciones)MixersDE 60 A 75 AÑOS</v>
      </c>
      <c r="B1504" s="12" t="s">
        <v>118</v>
      </c>
      <c r="C1504" s="12" t="s">
        <v>166</v>
      </c>
      <c r="D1504" s="12" t="s">
        <v>44</v>
      </c>
      <c r="E1504" s="13">
        <v>57.954162366683313</v>
      </c>
      <c r="F1504" s="13">
        <v>50.041157426020924</v>
      </c>
      <c r="G1504" s="13">
        <v>56.977255249740466</v>
      </c>
      <c r="H1504" s="13">
        <v>57.976200786727539</v>
      </c>
      <c r="I1504" s="13">
        <v>0</v>
      </c>
      <c r="J1504" s="13">
        <v>0</v>
      </c>
      <c r="K1504" s="13">
        <v>0</v>
      </c>
      <c r="L1504" s="13">
        <v>0</v>
      </c>
      <c r="M1504" s="13">
        <v>0</v>
      </c>
      <c r="N1504" s="13"/>
      <c r="O1504" s="13"/>
    </row>
    <row r="1505" spans="1:15" x14ac:dyDescent="0.35">
      <c r="A1505" s="12" t="str">
        <f t="shared" si="23"/>
        <v>DISTRIBUCION VOLUMEN X CRITERIO (Consumiciones)MixersALTA Y MEDIA ALTA</v>
      </c>
      <c r="B1505" s="12" t="s">
        <v>118</v>
      </c>
      <c r="C1505" s="12" t="s">
        <v>166</v>
      </c>
      <c r="D1505" s="12" t="s">
        <v>17</v>
      </c>
      <c r="E1505" s="13">
        <v>32.575896297510468</v>
      </c>
      <c r="F1505" s="13">
        <v>29.572449463880311</v>
      </c>
      <c r="G1505" s="13">
        <v>21.334719366607892</v>
      </c>
      <c r="H1505" s="13">
        <v>23.931999562257754</v>
      </c>
      <c r="I1505" s="13">
        <v>0</v>
      </c>
      <c r="J1505" s="13">
        <v>0</v>
      </c>
      <c r="K1505" s="13">
        <v>0</v>
      </c>
      <c r="L1505" s="13">
        <v>0</v>
      </c>
      <c r="M1505" s="13">
        <v>0</v>
      </c>
      <c r="N1505" s="13"/>
      <c r="O1505" s="13"/>
    </row>
    <row r="1506" spans="1:15" x14ac:dyDescent="0.35">
      <c r="A1506" s="12" t="str">
        <f t="shared" si="23"/>
        <v>DISTRIBUCION VOLUMEN X CRITERIO (Consumiciones)MixersMEDIA</v>
      </c>
      <c r="B1506" s="12" t="s">
        <v>118</v>
      </c>
      <c r="C1506" s="12" t="s">
        <v>166</v>
      </c>
      <c r="D1506" s="12" t="s">
        <v>18</v>
      </c>
      <c r="E1506" s="13">
        <v>30.077615430683373</v>
      </c>
      <c r="F1506" s="13">
        <v>33.811271360900591</v>
      </c>
      <c r="G1506" s="13">
        <v>36.05384892655627</v>
      </c>
      <c r="H1506" s="13">
        <v>32.531667495825673</v>
      </c>
      <c r="I1506" s="13">
        <v>0</v>
      </c>
      <c r="J1506" s="13">
        <v>0</v>
      </c>
      <c r="K1506" s="13">
        <v>0</v>
      </c>
      <c r="L1506" s="13">
        <v>0</v>
      </c>
      <c r="M1506" s="13">
        <v>0</v>
      </c>
      <c r="N1506" s="13"/>
      <c r="O1506" s="13"/>
    </row>
    <row r="1507" spans="1:15" x14ac:dyDescent="0.35">
      <c r="A1507" s="12" t="str">
        <f t="shared" si="23"/>
        <v>DISTRIBUCION VOLUMEN X CRITERIO (Consumiciones)MixersMEDIA BAJA</v>
      </c>
      <c r="B1507" s="12" t="s">
        <v>118</v>
      </c>
      <c r="C1507" s="12" t="s">
        <v>166</v>
      </c>
      <c r="D1507" s="12" t="s">
        <v>19</v>
      </c>
      <c r="E1507" s="13">
        <v>24.910637073284928</v>
      </c>
      <c r="F1507" s="13">
        <v>22.220168297546678</v>
      </c>
      <c r="G1507" s="13">
        <v>26.007108649530892</v>
      </c>
      <c r="H1507" s="13">
        <v>26.944841120378442</v>
      </c>
      <c r="I1507" s="13">
        <v>0</v>
      </c>
      <c r="J1507" s="13">
        <v>0</v>
      </c>
      <c r="K1507" s="13">
        <v>0</v>
      </c>
      <c r="L1507" s="13">
        <v>0</v>
      </c>
      <c r="M1507" s="13">
        <v>0</v>
      </c>
      <c r="N1507" s="13"/>
      <c r="O1507" s="13"/>
    </row>
    <row r="1508" spans="1:15" x14ac:dyDescent="0.35">
      <c r="A1508" s="12" t="str">
        <f t="shared" si="23"/>
        <v>DISTRIBUCION VOLUMEN X CRITERIO (Consumiciones)MixersBAJA</v>
      </c>
      <c r="B1508" s="12" t="s">
        <v>118</v>
      </c>
      <c r="C1508" s="12" t="s">
        <v>166</v>
      </c>
      <c r="D1508" s="12" t="s">
        <v>20</v>
      </c>
      <c r="E1508" s="13">
        <v>12.435832618877205</v>
      </c>
      <c r="F1508" s="13">
        <v>14.396110877672411</v>
      </c>
      <c r="G1508" s="13">
        <v>16.60435791729676</v>
      </c>
      <c r="H1508" s="13">
        <v>16.591464966185754</v>
      </c>
      <c r="I1508" s="13">
        <v>0</v>
      </c>
      <c r="J1508" s="13">
        <v>0</v>
      </c>
      <c r="K1508" s="13">
        <v>0</v>
      </c>
      <c r="L1508" s="13">
        <v>0</v>
      </c>
      <c r="M1508" s="13">
        <v>0</v>
      </c>
      <c r="N1508" s="13"/>
      <c r="O1508" s="13"/>
    </row>
    <row r="1509" spans="1:15" x14ac:dyDescent="0.35">
      <c r="A1509" s="12" t="str">
        <f t="shared" si="23"/>
        <v>DISTRIBUCION VOLUMEN X CRITERIO (Consumiciones)MixersHOMBRE</v>
      </c>
      <c r="B1509" s="12" t="s">
        <v>118</v>
      </c>
      <c r="C1509" s="12" t="s">
        <v>166</v>
      </c>
      <c r="D1509" s="12" t="s">
        <v>21</v>
      </c>
      <c r="E1509" s="13">
        <v>49.610333254817128</v>
      </c>
      <c r="F1509" s="13">
        <v>46.406219613082918</v>
      </c>
      <c r="G1509" s="13">
        <v>46.171717530880727</v>
      </c>
      <c r="H1509" s="13">
        <v>42.998440375410965</v>
      </c>
      <c r="I1509" s="13">
        <v>0</v>
      </c>
      <c r="J1509" s="13">
        <v>0</v>
      </c>
      <c r="K1509" s="13">
        <v>0</v>
      </c>
      <c r="L1509" s="13">
        <v>0</v>
      </c>
      <c r="M1509" s="13">
        <v>0</v>
      </c>
      <c r="N1509" s="13"/>
      <c r="O1509" s="13"/>
    </row>
    <row r="1510" spans="1:15" x14ac:dyDescent="0.35">
      <c r="A1510" s="12" t="str">
        <f t="shared" si="23"/>
        <v>DISTRIBUCION VOLUMEN X CRITERIO (Consumiciones)MixersMUJER</v>
      </c>
      <c r="B1510" s="12" t="s">
        <v>118</v>
      </c>
      <c r="C1510" s="12" t="s">
        <v>166</v>
      </c>
      <c r="D1510" s="12" t="s">
        <v>22</v>
      </c>
      <c r="E1510" s="13">
        <v>50.389666745182872</v>
      </c>
      <c r="F1510" s="13">
        <v>53.593780386917089</v>
      </c>
      <c r="G1510" s="13">
        <v>53.828317329111094</v>
      </c>
      <c r="H1510" s="13">
        <v>57.001526055398564</v>
      </c>
      <c r="I1510" s="13">
        <v>0</v>
      </c>
      <c r="J1510" s="13">
        <v>0</v>
      </c>
      <c r="K1510" s="13">
        <v>0</v>
      </c>
      <c r="L1510" s="13">
        <v>0</v>
      </c>
      <c r="M1510" s="13">
        <v>0</v>
      </c>
      <c r="N1510" s="13"/>
      <c r="O1510" s="13"/>
    </row>
    <row r="1511" spans="1:15" x14ac:dyDescent="0.35">
      <c r="A1511" s="12" t="str">
        <f t="shared" si="23"/>
        <v>DISTRIBUCION VOLUMEN X CRITERIO (Consumiciones)IsotonicasT.ESPAÑA</v>
      </c>
      <c r="B1511" s="12" t="s">
        <v>118</v>
      </c>
      <c r="C1511" s="12" t="s">
        <v>180</v>
      </c>
      <c r="D1511" s="12" t="s">
        <v>36</v>
      </c>
      <c r="E1511" s="13">
        <v>100</v>
      </c>
      <c r="F1511" s="13">
        <v>100</v>
      </c>
      <c r="G1511" s="13">
        <v>100</v>
      </c>
      <c r="H1511" s="13">
        <v>100</v>
      </c>
      <c r="I1511" s="13">
        <v>0</v>
      </c>
      <c r="J1511" s="13">
        <v>0</v>
      </c>
      <c r="K1511" s="13">
        <v>0</v>
      </c>
      <c r="L1511" s="13">
        <v>0</v>
      </c>
      <c r="M1511" s="13">
        <v>0</v>
      </c>
      <c r="N1511" s="13"/>
      <c r="O1511" s="13"/>
    </row>
    <row r="1512" spans="1:15" x14ac:dyDescent="0.35">
      <c r="A1512" s="12" t="str">
        <f t="shared" si="23"/>
        <v>DISTRIBUCION VOLUMEN X CRITERIO (Consumiciones)IsotonicasBCN AM</v>
      </c>
      <c r="B1512" s="12" t="s">
        <v>118</v>
      </c>
      <c r="C1512" s="12" t="s">
        <v>180</v>
      </c>
      <c r="D1512" s="12" t="s">
        <v>1</v>
      </c>
      <c r="E1512" s="13">
        <v>7.2732352105296743</v>
      </c>
      <c r="F1512" s="13">
        <v>7.2717769608189435</v>
      </c>
      <c r="G1512" s="13">
        <v>11.491470451629155</v>
      </c>
      <c r="H1512" s="13">
        <v>11.778063968224705</v>
      </c>
      <c r="I1512" s="13">
        <v>0</v>
      </c>
      <c r="J1512" s="13">
        <v>0</v>
      </c>
      <c r="K1512" s="13">
        <v>0</v>
      </c>
      <c r="L1512" s="13">
        <v>0</v>
      </c>
      <c r="M1512" s="13">
        <v>0</v>
      </c>
      <c r="N1512" s="13"/>
      <c r="O1512" s="13"/>
    </row>
    <row r="1513" spans="1:15" x14ac:dyDescent="0.35">
      <c r="A1513" s="12" t="str">
        <f t="shared" si="23"/>
        <v>DISTRIBUCION VOLUMEN X CRITERIO (Consumiciones)IsotonicasREST.CAT ARAGON</v>
      </c>
      <c r="B1513" s="12" t="s">
        <v>118</v>
      </c>
      <c r="C1513" s="12" t="s">
        <v>180</v>
      </c>
      <c r="D1513" s="12" t="s">
        <v>2</v>
      </c>
      <c r="E1513" s="13">
        <v>9.2054411562843779</v>
      </c>
      <c r="F1513" s="13">
        <v>8.5386060145375957</v>
      </c>
      <c r="G1513" s="13">
        <v>10.093305465681064</v>
      </c>
      <c r="H1513" s="13">
        <v>10.392010044236228</v>
      </c>
      <c r="I1513" s="13">
        <v>0</v>
      </c>
      <c r="J1513" s="13">
        <v>0</v>
      </c>
      <c r="K1513" s="13">
        <v>0</v>
      </c>
      <c r="L1513" s="13">
        <v>0</v>
      </c>
      <c r="M1513" s="13">
        <v>0</v>
      </c>
      <c r="N1513" s="13"/>
      <c r="O1513" s="13"/>
    </row>
    <row r="1514" spans="1:15" x14ac:dyDescent="0.35">
      <c r="A1514" s="12" t="str">
        <f t="shared" si="23"/>
        <v>DISTRIBUCION VOLUMEN X CRITERIO (Consumiciones)IsotonicasLEVANTE</v>
      </c>
      <c r="B1514" s="12" t="s">
        <v>118</v>
      </c>
      <c r="C1514" s="12" t="s">
        <v>180</v>
      </c>
      <c r="D1514" s="12" t="s">
        <v>3</v>
      </c>
      <c r="E1514" s="13">
        <v>14.974979522841942</v>
      </c>
      <c r="F1514" s="13">
        <v>12.672246602258157</v>
      </c>
      <c r="G1514" s="13">
        <v>11.931684890851695</v>
      </c>
      <c r="H1514" s="13">
        <v>12.080282245134931</v>
      </c>
      <c r="I1514" s="13">
        <v>0</v>
      </c>
      <c r="J1514" s="13">
        <v>0</v>
      </c>
      <c r="K1514" s="13">
        <v>0</v>
      </c>
      <c r="L1514" s="13">
        <v>0</v>
      </c>
      <c r="M1514" s="13">
        <v>0</v>
      </c>
      <c r="N1514" s="13"/>
      <c r="O1514" s="13"/>
    </row>
    <row r="1515" spans="1:15" x14ac:dyDescent="0.35">
      <c r="A1515" s="12" t="str">
        <f t="shared" si="23"/>
        <v>DISTRIBUCION VOLUMEN X CRITERIO (Consumiciones)IsotonicasANDALUCIA</v>
      </c>
      <c r="B1515" s="12" t="s">
        <v>118</v>
      </c>
      <c r="C1515" s="12" t="s">
        <v>180</v>
      </c>
      <c r="D1515" s="12" t="s">
        <v>4</v>
      </c>
      <c r="E1515" s="13">
        <v>22.140586403940382</v>
      </c>
      <c r="F1515" s="13">
        <v>27.948855613986005</v>
      </c>
      <c r="G1515" s="13">
        <v>20.083809602531709</v>
      </c>
      <c r="H1515" s="13">
        <v>18.078375797374832</v>
      </c>
      <c r="I1515" s="13">
        <v>0</v>
      </c>
      <c r="J1515" s="13">
        <v>0</v>
      </c>
      <c r="K1515" s="13">
        <v>0</v>
      </c>
      <c r="L1515" s="13">
        <v>0</v>
      </c>
      <c r="M1515" s="13">
        <v>0</v>
      </c>
      <c r="N1515" s="13"/>
      <c r="O1515" s="13"/>
    </row>
    <row r="1516" spans="1:15" x14ac:dyDescent="0.35">
      <c r="A1516" s="12" t="str">
        <f t="shared" si="23"/>
        <v>DISTRIBUCION VOLUMEN X CRITERIO (Consumiciones)IsotonicasMDD AM</v>
      </c>
      <c r="B1516" s="12" t="s">
        <v>118</v>
      </c>
      <c r="C1516" s="12" t="s">
        <v>180</v>
      </c>
      <c r="D1516" s="12" t="s">
        <v>5</v>
      </c>
      <c r="E1516" s="13">
        <v>15.158220282020896</v>
      </c>
      <c r="F1516" s="13">
        <v>13.370303703347867</v>
      </c>
      <c r="G1516" s="13">
        <v>13.050002361665447</v>
      </c>
      <c r="H1516" s="13">
        <v>12.853302252351826</v>
      </c>
      <c r="I1516" s="13">
        <v>0</v>
      </c>
      <c r="J1516" s="13">
        <v>0</v>
      </c>
      <c r="K1516" s="13">
        <v>0</v>
      </c>
      <c r="L1516" s="13">
        <v>0</v>
      </c>
      <c r="M1516" s="13">
        <v>0</v>
      </c>
      <c r="N1516" s="13"/>
      <c r="O1516" s="13"/>
    </row>
    <row r="1517" spans="1:15" x14ac:dyDescent="0.35">
      <c r="A1517" s="12" t="str">
        <f t="shared" si="23"/>
        <v>DISTRIBUCION VOLUMEN X CRITERIO (Consumiciones)IsotonicasRTO CENTRO</v>
      </c>
      <c r="B1517" s="12" t="s">
        <v>118</v>
      </c>
      <c r="C1517" s="12" t="s">
        <v>180</v>
      </c>
      <c r="D1517" s="12" t="s">
        <v>6</v>
      </c>
      <c r="E1517" s="13">
        <v>11.273695342421261</v>
      </c>
      <c r="F1517" s="13">
        <v>11.840794754634484</v>
      </c>
      <c r="G1517" s="13">
        <v>14.349371009769424</v>
      </c>
      <c r="H1517" s="13">
        <v>14.94152657362759</v>
      </c>
      <c r="I1517" s="13">
        <v>0</v>
      </c>
      <c r="J1517" s="13">
        <v>0</v>
      </c>
      <c r="K1517" s="13">
        <v>0</v>
      </c>
      <c r="L1517" s="13">
        <v>0</v>
      </c>
      <c r="M1517" s="13">
        <v>0</v>
      </c>
      <c r="N1517" s="13"/>
      <c r="O1517" s="13"/>
    </row>
    <row r="1518" spans="1:15" x14ac:dyDescent="0.35">
      <c r="A1518" s="12" t="str">
        <f t="shared" si="23"/>
        <v>DISTRIBUCION VOLUMEN X CRITERIO (Consumiciones)IsotonicasNORTE-CENTRO</v>
      </c>
      <c r="B1518" s="12" t="s">
        <v>118</v>
      </c>
      <c r="C1518" s="12" t="s">
        <v>180</v>
      </c>
      <c r="D1518" s="12" t="s">
        <v>7</v>
      </c>
      <c r="E1518" s="13">
        <v>5.9159382856155949</v>
      </c>
      <c r="F1518" s="13">
        <v>6.797011475414469</v>
      </c>
      <c r="G1518" s="13">
        <v>6.4514736792385996</v>
      </c>
      <c r="H1518" s="13">
        <v>8.1317257546064479</v>
      </c>
      <c r="I1518" s="13">
        <v>0</v>
      </c>
      <c r="J1518" s="13">
        <v>0</v>
      </c>
      <c r="K1518" s="13">
        <v>0</v>
      </c>
      <c r="L1518" s="13">
        <v>0</v>
      </c>
      <c r="M1518" s="13">
        <v>0</v>
      </c>
      <c r="N1518" s="13"/>
      <c r="O1518" s="13"/>
    </row>
    <row r="1519" spans="1:15" x14ac:dyDescent="0.35">
      <c r="A1519" s="12" t="str">
        <f t="shared" si="23"/>
        <v>DISTRIBUCION VOLUMEN X CRITERIO (Consumiciones)IsotonicasNOROESTE</v>
      </c>
      <c r="B1519" s="12" t="s">
        <v>118</v>
      </c>
      <c r="C1519" s="12" t="s">
        <v>180</v>
      </c>
      <c r="D1519" s="12" t="s">
        <v>8</v>
      </c>
      <c r="E1519" s="13">
        <v>14.057931507370167</v>
      </c>
      <c r="F1519" s="13">
        <v>11.560432190689871</v>
      </c>
      <c r="G1519" s="13">
        <v>12.548896315014682</v>
      </c>
      <c r="H1519" s="13">
        <v>11.744757923946539</v>
      </c>
      <c r="I1519" s="13">
        <v>0</v>
      </c>
      <c r="J1519" s="13">
        <v>0</v>
      </c>
      <c r="K1519" s="13">
        <v>0</v>
      </c>
      <c r="L1519" s="13">
        <v>0</v>
      </c>
      <c r="M1519" s="13">
        <v>0</v>
      </c>
      <c r="N1519" s="13"/>
      <c r="O1519" s="13"/>
    </row>
    <row r="1520" spans="1:15" x14ac:dyDescent="0.35">
      <c r="A1520" s="12" t="str">
        <f t="shared" si="23"/>
        <v>DISTRIBUCION VOLUMEN X CRITERIO (Consumiciones)Isotonicas&lt;2MIL</v>
      </c>
      <c r="B1520" s="12" t="s">
        <v>118</v>
      </c>
      <c r="C1520" s="12" t="s">
        <v>180</v>
      </c>
      <c r="D1520" s="12" t="s">
        <v>9</v>
      </c>
      <c r="E1520" s="13">
        <v>9.7952541970924045</v>
      </c>
      <c r="F1520" s="13">
        <v>9.3794488071050921</v>
      </c>
      <c r="G1520" s="13">
        <v>8.6333543915168978</v>
      </c>
      <c r="H1520" s="13">
        <v>8.0457853262935153</v>
      </c>
      <c r="I1520" s="13">
        <v>0</v>
      </c>
      <c r="J1520" s="13">
        <v>0</v>
      </c>
      <c r="K1520" s="13">
        <v>0</v>
      </c>
      <c r="L1520" s="13">
        <v>0</v>
      </c>
      <c r="M1520" s="13">
        <v>0</v>
      </c>
      <c r="N1520" s="13"/>
      <c r="O1520" s="13"/>
    </row>
    <row r="1521" spans="1:15" x14ac:dyDescent="0.35">
      <c r="A1521" s="12" t="str">
        <f t="shared" si="23"/>
        <v>DISTRIBUCION VOLUMEN X CRITERIO (Consumiciones)Isotonicas2-5MIL</v>
      </c>
      <c r="B1521" s="12" t="s">
        <v>118</v>
      </c>
      <c r="C1521" s="12" t="s">
        <v>180</v>
      </c>
      <c r="D1521" s="12" t="s">
        <v>10</v>
      </c>
      <c r="E1521" s="13">
        <v>5.6831682594061208</v>
      </c>
      <c r="F1521" s="13">
        <v>4.559134224578278</v>
      </c>
      <c r="G1521" s="13">
        <v>5.5147495847404926</v>
      </c>
      <c r="H1521" s="13">
        <v>7.5745974136266447</v>
      </c>
      <c r="I1521" s="13">
        <v>0</v>
      </c>
      <c r="J1521" s="13">
        <v>0</v>
      </c>
      <c r="K1521" s="13">
        <v>0</v>
      </c>
      <c r="L1521" s="13">
        <v>0</v>
      </c>
      <c r="M1521" s="13">
        <v>0</v>
      </c>
      <c r="N1521" s="13"/>
      <c r="O1521" s="13"/>
    </row>
    <row r="1522" spans="1:15" x14ac:dyDescent="0.35">
      <c r="A1522" s="12" t="str">
        <f t="shared" si="23"/>
        <v>DISTRIBUCION VOLUMEN X CRITERIO (Consumiciones)Isotonicas5-10MIL</v>
      </c>
      <c r="B1522" s="12" t="s">
        <v>118</v>
      </c>
      <c r="C1522" s="12" t="s">
        <v>180</v>
      </c>
      <c r="D1522" s="12" t="s">
        <v>11</v>
      </c>
      <c r="E1522" s="13">
        <v>7.0371630613335192</v>
      </c>
      <c r="F1522" s="13">
        <v>7.32500675827783</v>
      </c>
      <c r="G1522" s="13">
        <v>6.7853659400609319</v>
      </c>
      <c r="H1522" s="13">
        <v>7.3106924459410223</v>
      </c>
      <c r="I1522" s="13">
        <v>0</v>
      </c>
      <c r="J1522" s="13">
        <v>0</v>
      </c>
      <c r="K1522" s="13">
        <v>0</v>
      </c>
      <c r="L1522" s="13">
        <v>0</v>
      </c>
      <c r="M1522" s="13">
        <v>0</v>
      </c>
      <c r="N1522" s="13"/>
      <c r="O1522" s="13"/>
    </row>
    <row r="1523" spans="1:15" x14ac:dyDescent="0.35">
      <c r="A1523" s="12" t="str">
        <f t="shared" si="23"/>
        <v>DISTRIBUCION VOLUMEN X CRITERIO (Consumiciones)Isotonicas10-30MIL</v>
      </c>
      <c r="B1523" s="12" t="s">
        <v>118</v>
      </c>
      <c r="C1523" s="12" t="s">
        <v>180</v>
      </c>
      <c r="D1523" s="12" t="s">
        <v>12</v>
      </c>
      <c r="E1523" s="13">
        <v>15.612055971113515</v>
      </c>
      <c r="F1523" s="13">
        <v>14.494334820625415</v>
      </c>
      <c r="G1523" s="13">
        <v>16.111409599382821</v>
      </c>
      <c r="H1523" s="13">
        <v>17.748373359707898</v>
      </c>
      <c r="I1523" s="13">
        <v>0</v>
      </c>
      <c r="J1523" s="13">
        <v>0</v>
      </c>
      <c r="K1523" s="13">
        <v>0</v>
      </c>
      <c r="L1523" s="13">
        <v>0</v>
      </c>
      <c r="M1523" s="13">
        <v>0</v>
      </c>
      <c r="N1523" s="13"/>
      <c r="O1523" s="13"/>
    </row>
    <row r="1524" spans="1:15" x14ac:dyDescent="0.35">
      <c r="A1524" s="12" t="str">
        <f t="shared" si="23"/>
        <v>DISTRIBUCION VOLUMEN X CRITERIO (Consumiciones)Isotonicas30-100MIL</v>
      </c>
      <c r="B1524" s="12" t="s">
        <v>118</v>
      </c>
      <c r="C1524" s="12" t="s">
        <v>180</v>
      </c>
      <c r="D1524" s="12" t="s">
        <v>13</v>
      </c>
      <c r="E1524" s="13">
        <v>21.010466389427535</v>
      </c>
      <c r="F1524" s="13">
        <v>27.204305329102223</v>
      </c>
      <c r="G1524" s="13">
        <v>20.891076053499596</v>
      </c>
      <c r="H1524" s="13">
        <v>17.854285182567274</v>
      </c>
      <c r="I1524" s="13">
        <v>0</v>
      </c>
      <c r="J1524" s="13">
        <v>0</v>
      </c>
      <c r="K1524" s="13">
        <v>0</v>
      </c>
      <c r="L1524" s="13">
        <v>0</v>
      </c>
      <c r="M1524" s="13">
        <v>0</v>
      </c>
      <c r="N1524" s="13"/>
      <c r="O1524" s="13"/>
    </row>
    <row r="1525" spans="1:15" x14ac:dyDescent="0.35">
      <c r="A1525" s="12" t="str">
        <f t="shared" si="23"/>
        <v>DISTRIBUCION VOLUMEN X CRITERIO (Consumiciones)Isotonicas100-200MIL</v>
      </c>
      <c r="B1525" s="12" t="s">
        <v>118</v>
      </c>
      <c r="C1525" s="12" t="s">
        <v>180</v>
      </c>
      <c r="D1525" s="12" t="s">
        <v>14</v>
      </c>
      <c r="E1525" s="13">
        <v>10.852539328710105</v>
      </c>
      <c r="F1525" s="13">
        <v>8.6465943460294756</v>
      </c>
      <c r="G1525" s="13">
        <v>9.5117827425233621</v>
      </c>
      <c r="H1525" s="13">
        <v>8.419815174170866</v>
      </c>
      <c r="I1525" s="13">
        <v>0</v>
      </c>
      <c r="J1525" s="13">
        <v>0</v>
      </c>
      <c r="K1525" s="13">
        <v>0</v>
      </c>
      <c r="L1525" s="13">
        <v>0</v>
      </c>
      <c r="M1525" s="13">
        <v>0</v>
      </c>
      <c r="N1525" s="13"/>
      <c r="O1525" s="13"/>
    </row>
    <row r="1526" spans="1:15" x14ac:dyDescent="0.35">
      <c r="A1526" s="12" t="str">
        <f t="shared" si="23"/>
        <v>DISTRIBUCION VOLUMEN X CRITERIO (Consumiciones)Isotonicas200-500MIL</v>
      </c>
      <c r="B1526" s="12" t="s">
        <v>118</v>
      </c>
      <c r="C1526" s="12" t="s">
        <v>180</v>
      </c>
      <c r="D1526" s="12" t="s">
        <v>15</v>
      </c>
      <c r="E1526" s="13">
        <v>11.432627733321992</v>
      </c>
      <c r="F1526" s="13">
        <v>10.746848570306341</v>
      </c>
      <c r="G1526" s="13">
        <v>14.1556357209771</v>
      </c>
      <c r="H1526" s="13">
        <v>15.019234852171664</v>
      </c>
      <c r="I1526" s="13">
        <v>0</v>
      </c>
      <c r="J1526" s="13">
        <v>0</v>
      </c>
      <c r="K1526" s="13">
        <v>0</v>
      </c>
      <c r="L1526" s="13">
        <v>0</v>
      </c>
      <c r="M1526" s="13">
        <v>0</v>
      </c>
      <c r="N1526" s="13"/>
      <c r="O1526" s="13"/>
    </row>
    <row r="1527" spans="1:15" x14ac:dyDescent="0.35">
      <c r="A1527" s="12" t="str">
        <f t="shared" si="23"/>
        <v>DISTRIBUCION VOLUMEN X CRITERIO (Consumiciones)Isotonicas&gt;500MIL</v>
      </c>
      <c r="B1527" s="12" t="s">
        <v>118</v>
      </c>
      <c r="C1527" s="12" t="s">
        <v>180</v>
      </c>
      <c r="D1527" s="12" t="s">
        <v>16</v>
      </c>
      <c r="E1527" s="13">
        <v>18.576761792813048</v>
      </c>
      <c r="F1527" s="13">
        <v>17.644361053104525</v>
      </c>
      <c r="G1527" s="13">
        <v>18.396635807571499</v>
      </c>
      <c r="H1527" s="13">
        <v>18.027263426171455</v>
      </c>
      <c r="I1527" s="13">
        <v>0</v>
      </c>
      <c r="J1527" s="13">
        <v>0</v>
      </c>
      <c r="K1527" s="13">
        <v>0</v>
      </c>
      <c r="L1527" s="13">
        <v>0</v>
      </c>
      <c r="M1527" s="13">
        <v>0</v>
      </c>
      <c r="N1527" s="13"/>
      <c r="O1527" s="13"/>
    </row>
    <row r="1528" spans="1:15" x14ac:dyDescent="0.35">
      <c r="A1528" s="12" t="str">
        <f t="shared" si="23"/>
        <v>DISTRIBUCION VOLUMEN X CRITERIO (Consumiciones)IsotonicasDE 15 A 19 AÑOS</v>
      </c>
      <c r="B1528" s="12" t="s">
        <v>118</v>
      </c>
      <c r="C1528" s="12" t="s">
        <v>180</v>
      </c>
      <c r="D1528" s="12" t="s">
        <v>39</v>
      </c>
      <c r="E1528" s="13">
        <v>4.4139872361733268</v>
      </c>
      <c r="F1528" s="13">
        <v>4.2532729374065728</v>
      </c>
      <c r="G1528" s="13">
        <v>5.3834714907619521</v>
      </c>
      <c r="H1528" s="13">
        <v>4.5166980185000574</v>
      </c>
      <c r="I1528" s="13">
        <v>0</v>
      </c>
      <c r="J1528" s="13">
        <v>0</v>
      </c>
      <c r="K1528" s="13">
        <v>0</v>
      </c>
      <c r="L1528" s="13">
        <v>0</v>
      </c>
      <c r="M1528" s="13">
        <v>0</v>
      </c>
      <c r="N1528" s="13"/>
      <c r="O1528" s="13"/>
    </row>
    <row r="1529" spans="1:15" x14ac:dyDescent="0.35">
      <c r="A1529" s="12" t="str">
        <f t="shared" si="23"/>
        <v>DISTRIBUCION VOLUMEN X CRITERIO (Consumiciones)IsotonicasDE 20 A 24 AÑOS</v>
      </c>
      <c r="B1529" s="12" t="s">
        <v>118</v>
      </c>
      <c r="C1529" s="12" t="s">
        <v>180</v>
      </c>
      <c r="D1529" s="12" t="s">
        <v>40</v>
      </c>
      <c r="E1529" s="13">
        <v>6.0324618538417463</v>
      </c>
      <c r="F1529" s="13">
        <v>6.2160906353346315</v>
      </c>
      <c r="G1529" s="13">
        <v>4.0694782293806924</v>
      </c>
      <c r="H1529" s="13">
        <v>4.7733659986527304</v>
      </c>
      <c r="I1529" s="13">
        <v>0</v>
      </c>
      <c r="J1529" s="13">
        <v>0</v>
      </c>
      <c r="K1529" s="13">
        <v>0</v>
      </c>
      <c r="L1529" s="13">
        <v>0</v>
      </c>
      <c r="M1529" s="13">
        <v>0</v>
      </c>
      <c r="N1529" s="13"/>
      <c r="O1529" s="13"/>
    </row>
    <row r="1530" spans="1:15" x14ac:dyDescent="0.35">
      <c r="A1530" s="12" t="str">
        <f t="shared" si="23"/>
        <v>DISTRIBUCION VOLUMEN X CRITERIO (Consumiciones)IsotonicasDE 25 A 34 AÑOS</v>
      </c>
      <c r="B1530" s="12" t="s">
        <v>118</v>
      </c>
      <c r="C1530" s="12" t="s">
        <v>180</v>
      </c>
      <c r="D1530" s="12" t="s">
        <v>41</v>
      </c>
      <c r="E1530" s="13">
        <v>11.199313797705656</v>
      </c>
      <c r="F1530" s="13">
        <v>9.8290414736907543</v>
      </c>
      <c r="G1530" s="13">
        <v>9.6073140778877271</v>
      </c>
      <c r="H1530" s="13">
        <v>8.5720216996042922</v>
      </c>
      <c r="I1530" s="13">
        <v>0</v>
      </c>
      <c r="J1530" s="13">
        <v>0</v>
      </c>
      <c r="K1530" s="13">
        <v>0</v>
      </c>
      <c r="L1530" s="13">
        <v>0</v>
      </c>
      <c r="M1530" s="13">
        <v>0</v>
      </c>
      <c r="N1530" s="13"/>
      <c r="O1530" s="13"/>
    </row>
    <row r="1531" spans="1:15" x14ac:dyDescent="0.35">
      <c r="A1531" s="12" t="str">
        <f t="shared" si="23"/>
        <v>DISTRIBUCION VOLUMEN X CRITERIO (Consumiciones)IsotonicasDE 35 A 49 AÑOS</v>
      </c>
      <c r="B1531" s="12" t="s">
        <v>118</v>
      </c>
      <c r="C1531" s="12" t="s">
        <v>180</v>
      </c>
      <c r="D1531" s="12" t="s">
        <v>42</v>
      </c>
      <c r="E1531" s="13">
        <v>32.769201323169192</v>
      </c>
      <c r="F1531" s="13">
        <v>30.818528701723054</v>
      </c>
      <c r="G1531" s="13">
        <v>34.17592636327138</v>
      </c>
      <c r="H1531" s="13">
        <v>34.106761074565526</v>
      </c>
      <c r="I1531" s="13">
        <v>0</v>
      </c>
      <c r="J1531" s="13">
        <v>0</v>
      </c>
      <c r="K1531" s="13">
        <v>0</v>
      </c>
      <c r="L1531" s="13">
        <v>0</v>
      </c>
      <c r="M1531" s="13">
        <v>0</v>
      </c>
      <c r="N1531" s="13"/>
      <c r="O1531" s="13"/>
    </row>
    <row r="1532" spans="1:15" x14ac:dyDescent="0.35">
      <c r="A1532" s="12" t="str">
        <f t="shared" si="23"/>
        <v>DISTRIBUCION VOLUMEN X CRITERIO (Consumiciones)IsotonicasDE 50 A 59 AÑOS</v>
      </c>
      <c r="B1532" s="12" t="s">
        <v>118</v>
      </c>
      <c r="C1532" s="12" t="s">
        <v>180</v>
      </c>
      <c r="D1532" s="12" t="s">
        <v>43</v>
      </c>
      <c r="E1532" s="13">
        <v>23.190814891002233</v>
      </c>
      <c r="F1532" s="13">
        <v>18.287880971421195</v>
      </c>
      <c r="G1532" s="13">
        <v>22.723364349872863</v>
      </c>
      <c r="H1532" s="13">
        <v>22.609168598306564</v>
      </c>
      <c r="I1532" s="13">
        <v>0</v>
      </c>
      <c r="J1532" s="13">
        <v>0</v>
      </c>
      <c r="K1532" s="13">
        <v>0</v>
      </c>
      <c r="L1532" s="13">
        <v>0</v>
      </c>
      <c r="M1532" s="13">
        <v>0</v>
      </c>
      <c r="N1532" s="13"/>
      <c r="O1532" s="13"/>
    </row>
    <row r="1533" spans="1:15" x14ac:dyDescent="0.35">
      <c r="A1533" s="12" t="str">
        <f t="shared" si="23"/>
        <v>DISTRIBUCION VOLUMEN X CRITERIO (Consumiciones)IsotonicasDE 60 A 75 AÑOS</v>
      </c>
      <c r="B1533" s="12" t="s">
        <v>118</v>
      </c>
      <c r="C1533" s="12" t="s">
        <v>180</v>
      </c>
      <c r="D1533" s="12" t="s">
        <v>44</v>
      </c>
      <c r="E1533" s="13">
        <v>22.39425183134426</v>
      </c>
      <c r="F1533" s="13">
        <v>30.595218247632715</v>
      </c>
      <c r="G1533" s="13">
        <v>24.04045532909808</v>
      </c>
      <c r="H1533" s="13">
        <v>25.422026548726688</v>
      </c>
      <c r="I1533" s="13">
        <v>0</v>
      </c>
      <c r="J1533" s="13">
        <v>0</v>
      </c>
      <c r="K1533" s="13">
        <v>0</v>
      </c>
      <c r="L1533" s="13">
        <v>0</v>
      </c>
      <c r="M1533" s="13">
        <v>0</v>
      </c>
      <c r="N1533" s="13"/>
      <c r="O1533" s="13"/>
    </row>
    <row r="1534" spans="1:15" x14ac:dyDescent="0.35">
      <c r="A1534" s="12" t="str">
        <f t="shared" si="23"/>
        <v>DISTRIBUCION VOLUMEN X CRITERIO (Consumiciones)IsotonicasALTA Y MEDIA ALTA</v>
      </c>
      <c r="B1534" s="12" t="s">
        <v>118</v>
      </c>
      <c r="C1534" s="12" t="s">
        <v>180</v>
      </c>
      <c r="D1534" s="12" t="s">
        <v>17</v>
      </c>
      <c r="E1534" s="13">
        <v>22.6913462337818</v>
      </c>
      <c r="F1534" s="13">
        <v>21.010746368190976</v>
      </c>
      <c r="G1534" s="13">
        <v>25.317870328822558</v>
      </c>
      <c r="H1534" s="13">
        <v>27.900225156548018</v>
      </c>
      <c r="I1534" s="13">
        <v>0</v>
      </c>
      <c r="J1534" s="13">
        <v>0</v>
      </c>
      <c r="K1534" s="13">
        <v>0</v>
      </c>
      <c r="L1534" s="13">
        <v>0</v>
      </c>
      <c r="M1534" s="13">
        <v>0</v>
      </c>
      <c r="N1534" s="13"/>
      <c r="O1534" s="13"/>
    </row>
    <row r="1535" spans="1:15" x14ac:dyDescent="0.35">
      <c r="A1535" s="12" t="str">
        <f t="shared" si="23"/>
        <v>DISTRIBUCION VOLUMEN X CRITERIO (Consumiciones)IsotonicasMEDIA</v>
      </c>
      <c r="B1535" s="12" t="s">
        <v>118</v>
      </c>
      <c r="C1535" s="12" t="s">
        <v>180</v>
      </c>
      <c r="D1535" s="12" t="s">
        <v>18</v>
      </c>
      <c r="E1535" s="13">
        <v>28.453144846812815</v>
      </c>
      <c r="F1535" s="13">
        <v>27.312569643228862</v>
      </c>
      <c r="G1535" s="13">
        <v>32.510233883601387</v>
      </c>
      <c r="H1535" s="13">
        <v>27.42188325934417</v>
      </c>
      <c r="I1535" s="13">
        <v>0</v>
      </c>
      <c r="J1535" s="13">
        <v>0</v>
      </c>
      <c r="K1535" s="13">
        <v>0</v>
      </c>
      <c r="L1535" s="13">
        <v>0</v>
      </c>
      <c r="M1535" s="13">
        <v>0</v>
      </c>
      <c r="N1535" s="13"/>
      <c r="O1535" s="13"/>
    </row>
    <row r="1536" spans="1:15" x14ac:dyDescent="0.35">
      <c r="A1536" s="12" t="str">
        <f t="shared" si="23"/>
        <v>DISTRIBUCION VOLUMEN X CRITERIO (Consumiciones)IsotonicasMEDIA BAJA</v>
      </c>
      <c r="B1536" s="12" t="s">
        <v>118</v>
      </c>
      <c r="C1536" s="12" t="s">
        <v>180</v>
      </c>
      <c r="D1536" s="12" t="s">
        <v>19</v>
      </c>
      <c r="E1536" s="13">
        <v>26.104055540625971</v>
      </c>
      <c r="F1536" s="13">
        <v>25.002981177607538</v>
      </c>
      <c r="G1536" s="13">
        <v>22.15225460327957</v>
      </c>
      <c r="H1536" s="13">
        <v>26.698997061693948</v>
      </c>
      <c r="I1536" s="13">
        <v>0</v>
      </c>
      <c r="J1536" s="13">
        <v>0</v>
      </c>
      <c r="K1536" s="13">
        <v>0</v>
      </c>
      <c r="L1536" s="13">
        <v>0</v>
      </c>
      <c r="M1536" s="13">
        <v>0</v>
      </c>
      <c r="N1536" s="13"/>
      <c r="O1536" s="13"/>
    </row>
    <row r="1537" spans="1:15" x14ac:dyDescent="0.35">
      <c r="A1537" s="12" t="str">
        <f t="shared" si="23"/>
        <v>DISTRIBUCION VOLUMEN X CRITERIO (Consumiciones)IsotonicasBAJA</v>
      </c>
      <c r="B1537" s="12" t="s">
        <v>118</v>
      </c>
      <c r="C1537" s="12" t="s">
        <v>180</v>
      </c>
      <c r="D1537" s="12" t="s">
        <v>20</v>
      </c>
      <c r="E1537" s="13">
        <v>22.751485600900672</v>
      </c>
      <c r="F1537" s="13">
        <v>26.673721649377718</v>
      </c>
      <c r="G1537" s="13">
        <v>20.019651024569193</v>
      </c>
      <c r="H1537" s="13">
        <v>17.978938208201221</v>
      </c>
      <c r="I1537" s="13">
        <v>0</v>
      </c>
      <c r="J1537" s="13">
        <v>0</v>
      </c>
      <c r="K1537" s="13">
        <v>0</v>
      </c>
      <c r="L1537" s="13">
        <v>0</v>
      </c>
      <c r="M1537" s="13">
        <v>0</v>
      </c>
      <c r="N1537" s="13"/>
      <c r="O1537" s="13"/>
    </row>
    <row r="1538" spans="1:15" x14ac:dyDescent="0.35">
      <c r="A1538" s="12" t="str">
        <f t="shared" si="23"/>
        <v>DISTRIBUCION VOLUMEN X CRITERIO (Consumiciones)IsotonicasHOMBRE</v>
      </c>
      <c r="B1538" s="12" t="s">
        <v>118</v>
      </c>
      <c r="C1538" s="12" t="s">
        <v>180</v>
      </c>
      <c r="D1538" s="12" t="s">
        <v>21</v>
      </c>
      <c r="E1538" s="13">
        <v>52.993821730469691</v>
      </c>
      <c r="F1538" s="13">
        <v>45.914157155626881</v>
      </c>
      <c r="G1538" s="13">
        <v>50.952164466381703</v>
      </c>
      <c r="H1538" s="13">
        <v>53.938055300964493</v>
      </c>
      <c r="I1538" s="13">
        <v>0</v>
      </c>
      <c r="J1538" s="13">
        <v>0</v>
      </c>
      <c r="K1538" s="13">
        <v>0</v>
      </c>
      <c r="L1538" s="13">
        <v>0</v>
      </c>
      <c r="M1538" s="13">
        <v>0</v>
      </c>
      <c r="N1538" s="13"/>
      <c r="O1538" s="13"/>
    </row>
    <row r="1539" spans="1:15" x14ac:dyDescent="0.35">
      <c r="A1539" s="12" t="str">
        <f t="shared" si="23"/>
        <v>DISTRIBUCION VOLUMEN X CRITERIO (Consumiciones)IsotonicasMUJER</v>
      </c>
      <c r="B1539" s="12" t="s">
        <v>118</v>
      </c>
      <c r="C1539" s="12" t="s">
        <v>180</v>
      </c>
      <c r="D1539" s="12" t="s">
        <v>22</v>
      </c>
      <c r="E1539" s="13">
        <v>47.006210491651565</v>
      </c>
      <c r="F1539" s="13">
        <v>54.085871101980764</v>
      </c>
      <c r="G1539" s="13">
        <v>49.047845373891001</v>
      </c>
      <c r="H1539" s="13">
        <v>46.061988384822861</v>
      </c>
      <c r="I1539" s="13">
        <v>0</v>
      </c>
      <c r="J1539" s="13">
        <v>0</v>
      </c>
      <c r="K1539" s="13">
        <v>0</v>
      </c>
      <c r="L1539" s="13">
        <v>0</v>
      </c>
      <c r="M1539" s="13">
        <v>0</v>
      </c>
      <c r="N1539" s="13"/>
      <c r="O1539" s="13"/>
    </row>
    <row r="1540" spans="1:15" x14ac:dyDescent="0.35">
      <c r="A1540" s="12" t="str">
        <f t="shared" ref="A1540:A1603" si="24">B1540&amp;C1540&amp;D1540</f>
        <v>DISTRIBUCION VOLUMEN X CRITERIO (Consumiciones)EnergeticasT.ESPAÑA</v>
      </c>
      <c r="B1540" s="12" t="s">
        <v>118</v>
      </c>
      <c r="C1540" s="12" t="s">
        <v>181</v>
      </c>
      <c r="D1540" s="12" t="s">
        <v>36</v>
      </c>
      <c r="E1540" s="13">
        <v>100</v>
      </c>
      <c r="F1540" s="13">
        <v>100</v>
      </c>
      <c r="G1540" s="13">
        <v>100</v>
      </c>
      <c r="H1540" s="13">
        <v>100</v>
      </c>
      <c r="I1540" s="13">
        <v>0</v>
      </c>
      <c r="J1540" s="13">
        <v>0</v>
      </c>
      <c r="K1540" s="13">
        <v>0</v>
      </c>
      <c r="L1540" s="13">
        <v>0</v>
      </c>
      <c r="M1540" s="13">
        <v>0</v>
      </c>
      <c r="N1540" s="13"/>
      <c r="O1540" s="13"/>
    </row>
    <row r="1541" spans="1:15" x14ac:dyDescent="0.35">
      <c r="A1541" s="12" t="str">
        <f t="shared" si="24"/>
        <v>DISTRIBUCION VOLUMEN X CRITERIO (Consumiciones)EnergeticasBCN AM</v>
      </c>
      <c r="B1541" s="12" t="s">
        <v>118</v>
      </c>
      <c r="C1541" s="12" t="s">
        <v>181</v>
      </c>
      <c r="D1541" s="12" t="s">
        <v>1</v>
      </c>
      <c r="E1541" s="13">
        <v>5.1480833312508345</v>
      </c>
      <c r="F1541" s="13">
        <v>6.83139944173245</v>
      </c>
      <c r="G1541" s="13">
        <v>4.0107294562709432</v>
      </c>
      <c r="H1541" s="13">
        <v>2.9261509710360003</v>
      </c>
      <c r="I1541" s="13">
        <v>0</v>
      </c>
      <c r="J1541" s="13">
        <v>0</v>
      </c>
      <c r="K1541" s="13">
        <v>0</v>
      </c>
      <c r="L1541" s="13">
        <v>0</v>
      </c>
      <c r="M1541" s="13">
        <v>0</v>
      </c>
      <c r="N1541" s="13"/>
      <c r="O1541" s="13"/>
    </row>
    <row r="1542" spans="1:15" x14ac:dyDescent="0.35">
      <c r="A1542" s="12" t="str">
        <f t="shared" si="24"/>
        <v>DISTRIBUCION VOLUMEN X CRITERIO (Consumiciones)EnergeticasREST.CAT ARAGON</v>
      </c>
      <c r="B1542" s="12" t="s">
        <v>118</v>
      </c>
      <c r="C1542" s="12" t="s">
        <v>181</v>
      </c>
      <c r="D1542" s="12" t="s">
        <v>2</v>
      </c>
      <c r="E1542" s="13">
        <v>22.906289827788708</v>
      </c>
      <c r="F1542" s="13">
        <v>9.5278519420107166</v>
      </c>
      <c r="G1542" s="13">
        <v>11.086134596517546</v>
      </c>
      <c r="H1542" s="13">
        <v>12.0865910285072</v>
      </c>
      <c r="I1542" s="13">
        <v>0</v>
      </c>
      <c r="J1542" s="13">
        <v>0</v>
      </c>
      <c r="K1542" s="13">
        <v>0</v>
      </c>
      <c r="L1542" s="13">
        <v>0</v>
      </c>
      <c r="M1542" s="13">
        <v>0</v>
      </c>
      <c r="N1542" s="13"/>
      <c r="O1542" s="13"/>
    </row>
    <row r="1543" spans="1:15" x14ac:dyDescent="0.35">
      <c r="A1543" s="12" t="str">
        <f t="shared" si="24"/>
        <v>DISTRIBUCION VOLUMEN X CRITERIO (Consumiciones)EnergeticasLEVANTE</v>
      </c>
      <c r="B1543" s="12" t="s">
        <v>118</v>
      </c>
      <c r="C1543" s="12" t="s">
        <v>181</v>
      </c>
      <c r="D1543" s="12" t="s">
        <v>3</v>
      </c>
      <c r="E1543" s="13">
        <v>11.003411006750575</v>
      </c>
      <c r="F1543" s="13">
        <v>13.543420407844655</v>
      </c>
      <c r="G1543" s="13">
        <v>17.81169097644031</v>
      </c>
      <c r="H1543" s="13">
        <v>18.657690823397573</v>
      </c>
      <c r="I1543" s="13">
        <v>0</v>
      </c>
      <c r="J1543" s="13">
        <v>0</v>
      </c>
      <c r="K1543" s="13">
        <v>0</v>
      </c>
      <c r="L1543" s="13">
        <v>0</v>
      </c>
      <c r="M1543" s="13">
        <v>0</v>
      </c>
      <c r="N1543" s="13"/>
      <c r="O1543" s="13"/>
    </row>
    <row r="1544" spans="1:15" x14ac:dyDescent="0.35">
      <c r="A1544" s="12" t="str">
        <f t="shared" si="24"/>
        <v>DISTRIBUCION VOLUMEN X CRITERIO (Consumiciones)EnergeticasANDALUCIA</v>
      </c>
      <c r="B1544" s="12" t="s">
        <v>118</v>
      </c>
      <c r="C1544" s="12" t="s">
        <v>181</v>
      </c>
      <c r="D1544" s="12" t="s">
        <v>4</v>
      </c>
      <c r="E1544" s="13">
        <v>29.260697796110495</v>
      </c>
      <c r="F1544" s="13">
        <v>23.495260797099668</v>
      </c>
      <c r="G1544" s="13">
        <v>19.335121576045154</v>
      </c>
      <c r="H1544" s="13">
        <v>15.786592041116435</v>
      </c>
      <c r="I1544" s="13">
        <v>0</v>
      </c>
      <c r="J1544" s="13">
        <v>0</v>
      </c>
      <c r="K1544" s="13">
        <v>0</v>
      </c>
      <c r="L1544" s="13">
        <v>0</v>
      </c>
      <c r="M1544" s="13">
        <v>0</v>
      </c>
      <c r="N1544" s="13"/>
      <c r="O1544" s="13"/>
    </row>
    <row r="1545" spans="1:15" x14ac:dyDescent="0.35">
      <c r="A1545" s="12" t="str">
        <f t="shared" si="24"/>
        <v>DISTRIBUCION VOLUMEN X CRITERIO (Consumiciones)EnergeticasMDD AM</v>
      </c>
      <c r="B1545" s="12" t="s">
        <v>118</v>
      </c>
      <c r="C1545" s="12" t="s">
        <v>181</v>
      </c>
      <c r="D1545" s="12" t="s">
        <v>5</v>
      </c>
      <c r="E1545" s="13">
        <v>12.047469864980878</v>
      </c>
      <c r="F1545" s="13">
        <v>9.1361568584368218</v>
      </c>
      <c r="G1545" s="13">
        <v>10.626039857701537</v>
      </c>
      <c r="H1545" s="13">
        <v>7.8952354485240086</v>
      </c>
      <c r="I1545" s="13">
        <v>0</v>
      </c>
      <c r="J1545" s="13">
        <v>0</v>
      </c>
      <c r="K1545" s="13">
        <v>0</v>
      </c>
      <c r="L1545" s="13">
        <v>0</v>
      </c>
      <c r="M1545" s="13">
        <v>0</v>
      </c>
      <c r="N1545" s="13"/>
      <c r="O1545" s="13"/>
    </row>
    <row r="1546" spans="1:15" x14ac:dyDescent="0.35">
      <c r="A1546" s="12" t="str">
        <f t="shared" si="24"/>
        <v>DISTRIBUCION VOLUMEN X CRITERIO (Consumiciones)EnergeticasRTO CENTRO</v>
      </c>
      <c r="B1546" s="12" t="s">
        <v>118</v>
      </c>
      <c r="C1546" s="12" t="s">
        <v>181</v>
      </c>
      <c r="D1546" s="12" t="s">
        <v>6</v>
      </c>
      <c r="E1546" s="13">
        <v>8.0898387439175252</v>
      </c>
      <c r="F1546" s="13">
        <v>13.178907258490016</v>
      </c>
      <c r="G1546" s="13">
        <v>20.167839351666895</v>
      </c>
      <c r="H1546" s="13">
        <v>17.333813947679605</v>
      </c>
      <c r="I1546" s="13">
        <v>0</v>
      </c>
      <c r="J1546" s="13">
        <v>0</v>
      </c>
      <c r="K1546" s="13">
        <v>0</v>
      </c>
      <c r="L1546" s="13">
        <v>0</v>
      </c>
      <c r="M1546" s="13">
        <v>0</v>
      </c>
      <c r="N1546" s="13"/>
      <c r="O1546" s="13"/>
    </row>
    <row r="1547" spans="1:15" x14ac:dyDescent="0.35">
      <c r="A1547" s="12" t="str">
        <f t="shared" si="24"/>
        <v>DISTRIBUCION VOLUMEN X CRITERIO (Consumiciones)EnergeticasNORTE-CENTRO</v>
      </c>
      <c r="B1547" s="12" t="s">
        <v>118</v>
      </c>
      <c r="C1547" s="12" t="s">
        <v>181</v>
      </c>
      <c r="D1547" s="12" t="s">
        <v>7</v>
      </c>
      <c r="E1547" s="13">
        <v>5.040896489210005</v>
      </c>
      <c r="F1547" s="13">
        <v>17.817240377401582</v>
      </c>
      <c r="G1547" s="13">
        <v>13.20486249826747</v>
      </c>
      <c r="H1547" s="13">
        <v>22.178496567817255</v>
      </c>
      <c r="I1547" s="13">
        <v>0</v>
      </c>
      <c r="J1547" s="13">
        <v>0</v>
      </c>
      <c r="K1547" s="13">
        <v>0</v>
      </c>
      <c r="L1547" s="13">
        <v>0</v>
      </c>
      <c r="M1547" s="13">
        <v>0</v>
      </c>
      <c r="N1547" s="13"/>
      <c r="O1547" s="13"/>
    </row>
    <row r="1548" spans="1:15" x14ac:dyDescent="0.35">
      <c r="A1548" s="12" t="str">
        <f t="shared" si="24"/>
        <v>DISTRIBUCION VOLUMEN X CRITERIO (Consumiciones)EnergeticasNOROESTE</v>
      </c>
      <c r="B1548" s="12" t="s">
        <v>118</v>
      </c>
      <c r="C1548" s="12" t="s">
        <v>181</v>
      </c>
      <c r="D1548" s="12" t="s">
        <v>8</v>
      </c>
      <c r="E1548" s="13">
        <v>6.5033306096773842</v>
      </c>
      <c r="F1548" s="13">
        <v>6.4697571348240697</v>
      </c>
      <c r="G1548" s="13">
        <v>3.7576034286428652</v>
      </c>
      <c r="H1548" s="13">
        <v>3.1354207335116269</v>
      </c>
      <c r="I1548" s="13">
        <v>0</v>
      </c>
      <c r="J1548" s="13">
        <v>0</v>
      </c>
      <c r="K1548" s="13">
        <v>0</v>
      </c>
      <c r="L1548" s="13">
        <v>0</v>
      </c>
      <c r="M1548" s="13">
        <v>0</v>
      </c>
      <c r="N1548" s="13"/>
      <c r="O1548" s="13"/>
    </row>
    <row r="1549" spans="1:15" x14ac:dyDescent="0.35">
      <c r="A1549" s="12" t="str">
        <f t="shared" si="24"/>
        <v>DISTRIBUCION VOLUMEN X CRITERIO (Consumiciones)Energeticas&lt;2MIL</v>
      </c>
      <c r="B1549" s="12" t="s">
        <v>118</v>
      </c>
      <c r="C1549" s="12" t="s">
        <v>181</v>
      </c>
      <c r="D1549" s="12" t="s">
        <v>9</v>
      </c>
      <c r="E1549" s="13">
        <v>0.97319079449725565</v>
      </c>
      <c r="F1549" s="13">
        <v>7.9286481454444528</v>
      </c>
      <c r="G1549" s="13">
        <v>17.000038047717272</v>
      </c>
      <c r="H1549" s="13">
        <v>7.9059522295967692</v>
      </c>
      <c r="I1549" s="13">
        <v>0</v>
      </c>
      <c r="J1549" s="13">
        <v>0</v>
      </c>
      <c r="K1549" s="13">
        <v>0</v>
      </c>
      <c r="L1549" s="13">
        <v>0</v>
      </c>
      <c r="M1549" s="13">
        <v>0</v>
      </c>
      <c r="N1549" s="13"/>
      <c r="O1549" s="13"/>
    </row>
    <row r="1550" spans="1:15" x14ac:dyDescent="0.35">
      <c r="A1550" s="12" t="str">
        <f t="shared" si="24"/>
        <v>DISTRIBUCION VOLUMEN X CRITERIO (Consumiciones)Energeticas2-5MIL</v>
      </c>
      <c r="B1550" s="12" t="s">
        <v>118</v>
      </c>
      <c r="C1550" s="12" t="s">
        <v>181</v>
      </c>
      <c r="D1550" s="12" t="s">
        <v>10</v>
      </c>
      <c r="E1550" s="13">
        <v>9.5632911759857855</v>
      </c>
      <c r="F1550" s="13">
        <v>16.720893690651547</v>
      </c>
      <c r="G1550" s="13">
        <v>6.8403925437344917</v>
      </c>
      <c r="H1550" s="13">
        <v>5.9720120432991699</v>
      </c>
      <c r="I1550" s="13">
        <v>0</v>
      </c>
      <c r="J1550" s="13">
        <v>0</v>
      </c>
      <c r="K1550" s="13">
        <v>0</v>
      </c>
      <c r="L1550" s="13">
        <v>0</v>
      </c>
      <c r="M1550" s="13">
        <v>0</v>
      </c>
      <c r="N1550" s="13"/>
      <c r="O1550" s="13"/>
    </row>
    <row r="1551" spans="1:15" x14ac:dyDescent="0.35">
      <c r="A1551" s="12" t="str">
        <f t="shared" si="24"/>
        <v>DISTRIBUCION VOLUMEN X CRITERIO (Consumiciones)Energeticas5-10MIL</v>
      </c>
      <c r="B1551" s="12" t="s">
        <v>118</v>
      </c>
      <c r="C1551" s="12" t="s">
        <v>181</v>
      </c>
      <c r="D1551" s="12" t="s">
        <v>11</v>
      </c>
      <c r="E1551" s="13">
        <v>10.03265105625599</v>
      </c>
      <c r="F1551" s="13">
        <v>12.976930627089708</v>
      </c>
      <c r="G1551" s="13">
        <v>10.363578550871155</v>
      </c>
      <c r="H1551" s="13">
        <v>7.5684495714975251</v>
      </c>
      <c r="I1551" s="13">
        <v>0</v>
      </c>
      <c r="J1551" s="13">
        <v>0</v>
      </c>
      <c r="K1551" s="13">
        <v>0</v>
      </c>
      <c r="L1551" s="13">
        <v>0</v>
      </c>
      <c r="M1551" s="13">
        <v>0</v>
      </c>
      <c r="N1551" s="13"/>
      <c r="O1551" s="13"/>
    </row>
    <row r="1552" spans="1:15" x14ac:dyDescent="0.35">
      <c r="A1552" s="12" t="str">
        <f t="shared" si="24"/>
        <v>DISTRIBUCION VOLUMEN X CRITERIO (Consumiciones)Energeticas10-30MIL</v>
      </c>
      <c r="B1552" s="12" t="s">
        <v>118</v>
      </c>
      <c r="C1552" s="12" t="s">
        <v>181</v>
      </c>
      <c r="D1552" s="12" t="s">
        <v>12</v>
      </c>
      <c r="E1552" s="13">
        <v>18.209959796414921</v>
      </c>
      <c r="F1552" s="13">
        <v>13.445817546831881</v>
      </c>
      <c r="G1552" s="13">
        <v>12.912685924246995</v>
      </c>
      <c r="H1552" s="13">
        <v>17.481292044379284</v>
      </c>
      <c r="I1552" s="13">
        <v>0</v>
      </c>
      <c r="J1552" s="13">
        <v>0</v>
      </c>
      <c r="K1552" s="13">
        <v>0</v>
      </c>
      <c r="L1552" s="13">
        <v>0</v>
      </c>
      <c r="M1552" s="13">
        <v>0</v>
      </c>
      <c r="N1552" s="13"/>
      <c r="O1552" s="13"/>
    </row>
    <row r="1553" spans="1:15" x14ac:dyDescent="0.35">
      <c r="A1553" s="12" t="str">
        <f t="shared" si="24"/>
        <v>DISTRIBUCION VOLUMEN X CRITERIO (Consumiciones)Energeticas30-100MIL</v>
      </c>
      <c r="B1553" s="12" t="s">
        <v>118</v>
      </c>
      <c r="C1553" s="12" t="s">
        <v>181</v>
      </c>
      <c r="D1553" s="12" t="s">
        <v>13</v>
      </c>
      <c r="E1553" s="13">
        <v>14.243753828957939</v>
      </c>
      <c r="F1553" s="13">
        <v>17.352291108627995</v>
      </c>
      <c r="G1553" s="13">
        <v>15.309083348960073</v>
      </c>
      <c r="H1553" s="13">
        <v>13.887215583381057</v>
      </c>
      <c r="I1553" s="13">
        <v>0</v>
      </c>
      <c r="J1553" s="13">
        <v>0</v>
      </c>
      <c r="K1553" s="13">
        <v>0</v>
      </c>
      <c r="L1553" s="13">
        <v>0</v>
      </c>
      <c r="M1553" s="13">
        <v>0</v>
      </c>
      <c r="N1553" s="13"/>
      <c r="O1553" s="13"/>
    </row>
    <row r="1554" spans="1:15" x14ac:dyDescent="0.35">
      <c r="A1554" s="12" t="str">
        <f t="shared" si="24"/>
        <v>DISTRIBUCION VOLUMEN X CRITERIO (Consumiciones)Energeticas100-200MIL</v>
      </c>
      <c r="B1554" s="12" t="s">
        <v>118</v>
      </c>
      <c r="C1554" s="12" t="s">
        <v>181</v>
      </c>
      <c r="D1554" s="12" t="s">
        <v>14</v>
      </c>
      <c r="E1554" s="13">
        <v>6.7808759469374262</v>
      </c>
      <c r="F1554" s="13">
        <v>5.305105791845131</v>
      </c>
      <c r="G1554" s="13">
        <v>14.554262839066309</v>
      </c>
      <c r="H1554" s="13">
        <v>24.10476623915805</v>
      </c>
      <c r="I1554" s="13">
        <v>0</v>
      </c>
      <c r="J1554" s="13">
        <v>0</v>
      </c>
      <c r="K1554" s="13">
        <v>0</v>
      </c>
      <c r="L1554" s="13">
        <v>0</v>
      </c>
      <c r="M1554" s="13">
        <v>0</v>
      </c>
      <c r="N1554" s="13"/>
      <c r="O1554" s="13"/>
    </row>
    <row r="1555" spans="1:15" x14ac:dyDescent="0.35">
      <c r="A1555" s="12" t="str">
        <f t="shared" si="24"/>
        <v>DISTRIBUCION VOLUMEN X CRITERIO (Consumiciones)Energeticas200-500MIL</v>
      </c>
      <c r="B1555" s="12" t="s">
        <v>118</v>
      </c>
      <c r="C1555" s="12" t="s">
        <v>181</v>
      </c>
      <c r="D1555" s="12" t="s">
        <v>15</v>
      </c>
      <c r="E1555" s="13">
        <v>15.761572319376047</v>
      </c>
      <c r="F1555" s="13">
        <v>14.220895858961551</v>
      </c>
      <c r="G1555" s="13">
        <v>11.919154036183381</v>
      </c>
      <c r="H1555" s="13">
        <v>14.103334522211583</v>
      </c>
      <c r="I1555" s="13">
        <v>0</v>
      </c>
      <c r="J1555" s="13">
        <v>0</v>
      </c>
      <c r="K1555" s="13">
        <v>0</v>
      </c>
      <c r="L1555" s="13">
        <v>0</v>
      </c>
      <c r="M1555" s="13">
        <v>0</v>
      </c>
      <c r="N1555" s="13"/>
      <c r="O1555" s="13"/>
    </row>
    <row r="1556" spans="1:15" x14ac:dyDescent="0.35">
      <c r="A1556" s="12" t="str">
        <f t="shared" si="24"/>
        <v>DISTRIBUCION VOLUMEN X CRITERIO (Consumiciones)Energeticas&gt;500MIL</v>
      </c>
      <c r="B1556" s="12" t="s">
        <v>118</v>
      </c>
      <c r="C1556" s="12" t="s">
        <v>181</v>
      </c>
      <c r="D1556" s="12" t="s">
        <v>16</v>
      </c>
      <c r="E1556" s="13">
        <v>24.434717702779214</v>
      </c>
      <c r="F1556" s="13">
        <v>12.049414339467724</v>
      </c>
      <c r="G1556" s="13">
        <v>11.100823733078958</v>
      </c>
      <c r="H1556" s="13">
        <v>8.976963702459404</v>
      </c>
      <c r="I1556" s="13">
        <v>0</v>
      </c>
      <c r="J1556" s="13">
        <v>0</v>
      </c>
      <c r="K1556" s="13">
        <v>0</v>
      </c>
      <c r="L1556" s="13">
        <v>0</v>
      </c>
      <c r="M1556" s="13">
        <v>0</v>
      </c>
      <c r="N1556" s="13"/>
      <c r="O1556" s="13"/>
    </row>
    <row r="1557" spans="1:15" x14ac:dyDescent="0.35">
      <c r="A1557" s="12" t="str">
        <f t="shared" si="24"/>
        <v>DISTRIBUCION VOLUMEN X CRITERIO (Consumiciones)EnergeticasDE 15 A 19 AÑOS</v>
      </c>
      <c r="B1557" s="12" t="s">
        <v>118</v>
      </c>
      <c r="C1557" s="12" t="s">
        <v>181</v>
      </c>
      <c r="D1557" s="12" t="s">
        <v>39</v>
      </c>
      <c r="E1557" s="13">
        <v>28.485705349901441</v>
      </c>
      <c r="F1557" s="13">
        <v>20.714408998197413</v>
      </c>
      <c r="G1557" s="13">
        <v>12.779181919724753</v>
      </c>
      <c r="H1557" s="13">
        <v>8.5911680222504003</v>
      </c>
      <c r="I1557" s="13">
        <v>0</v>
      </c>
      <c r="J1557" s="13">
        <v>0</v>
      </c>
      <c r="K1557" s="13">
        <v>0</v>
      </c>
      <c r="L1557" s="13">
        <v>0</v>
      </c>
      <c r="M1557" s="13">
        <v>0</v>
      </c>
      <c r="N1557" s="13"/>
      <c r="O1557" s="13"/>
    </row>
    <row r="1558" spans="1:15" x14ac:dyDescent="0.35">
      <c r="A1558" s="12" t="str">
        <f t="shared" si="24"/>
        <v>DISTRIBUCION VOLUMEN X CRITERIO (Consumiciones)EnergeticasDE 20 A 24 AÑOS</v>
      </c>
      <c r="B1558" s="12" t="s">
        <v>118</v>
      </c>
      <c r="C1558" s="12" t="s">
        <v>181</v>
      </c>
      <c r="D1558" s="12" t="s">
        <v>40</v>
      </c>
      <c r="E1558" s="13">
        <v>15.636990933179048</v>
      </c>
      <c r="F1558" s="13">
        <v>21.44581176467187</v>
      </c>
      <c r="G1558" s="13">
        <v>13.351071722664754</v>
      </c>
      <c r="H1558" s="13">
        <v>10.238728252810271</v>
      </c>
      <c r="I1558" s="13">
        <v>0</v>
      </c>
      <c r="J1558" s="13">
        <v>0</v>
      </c>
      <c r="K1558" s="13">
        <v>0</v>
      </c>
      <c r="L1558" s="13">
        <v>0</v>
      </c>
      <c r="M1558" s="13">
        <v>0</v>
      </c>
      <c r="N1558" s="13"/>
      <c r="O1558" s="13"/>
    </row>
    <row r="1559" spans="1:15" x14ac:dyDescent="0.35">
      <c r="A1559" s="12" t="str">
        <f t="shared" si="24"/>
        <v>DISTRIBUCION VOLUMEN X CRITERIO (Consumiciones)EnergeticasDE 25 A 34 AÑOS</v>
      </c>
      <c r="B1559" s="12" t="s">
        <v>118</v>
      </c>
      <c r="C1559" s="12" t="s">
        <v>181</v>
      </c>
      <c r="D1559" s="12" t="s">
        <v>41</v>
      </c>
      <c r="E1559" s="13">
        <v>17.674328495120768</v>
      </c>
      <c r="F1559" s="13">
        <v>11.738892109230784</v>
      </c>
      <c r="G1559" s="13">
        <v>11.79336284749116</v>
      </c>
      <c r="H1559" s="13">
        <v>16.472921703928812</v>
      </c>
      <c r="I1559" s="13">
        <v>0</v>
      </c>
      <c r="J1559" s="13">
        <v>0</v>
      </c>
      <c r="K1559" s="13">
        <v>0</v>
      </c>
      <c r="L1559" s="13">
        <v>0</v>
      </c>
      <c r="M1559" s="13">
        <v>0</v>
      </c>
      <c r="N1559" s="13"/>
      <c r="O1559" s="13"/>
    </row>
    <row r="1560" spans="1:15" x14ac:dyDescent="0.35">
      <c r="A1560" s="12" t="str">
        <f t="shared" si="24"/>
        <v>DISTRIBUCION VOLUMEN X CRITERIO (Consumiciones)EnergeticasDE 35 A 49 AÑOS</v>
      </c>
      <c r="B1560" s="12" t="s">
        <v>118</v>
      </c>
      <c r="C1560" s="12" t="s">
        <v>181</v>
      </c>
      <c r="D1560" s="12" t="s">
        <v>42</v>
      </c>
      <c r="E1560" s="13">
        <v>24.836947920113829</v>
      </c>
      <c r="F1560" s="13">
        <v>31.816162004559235</v>
      </c>
      <c r="G1560" s="13">
        <v>47.161368522036426</v>
      </c>
      <c r="H1560" s="13">
        <v>49.844648866496478</v>
      </c>
      <c r="I1560" s="13">
        <v>0</v>
      </c>
      <c r="J1560" s="13">
        <v>0</v>
      </c>
      <c r="K1560" s="13">
        <v>0</v>
      </c>
      <c r="L1560" s="13">
        <v>0</v>
      </c>
      <c r="M1560" s="13">
        <v>0</v>
      </c>
      <c r="N1560" s="13"/>
      <c r="O1560" s="13"/>
    </row>
    <row r="1561" spans="1:15" x14ac:dyDescent="0.35">
      <c r="A1561" s="12" t="str">
        <f t="shared" si="24"/>
        <v>DISTRIBUCION VOLUMEN X CRITERIO (Consumiciones)EnergeticasDE 50 A 59 AÑOS</v>
      </c>
      <c r="B1561" s="12" t="s">
        <v>118</v>
      </c>
      <c r="C1561" s="12" t="s">
        <v>181</v>
      </c>
      <c r="D1561" s="12" t="s">
        <v>43</v>
      </c>
      <c r="E1561" s="13">
        <v>10.131449845731016</v>
      </c>
      <c r="F1561" s="13">
        <v>12.084115972783371</v>
      </c>
      <c r="G1561" s="13">
        <v>12.988270432303597</v>
      </c>
      <c r="H1561" s="13">
        <v>12.789597802862982</v>
      </c>
      <c r="I1561" s="13">
        <v>0</v>
      </c>
      <c r="J1561" s="13">
        <v>0</v>
      </c>
      <c r="K1561" s="13">
        <v>0</v>
      </c>
      <c r="L1561" s="13">
        <v>0</v>
      </c>
      <c r="M1561" s="13">
        <v>0</v>
      </c>
      <c r="N1561" s="13"/>
      <c r="O1561" s="13"/>
    </row>
    <row r="1562" spans="1:15" x14ac:dyDescent="0.35">
      <c r="A1562" s="12" t="str">
        <f t="shared" si="24"/>
        <v>DISTRIBUCION VOLUMEN X CRITERIO (Consumiciones)EnergeticasDE 60 A 75 AÑOS</v>
      </c>
      <c r="B1562" s="12" t="s">
        <v>118</v>
      </c>
      <c r="C1562" s="12" t="s">
        <v>181</v>
      </c>
      <c r="D1562" s="12" t="s">
        <v>44</v>
      </c>
      <c r="E1562" s="13">
        <v>3.2346001741221384</v>
      </c>
      <c r="F1562" s="13">
        <v>2.2006103069893306</v>
      </c>
      <c r="G1562" s="13">
        <v>1.9267578724803578</v>
      </c>
      <c r="H1562" s="13">
        <v>2.0629195999518446</v>
      </c>
      <c r="I1562" s="13">
        <v>0</v>
      </c>
      <c r="J1562" s="13">
        <v>0</v>
      </c>
      <c r="K1562" s="13">
        <v>0</v>
      </c>
      <c r="L1562" s="13">
        <v>0</v>
      </c>
      <c r="M1562" s="13">
        <v>0</v>
      </c>
      <c r="N1562" s="13"/>
      <c r="O1562" s="13"/>
    </row>
    <row r="1563" spans="1:15" x14ac:dyDescent="0.35">
      <c r="A1563" s="12" t="str">
        <f t="shared" si="24"/>
        <v>DISTRIBUCION VOLUMEN X CRITERIO (Consumiciones)EnergeticasALTA Y MEDIA ALTA</v>
      </c>
      <c r="B1563" s="12" t="s">
        <v>118</v>
      </c>
      <c r="C1563" s="12" t="s">
        <v>181</v>
      </c>
      <c r="D1563" s="12" t="s">
        <v>17</v>
      </c>
      <c r="E1563" s="13">
        <v>8.5764720047799017</v>
      </c>
      <c r="F1563" s="13">
        <v>8.1759077629834778</v>
      </c>
      <c r="G1563" s="13">
        <v>13.441812810666406</v>
      </c>
      <c r="H1563" s="13">
        <v>10.896583906488912</v>
      </c>
      <c r="I1563" s="13">
        <v>0</v>
      </c>
      <c r="J1563" s="13">
        <v>0</v>
      </c>
      <c r="K1563" s="13">
        <v>0</v>
      </c>
      <c r="L1563" s="13">
        <v>0</v>
      </c>
      <c r="M1563" s="13">
        <v>0</v>
      </c>
      <c r="N1563" s="13"/>
      <c r="O1563" s="13"/>
    </row>
    <row r="1564" spans="1:15" x14ac:dyDescent="0.35">
      <c r="A1564" s="12" t="str">
        <f t="shared" si="24"/>
        <v>DISTRIBUCION VOLUMEN X CRITERIO (Consumiciones)EnergeticasMEDIA</v>
      </c>
      <c r="B1564" s="12" t="s">
        <v>118</v>
      </c>
      <c r="C1564" s="12" t="s">
        <v>181</v>
      </c>
      <c r="D1564" s="12" t="s">
        <v>18</v>
      </c>
      <c r="E1564" s="13">
        <v>36.553381258571378</v>
      </c>
      <c r="F1564" s="13">
        <v>34.682956938808843</v>
      </c>
      <c r="G1564" s="13">
        <v>21.746020616427373</v>
      </c>
      <c r="H1564" s="13">
        <v>18.121002303123451</v>
      </c>
      <c r="I1564" s="13">
        <v>0</v>
      </c>
      <c r="J1564" s="13">
        <v>0</v>
      </c>
      <c r="K1564" s="13">
        <v>0</v>
      </c>
      <c r="L1564" s="13">
        <v>0</v>
      </c>
      <c r="M1564" s="13">
        <v>0</v>
      </c>
      <c r="N1564" s="13"/>
      <c r="O1564" s="13"/>
    </row>
    <row r="1565" spans="1:15" x14ac:dyDescent="0.35">
      <c r="A1565" s="12" t="str">
        <f t="shared" si="24"/>
        <v>DISTRIBUCION VOLUMEN X CRITERIO (Consumiciones)EnergeticasMEDIA BAJA</v>
      </c>
      <c r="B1565" s="12" t="s">
        <v>118</v>
      </c>
      <c r="C1565" s="12" t="s">
        <v>181</v>
      </c>
      <c r="D1565" s="12" t="s">
        <v>19</v>
      </c>
      <c r="E1565" s="13">
        <v>22.136951681232794</v>
      </c>
      <c r="F1565" s="13">
        <v>26.560083147460979</v>
      </c>
      <c r="G1565" s="13">
        <v>30.493641954674295</v>
      </c>
      <c r="H1565" s="13">
        <v>32.214728288814158</v>
      </c>
      <c r="I1565" s="13">
        <v>0</v>
      </c>
      <c r="J1565" s="13">
        <v>0</v>
      </c>
      <c r="K1565" s="13">
        <v>0</v>
      </c>
      <c r="L1565" s="13">
        <v>0</v>
      </c>
      <c r="M1565" s="13">
        <v>0</v>
      </c>
      <c r="N1565" s="13"/>
      <c r="O1565" s="13"/>
    </row>
    <row r="1566" spans="1:15" x14ac:dyDescent="0.35">
      <c r="A1566" s="12" t="str">
        <f t="shared" si="24"/>
        <v>DISTRIBUCION VOLUMEN X CRITERIO (Consumiciones)EnergeticasBAJA</v>
      </c>
      <c r="B1566" s="12" t="s">
        <v>118</v>
      </c>
      <c r="C1566" s="12" t="s">
        <v>181</v>
      </c>
      <c r="D1566" s="12" t="s">
        <v>20</v>
      </c>
      <c r="E1566" s="13">
        <v>32.733220297825085</v>
      </c>
      <c r="F1566" s="13">
        <v>30.581063715066716</v>
      </c>
      <c r="G1566" s="13">
        <v>34.31855179517283</v>
      </c>
      <c r="H1566" s="13">
        <v>38.767660186342603</v>
      </c>
      <c r="I1566" s="13">
        <v>0</v>
      </c>
      <c r="J1566" s="13">
        <v>0</v>
      </c>
      <c r="K1566" s="13">
        <v>0</v>
      </c>
      <c r="L1566" s="13">
        <v>0</v>
      </c>
      <c r="M1566" s="13">
        <v>0</v>
      </c>
      <c r="N1566" s="13"/>
      <c r="O1566" s="13"/>
    </row>
    <row r="1567" spans="1:15" x14ac:dyDescent="0.35">
      <c r="A1567" s="12" t="str">
        <f t="shared" si="24"/>
        <v>DISTRIBUCION VOLUMEN X CRITERIO (Consumiciones)EnergeticasHOMBRE</v>
      </c>
      <c r="B1567" s="12" t="s">
        <v>118</v>
      </c>
      <c r="C1567" s="12" t="s">
        <v>181</v>
      </c>
      <c r="D1567" s="12" t="s">
        <v>21</v>
      </c>
      <c r="E1567" s="13">
        <v>58.637384462337941</v>
      </c>
      <c r="F1567" s="13">
        <v>64.845999395764281</v>
      </c>
      <c r="G1567" s="13">
        <v>50.499294758383392</v>
      </c>
      <c r="H1567" s="13">
        <v>54.300016989332725</v>
      </c>
      <c r="I1567" s="13">
        <v>0</v>
      </c>
      <c r="J1567" s="13">
        <v>0</v>
      </c>
      <c r="K1567" s="13">
        <v>0</v>
      </c>
      <c r="L1567" s="13">
        <v>0</v>
      </c>
      <c r="M1567" s="13">
        <v>0</v>
      </c>
      <c r="N1567" s="13"/>
      <c r="O1567" s="13"/>
    </row>
    <row r="1568" spans="1:15" x14ac:dyDescent="0.35">
      <c r="A1568" s="12" t="str">
        <f t="shared" si="24"/>
        <v>DISTRIBUCION VOLUMEN X CRITERIO (Consumiciones)EnergeticasMUJER</v>
      </c>
      <c r="B1568" s="12" t="s">
        <v>118</v>
      </c>
      <c r="C1568" s="12" t="s">
        <v>181</v>
      </c>
      <c r="D1568" s="12" t="s">
        <v>22</v>
      </c>
      <c r="E1568" s="13">
        <v>41.362615537662052</v>
      </c>
      <c r="F1568" s="13">
        <v>35.153971693435651</v>
      </c>
      <c r="G1568" s="13">
        <v>49.500732418557504</v>
      </c>
      <c r="H1568" s="13">
        <v>45.699954882632966</v>
      </c>
      <c r="I1568" s="13">
        <v>0</v>
      </c>
      <c r="J1568" s="13">
        <v>0</v>
      </c>
      <c r="K1568" s="13">
        <v>0</v>
      </c>
      <c r="L1568" s="13">
        <v>0</v>
      </c>
      <c r="M1568" s="13">
        <v>0</v>
      </c>
      <c r="N1568" s="13"/>
      <c r="O1568" s="13"/>
    </row>
    <row r="1569" spans="1:15" x14ac:dyDescent="0.35">
      <c r="A1569" s="12" t="str">
        <f t="shared" si="24"/>
        <v>DISTRIBUCION VOLUMEN X CRITERIO (Consumiciones)GaseosasT.ESPAÑA</v>
      </c>
      <c r="B1569" s="12" t="s">
        <v>118</v>
      </c>
      <c r="C1569" s="12" t="s">
        <v>167</v>
      </c>
      <c r="D1569" s="12" t="s">
        <v>36</v>
      </c>
      <c r="E1569" s="13">
        <v>100</v>
      </c>
      <c r="F1569" s="13">
        <v>100</v>
      </c>
      <c r="G1569" s="13">
        <v>100</v>
      </c>
      <c r="H1569" s="13">
        <v>100</v>
      </c>
      <c r="I1569" s="13">
        <v>0</v>
      </c>
      <c r="J1569" s="13">
        <v>0</v>
      </c>
      <c r="K1569" s="13">
        <v>0</v>
      </c>
      <c r="L1569" s="13">
        <v>0</v>
      </c>
      <c r="M1569" s="13">
        <v>0</v>
      </c>
      <c r="N1569" s="13"/>
      <c r="O1569" s="13"/>
    </row>
    <row r="1570" spans="1:15" x14ac:dyDescent="0.35">
      <c r="A1570" s="12" t="str">
        <f t="shared" si="24"/>
        <v>DISTRIBUCION VOLUMEN X CRITERIO (Consumiciones)GaseosasBCN AM</v>
      </c>
      <c r="B1570" s="12" t="s">
        <v>118</v>
      </c>
      <c r="C1570" s="12" t="s">
        <v>167</v>
      </c>
      <c r="D1570" s="12" t="s">
        <v>1</v>
      </c>
      <c r="E1570" s="13">
        <v>9.4162380746576062</v>
      </c>
      <c r="F1570" s="13">
        <v>9.332209551724354</v>
      </c>
      <c r="G1570" s="13">
        <v>5.4390284755387048</v>
      </c>
      <c r="H1570" s="13">
        <v>6.3629681138358345</v>
      </c>
      <c r="I1570" s="13">
        <v>0</v>
      </c>
      <c r="J1570" s="13">
        <v>0</v>
      </c>
      <c r="K1570" s="13">
        <v>0</v>
      </c>
      <c r="L1570" s="13">
        <v>0</v>
      </c>
      <c r="M1570" s="13">
        <v>0</v>
      </c>
      <c r="N1570" s="13"/>
      <c r="O1570" s="13"/>
    </row>
    <row r="1571" spans="1:15" x14ac:dyDescent="0.35">
      <c r="A1571" s="12" t="str">
        <f t="shared" si="24"/>
        <v>DISTRIBUCION VOLUMEN X CRITERIO (Consumiciones)GaseosasREST.CAT ARAGON</v>
      </c>
      <c r="B1571" s="12" t="s">
        <v>118</v>
      </c>
      <c r="C1571" s="12" t="s">
        <v>167</v>
      </c>
      <c r="D1571" s="12" t="s">
        <v>2</v>
      </c>
      <c r="E1571" s="13">
        <v>16.965168473005541</v>
      </c>
      <c r="F1571" s="13">
        <v>14.927817298828765</v>
      </c>
      <c r="G1571" s="13">
        <v>10.065117077361943</v>
      </c>
      <c r="H1571" s="13">
        <v>7.3180441749666594</v>
      </c>
      <c r="I1571" s="13">
        <v>0</v>
      </c>
      <c r="J1571" s="13">
        <v>0</v>
      </c>
      <c r="K1571" s="13">
        <v>0</v>
      </c>
      <c r="L1571" s="13">
        <v>0</v>
      </c>
      <c r="M1571" s="13">
        <v>0</v>
      </c>
      <c r="N1571" s="13"/>
      <c r="O1571" s="13"/>
    </row>
    <row r="1572" spans="1:15" x14ac:dyDescent="0.35">
      <c r="A1572" s="12" t="str">
        <f t="shared" si="24"/>
        <v>DISTRIBUCION VOLUMEN X CRITERIO (Consumiciones)GaseosasLEVANTE</v>
      </c>
      <c r="B1572" s="12" t="s">
        <v>118</v>
      </c>
      <c r="C1572" s="12" t="s">
        <v>167</v>
      </c>
      <c r="D1572" s="12" t="s">
        <v>3</v>
      </c>
      <c r="E1572" s="13">
        <v>21.398783291230103</v>
      </c>
      <c r="F1572" s="13">
        <v>23.27490787157301</v>
      </c>
      <c r="G1572" s="13">
        <v>19.552219284704726</v>
      </c>
      <c r="H1572" s="13">
        <v>25.050107680265793</v>
      </c>
      <c r="I1572" s="13">
        <v>0</v>
      </c>
      <c r="J1572" s="13">
        <v>0</v>
      </c>
      <c r="K1572" s="13">
        <v>0</v>
      </c>
      <c r="L1572" s="13">
        <v>0</v>
      </c>
      <c r="M1572" s="13">
        <v>0</v>
      </c>
      <c r="N1572" s="13"/>
      <c r="O1572" s="13"/>
    </row>
    <row r="1573" spans="1:15" x14ac:dyDescent="0.35">
      <c r="A1573" s="12" t="str">
        <f t="shared" si="24"/>
        <v>DISTRIBUCION VOLUMEN X CRITERIO (Consumiciones)GaseosasANDALUCIA</v>
      </c>
      <c r="B1573" s="12" t="s">
        <v>118</v>
      </c>
      <c r="C1573" s="12" t="s">
        <v>167</v>
      </c>
      <c r="D1573" s="12" t="s">
        <v>4</v>
      </c>
      <c r="E1573" s="13">
        <v>6.7144030287388716</v>
      </c>
      <c r="F1573" s="13">
        <v>6.6413801827263308</v>
      </c>
      <c r="G1573" s="13">
        <v>8.8624879934572736</v>
      </c>
      <c r="H1573" s="13">
        <v>9.8046666577326036</v>
      </c>
      <c r="I1573" s="13">
        <v>0</v>
      </c>
      <c r="J1573" s="13">
        <v>0</v>
      </c>
      <c r="K1573" s="13">
        <v>0</v>
      </c>
      <c r="L1573" s="13">
        <v>0</v>
      </c>
      <c r="M1573" s="13">
        <v>0</v>
      </c>
      <c r="N1573" s="13"/>
      <c r="O1573" s="13"/>
    </row>
    <row r="1574" spans="1:15" x14ac:dyDescent="0.35">
      <c r="A1574" s="12" t="str">
        <f t="shared" si="24"/>
        <v>DISTRIBUCION VOLUMEN X CRITERIO (Consumiciones)GaseosasMDD AM</v>
      </c>
      <c r="B1574" s="12" t="s">
        <v>118</v>
      </c>
      <c r="C1574" s="12" t="s">
        <v>167</v>
      </c>
      <c r="D1574" s="12" t="s">
        <v>5</v>
      </c>
      <c r="E1574" s="13">
        <v>17.815656380590493</v>
      </c>
      <c r="F1574" s="13">
        <v>13.190973685479527</v>
      </c>
      <c r="G1574" s="13">
        <v>34.005119000476647</v>
      </c>
      <c r="H1574" s="13">
        <v>31.562160474617084</v>
      </c>
      <c r="I1574" s="13">
        <v>0</v>
      </c>
      <c r="J1574" s="13">
        <v>0</v>
      </c>
      <c r="K1574" s="13">
        <v>0</v>
      </c>
      <c r="L1574" s="13">
        <v>0</v>
      </c>
      <c r="M1574" s="13">
        <v>0</v>
      </c>
      <c r="N1574" s="13"/>
      <c r="O1574" s="13"/>
    </row>
    <row r="1575" spans="1:15" x14ac:dyDescent="0.35">
      <c r="A1575" s="12" t="str">
        <f t="shared" si="24"/>
        <v>DISTRIBUCION VOLUMEN X CRITERIO (Consumiciones)GaseosasRTO CENTRO</v>
      </c>
      <c r="B1575" s="12" t="s">
        <v>118</v>
      </c>
      <c r="C1575" s="12" t="s">
        <v>167</v>
      </c>
      <c r="D1575" s="12" t="s">
        <v>6</v>
      </c>
      <c r="E1575" s="13">
        <v>5.0708281059171254</v>
      </c>
      <c r="F1575" s="13">
        <v>5.1026939309503287</v>
      </c>
      <c r="G1575" s="13">
        <v>2.279729957474351</v>
      </c>
      <c r="H1575" s="13">
        <v>5.9103486716290421</v>
      </c>
      <c r="I1575" s="13">
        <v>0</v>
      </c>
      <c r="J1575" s="13">
        <v>0</v>
      </c>
      <c r="K1575" s="13">
        <v>0</v>
      </c>
      <c r="L1575" s="13">
        <v>0</v>
      </c>
      <c r="M1575" s="13">
        <v>0</v>
      </c>
      <c r="N1575" s="13"/>
      <c r="O1575" s="13"/>
    </row>
    <row r="1576" spans="1:15" x14ac:dyDescent="0.35">
      <c r="A1576" s="12" t="str">
        <f t="shared" si="24"/>
        <v>DISTRIBUCION VOLUMEN X CRITERIO (Consumiciones)GaseosasNORTE-CENTRO</v>
      </c>
      <c r="B1576" s="12" t="s">
        <v>118</v>
      </c>
      <c r="C1576" s="12" t="s">
        <v>167</v>
      </c>
      <c r="D1576" s="12" t="s">
        <v>7</v>
      </c>
      <c r="E1576" s="13">
        <v>12.264360225658001</v>
      </c>
      <c r="F1576" s="13">
        <v>7.6234045690667926</v>
      </c>
      <c r="G1576" s="13">
        <v>4.5588307669402113</v>
      </c>
      <c r="H1576" s="13">
        <v>4.9629340651322904</v>
      </c>
      <c r="I1576" s="13">
        <v>0</v>
      </c>
      <c r="J1576" s="13">
        <v>0</v>
      </c>
      <c r="K1576" s="13">
        <v>0</v>
      </c>
      <c r="L1576" s="13">
        <v>0</v>
      </c>
      <c r="M1576" s="13">
        <v>0</v>
      </c>
      <c r="N1576" s="13"/>
      <c r="O1576" s="13"/>
    </row>
    <row r="1577" spans="1:15" x14ac:dyDescent="0.35">
      <c r="A1577" s="12" t="str">
        <f t="shared" si="24"/>
        <v>DISTRIBUCION VOLUMEN X CRITERIO (Consumiciones)GaseosasNOROESTE</v>
      </c>
      <c r="B1577" s="12" t="s">
        <v>118</v>
      </c>
      <c r="C1577" s="12" t="s">
        <v>167</v>
      </c>
      <c r="D1577" s="12" t="s">
        <v>8</v>
      </c>
      <c r="E1577" s="13">
        <v>10.354558458788022</v>
      </c>
      <c r="F1577" s="13">
        <v>19.906638068940648</v>
      </c>
      <c r="G1577" s="13">
        <v>15.237483986968314</v>
      </c>
      <c r="H1577" s="13">
        <v>9.0287781032092642</v>
      </c>
      <c r="I1577" s="13">
        <v>0</v>
      </c>
      <c r="J1577" s="13">
        <v>0</v>
      </c>
      <c r="K1577" s="13">
        <v>0</v>
      </c>
      <c r="L1577" s="13">
        <v>0</v>
      </c>
      <c r="M1577" s="13">
        <v>0</v>
      </c>
      <c r="N1577" s="13"/>
      <c r="O1577" s="13"/>
    </row>
    <row r="1578" spans="1:15" x14ac:dyDescent="0.35">
      <c r="A1578" s="12" t="str">
        <f t="shared" si="24"/>
        <v>DISTRIBUCION VOLUMEN X CRITERIO (Consumiciones)Gaseosas&lt;2MIL</v>
      </c>
      <c r="B1578" s="12" t="s">
        <v>118</v>
      </c>
      <c r="C1578" s="12" t="s">
        <v>167</v>
      </c>
      <c r="D1578" s="12" t="s">
        <v>9</v>
      </c>
      <c r="E1578" s="13">
        <v>3.6083199206449499</v>
      </c>
      <c r="F1578" s="13">
        <v>3.2909685837346587</v>
      </c>
      <c r="G1578" s="13">
        <v>3.1295052322161001</v>
      </c>
      <c r="H1578" s="13">
        <v>1.7911409839678254</v>
      </c>
      <c r="I1578" s="13">
        <v>0</v>
      </c>
      <c r="J1578" s="13">
        <v>0</v>
      </c>
      <c r="K1578" s="13">
        <v>0</v>
      </c>
      <c r="L1578" s="13">
        <v>0</v>
      </c>
      <c r="M1578" s="13">
        <v>0</v>
      </c>
      <c r="N1578" s="13"/>
      <c r="O1578" s="13"/>
    </row>
    <row r="1579" spans="1:15" x14ac:dyDescent="0.35">
      <c r="A1579" s="12" t="str">
        <f t="shared" si="24"/>
        <v>DISTRIBUCION VOLUMEN X CRITERIO (Consumiciones)Gaseosas2-5MIL</v>
      </c>
      <c r="B1579" s="12" t="s">
        <v>118</v>
      </c>
      <c r="C1579" s="12" t="s">
        <v>167</v>
      </c>
      <c r="D1579" s="12" t="s">
        <v>10</v>
      </c>
      <c r="E1579" s="13">
        <v>3.0949756987043404</v>
      </c>
      <c r="F1579" s="13">
        <v>1.3826574220254209</v>
      </c>
      <c r="G1579" s="13">
        <v>2.1527459699890712</v>
      </c>
      <c r="H1579" s="13">
        <v>1.596557110247816</v>
      </c>
      <c r="I1579" s="13">
        <v>0</v>
      </c>
      <c r="J1579" s="13">
        <v>0</v>
      </c>
      <c r="K1579" s="13">
        <v>0</v>
      </c>
      <c r="L1579" s="13">
        <v>0</v>
      </c>
      <c r="M1579" s="13">
        <v>0</v>
      </c>
      <c r="N1579" s="13"/>
      <c r="O1579" s="13"/>
    </row>
    <row r="1580" spans="1:15" x14ac:dyDescent="0.35">
      <c r="A1580" s="12" t="str">
        <f t="shared" si="24"/>
        <v>DISTRIBUCION VOLUMEN X CRITERIO (Consumiciones)Gaseosas5-10MIL</v>
      </c>
      <c r="B1580" s="12" t="s">
        <v>118</v>
      </c>
      <c r="C1580" s="12" t="s">
        <v>167</v>
      </c>
      <c r="D1580" s="12" t="s">
        <v>11</v>
      </c>
      <c r="E1580" s="13">
        <v>7.1505745437144057</v>
      </c>
      <c r="F1580" s="13">
        <v>3.8992076920335212</v>
      </c>
      <c r="G1580" s="13">
        <v>3.5172687428723268</v>
      </c>
      <c r="H1580" s="13">
        <v>3.1587235409063412</v>
      </c>
      <c r="I1580" s="13">
        <v>0</v>
      </c>
      <c r="J1580" s="13">
        <v>0</v>
      </c>
      <c r="K1580" s="13">
        <v>0</v>
      </c>
      <c r="L1580" s="13">
        <v>0</v>
      </c>
      <c r="M1580" s="13">
        <v>0</v>
      </c>
      <c r="N1580" s="13"/>
      <c r="O1580" s="13"/>
    </row>
    <row r="1581" spans="1:15" x14ac:dyDescent="0.35">
      <c r="A1581" s="12" t="str">
        <f t="shared" si="24"/>
        <v>DISTRIBUCION VOLUMEN X CRITERIO (Consumiciones)Gaseosas10-30MIL</v>
      </c>
      <c r="B1581" s="12" t="s">
        <v>118</v>
      </c>
      <c r="C1581" s="12" t="s">
        <v>167</v>
      </c>
      <c r="D1581" s="12" t="s">
        <v>12</v>
      </c>
      <c r="E1581" s="13">
        <v>20.604959452944541</v>
      </c>
      <c r="F1581" s="13">
        <v>26.826693726880535</v>
      </c>
      <c r="G1581" s="13">
        <v>16.60534067563362</v>
      </c>
      <c r="H1581" s="13">
        <v>14.763140640502769</v>
      </c>
      <c r="I1581" s="13">
        <v>0</v>
      </c>
      <c r="J1581" s="13">
        <v>0</v>
      </c>
      <c r="K1581" s="13">
        <v>0</v>
      </c>
      <c r="L1581" s="13">
        <v>0</v>
      </c>
      <c r="M1581" s="13">
        <v>0</v>
      </c>
      <c r="N1581" s="13"/>
      <c r="O1581" s="13"/>
    </row>
    <row r="1582" spans="1:15" x14ac:dyDescent="0.35">
      <c r="A1582" s="12" t="str">
        <f t="shared" si="24"/>
        <v>DISTRIBUCION VOLUMEN X CRITERIO (Consumiciones)Gaseosas30-100MIL</v>
      </c>
      <c r="B1582" s="12" t="s">
        <v>118</v>
      </c>
      <c r="C1582" s="12" t="s">
        <v>167</v>
      </c>
      <c r="D1582" s="12" t="s">
        <v>13</v>
      </c>
      <c r="E1582" s="13">
        <v>16.386207781722906</v>
      </c>
      <c r="F1582" s="13">
        <v>19.134485489030197</v>
      </c>
      <c r="G1582" s="13">
        <v>9.3556273334567166</v>
      </c>
      <c r="H1582" s="13">
        <v>9.0637797733825494</v>
      </c>
      <c r="I1582" s="13">
        <v>0</v>
      </c>
      <c r="J1582" s="13">
        <v>0</v>
      </c>
      <c r="K1582" s="13">
        <v>0</v>
      </c>
      <c r="L1582" s="13">
        <v>0</v>
      </c>
      <c r="M1582" s="13">
        <v>0</v>
      </c>
      <c r="N1582" s="13"/>
      <c r="O1582" s="13"/>
    </row>
    <row r="1583" spans="1:15" x14ac:dyDescent="0.35">
      <c r="A1583" s="12" t="str">
        <f t="shared" si="24"/>
        <v>DISTRIBUCION VOLUMEN X CRITERIO (Consumiciones)Gaseosas100-200MIL</v>
      </c>
      <c r="B1583" s="12" t="s">
        <v>118</v>
      </c>
      <c r="C1583" s="12" t="s">
        <v>167</v>
      </c>
      <c r="D1583" s="12" t="s">
        <v>14</v>
      </c>
      <c r="E1583" s="13">
        <v>7.1020789105793929</v>
      </c>
      <c r="F1583" s="13">
        <v>6.3424962068876347</v>
      </c>
      <c r="G1583" s="13">
        <v>4.1581043258707524</v>
      </c>
      <c r="H1583" s="13">
        <v>3.5089809659805806</v>
      </c>
      <c r="I1583" s="13">
        <v>0</v>
      </c>
      <c r="J1583" s="13">
        <v>0</v>
      </c>
      <c r="K1583" s="13">
        <v>0</v>
      </c>
      <c r="L1583" s="13">
        <v>0</v>
      </c>
      <c r="M1583" s="13">
        <v>0</v>
      </c>
      <c r="N1583" s="13"/>
      <c r="O1583" s="13"/>
    </row>
    <row r="1584" spans="1:15" x14ac:dyDescent="0.35">
      <c r="A1584" s="12" t="str">
        <f t="shared" si="24"/>
        <v>DISTRIBUCION VOLUMEN X CRITERIO (Consumiciones)Gaseosas200-500MIL</v>
      </c>
      <c r="B1584" s="12" t="s">
        <v>118</v>
      </c>
      <c r="C1584" s="12" t="s">
        <v>167</v>
      </c>
      <c r="D1584" s="12" t="s">
        <v>15</v>
      </c>
      <c r="E1584" s="13">
        <v>11.559418638691689</v>
      </c>
      <c r="F1584" s="13">
        <v>6.6298865805240537</v>
      </c>
      <c r="G1584" s="13">
        <v>12.436524290696365</v>
      </c>
      <c r="H1584" s="13">
        <v>11.023883229822296</v>
      </c>
      <c r="I1584" s="13">
        <v>0</v>
      </c>
      <c r="J1584" s="13">
        <v>0</v>
      </c>
      <c r="K1584" s="13">
        <v>0</v>
      </c>
      <c r="L1584" s="13">
        <v>0</v>
      </c>
      <c r="M1584" s="13">
        <v>0</v>
      </c>
      <c r="N1584" s="13"/>
      <c r="O1584" s="13"/>
    </row>
    <row r="1585" spans="1:15" x14ac:dyDescent="0.35">
      <c r="A1585" s="12" t="str">
        <f t="shared" si="24"/>
        <v>DISTRIBUCION VOLUMEN X CRITERIO (Consumiciones)Gaseosas&gt;500MIL</v>
      </c>
      <c r="B1585" s="12" t="s">
        <v>118</v>
      </c>
      <c r="C1585" s="12" t="s">
        <v>167</v>
      </c>
      <c r="D1585" s="12" t="s">
        <v>16</v>
      </c>
      <c r="E1585" s="13">
        <v>30.493461487724964</v>
      </c>
      <c r="F1585" s="13">
        <v>32.493628060435412</v>
      </c>
      <c r="G1585" s="13">
        <v>48.644896870389303</v>
      </c>
      <c r="H1585" s="13">
        <v>55.093780354096587</v>
      </c>
      <c r="I1585" s="13">
        <v>0</v>
      </c>
      <c r="J1585" s="13">
        <v>0</v>
      </c>
      <c r="K1585" s="13">
        <v>0</v>
      </c>
      <c r="L1585" s="13">
        <v>0</v>
      </c>
      <c r="M1585" s="13">
        <v>0</v>
      </c>
      <c r="N1585" s="13"/>
      <c r="O1585" s="13"/>
    </row>
    <row r="1586" spans="1:15" x14ac:dyDescent="0.35">
      <c r="A1586" s="12" t="str">
        <f t="shared" si="24"/>
        <v>DISTRIBUCION VOLUMEN X CRITERIO (Consumiciones)GaseosasDE 15 A 19 AÑOS</v>
      </c>
      <c r="B1586" s="12" t="s">
        <v>118</v>
      </c>
      <c r="C1586" s="12" t="s">
        <v>167</v>
      </c>
      <c r="D1586" s="12" t="s">
        <v>39</v>
      </c>
      <c r="E1586" s="13" t="s">
        <v>212</v>
      </c>
      <c r="F1586" s="13" t="s">
        <v>212</v>
      </c>
      <c r="G1586" s="13">
        <v>0.66093058072894317</v>
      </c>
      <c r="H1586" s="13">
        <v>0.13586956467789482</v>
      </c>
      <c r="I1586" s="13">
        <v>0</v>
      </c>
      <c r="J1586" s="13">
        <v>0</v>
      </c>
      <c r="K1586" s="13">
        <v>0</v>
      </c>
      <c r="L1586" s="13">
        <v>0</v>
      </c>
      <c r="M1586" s="13">
        <v>0</v>
      </c>
      <c r="N1586" s="13"/>
      <c r="O1586" s="13"/>
    </row>
    <row r="1587" spans="1:15" x14ac:dyDescent="0.35">
      <c r="A1587" s="12" t="str">
        <f t="shared" si="24"/>
        <v>DISTRIBUCION VOLUMEN X CRITERIO (Consumiciones)GaseosasDE 20 A 24 AÑOS</v>
      </c>
      <c r="B1587" s="12" t="s">
        <v>118</v>
      </c>
      <c r="C1587" s="12" t="s">
        <v>167</v>
      </c>
      <c r="D1587" s="12" t="s">
        <v>40</v>
      </c>
      <c r="E1587" s="13">
        <v>0.48076792807339391</v>
      </c>
      <c r="F1587" s="13">
        <v>1.2707384181655663</v>
      </c>
      <c r="G1587" s="13">
        <v>1.3342797263387103</v>
      </c>
      <c r="H1587" s="13">
        <v>0.72362975062550849</v>
      </c>
      <c r="I1587" s="13">
        <v>0</v>
      </c>
      <c r="J1587" s="13">
        <v>0</v>
      </c>
      <c r="K1587" s="13">
        <v>0</v>
      </c>
      <c r="L1587" s="13">
        <v>0</v>
      </c>
      <c r="M1587" s="13">
        <v>0</v>
      </c>
      <c r="N1587" s="13"/>
      <c r="O1587" s="13"/>
    </row>
    <row r="1588" spans="1:15" x14ac:dyDescent="0.35">
      <c r="A1588" s="12" t="str">
        <f t="shared" si="24"/>
        <v>DISTRIBUCION VOLUMEN X CRITERIO (Consumiciones)GaseosasDE 25 A 34 AÑOS</v>
      </c>
      <c r="B1588" s="12" t="s">
        <v>118</v>
      </c>
      <c r="C1588" s="12" t="s">
        <v>167</v>
      </c>
      <c r="D1588" s="12" t="s">
        <v>41</v>
      </c>
      <c r="E1588" s="13">
        <v>1.7217154032858351</v>
      </c>
      <c r="F1588" s="13">
        <v>2.271910421746572</v>
      </c>
      <c r="G1588" s="13">
        <v>1.7411673719810461</v>
      </c>
      <c r="H1588" s="13">
        <v>1.2916782685390475</v>
      </c>
      <c r="I1588" s="13">
        <v>0</v>
      </c>
      <c r="J1588" s="13">
        <v>0</v>
      </c>
      <c r="K1588" s="13">
        <v>0</v>
      </c>
      <c r="L1588" s="13">
        <v>0</v>
      </c>
      <c r="M1588" s="13">
        <v>0</v>
      </c>
      <c r="N1588" s="13"/>
      <c r="O1588" s="13"/>
    </row>
    <row r="1589" spans="1:15" x14ac:dyDescent="0.35">
      <c r="A1589" s="12" t="str">
        <f t="shared" si="24"/>
        <v>DISTRIBUCION VOLUMEN X CRITERIO (Consumiciones)GaseosasDE 35 A 49 AÑOS</v>
      </c>
      <c r="B1589" s="12" t="s">
        <v>118</v>
      </c>
      <c r="C1589" s="12" t="s">
        <v>167</v>
      </c>
      <c r="D1589" s="12" t="s">
        <v>42</v>
      </c>
      <c r="E1589" s="13">
        <v>14.163089839725144</v>
      </c>
      <c r="F1589" s="13">
        <v>6.393848413881499</v>
      </c>
      <c r="G1589" s="13">
        <v>9.9882907129068919</v>
      </c>
      <c r="H1589" s="13">
        <v>8.9634204751829127</v>
      </c>
      <c r="I1589" s="13">
        <v>0</v>
      </c>
      <c r="J1589" s="13">
        <v>0</v>
      </c>
      <c r="K1589" s="13">
        <v>0</v>
      </c>
      <c r="L1589" s="13">
        <v>0</v>
      </c>
      <c r="M1589" s="13">
        <v>0</v>
      </c>
      <c r="N1589" s="13"/>
      <c r="O1589" s="13"/>
    </row>
    <row r="1590" spans="1:15" x14ac:dyDescent="0.35">
      <c r="A1590" s="12" t="str">
        <f t="shared" si="24"/>
        <v>DISTRIBUCION VOLUMEN X CRITERIO (Consumiciones)GaseosasDE 50 A 59 AÑOS</v>
      </c>
      <c r="B1590" s="12" t="s">
        <v>118</v>
      </c>
      <c r="C1590" s="12" t="s">
        <v>167</v>
      </c>
      <c r="D1590" s="12" t="s">
        <v>43</v>
      </c>
      <c r="E1590" s="13">
        <v>36.649665597216874</v>
      </c>
      <c r="F1590" s="13">
        <v>23.345731272228409</v>
      </c>
      <c r="G1590" s="13">
        <v>15.945459019563041</v>
      </c>
      <c r="H1590" s="13">
        <v>14.559900653228844</v>
      </c>
      <c r="I1590" s="13">
        <v>0</v>
      </c>
      <c r="J1590" s="13">
        <v>0</v>
      </c>
      <c r="K1590" s="13">
        <v>0</v>
      </c>
      <c r="L1590" s="13">
        <v>0</v>
      </c>
      <c r="M1590" s="13">
        <v>0</v>
      </c>
      <c r="N1590" s="13"/>
      <c r="O1590" s="13"/>
    </row>
    <row r="1591" spans="1:15" x14ac:dyDescent="0.35">
      <c r="A1591" s="12" t="str">
        <f t="shared" si="24"/>
        <v>DISTRIBUCION VOLUMEN X CRITERIO (Consumiciones)GaseosasDE 60 A 75 AÑOS</v>
      </c>
      <c r="B1591" s="12" t="s">
        <v>118</v>
      </c>
      <c r="C1591" s="12" t="s">
        <v>167</v>
      </c>
      <c r="D1591" s="12" t="s">
        <v>44</v>
      </c>
      <c r="E1591" s="13">
        <v>46.984749743597469</v>
      </c>
      <c r="F1591" s="13">
        <v>66.717788945706943</v>
      </c>
      <c r="G1591" s="13">
        <v>70.329907225224659</v>
      </c>
      <c r="H1591" s="13">
        <v>74.325540349450876</v>
      </c>
      <c r="I1591" s="13">
        <v>0</v>
      </c>
      <c r="J1591" s="13">
        <v>0</v>
      </c>
      <c r="K1591" s="13">
        <v>0</v>
      </c>
      <c r="L1591" s="13">
        <v>0</v>
      </c>
      <c r="M1591" s="13">
        <v>0</v>
      </c>
      <c r="N1591" s="13"/>
      <c r="O1591" s="13"/>
    </row>
    <row r="1592" spans="1:15" x14ac:dyDescent="0.35">
      <c r="A1592" s="12" t="str">
        <f t="shared" si="24"/>
        <v>DISTRIBUCION VOLUMEN X CRITERIO (Consumiciones)GaseosasALTA Y MEDIA ALTA</v>
      </c>
      <c r="B1592" s="12" t="s">
        <v>118</v>
      </c>
      <c r="C1592" s="12" t="s">
        <v>167</v>
      </c>
      <c r="D1592" s="12" t="s">
        <v>17</v>
      </c>
      <c r="E1592" s="13">
        <v>26.283333815305404</v>
      </c>
      <c r="F1592" s="13">
        <v>21.94106715922965</v>
      </c>
      <c r="G1592" s="13">
        <v>38.232269864689236</v>
      </c>
      <c r="H1592" s="13">
        <v>35.713238443666519</v>
      </c>
      <c r="I1592" s="13">
        <v>0</v>
      </c>
      <c r="J1592" s="13">
        <v>0</v>
      </c>
      <c r="K1592" s="13">
        <v>0</v>
      </c>
      <c r="L1592" s="13">
        <v>0</v>
      </c>
      <c r="M1592" s="13">
        <v>0</v>
      </c>
      <c r="N1592" s="13"/>
      <c r="O1592" s="13"/>
    </row>
    <row r="1593" spans="1:15" x14ac:dyDescent="0.35">
      <c r="A1593" s="12" t="str">
        <f t="shared" si="24"/>
        <v>DISTRIBUCION VOLUMEN X CRITERIO (Consumiciones)GaseosasMEDIA</v>
      </c>
      <c r="B1593" s="12" t="s">
        <v>118</v>
      </c>
      <c r="C1593" s="12" t="s">
        <v>167</v>
      </c>
      <c r="D1593" s="12" t="s">
        <v>18</v>
      </c>
      <c r="E1593" s="13">
        <v>42.038686379192129</v>
      </c>
      <c r="F1593" s="13">
        <v>33.431545416361779</v>
      </c>
      <c r="G1593" s="13">
        <v>35.042153433535198</v>
      </c>
      <c r="H1593" s="13">
        <v>21.429762636858666</v>
      </c>
      <c r="I1593" s="13">
        <v>0</v>
      </c>
      <c r="J1593" s="13">
        <v>0</v>
      </c>
      <c r="K1593" s="13">
        <v>0</v>
      </c>
      <c r="L1593" s="13">
        <v>0</v>
      </c>
      <c r="M1593" s="13">
        <v>0</v>
      </c>
      <c r="N1593" s="13"/>
      <c r="O1593" s="13"/>
    </row>
    <row r="1594" spans="1:15" x14ac:dyDescent="0.35">
      <c r="A1594" s="12" t="str">
        <f t="shared" si="24"/>
        <v>DISTRIBUCION VOLUMEN X CRITERIO (Consumiciones)GaseosasMEDIA BAJA</v>
      </c>
      <c r="B1594" s="12" t="s">
        <v>118</v>
      </c>
      <c r="C1594" s="12" t="s">
        <v>167</v>
      </c>
      <c r="D1594" s="12" t="s">
        <v>19</v>
      </c>
      <c r="E1594" s="13">
        <v>22.463318294484406</v>
      </c>
      <c r="F1594" s="13">
        <v>32.365783925030904</v>
      </c>
      <c r="G1594" s="13">
        <v>19.593540402468619</v>
      </c>
      <c r="H1594" s="13">
        <v>35.084032299612709</v>
      </c>
      <c r="I1594" s="13">
        <v>0</v>
      </c>
      <c r="J1594" s="13">
        <v>0</v>
      </c>
      <c r="K1594" s="13">
        <v>0</v>
      </c>
      <c r="L1594" s="13">
        <v>0</v>
      </c>
      <c r="M1594" s="13">
        <v>0</v>
      </c>
      <c r="N1594" s="13"/>
      <c r="O1594" s="13"/>
    </row>
    <row r="1595" spans="1:15" x14ac:dyDescent="0.35">
      <c r="A1595" s="12" t="str">
        <f t="shared" si="24"/>
        <v>DISTRIBUCION VOLUMEN X CRITERIO (Consumiciones)GaseosasBAJA</v>
      </c>
      <c r="B1595" s="12" t="s">
        <v>118</v>
      </c>
      <c r="C1595" s="12" t="s">
        <v>167</v>
      </c>
      <c r="D1595" s="12" t="s">
        <v>20</v>
      </c>
      <c r="E1595" s="13">
        <v>9.2146496267753584</v>
      </c>
      <c r="F1595" s="13">
        <v>12.261631454144052</v>
      </c>
      <c r="G1595" s="13">
        <v>7.1320569779596585</v>
      </c>
      <c r="H1595" s="13">
        <v>7.7729765465978344</v>
      </c>
      <c r="I1595" s="13">
        <v>0</v>
      </c>
      <c r="J1595" s="13">
        <v>0</v>
      </c>
      <c r="K1595" s="13">
        <v>0</v>
      </c>
      <c r="L1595" s="13">
        <v>0</v>
      </c>
      <c r="M1595" s="13">
        <v>0</v>
      </c>
      <c r="N1595" s="13"/>
      <c r="O1595" s="13"/>
    </row>
    <row r="1596" spans="1:15" x14ac:dyDescent="0.35">
      <c r="A1596" s="12" t="str">
        <f t="shared" si="24"/>
        <v>DISTRIBUCION VOLUMEN X CRITERIO (Consumiciones)GaseosasHOMBRE</v>
      </c>
      <c r="B1596" s="12" t="s">
        <v>118</v>
      </c>
      <c r="C1596" s="12" t="s">
        <v>167</v>
      </c>
      <c r="D1596" s="12" t="s">
        <v>21</v>
      </c>
      <c r="E1596" s="13">
        <v>64.22961783048396</v>
      </c>
      <c r="F1596" s="13">
        <v>69.113351685637468</v>
      </c>
      <c r="G1596" s="13">
        <v>72.532597311154788</v>
      </c>
      <c r="H1596" s="13">
        <v>73.068914873774105</v>
      </c>
      <c r="I1596" s="13">
        <v>0</v>
      </c>
      <c r="J1596" s="13">
        <v>0</v>
      </c>
      <c r="K1596" s="13">
        <v>0</v>
      </c>
      <c r="L1596" s="13">
        <v>0</v>
      </c>
      <c r="M1596" s="13">
        <v>0</v>
      </c>
      <c r="N1596" s="13"/>
      <c r="O1596" s="13"/>
    </row>
    <row r="1597" spans="1:15" x14ac:dyDescent="0.35">
      <c r="A1597" s="12" t="str">
        <f t="shared" si="24"/>
        <v>DISTRIBUCION VOLUMEN X CRITERIO (Consumiciones)GaseosasMUJER</v>
      </c>
      <c r="B1597" s="12" t="s">
        <v>118</v>
      </c>
      <c r="C1597" s="12" t="s">
        <v>167</v>
      </c>
      <c r="D1597" s="12" t="s">
        <v>22</v>
      </c>
      <c r="E1597" s="13">
        <v>35.77037028527333</v>
      </c>
      <c r="F1597" s="13">
        <v>30.886669280437324</v>
      </c>
      <c r="G1597" s="13">
        <v>27.467402688845212</v>
      </c>
      <c r="H1597" s="13">
        <v>26.931104979697345</v>
      </c>
      <c r="I1597" s="13">
        <v>0</v>
      </c>
      <c r="J1597" s="13">
        <v>0</v>
      </c>
      <c r="K1597" s="13">
        <v>0</v>
      </c>
      <c r="L1597" s="13">
        <v>0</v>
      </c>
      <c r="M1597" s="13">
        <v>0</v>
      </c>
      <c r="N1597" s="13"/>
      <c r="O1597" s="13"/>
    </row>
    <row r="1598" spans="1:15" x14ac:dyDescent="0.35">
      <c r="A1598" s="12" t="str">
        <f t="shared" si="24"/>
        <v>DISTRIBUCION VOLUMEN X CRITERIO (Consumiciones)Bebidas Zumo+LecheT.ESPAÑA</v>
      </c>
      <c r="B1598" s="12" t="s">
        <v>118</v>
      </c>
      <c r="C1598" s="12" t="s">
        <v>168</v>
      </c>
      <c r="D1598" s="12" t="s">
        <v>36</v>
      </c>
      <c r="E1598" s="13">
        <v>100</v>
      </c>
      <c r="F1598" s="13">
        <v>100</v>
      </c>
      <c r="G1598" s="13">
        <v>100</v>
      </c>
      <c r="H1598" s="13">
        <v>100</v>
      </c>
      <c r="I1598" s="13">
        <v>0</v>
      </c>
      <c r="J1598" s="13">
        <v>0</v>
      </c>
      <c r="K1598" s="13">
        <v>0</v>
      </c>
      <c r="L1598" s="13">
        <v>0</v>
      </c>
      <c r="M1598" s="13">
        <v>0</v>
      </c>
      <c r="N1598" s="13"/>
      <c r="O1598" s="13"/>
    </row>
    <row r="1599" spans="1:15" x14ac:dyDescent="0.35">
      <c r="A1599" s="12" t="str">
        <f t="shared" si="24"/>
        <v>DISTRIBUCION VOLUMEN X CRITERIO (Consumiciones)Bebidas Zumo+LecheBCN AM</v>
      </c>
      <c r="B1599" s="12" t="s">
        <v>118</v>
      </c>
      <c r="C1599" s="12" t="s">
        <v>168</v>
      </c>
      <c r="D1599" s="12" t="s">
        <v>1</v>
      </c>
      <c r="E1599" s="13">
        <v>3.7861621317607002</v>
      </c>
      <c r="F1599" s="13">
        <v>1.7677701729883311</v>
      </c>
      <c r="G1599" s="13">
        <v>3.4439715390208874</v>
      </c>
      <c r="H1599" s="13">
        <v>2.618046033641849</v>
      </c>
      <c r="I1599" s="13">
        <v>0</v>
      </c>
      <c r="J1599" s="13">
        <v>0</v>
      </c>
      <c r="K1599" s="13">
        <v>0</v>
      </c>
      <c r="L1599" s="13">
        <v>0</v>
      </c>
      <c r="M1599" s="13">
        <v>0</v>
      </c>
      <c r="N1599" s="13"/>
      <c r="O1599" s="13"/>
    </row>
    <row r="1600" spans="1:15" x14ac:dyDescent="0.35">
      <c r="A1600" s="12" t="str">
        <f t="shared" si="24"/>
        <v>DISTRIBUCION VOLUMEN X CRITERIO (Consumiciones)Bebidas Zumo+LecheREST.CAT ARAGON</v>
      </c>
      <c r="B1600" s="12" t="s">
        <v>118</v>
      </c>
      <c r="C1600" s="12" t="s">
        <v>168</v>
      </c>
      <c r="D1600" s="12" t="s">
        <v>2</v>
      </c>
      <c r="E1600" s="13">
        <v>4.2379208316348986</v>
      </c>
      <c r="F1600" s="13">
        <v>4.2935131971178997</v>
      </c>
      <c r="G1600" s="13">
        <v>9.4597665563617461</v>
      </c>
      <c r="H1600" s="13">
        <v>5.4554415552645592</v>
      </c>
      <c r="I1600" s="13">
        <v>0</v>
      </c>
      <c r="J1600" s="13">
        <v>0</v>
      </c>
      <c r="K1600" s="13">
        <v>0</v>
      </c>
      <c r="L1600" s="13">
        <v>0</v>
      </c>
      <c r="M1600" s="13">
        <v>0</v>
      </c>
      <c r="N1600" s="13"/>
      <c r="O1600" s="13"/>
    </row>
    <row r="1601" spans="1:15" x14ac:dyDescent="0.35">
      <c r="A1601" s="12" t="str">
        <f t="shared" si="24"/>
        <v>DISTRIBUCION VOLUMEN X CRITERIO (Consumiciones)Bebidas Zumo+LecheLEVANTE</v>
      </c>
      <c r="B1601" s="12" t="s">
        <v>118</v>
      </c>
      <c r="C1601" s="12" t="s">
        <v>168</v>
      </c>
      <c r="D1601" s="12" t="s">
        <v>3</v>
      </c>
      <c r="E1601" s="13">
        <v>14.270490900106333</v>
      </c>
      <c r="F1601" s="13">
        <v>9.5700805170724461</v>
      </c>
      <c r="G1601" s="13">
        <v>12.819057910024656</v>
      </c>
      <c r="H1601" s="13">
        <v>11.888099269562149</v>
      </c>
      <c r="I1601" s="13">
        <v>0</v>
      </c>
      <c r="J1601" s="13">
        <v>0</v>
      </c>
      <c r="K1601" s="13">
        <v>0</v>
      </c>
      <c r="L1601" s="13">
        <v>0</v>
      </c>
      <c r="M1601" s="13">
        <v>0</v>
      </c>
      <c r="N1601" s="13"/>
      <c r="O1601" s="13"/>
    </row>
    <row r="1602" spans="1:15" x14ac:dyDescent="0.35">
      <c r="A1602" s="12" t="str">
        <f t="shared" si="24"/>
        <v>DISTRIBUCION VOLUMEN X CRITERIO (Consumiciones)Bebidas Zumo+LecheANDALUCIA</v>
      </c>
      <c r="B1602" s="12" t="s">
        <v>118</v>
      </c>
      <c r="C1602" s="12" t="s">
        <v>168</v>
      </c>
      <c r="D1602" s="12" t="s">
        <v>4</v>
      </c>
      <c r="E1602" s="13">
        <v>35.599927803837346</v>
      </c>
      <c r="F1602" s="13">
        <v>28.196850387413047</v>
      </c>
      <c r="G1602" s="13">
        <v>26.644322391280262</v>
      </c>
      <c r="H1602" s="13">
        <v>44.518301375107093</v>
      </c>
      <c r="I1602" s="13">
        <v>0</v>
      </c>
      <c r="J1602" s="13">
        <v>0</v>
      </c>
      <c r="K1602" s="13">
        <v>0</v>
      </c>
      <c r="L1602" s="13">
        <v>0</v>
      </c>
      <c r="M1602" s="13">
        <v>0</v>
      </c>
      <c r="N1602" s="13"/>
      <c r="O1602" s="13"/>
    </row>
    <row r="1603" spans="1:15" x14ac:dyDescent="0.35">
      <c r="A1603" s="12" t="str">
        <f t="shared" si="24"/>
        <v>DISTRIBUCION VOLUMEN X CRITERIO (Consumiciones)Bebidas Zumo+LecheMDD AM</v>
      </c>
      <c r="B1603" s="12" t="s">
        <v>118</v>
      </c>
      <c r="C1603" s="12" t="s">
        <v>168</v>
      </c>
      <c r="D1603" s="12" t="s">
        <v>5</v>
      </c>
      <c r="E1603" s="13">
        <v>9.7423448745794481</v>
      </c>
      <c r="F1603" s="13">
        <v>10.509118959722299</v>
      </c>
      <c r="G1603" s="13">
        <v>11.346291394252074</v>
      </c>
      <c r="H1603" s="13">
        <v>5.6536858000314751</v>
      </c>
      <c r="I1603" s="13">
        <v>0</v>
      </c>
      <c r="J1603" s="13">
        <v>0</v>
      </c>
      <c r="K1603" s="13">
        <v>0</v>
      </c>
      <c r="L1603" s="13">
        <v>0</v>
      </c>
      <c r="M1603" s="13">
        <v>0</v>
      </c>
      <c r="N1603" s="13"/>
      <c r="O1603" s="13"/>
    </row>
    <row r="1604" spans="1:15" x14ac:dyDescent="0.35">
      <c r="A1604" s="12" t="str">
        <f t="shared" ref="A1604:A1667" si="25">B1604&amp;C1604&amp;D1604</f>
        <v>DISTRIBUCION VOLUMEN X CRITERIO (Consumiciones)Bebidas Zumo+LecheRTO CENTRO</v>
      </c>
      <c r="B1604" s="12" t="s">
        <v>118</v>
      </c>
      <c r="C1604" s="12" t="s">
        <v>168</v>
      </c>
      <c r="D1604" s="12" t="s">
        <v>6</v>
      </c>
      <c r="E1604" s="13">
        <v>14.543842606957464</v>
      </c>
      <c r="F1604" s="13">
        <v>16.675538477386468</v>
      </c>
      <c r="G1604" s="13">
        <v>12.411987872767135</v>
      </c>
      <c r="H1604" s="13">
        <v>11.036389642076546</v>
      </c>
      <c r="I1604" s="13">
        <v>0</v>
      </c>
      <c r="J1604" s="13">
        <v>0</v>
      </c>
      <c r="K1604" s="13">
        <v>0</v>
      </c>
      <c r="L1604" s="13">
        <v>0</v>
      </c>
      <c r="M1604" s="13">
        <v>0</v>
      </c>
      <c r="N1604" s="13"/>
      <c r="O1604" s="13"/>
    </row>
    <row r="1605" spans="1:15" x14ac:dyDescent="0.35">
      <c r="A1605" s="12" t="str">
        <f t="shared" si="25"/>
        <v>DISTRIBUCION VOLUMEN X CRITERIO (Consumiciones)Bebidas Zumo+LecheNORTE-CENTRO</v>
      </c>
      <c r="B1605" s="12" t="s">
        <v>118</v>
      </c>
      <c r="C1605" s="12" t="s">
        <v>168</v>
      </c>
      <c r="D1605" s="12" t="s">
        <v>7</v>
      </c>
      <c r="E1605" s="13">
        <v>6.7631512949003687</v>
      </c>
      <c r="F1605" s="13">
        <v>20.275177855449375</v>
      </c>
      <c r="G1605" s="13">
        <v>15.111869569041872</v>
      </c>
      <c r="H1605" s="13">
        <v>8.770876545976197</v>
      </c>
      <c r="I1605" s="13">
        <v>0</v>
      </c>
      <c r="J1605" s="13">
        <v>0</v>
      </c>
      <c r="K1605" s="13">
        <v>0</v>
      </c>
      <c r="L1605" s="13">
        <v>0</v>
      </c>
      <c r="M1605" s="13">
        <v>0</v>
      </c>
      <c r="N1605" s="13"/>
      <c r="O1605" s="13"/>
    </row>
    <row r="1606" spans="1:15" x14ac:dyDescent="0.35">
      <c r="A1606" s="12" t="str">
        <f t="shared" si="25"/>
        <v>DISTRIBUCION VOLUMEN X CRITERIO (Consumiciones)Bebidas Zumo+LecheNOROESTE</v>
      </c>
      <c r="B1606" s="12" t="s">
        <v>118</v>
      </c>
      <c r="C1606" s="12" t="s">
        <v>168</v>
      </c>
      <c r="D1606" s="12" t="s">
        <v>8</v>
      </c>
      <c r="E1606" s="13">
        <v>11.056159556223436</v>
      </c>
      <c r="F1606" s="13">
        <v>8.7119743891347063</v>
      </c>
      <c r="G1606" s="13">
        <v>8.7627518120205128</v>
      </c>
      <c r="H1606" s="13">
        <v>10.05915406804705</v>
      </c>
      <c r="I1606" s="13">
        <v>0</v>
      </c>
      <c r="J1606" s="13">
        <v>0</v>
      </c>
      <c r="K1606" s="13">
        <v>0</v>
      </c>
      <c r="L1606" s="13">
        <v>0</v>
      </c>
      <c r="M1606" s="13">
        <v>0</v>
      </c>
      <c r="N1606" s="13"/>
      <c r="O1606" s="13"/>
    </row>
    <row r="1607" spans="1:15" x14ac:dyDescent="0.35">
      <c r="A1607" s="12" t="str">
        <f t="shared" si="25"/>
        <v>DISTRIBUCION VOLUMEN X CRITERIO (Consumiciones)Bebidas Zumo+Leche&lt;2MIL</v>
      </c>
      <c r="B1607" s="12" t="s">
        <v>118</v>
      </c>
      <c r="C1607" s="12" t="s">
        <v>168</v>
      </c>
      <c r="D1607" s="12" t="s">
        <v>9</v>
      </c>
      <c r="E1607" s="13">
        <v>8.1075817462683428</v>
      </c>
      <c r="F1607" s="13">
        <v>21.60755453448547</v>
      </c>
      <c r="G1607" s="13">
        <v>2.811348349419617</v>
      </c>
      <c r="H1607" s="13">
        <v>3.0924708872128037</v>
      </c>
      <c r="I1607" s="13">
        <v>0</v>
      </c>
      <c r="J1607" s="13">
        <v>0</v>
      </c>
      <c r="K1607" s="13">
        <v>0</v>
      </c>
      <c r="L1607" s="13">
        <v>0</v>
      </c>
      <c r="M1607" s="13">
        <v>0</v>
      </c>
      <c r="N1607" s="13"/>
      <c r="O1607" s="13"/>
    </row>
    <row r="1608" spans="1:15" x14ac:dyDescent="0.35">
      <c r="A1608" s="12" t="str">
        <f t="shared" si="25"/>
        <v>DISTRIBUCION VOLUMEN X CRITERIO (Consumiciones)Bebidas Zumo+Leche2-5MIL</v>
      </c>
      <c r="B1608" s="12" t="s">
        <v>118</v>
      </c>
      <c r="C1608" s="12" t="s">
        <v>168</v>
      </c>
      <c r="D1608" s="12" t="s">
        <v>10</v>
      </c>
      <c r="E1608" s="13">
        <v>6.3356499648821094</v>
      </c>
      <c r="F1608" s="13">
        <v>6.0610382174607782</v>
      </c>
      <c r="G1608" s="13">
        <v>4.9942705002358574</v>
      </c>
      <c r="H1608" s="13">
        <v>12.180957360327943</v>
      </c>
      <c r="I1608" s="13">
        <v>0</v>
      </c>
      <c r="J1608" s="13">
        <v>0</v>
      </c>
      <c r="K1608" s="13">
        <v>0</v>
      </c>
      <c r="L1608" s="13">
        <v>0</v>
      </c>
      <c r="M1608" s="13">
        <v>0</v>
      </c>
      <c r="N1608" s="13"/>
      <c r="O1608" s="13"/>
    </row>
    <row r="1609" spans="1:15" x14ac:dyDescent="0.35">
      <c r="A1609" s="12" t="str">
        <f t="shared" si="25"/>
        <v>DISTRIBUCION VOLUMEN X CRITERIO (Consumiciones)Bebidas Zumo+Leche5-10MIL</v>
      </c>
      <c r="B1609" s="12" t="s">
        <v>118</v>
      </c>
      <c r="C1609" s="12" t="s">
        <v>168</v>
      </c>
      <c r="D1609" s="12" t="s">
        <v>11</v>
      </c>
      <c r="E1609" s="13">
        <v>6.9078410575791436</v>
      </c>
      <c r="F1609" s="13">
        <v>4.5095310078169355</v>
      </c>
      <c r="G1609" s="13">
        <v>5.9177525458392717</v>
      </c>
      <c r="H1609" s="13">
        <v>17.532598350090758</v>
      </c>
      <c r="I1609" s="13">
        <v>0</v>
      </c>
      <c r="J1609" s="13">
        <v>0</v>
      </c>
      <c r="K1609" s="13">
        <v>0</v>
      </c>
      <c r="L1609" s="13">
        <v>0</v>
      </c>
      <c r="M1609" s="13">
        <v>0</v>
      </c>
      <c r="N1609" s="13"/>
      <c r="O1609" s="13"/>
    </row>
    <row r="1610" spans="1:15" x14ac:dyDescent="0.35">
      <c r="A1610" s="12" t="str">
        <f t="shared" si="25"/>
        <v>DISTRIBUCION VOLUMEN X CRITERIO (Consumiciones)Bebidas Zumo+Leche10-30MIL</v>
      </c>
      <c r="B1610" s="12" t="s">
        <v>118</v>
      </c>
      <c r="C1610" s="12" t="s">
        <v>168</v>
      </c>
      <c r="D1610" s="12" t="s">
        <v>12</v>
      </c>
      <c r="E1610" s="13">
        <v>18.815164979723559</v>
      </c>
      <c r="F1610" s="13">
        <v>9.6837371165097927</v>
      </c>
      <c r="G1610" s="13">
        <v>13.567553045931104</v>
      </c>
      <c r="H1610" s="13">
        <v>14.314437059893434</v>
      </c>
      <c r="I1610" s="13">
        <v>0</v>
      </c>
      <c r="J1610" s="13">
        <v>0</v>
      </c>
      <c r="K1610" s="13">
        <v>0</v>
      </c>
      <c r="L1610" s="13">
        <v>0</v>
      </c>
      <c r="M1610" s="13">
        <v>0</v>
      </c>
      <c r="N1610" s="13"/>
      <c r="O1610" s="13"/>
    </row>
    <row r="1611" spans="1:15" x14ac:dyDescent="0.35">
      <c r="A1611" s="12" t="str">
        <f t="shared" si="25"/>
        <v>DISTRIBUCION VOLUMEN X CRITERIO (Consumiciones)Bebidas Zumo+Leche30-100MIL</v>
      </c>
      <c r="B1611" s="12" t="s">
        <v>118</v>
      </c>
      <c r="C1611" s="12" t="s">
        <v>168</v>
      </c>
      <c r="D1611" s="12" t="s">
        <v>13</v>
      </c>
      <c r="E1611" s="13">
        <v>23.751787159222957</v>
      </c>
      <c r="F1611" s="13">
        <v>25.355235765774616</v>
      </c>
      <c r="G1611" s="13">
        <v>26.117591688957976</v>
      </c>
      <c r="H1611" s="13">
        <v>24.818783849189785</v>
      </c>
      <c r="I1611" s="13">
        <v>0</v>
      </c>
      <c r="J1611" s="13">
        <v>0</v>
      </c>
      <c r="K1611" s="13">
        <v>0</v>
      </c>
      <c r="L1611" s="13">
        <v>0</v>
      </c>
      <c r="M1611" s="13">
        <v>0</v>
      </c>
      <c r="N1611" s="13"/>
      <c r="O1611" s="13"/>
    </row>
    <row r="1612" spans="1:15" x14ac:dyDescent="0.35">
      <c r="A1612" s="12" t="str">
        <f t="shared" si="25"/>
        <v>DISTRIBUCION VOLUMEN X CRITERIO (Consumiciones)Bebidas Zumo+Leche100-200MIL</v>
      </c>
      <c r="B1612" s="12" t="s">
        <v>118</v>
      </c>
      <c r="C1612" s="12" t="s">
        <v>168</v>
      </c>
      <c r="D1612" s="12" t="s">
        <v>14</v>
      </c>
      <c r="E1612" s="13">
        <v>4.935506113352031</v>
      </c>
      <c r="F1612" s="13">
        <v>8.7956457057162094</v>
      </c>
      <c r="G1612" s="13">
        <v>10.904571780151469</v>
      </c>
      <c r="H1612" s="13">
        <v>5.6848274543581985</v>
      </c>
      <c r="I1612" s="13">
        <v>0</v>
      </c>
      <c r="J1612" s="13">
        <v>0</v>
      </c>
      <c r="K1612" s="13">
        <v>0</v>
      </c>
      <c r="L1612" s="13">
        <v>0</v>
      </c>
      <c r="M1612" s="13">
        <v>0</v>
      </c>
      <c r="N1612" s="13"/>
      <c r="O1612" s="13"/>
    </row>
    <row r="1613" spans="1:15" x14ac:dyDescent="0.35">
      <c r="A1613" s="12" t="str">
        <f t="shared" si="25"/>
        <v>DISTRIBUCION VOLUMEN X CRITERIO (Consumiciones)Bebidas Zumo+Leche200-500MIL</v>
      </c>
      <c r="B1613" s="12" t="s">
        <v>118</v>
      </c>
      <c r="C1613" s="12" t="s">
        <v>168</v>
      </c>
      <c r="D1613" s="12" t="s">
        <v>15</v>
      </c>
      <c r="E1613" s="13">
        <v>17.319068507263218</v>
      </c>
      <c r="F1613" s="13">
        <v>14.512900858513387</v>
      </c>
      <c r="G1613" s="13">
        <v>19.752710814584056</v>
      </c>
      <c r="H1613" s="13">
        <v>15.82664829322766</v>
      </c>
      <c r="I1613" s="13">
        <v>0</v>
      </c>
      <c r="J1613" s="13">
        <v>0</v>
      </c>
      <c r="K1613" s="13">
        <v>0</v>
      </c>
      <c r="L1613" s="13">
        <v>0</v>
      </c>
      <c r="M1613" s="13">
        <v>0</v>
      </c>
      <c r="N1613" s="13"/>
      <c r="O1613" s="13"/>
    </row>
    <row r="1614" spans="1:15" x14ac:dyDescent="0.35">
      <c r="A1614" s="12" t="str">
        <f t="shared" si="25"/>
        <v>DISTRIBUCION VOLUMEN X CRITERIO (Consumiciones)Bebidas Zumo+Leche&gt;500MIL</v>
      </c>
      <c r="B1614" s="12" t="s">
        <v>118</v>
      </c>
      <c r="C1614" s="12" t="s">
        <v>168</v>
      </c>
      <c r="D1614" s="12" t="s">
        <v>16</v>
      </c>
      <c r="E1614" s="13">
        <v>13.827390331798151</v>
      </c>
      <c r="F1614" s="13">
        <v>9.4743831456358443</v>
      </c>
      <c r="G1614" s="13">
        <v>15.934210797265219</v>
      </c>
      <c r="H1614" s="13">
        <v>6.5492824559924836</v>
      </c>
      <c r="I1614" s="13">
        <v>0</v>
      </c>
      <c r="J1614" s="13">
        <v>0</v>
      </c>
      <c r="K1614" s="13">
        <v>0</v>
      </c>
      <c r="L1614" s="13">
        <v>0</v>
      </c>
      <c r="M1614" s="13">
        <v>0</v>
      </c>
      <c r="N1614" s="13"/>
      <c r="O1614" s="13"/>
    </row>
    <row r="1615" spans="1:15" x14ac:dyDescent="0.35">
      <c r="A1615" s="12" t="str">
        <f t="shared" si="25"/>
        <v>DISTRIBUCION VOLUMEN X CRITERIO (Consumiciones)Bebidas Zumo+LecheDE 15 A 19 AÑOS</v>
      </c>
      <c r="B1615" s="12" t="s">
        <v>118</v>
      </c>
      <c r="C1615" s="12" t="s">
        <v>168</v>
      </c>
      <c r="D1615" s="12" t="s">
        <v>39</v>
      </c>
      <c r="E1615" s="13">
        <v>7.0785768703233884</v>
      </c>
      <c r="F1615" s="13">
        <v>20.141781277524771</v>
      </c>
      <c r="G1615" s="13">
        <v>2.9228626144873324</v>
      </c>
      <c r="H1615" s="13">
        <v>7.4964304957973376</v>
      </c>
      <c r="I1615" s="13">
        <v>0</v>
      </c>
      <c r="J1615" s="13">
        <v>0</v>
      </c>
      <c r="K1615" s="13">
        <v>0</v>
      </c>
      <c r="L1615" s="13">
        <v>0</v>
      </c>
      <c r="M1615" s="13">
        <v>0</v>
      </c>
      <c r="N1615" s="13"/>
      <c r="O1615" s="13"/>
    </row>
    <row r="1616" spans="1:15" x14ac:dyDescent="0.35">
      <c r="A1616" s="12" t="str">
        <f t="shared" si="25"/>
        <v>DISTRIBUCION VOLUMEN X CRITERIO (Consumiciones)Bebidas Zumo+LecheDE 20 A 24 AÑOS</v>
      </c>
      <c r="B1616" s="12" t="s">
        <v>118</v>
      </c>
      <c r="C1616" s="12" t="s">
        <v>168</v>
      </c>
      <c r="D1616" s="12" t="s">
        <v>40</v>
      </c>
      <c r="E1616" s="13">
        <v>5.2695654642760807</v>
      </c>
      <c r="F1616" s="13">
        <v>5.7579313269146466</v>
      </c>
      <c r="G1616" s="13">
        <v>8.8715783840441969</v>
      </c>
      <c r="H1616" s="13">
        <v>8.9294319697381876</v>
      </c>
      <c r="I1616" s="13">
        <v>0</v>
      </c>
      <c r="J1616" s="13">
        <v>0</v>
      </c>
      <c r="K1616" s="13">
        <v>0</v>
      </c>
      <c r="L1616" s="13">
        <v>0</v>
      </c>
      <c r="M1616" s="13">
        <v>0</v>
      </c>
      <c r="N1616" s="13"/>
      <c r="O1616" s="13"/>
    </row>
    <row r="1617" spans="1:15" x14ac:dyDescent="0.35">
      <c r="A1617" s="12" t="str">
        <f t="shared" si="25"/>
        <v>DISTRIBUCION VOLUMEN X CRITERIO (Consumiciones)Bebidas Zumo+LecheDE 25 A 34 AÑOS</v>
      </c>
      <c r="B1617" s="12" t="s">
        <v>118</v>
      </c>
      <c r="C1617" s="12" t="s">
        <v>168</v>
      </c>
      <c r="D1617" s="12" t="s">
        <v>41</v>
      </c>
      <c r="E1617" s="13">
        <v>13.225356806550112</v>
      </c>
      <c r="F1617" s="13">
        <v>11.567491641253042</v>
      </c>
      <c r="G1617" s="13">
        <v>12.179915457889217</v>
      </c>
      <c r="H1617" s="13">
        <v>9.0524362508591132</v>
      </c>
      <c r="I1617" s="13">
        <v>0</v>
      </c>
      <c r="J1617" s="13">
        <v>0</v>
      </c>
      <c r="K1617" s="13">
        <v>0</v>
      </c>
      <c r="L1617" s="13">
        <v>0</v>
      </c>
      <c r="M1617" s="13">
        <v>0</v>
      </c>
      <c r="N1617" s="13"/>
      <c r="O1617" s="13"/>
    </row>
    <row r="1618" spans="1:15" x14ac:dyDescent="0.35">
      <c r="A1618" s="12" t="str">
        <f t="shared" si="25"/>
        <v>DISTRIBUCION VOLUMEN X CRITERIO (Consumiciones)Bebidas Zumo+LecheDE 35 A 49 AÑOS</v>
      </c>
      <c r="B1618" s="12" t="s">
        <v>118</v>
      </c>
      <c r="C1618" s="12" t="s">
        <v>168</v>
      </c>
      <c r="D1618" s="12" t="s">
        <v>42</v>
      </c>
      <c r="E1618" s="13">
        <v>30.605393215588695</v>
      </c>
      <c r="F1618" s="13">
        <v>25.611719733829709</v>
      </c>
      <c r="G1618" s="13">
        <v>24.452709874248583</v>
      </c>
      <c r="H1618" s="13">
        <v>21.979888804604965</v>
      </c>
      <c r="I1618" s="13">
        <v>0</v>
      </c>
      <c r="J1618" s="13">
        <v>0</v>
      </c>
      <c r="K1618" s="13">
        <v>0</v>
      </c>
      <c r="L1618" s="13">
        <v>0</v>
      </c>
      <c r="M1618" s="13">
        <v>0</v>
      </c>
      <c r="N1618" s="13"/>
      <c r="O1618" s="13"/>
    </row>
    <row r="1619" spans="1:15" x14ac:dyDescent="0.35">
      <c r="A1619" s="12" t="str">
        <f t="shared" si="25"/>
        <v>DISTRIBUCION VOLUMEN X CRITERIO (Consumiciones)Bebidas Zumo+LecheDE 50 A 59 AÑOS</v>
      </c>
      <c r="B1619" s="12" t="s">
        <v>118</v>
      </c>
      <c r="C1619" s="12" t="s">
        <v>168</v>
      </c>
      <c r="D1619" s="12" t="s">
        <v>43</v>
      </c>
      <c r="E1619" s="13">
        <v>24.610962054426981</v>
      </c>
      <c r="F1619" s="13">
        <v>21.620634665861736</v>
      </c>
      <c r="G1619" s="13">
        <v>20.822812586259413</v>
      </c>
      <c r="H1619" s="13">
        <v>25.455629994936114</v>
      </c>
      <c r="I1619" s="13">
        <v>0</v>
      </c>
      <c r="J1619" s="13">
        <v>0</v>
      </c>
      <c r="K1619" s="13">
        <v>0</v>
      </c>
      <c r="L1619" s="13">
        <v>0</v>
      </c>
      <c r="M1619" s="13">
        <v>0</v>
      </c>
      <c r="N1619" s="13"/>
      <c r="O1619" s="13"/>
    </row>
    <row r="1620" spans="1:15" x14ac:dyDescent="0.35">
      <c r="A1620" s="12" t="str">
        <f t="shared" si="25"/>
        <v>DISTRIBUCION VOLUMEN X CRITERIO (Consumiciones)Bebidas Zumo+LecheDE 60 A 75 AÑOS</v>
      </c>
      <c r="B1620" s="12" t="s">
        <v>118</v>
      </c>
      <c r="C1620" s="12" t="s">
        <v>168</v>
      </c>
      <c r="D1620" s="12" t="s">
        <v>44</v>
      </c>
      <c r="E1620" s="13">
        <v>19.210141532870548</v>
      </c>
      <c r="F1620" s="13">
        <v>15.30047169924322</v>
      </c>
      <c r="G1620" s="13">
        <v>30.750124653965472</v>
      </c>
      <c r="H1620" s="13">
        <v>27.086181342005666</v>
      </c>
      <c r="I1620" s="13">
        <v>0</v>
      </c>
      <c r="J1620" s="13">
        <v>0</v>
      </c>
      <c r="K1620" s="13">
        <v>0</v>
      </c>
      <c r="L1620" s="13">
        <v>0</v>
      </c>
      <c r="M1620" s="13">
        <v>0</v>
      </c>
      <c r="N1620" s="13"/>
      <c r="O1620" s="13"/>
    </row>
    <row r="1621" spans="1:15" x14ac:dyDescent="0.35">
      <c r="A1621" s="12" t="str">
        <f t="shared" si="25"/>
        <v>DISTRIBUCION VOLUMEN X CRITERIO (Consumiciones)Bebidas Zumo+LecheALTA Y MEDIA ALTA</v>
      </c>
      <c r="B1621" s="12" t="s">
        <v>118</v>
      </c>
      <c r="C1621" s="12" t="s">
        <v>168</v>
      </c>
      <c r="D1621" s="12" t="s">
        <v>17</v>
      </c>
      <c r="E1621" s="13">
        <v>20.151841779540771</v>
      </c>
      <c r="F1621" s="13">
        <v>31.085874496219301</v>
      </c>
      <c r="G1621" s="13">
        <v>26.710145874599476</v>
      </c>
      <c r="H1621" s="13">
        <v>16.759744443827731</v>
      </c>
      <c r="I1621" s="13">
        <v>0</v>
      </c>
      <c r="J1621" s="13">
        <v>0</v>
      </c>
      <c r="K1621" s="13">
        <v>0</v>
      </c>
      <c r="L1621" s="13">
        <v>0</v>
      </c>
      <c r="M1621" s="13">
        <v>0</v>
      </c>
      <c r="N1621" s="13"/>
      <c r="O1621" s="13"/>
    </row>
    <row r="1622" spans="1:15" x14ac:dyDescent="0.35">
      <c r="A1622" s="12" t="str">
        <f t="shared" si="25"/>
        <v>DISTRIBUCION VOLUMEN X CRITERIO (Consumiciones)Bebidas Zumo+LecheMEDIA</v>
      </c>
      <c r="B1622" s="12" t="s">
        <v>118</v>
      </c>
      <c r="C1622" s="12" t="s">
        <v>168</v>
      </c>
      <c r="D1622" s="12" t="s">
        <v>18</v>
      </c>
      <c r="E1622" s="13">
        <v>28.729800453321598</v>
      </c>
      <c r="F1622" s="13">
        <v>27.763600980929997</v>
      </c>
      <c r="G1622" s="13">
        <v>34.22444998409167</v>
      </c>
      <c r="H1622" s="13">
        <v>24.714993562215586</v>
      </c>
      <c r="I1622" s="13">
        <v>0</v>
      </c>
      <c r="J1622" s="13">
        <v>0</v>
      </c>
      <c r="K1622" s="13">
        <v>0</v>
      </c>
      <c r="L1622" s="13">
        <v>0</v>
      </c>
      <c r="M1622" s="13">
        <v>0</v>
      </c>
      <c r="N1622" s="13"/>
      <c r="O1622" s="13"/>
    </row>
    <row r="1623" spans="1:15" x14ac:dyDescent="0.35">
      <c r="A1623" s="12" t="str">
        <f t="shared" si="25"/>
        <v>DISTRIBUCION VOLUMEN X CRITERIO (Consumiciones)Bebidas Zumo+LecheMEDIA BAJA</v>
      </c>
      <c r="B1623" s="12" t="s">
        <v>118</v>
      </c>
      <c r="C1623" s="12" t="s">
        <v>168</v>
      </c>
      <c r="D1623" s="12" t="s">
        <v>19</v>
      </c>
      <c r="E1623" s="13">
        <v>21.046817318696711</v>
      </c>
      <c r="F1623" s="13">
        <v>14.703281452006378</v>
      </c>
      <c r="G1623" s="13">
        <v>13.709067583577076</v>
      </c>
      <c r="H1623" s="13">
        <v>28.376730418662699</v>
      </c>
      <c r="I1623" s="13">
        <v>0</v>
      </c>
      <c r="J1623" s="13">
        <v>0</v>
      </c>
      <c r="K1623" s="13">
        <v>0</v>
      </c>
      <c r="L1623" s="13">
        <v>0</v>
      </c>
      <c r="M1623" s="13">
        <v>0</v>
      </c>
      <c r="N1623" s="13"/>
      <c r="O1623" s="13"/>
    </row>
    <row r="1624" spans="1:15" x14ac:dyDescent="0.35">
      <c r="A1624" s="12" t="str">
        <f t="shared" si="25"/>
        <v>DISTRIBUCION VOLUMEN X CRITERIO (Consumiciones)Bebidas Zumo+LecheBAJA</v>
      </c>
      <c r="B1624" s="12" t="s">
        <v>118</v>
      </c>
      <c r="C1624" s="12" t="s">
        <v>168</v>
      </c>
      <c r="D1624" s="12" t="s">
        <v>20</v>
      </c>
      <c r="E1624" s="13">
        <v>30.071540448440921</v>
      </c>
      <c r="F1624" s="13">
        <v>26.447267027128895</v>
      </c>
      <c r="G1624" s="13">
        <v>25.356348460712486</v>
      </c>
      <c r="H1624" s="13">
        <v>30.14853157529398</v>
      </c>
      <c r="I1624" s="13">
        <v>0</v>
      </c>
      <c r="J1624" s="13">
        <v>0</v>
      </c>
      <c r="K1624" s="13">
        <v>0</v>
      </c>
      <c r="L1624" s="13">
        <v>0</v>
      </c>
      <c r="M1624" s="13">
        <v>0</v>
      </c>
      <c r="N1624" s="13"/>
      <c r="O1624" s="13"/>
    </row>
    <row r="1625" spans="1:15" x14ac:dyDescent="0.35">
      <c r="A1625" s="12" t="str">
        <f t="shared" si="25"/>
        <v>DISTRIBUCION VOLUMEN X CRITERIO (Consumiciones)Bebidas Zumo+LecheHOMBRE</v>
      </c>
      <c r="B1625" s="12" t="s">
        <v>118</v>
      </c>
      <c r="C1625" s="12" t="s">
        <v>168</v>
      </c>
      <c r="D1625" s="12" t="s">
        <v>21</v>
      </c>
      <c r="E1625" s="13">
        <v>38.189410823881246</v>
      </c>
      <c r="F1625" s="13">
        <v>34.187542572314044</v>
      </c>
      <c r="G1625" s="13">
        <v>38.754117389814411</v>
      </c>
      <c r="H1625" s="13">
        <v>48.394139960196974</v>
      </c>
      <c r="I1625" s="13">
        <v>0</v>
      </c>
      <c r="J1625" s="13">
        <v>0</v>
      </c>
      <c r="K1625" s="13">
        <v>0</v>
      </c>
      <c r="L1625" s="13">
        <v>0</v>
      </c>
      <c r="M1625" s="13">
        <v>0</v>
      </c>
      <c r="N1625" s="13"/>
      <c r="O1625" s="13"/>
    </row>
    <row r="1626" spans="1:15" x14ac:dyDescent="0.35">
      <c r="A1626" s="12" t="str">
        <f t="shared" si="25"/>
        <v>DISTRIBUCION VOLUMEN X CRITERIO (Consumiciones)Bebidas Zumo+LecheMUJER</v>
      </c>
      <c r="B1626" s="12" t="s">
        <v>118</v>
      </c>
      <c r="C1626" s="12" t="s">
        <v>168</v>
      </c>
      <c r="D1626" s="12" t="s">
        <v>22</v>
      </c>
      <c r="E1626" s="13">
        <v>61.810582416178427</v>
      </c>
      <c r="F1626" s="13">
        <v>65.812481383970535</v>
      </c>
      <c r="G1626" s="13">
        <v>61.245894513166313</v>
      </c>
      <c r="H1626" s="13">
        <v>51.605860039803019</v>
      </c>
      <c r="I1626" s="13">
        <v>0</v>
      </c>
      <c r="J1626" s="13">
        <v>0</v>
      </c>
      <c r="K1626" s="13">
        <v>0</v>
      </c>
      <c r="L1626" s="13">
        <v>0</v>
      </c>
      <c r="M1626" s="13">
        <v>0</v>
      </c>
      <c r="N1626" s="13"/>
      <c r="O1626" s="13"/>
    </row>
    <row r="1627" spans="1:15" x14ac:dyDescent="0.35">
      <c r="A1627" s="12" t="str">
        <f t="shared" si="25"/>
        <v>DISTRIBUCION VOLUMEN X CRITERIO (Consumiciones)RestoT.ESPAÑA</v>
      </c>
      <c r="B1627" s="12" t="s">
        <v>118</v>
      </c>
      <c r="C1627" s="12" t="s">
        <v>78</v>
      </c>
      <c r="D1627" s="12" t="s">
        <v>36</v>
      </c>
      <c r="E1627" s="13">
        <v>100</v>
      </c>
      <c r="F1627" s="13">
        <v>100</v>
      </c>
      <c r="G1627" s="13">
        <v>100</v>
      </c>
      <c r="H1627" s="13">
        <v>100</v>
      </c>
      <c r="I1627" s="13">
        <v>0</v>
      </c>
      <c r="J1627" s="13">
        <v>0</v>
      </c>
      <c r="K1627" s="13">
        <v>0</v>
      </c>
      <c r="L1627" s="13">
        <v>0</v>
      </c>
      <c r="M1627" s="13">
        <v>0</v>
      </c>
      <c r="N1627" s="13"/>
      <c r="O1627" s="13"/>
    </row>
    <row r="1628" spans="1:15" x14ac:dyDescent="0.35">
      <c r="A1628" s="12" t="str">
        <f t="shared" si="25"/>
        <v>DISTRIBUCION VOLUMEN X CRITERIO (Consumiciones)RestoBCN AM</v>
      </c>
      <c r="B1628" s="12" t="s">
        <v>118</v>
      </c>
      <c r="C1628" s="12" t="s">
        <v>78</v>
      </c>
      <c r="D1628" s="12" t="s">
        <v>1</v>
      </c>
      <c r="E1628" s="13">
        <v>8.5529748625991591</v>
      </c>
      <c r="F1628" s="13">
        <v>7.5896656740251531</v>
      </c>
      <c r="G1628" s="13">
        <v>5.2826375919154547</v>
      </c>
      <c r="H1628" s="13">
        <v>10.391523942837336</v>
      </c>
      <c r="I1628" s="13">
        <v>0</v>
      </c>
      <c r="J1628" s="13">
        <v>0</v>
      </c>
      <c r="K1628" s="13">
        <v>0</v>
      </c>
      <c r="L1628" s="13">
        <v>0</v>
      </c>
      <c r="M1628" s="13">
        <v>0</v>
      </c>
      <c r="N1628" s="13"/>
      <c r="O1628" s="13"/>
    </row>
    <row r="1629" spans="1:15" x14ac:dyDescent="0.35">
      <c r="A1629" s="12" t="str">
        <f t="shared" si="25"/>
        <v>DISTRIBUCION VOLUMEN X CRITERIO (Consumiciones)RestoREST.CAT ARAGON</v>
      </c>
      <c r="B1629" s="12" t="s">
        <v>118</v>
      </c>
      <c r="C1629" s="12" t="s">
        <v>78</v>
      </c>
      <c r="D1629" s="12" t="s">
        <v>2</v>
      </c>
      <c r="E1629" s="13">
        <v>9.2921045911588109</v>
      </c>
      <c r="F1629" s="13">
        <v>11.279983206738065</v>
      </c>
      <c r="G1629" s="13">
        <v>12.628211691792119</v>
      </c>
      <c r="H1629" s="13">
        <v>10.170211422584257</v>
      </c>
      <c r="I1629" s="13">
        <v>0</v>
      </c>
      <c r="J1629" s="13">
        <v>0</v>
      </c>
      <c r="K1629" s="13">
        <v>0</v>
      </c>
      <c r="L1629" s="13">
        <v>0</v>
      </c>
      <c r="M1629" s="13">
        <v>0</v>
      </c>
      <c r="N1629" s="13"/>
      <c r="O1629" s="13"/>
    </row>
    <row r="1630" spans="1:15" x14ac:dyDescent="0.35">
      <c r="A1630" s="12" t="str">
        <f t="shared" si="25"/>
        <v>DISTRIBUCION VOLUMEN X CRITERIO (Consumiciones)RestoLEVANTE</v>
      </c>
      <c r="B1630" s="12" t="s">
        <v>118</v>
      </c>
      <c r="C1630" s="12" t="s">
        <v>78</v>
      </c>
      <c r="D1630" s="12" t="s">
        <v>3</v>
      </c>
      <c r="E1630" s="13">
        <v>8.6305739205419325</v>
      </c>
      <c r="F1630" s="13">
        <v>6.9632279464904956</v>
      </c>
      <c r="G1630" s="13">
        <v>10.554528696668651</v>
      </c>
      <c r="H1630" s="13">
        <v>10.855043064861452</v>
      </c>
      <c r="I1630" s="13">
        <v>0</v>
      </c>
      <c r="J1630" s="13">
        <v>0</v>
      </c>
      <c r="K1630" s="13">
        <v>0</v>
      </c>
      <c r="L1630" s="13">
        <v>0</v>
      </c>
      <c r="M1630" s="13">
        <v>0</v>
      </c>
      <c r="N1630" s="13"/>
      <c r="O1630" s="13"/>
    </row>
    <row r="1631" spans="1:15" x14ac:dyDescent="0.35">
      <c r="A1631" s="12" t="str">
        <f t="shared" si="25"/>
        <v>DISTRIBUCION VOLUMEN X CRITERIO (Consumiciones)RestoANDALUCIA</v>
      </c>
      <c r="B1631" s="12" t="s">
        <v>118</v>
      </c>
      <c r="C1631" s="12" t="s">
        <v>78</v>
      </c>
      <c r="D1631" s="12" t="s">
        <v>4</v>
      </c>
      <c r="E1631" s="13">
        <v>28.747386320479574</v>
      </c>
      <c r="F1631" s="13">
        <v>28.248139996935688</v>
      </c>
      <c r="G1631" s="13">
        <v>27.722669050210342</v>
      </c>
      <c r="H1631" s="13">
        <v>27.969378338732163</v>
      </c>
      <c r="I1631" s="13">
        <v>0</v>
      </c>
      <c r="J1631" s="13">
        <v>0</v>
      </c>
      <c r="K1631" s="13">
        <v>0</v>
      </c>
      <c r="L1631" s="13">
        <v>0</v>
      </c>
      <c r="M1631" s="13">
        <v>0</v>
      </c>
      <c r="N1631" s="13"/>
      <c r="O1631" s="13"/>
    </row>
    <row r="1632" spans="1:15" x14ac:dyDescent="0.35">
      <c r="A1632" s="12" t="str">
        <f t="shared" si="25"/>
        <v>DISTRIBUCION VOLUMEN X CRITERIO (Consumiciones)RestoMDD AM</v>
      </c>
      <c r="B1632" s="12" t="s">
        <v>118</v>
      </c>
      <c r="C1632" s="12" t="s">
        <v>78</v>
      </c>
      <c r="D1632" s="12" t="s">
        <v>5</v>
      </c>
      <c r="E1632" s="13">
        <v>16.80611263161768</v>
      </c>
      <c r="F1632" s="13">
        <v>17.603474612633409</v>
      </c>
      <c r="G1632" s="13">
        <v>20.743350046978925</v>
      </c>
      <c r="H1632" s="13">
        <v>15.546459420157403</v>
      </c>
      <c r="I1632" s="13">
        <v>0</v>
      </c>
      <c r="J1632" s="13">
        <v>0</v>
      </c>
      <c r="K1632" s="13">
        <v>0</v>
      </c>
      <c r="L1632" s="13">
        <v>0</v>
      </c>
      <c r="M1632" s="13">
        <v>0</v>
      </c>
      <c r="N1632" s="13"/>
      <c r="O1632" s="13"/>
    </row>
    <row r="1633" spans="1:15" x14ac:dyDescent="0.35">
      <c r="A1633" s="12" t="str">
        <f t="shared" si="25"/>
        <v>DISTRIBUCION VOLUMEN X CRITERIO (Consumiciones)RestoRTO CENTRO</v>
      </c>
      <c r="B1633" s="12" t="s">
        <v>118</v>
      </c>
      <c r="C1633" s="12" t="s">
        <v>78</v>
      </c>
      <c r="D1633" s="12" t="s">
        <v>6</v>
      </c>
      <c r="E1633" s="13">
        <v>10.139167143002842</v>
      </c>
      <c r="F1633" s="13">
        <v>11.266248920648993</v>
      </c>
      <c r="G1633" s="13">
        <v>10.271751054963939</v>
      </c>
      <c r="H1633" s="13">
        <v>9.3156737313298592</v>
      </c>
      <c r="I1633" s="13">
        <v>0</v>
      </c>
      <c r="J1633" s="13">
        <v>0</v>
      </c>
      <c r="K1633" s="13">
        <v>0</v>
      </c>
      <c r="L1633" s="13">
        <v>0</v>
      </c>
      <c r="M1633" s="13">
        <v>0</v>
      </c>
      <c r="N1633" s="13"/>
      <c r="O1633" s="13"/>
    </row>
    <row r="1634" spans="1:15" x14ac:dyDescent="0.35">
      <c r="A1634" s="12" t="str">
        <f t="shared" si="25"/>
        <v>DISTRIBUCION VOLUMEN X CRITERIO (Consumiciones)RestoNORTE-CENTRO</v>
      </c>
      <c r="B1634" s="12" t="s">
        <v>118</v>
      </c>
      <c r="C1634" s="12" t="s">
        <v>78</v>
      </c>
      <c r="D1634" s="12" t="s">
        <v>7</v>
      </c>
      <c r="E1634" s="13">
        <v>7.7451963711305023</v>
      </c>
      <c r="F1634" s="13">
        <v>10.169383011148463</v>
      </c>
      <c r="G1634" s="13">
        <v>7.7327526350367837</v>
      </c>
      <c r="H1634" s="13">
        <v>6.9175247517003964</v>
      </c>
      <c r="I1634" s="13">
        <v>0</v>
      </c>
      <c r="J1634" s="13">
        <v>0</v>
      </c>
      <c r="K1634" s="13">
        <v>0</v>
      </c>
      <c r="L1634" s="13">
        <v>0</v>
      </c>
      <c r="M1634" s="13">
        <v>0</v>
      </c>
      <c r="N1634" s="13"/>
      <c r="O1634" s="13"/>
    </row>
    <row r="1635" spans="1:15" x14ac:dyDescent="0.35">
      <c r="A1635" s="12" t="str">
        <f t="shared" si="25"/>
        <v>DISTRIBUCION VOLUMEN X CRITERIO (Consumiciones)RestoNOROESTE</v>
      </c>
      <c r="B1635" s="12" t="s">
        <v>118</v>
      </c>
      <c r="C1635" s="12" t="s">
        <v>78</v>
      </c>
      <c r="D1635" s="12" t="s">
        <v>8</v>
      </c>
      <c r="E1635" s="13">
        <v>10.086484159469506</v>
      </c>
      <c r="F1635" s="13">
        <v>6.879890850907187</v>
      </c>
      <c r="G1635" s="13">
        <v>5.0640992324337883</v>
      </c>
      <c r="H1635" s="13">
        <v>8.8341813484773866</v>
      </c>
      <c r="I1635" s="13">
        <v>0</v>
      </c>
      <c r="J1635" s="13">
        <v>0</v>
      </c>
      <c r="K1635" s="13">
        <v>0</v>
      </c>
      <c r="L1635" s="13">
        <v>0</v>
      </c>
      <c r="M1635" s="13">
        <v>0</v>
      </c>
      <c r="N1635" s="13"/>
      <c r="O1635" s="13"/>
    </row>
    <row r="1636" spans="1:15" x14ac:dyDescent="0.35">
      <c r="A1636" s="12" t="str">
        <f t="shared" si="25"/>
        <v>DISTRIBUCION VOLUMEN X CRITERIO (Consumiciones)Resto&lt;2MIL</v>
      </c>
      <c r="B1636" s="12" t="s">
        <v>118</v>
      </c>
      <c r="C1636" s="12" t="s">
        <v>78</v>
      </c>
      <c r="D1636" s="12" t="s">
        <v>9</v>
      </c>
      <c r="E1636" s="13">
        <v>5.4272843224753728</v>
      </c>
      <c r="F1636" s="13">
        <v>3.1432318781898401</v>
      </c>
      <c r="G1636" s="13">
        <v>5.706700573239349</v>
      </c>
      <c r="H1636" s="13">
        <v>3.7273571732610402</v>
      </c>
      <c r="I1636" s="13">
        <v>0</v>
      </c>
      <c r="J1636" s="13">
        <v>0</v>
      </c>
      <c r="K1636" s="13">
        <v>0</v>
      </c>
      <c r="L1636" s="13">
        <v>0</v>
      </c>
      <c r="M1636" s="13">
        <v>0</v>
      </c>
      <c r="N1636" s="13"/>
      <c r="O1636" s="13"/>
    </row>
    <row r="1637" spans="1:15" x14ac:dyDescent="0.35">
      <c r="A1637" s="12" t="str">
        <f t="shared" si="25"/>
        <v>DISTRIBUCION VOLUMEN X CRITERIO (Consumiciones)Resto2-5MIL</v>
      </c>
      <c r="B1637" s="12" t="s">
        <v>118</v>
      </c>
      <c r="C1637" s="12" t="s">
        <v>78</v>
      </c>
      <c r="D1637" s="12" t="s">
        <v>10</v>
      </c>
      <c r="E1637" s="13">
        <v>4.1109589069855508</v>
      </c>
      <c r="F1637" s="13">
        <v>5.4120836833410761</v>
      </c>
      <c r="G1637" s="13">
        <v>3.560647627572131</v>
      </c>
      <c r="H1637" s="13">
        <v>5.6805505574562698</v>
      </c>
      <c r="I1637" s="13">
        <v>0</v>
      </c>
      <c r="J1637" s="13">
        <v>0</v>
      </c>
      <c r="K1637" s="13">
        <v>0</v>
      </c>
      <c r="L1637" s="13">
        <v>0</v>
      </c>
      <c r="M1637" s="13">
        <v>0</v>
      </c>
      <c r="N1637" s="13"/>
      <c r="O1637" s="13"/>
    </row>
    <row r="1638" spans="1:15" x14ac:dyDescent="0.35">
      <c r="A1638" s="12" t="str">
        <f t="shared" si="25"/>
        <v>DISTRIBUCION VOLUMEN X CRITERIO (Consumiciones)Resto5-10MIL</v>
      </c>
      <c r="B1638" s="12" t="s">
        <v>118</v>
      </c>
      <c r="C1638" s="12" t="s">
        <v>78</v>
      </c>
      <c r="D1638" s="12" t="s">
        <v>11</v>
      </c>
      <c r="E1638" s="13">
        <v>7.9914985456875547</v>
      </c>
      <c r="F1638" s="13">
        <v>8.958849753984401</v>
      </c>
      <c r="G1638" s="13">
        <v>7.7649345204990876</v>
      </c>
      <c r="H1638" s="13">
        <v>9.7470439291697009</v>
      </c>
      <c r="I1638" s="13">
        <v>0</v>
      </c>
      <c r="J1638" s="13">
        <v>0</v>
      </c>
      <c r="K1638" s="13">
        <v>0</v>
      </c>
      <c r="L1638" s="13">
        <v>0</v>
      </c>
      <c r="M1638" s="13">
        <v>0</v>
      </c>
      <c r="N1638" s="13"/>
      <c r="O1638" s="13"/>
    </row>
    <row r="1639" spans="1:15" x14ac:dyDescent="0.35">
      <c r="A1639" s="12" t="str">
        <f t="shared" si="25"/>
        <v>DISTRIBUCION VOLUMEN X CRITERIO (Consumiciones)Resto10-30MIL</v>
      </c>
      <c r="B1639" s="12" t="s">
        <v>118</v>
      </c>
      <c r="C1639" s="12" t="s">
        <v>78</v>
      </c>
      <c r="D1639" s="12" t="s">
        <v>12</v>
      </c>
      <c r="E1639" s="13">
        <v>25.871092989035006</v>
      </c>
      <c r="F1639" s="13">
        <v>20.35132541992931</v>
      </c>
      <c r="G1639" s="13">
        <v>17.078573844986046</v>
      </c>
      <c r="H1639" s="13">
        <v>18.723986026220796</v>
      </c>
      <c r="I1639" s="13">
        <v>0</v>
      </c>
      <c r="J1639" s="13">
        <v>0</v>
      </c>
      <c r="K1639" s="13">
        <v>0</v>
      </c>
      <c r="L1639" s="13">
        <v>0</v>
      </c>
      <c r="M1639" s="13">
        <v>0</v>
      </c>
      <c r="N1639" s="13"/>
      <c r="O1639" s="13"/>
    </row>
    <row r="1640" spans="1:15" x14ac:dyDescent="0.35">
      <c r="A1640" s="12" t="str">
        <f t="shared" si="25"/>
        <v>DISTRIBUCION VOLUMEN X CRITERIO (Consumiciones)Resto30-100MIL</v>
      </c>
      <c r="B1640" s="12" t="s">
        <v>118</v>
      </c>
      <c r="C1640" s="12" t="s">
        <v>78</v>
      </c>
      <c r="D1640" s="12" t="s">
        <v>13</v>
      </c>
      <c r="E1640" s="13">
        <v>16.71552680607838</v>
      </c>
      <c r="F1640" s="13">
        <v>19.411841240397816</v>
      </c>
      <c r="G1640" s="13">
        <v>21.257877411618466</v>
      </c>
      <c r="H1640" s="13">
        <v>20.171543168257443</v>
      </c>
      <c r="I1640" s="13">
        <v>0</v>
      </c>
      <c r="J1640" s="13">
        <v>0</v>
      </c>
      <c r="K1640" s="13">
        <v>0</v>
      </c>
      <c r="L1640" s="13">
        <v>0</v>
      </c>
      <c r="M1640" s="13">
        <v>0</v>
      </c>
      <c r="N1640" s="13"/>
      <c r="O1640" s="13"/>
    </row>
    <row r="1641" spans="1:15" x14ac:dyDescent="0.35">
      <c r="A1641" s="12" t="str">
        <f t="shared" si="25"/>
        <v>DISTRIBUCION VOLUMEN X CRITERIO (Consumiciones)Resto100-200MIL</v>
      </c>
      <c r="B1641" s="12" t="s">
        <v>118</v>
      </c>
      <c r="C1641" s="12" t="s">
        <v>78</v>
      </c>
      <c r="D1641" s="12" t="s">
        <v>14</v>
      </c>
      <c r="E1641" s="13">
        <v>9.0774743062996492</v>
      </c>
      <c r="F1641" s="13">
        <v>8.8496597800310202</v>
      </c>
      <c r="G1641" s="13">
        <v>11.383043020494265</v>
      </c>
      <c r="H1641" s="13">
        <v>9.2809727367519503</v>
      </c>
      <c r="I1641" s="13">
        <v>0</v>
      </c>
      <c r="J1641" s="13">
        <v>0</v>
      </c>
      <c r="K1641" s="13">
        <v>0</v>
      </c>
      <c r="L1641" s="13">
        <v>0</v>
      </c>
      <c r="M1641" s="13">
        <v>0</v>
      </c>
      <c r="N1641" s="13"/>
      <c r="O1641" s="13"/>
    </row>
    <row r="1642" spans="1:15" x14ac:dyDescent="0.35">
      <c r="A1642" s="12" t="str">
        <f t="shared" si="25"/>
        <v>DISTRIBUCION VOLUMEN X CRITERIO (Consumiciones)Resto200-500MIL</v>
      </c>
      <c r="B1642" s="12" t="s">
        <v>118</v>
      </c>
      <c r="C1642" s="12" t="s">
        <v>78</v>
      </c>
      <c r="D1642" s="12" t="s">
        <v>15</v>
      </c>
      <c r="E1642" s="13">
        <v>15.057722220632286</v>
      </c>
      <c r="F1642" s="13">
        <v>15.339165946506848</v>
      </c>
      <c r="G1642" s="13">
        <v>14.316745317590907</v>
      </c>
      <c r="H1642" s="13">
        <v>17.749702645332384</v>
      </c>
      <c r="I1642" s="13">
        <v>0</v>
      </c>
      <c r="J1642" s="13">
        <v>0</v>
      </c>
      <c r="K1642" s="13">
        <v>0</v>
      </c>
      <c r="L1642" s="13">
        <v>0</v>
      </c>
      <c r="M1642" s="13">
        <v>0</v>
      </c>
      <c r="N1642" s="13"/>
      <c r="O1642" s="13"/>
    </row>
    <row r="1643" spans="1:15" x14ac:dyDescent="0.35">
      <c r="A1643" s="12" t="str">
        <f t="shared" si="25"/>
        <v>DISTRIBUCION VOLUMEN X CRITERIO (Consumiciones)Resto&gt;500MIL</v>
      </c>
      <c r="B1643" s="12" t="s">
        <v>118</v>
      </c>
      <c r="C1643" s="12" t="s">
        <v>78</v>
      </c>
      <c r="D1643" s="12" t="s">
        <v>16</v>
      </c>
      <c r="E1643" s="13">
        <v>15.748430853059251</v>
      </c>
      <c r="F1643" s="13">
        <v>18.53385651714715</v>
      </c>
      <c r="G1643" s="13">
        <v>18.931494801196212</v>
      </c>
      <c r="H1643" s="13">
        <v>14.918827846271451</v>
      </c>
      <c r="I1643" s="13">
        <v>0</v>
      </c>
      <c r="J1643" s="13">
        <v>0</v>
      </c>
      <c r="K1643" s="13">
        <v>0</v>
      </c>
      <c r="L1643" s="13">
        <v>0</v>
      </c>
      <c r="M1643" s="13">
        <v>0</v>
      </c>
      <c r="N1643" s="13"/>
      <c r="O1643" s="13"/>
    </row>
    <row r="1644" spans="1:15" x14ac:dyDescent="0.35">
      <c r="A1644" s="12" t="str">
        <f t="shared" si="25"/>
        <v>DISTRIBUCION VOLUMEN X CRITERIO (Consumiciones)RestoDE 15 A 19 AÑOS</v>
      </c>
      <c r="B1644" s="12" t="s">
        <v>118</v>
      </c>
      <c r="C1644" s="12" t="s">
        <v>78</v>
      </c>
      <c r="D1644" s="12" t="s">
        <v>39</v>
      </c>
      <c r="E1644" s="13">
        <v>5.6396383594617499</v>
      </c>
      <c r="F1644" s="13">
        <v>4.5785225413281676</v>
      </c>
      <c r="G1644" s="13">
        <v>8.9500233883148059</v>
      </c>
      <c r="H1644" s="13">
        <v>5.1744566935275165</v>
      </c>
      <c r="I1644" s="13">
        <v>0</v>
      </c>
      <c r="J1644" s="13">
        <v>0</v>
      </c>
      <c r="K1644" s="13">
        <v>0</v>
      </c>
      <c r="L1644" s="13">
        <v>0</v>
      </c>
      <c r="M1644" s="13">
        <v>0</v>
      </c>
      <c r="N1644" s="13"/>
      <c r="O1644" s="13"/>
    </row>
    <row r="1645" spans="1:15" x14ac:dyDescent="0.35">
      <c r="A1645" s="12" t="str">
        <f t="shared" si="25"/>
        <v>DISTRIBUCION VOLUMEN X CRITERIO (Consumiciones)RestoDE 20 A 24 AÑOS</v>
      </c>
      <c r="B1645" s="12" t="s">
        <v>118</v>
      </c>
      <c r="C1645" s="12" t="s">
        <v>78</v>
      </c>
      <c r="D1645" s="12" t="s">
        <v>40</v>
      </c>
      <c r="E1645" s="13">
        <v>8.3919015962574957</v>
      </c>
      <c r="F1645" s="13">
        <v>8.7226776223385922</v>
      </c>
      <c r="G1645" s="13">
        <v>7.1494592677636817</v>
      </c>
      <c r="H1645" s="13">
        <v>8.3071085108762102</v>
      </c>
      <c r="I1645" s="13">
        <v>0</v>
      </c>
      <c r="J1645" s="13">
        <v>0</v>
      </c>
      <c r="K1645" s="13">
        <v>0</v>
      </c>
      <c r="L1645" s="13">
        <v>0</v>
      </c>
      <c r="M1645" s="13">
        <v>0</v>
      </c>
      <c r="N1645" s="13"/>
      <c r="O1645" s="13"/>
    </row>
    <row r="1646" spans="1:15" x14ac:dyDescent="0.35">
      <c r="A1646" s="12" t="str">
        <f t="shared" si="25"/>
        <v>DISTRIBUCION VOLUMEN X CRITERIO (Consumiciones)RestoDE 25 A 34 AÑOS</v>
      </c>
      <c r="B1646" s="12" t="s">
        <v>118</v>
      </c>
      <c r="C1646" s="12" t="s">
        <v>78</v>
      </c>
      <c r="D1646" s="12" t="s">
        <v>41</v>
      </c>
      <c r="E1646" s="13">
        <v>17.125859159262326</v>
      </c>
      <c r="F1646" s="13">
        <v>17.763296769003421</v>
      </c>
      <c r="G1646" s="13">
        <v>13.820205014218164</v>
      </c>
      <c r="H1646" s="13">
        <v>18.765424009119538</v>
      </c>
      <c r="I1646" s="13">
        <v>0</v>
      </c>
      <c r="J1646" s="13">
        <v>0</v>
      </c>
      <c r="K1646" s="13">
        <v>0</v>
      </c>
      <c r="L1646" s="13">
        <v>0</v>
      </c>
      <c r="M1646" s="13">
        <v>0</v>
      </c>
      <c r="N1646" s="13"/>
      <c r="O1646" s="13"/>
    </row>
    <row r="1647" spans="1:15" x14ac:dyDescent="0.35">
      <c r="A1647" s="12" t="str">
        <f t="shared" si="25"/>
        <v>DISTRIBUCION VOLUMEN X CRITERIO (Consumiciones)RestoDE 35 A 49 AÑOS</v>
      </c>
      <c r="B1647" s="12" t="s">
        <v>118</v>
      </c>
      <c r="C1647" s="12" t="s">
        <v>78</v>
      </c>
      <c r="D1647" s="12" t="s">
        <v>42</v>
      </c>
      <c r="E1647" s="13">
        <v>36.764563373116474</v>
      </c>
      <c r="F1647" s="13">
        <v>33.895265359489208</v>
      </c>
      <c r="G1647" s="13">
        <v>34.512345077701177</v>
      </c>
      <c r="H1647" s="13">
        <v>32.269815917995238</v>
      </c>
      <c r="I1647" s="13">
        <v>0</v>
      </c>
      <c r="J1647" s="13">
        <v>0</v>
      </c>
      <c r="K1647" s="13">
        <v>0</v>
      </c>
      <c r="L1647" s="13">
        <v>0</v>
      </c>
      <c r="M1647" s="13">
        <v>0</v>
      </c>
      <c r="N1647" s="13"/>
      <c r="O1647" s="13"/>
    </row>
    <row r="1648" spans="1:15" x14ac:dyDescent="0.35">
      <c r="A1648" s="12" t="str">
        <f t="shared" si="25"/>
        <v>DISTRIBUCION VOLUMEN X CRITERIO (Consumiciones)RestoDE 50 A 59 AÑOS</v>
      </c>
      <c r="B1648" s="12" t="s">
        <v>118</v>
      </c>
      <c r="C1648" s="12" t="s">
        <v>78</v>
      </c>
      <c r="D1648" s="12" t="s">
        <v>43</v>
      </c>
      <c r="E1648" s="13">
        <v>18.072159488511634</v>
      </c>
      <c r="F1648" s="13">
        <v>22.599557132817139</v>
      </c>
      <c r="G1648" s="13">
        <v>21.554549548526161</v>
      </c>
      <c r="H1648" s="13">
        <v>20.703445573583789</v>
      </c>
      <c r="I1648" s="13">
        <v>0</v>
      </c>
      <c r="J1648" s="13">
        <v>0</v>
      </c>
      <c r="K1648" s="13">
        <v>0</v>
      </c>
      <c r="L1648" s="13">
        <v>0</v>
      </c>
      <c r="M1648" s="13">
        <v>0</v>
      </c>
      <c r="N1648" s="13"/>
      <c r="O1648" s="13"/>
    </row>
    <row r="1649" spans="1:15" x14ac:dyDescent="0.35">
      <c r="A1649" s="12" t="str">
        <f t="shared" si="25"/>
        <v>DISTRIBUCION VOLUMEN X CRITERIO (Consumiciones)RestoDE 60 A 75 AÑOS</v>
      </c>
      <c r="B1649" s="12" t="s">
        <v>118</v>
      </c>
      <c r="C1649" s="12" t="s">
        <v>78</v>
      </c>
      <c r="D1649" s="12" t="s">
        <v>44</v>
      </c>
      <c r="E1649" s="13">
        <v>14.005874708466241</v>
      </c>
      <c r="F1649" s="13">
        <v>12.4406983494328</v>
      </c>
      <c r="G1649" s="13">
        <v>14.013425484019852</v>
      </c>
      <c r="H1649" s="13">
        <v>14.779750621337614</v>
      </c>
      <c r="I1649" s="13">
        <v>0</v>
      </c>
      <c r="J1649" s="13">
        <v>0</v>
      </c>
      <c r="K1649" s="13">
        <v>0</v>
      </c>
      <c r="L1649" s="13">
        <v>0</v>
      </c>
      <c r="M1649" s="13">
        <v>0</v>
      </c>
      <c r="N1649" s="13"/>
      <c r="O1649" s="13"/>
    </row>
    <row r="1650" spans="1:15" x14ac:dyDescent="0.35">
      <c r="A1650" s="12" t="str">
        <f t="shared" si="25"/>
        <v>DISTRIBUCION VOLUMEN X CRITERIO (Consumiciones)RestoALTA Y MEDIA ALTA</v>
      </c>
      <c r="B1650" s="12" t="s">
        <v>118</v>
      </c>
      <c r="C1650" s="12" t="s">
        <v>78</v>
      </c>
      <c r="D1650" s="12" t="s">
        <v>17</v>
      </c>
      <c r="E1650" s="13">
        <v>20.875579738786193</v>
      </c>
      <c r="F1650" s="13">
        <v>19.216091670449654</v>
      </c>
      <c r="G1650" s="13">
        <v>20.871308871095994</v>
      </c>
      <c r="H1650" s="13">
        <v>19.145528630741278</v>
      </c>
      <c r="I1650" s="13">
        <v>0</v>
      </c>
      <c r="J1650" s="13">
        <v>0</v>
      </c>
      <c r="K1650" s="13">
        <v>0</v>
      </c>
      <c r="L1650" s="13">
        <v>0</v>
      </c>
      <c r="M1650" s="13">
        <v>0</v>
      </c>
      <c r="N1650" s="13"/>
      <c r="O1650" s="13"/>
    </row>
    <row r="1651" spans="1:15" x14ac:dyDescent="0.35">
      <c r="A1651" s="12" t="str">
        <f t="shared" si="25"/>
        <v>DISTRIBUCION VOLUMEN X CRITERIO (Consumiciones)RestoMEDIA</v>
      </c>
      <c r="B1651" s="12" t="s">
        <v>118</v>
      </c>
      <c r="C1651" s="12" t="s">
        <v>78</v>
      </c>
      <c r="D1651" s="12" t="s">
        <v>18</v>
      </c>
      <c r="E1651" s="13">
        <v>34.040933345605914</v>
      </c>
      <c r="F1651" s="13">
        <v>30.491430424029865</v>
      </c>
      <c r="G1651" s="13">
        <v>31.635162207222024</v>
      </c>
      <c r="H1651" s="13">
        <v>32.477615994849167</v>
      </c>
      <c r="I1651" s="13">
        <v>0</v>
      </c>
      <c r="J1651" s="13">
        <v>0</v>
      </c>
      <c r="K1651" s="13">
        <v>0</v>
      </c>
      <c r="L1651" s="13">
        <v>0</v>
      </c>
      <c r="M1651" s="13">
        <v>0</v>
      </c>
      <c r="N1651" s="13"/>
      <c r="O1651" s="13"/>
    </row>
    <row r="1652" spans="1:15" x14ac:dyDescent="0.35">
      <c r="A1652" s="12" t="str">
        <f t="shared" si="25"/>
        <v>DISTRIBUCION VOLUMEN X CRITERIO (Consumiciones)RestoMEDIA BAJA</v>
      </c>
      <c r="B1652" s="12" t="s">
        <v>118</v>
      </c>
      <c r="C1652" s="12" t="s">
        <v>78</v>
      </c>
      <c r="D1652" s="12" t="s">
        <v>19</v>
      </c>
      <c r="E1652" s="13">
        <v>26.80416677117886</v>
      </c>
      <c r="F1652" s="13">
        <v>27.243637028076101</v>
      </c>
      <c r="G1652" s="13">
        <v>28.380871937539037</v>
      </c>
      <c r="H1652" s="13">
        <v>23.702632333272803</v>
      </c>
      <c r="I1652" s="13">
        <v>0</v>
      </c>
      <c r="J1652" s="13">
        <v>0</v>
      </c>
      <c r="K1652" s="13">
        <v>0</v>
      </c>
      <c r="L1652" s="13">
        <v>0</v>
      </c>
      <c r="M1652" s="13">
        <v>0</v>
      </c>
      <c r="N1652" s="13"/>
      <c r="O1652" s="13"/>
    </row>
    <row r="1653" spans="1:15" x14ac:dyDescent="0.35">
      <c r="A1653" s="12" t="str">
        <f t="shared" si="25"/>
        <v>DISTRIBUCION VOLUMEN X CRITERIO (Consumiciones)RestoBAJA</v>
      </c>
      <c r="B1653" s="12" t="s">
        <v>118</v>
      </c>
      <c r="C1653" s="12" t="s">
        <v>78</v>
      </c>
      <c r="D1653" s="12" t="s">
        <v>20</v>
      </c>
      <c r="E1653" s="13">
        <v>18.27930909468208</v>
      </c>
      <c r="F1653" s="13">
        <v>23.04884087744438</v>
      </c>
      <c r="G1653" s="13">
        <v>19.112656984142941</v>
      </c>
      <c r="H1653" s="13">
        <v>24.674223041136749</v>
      </c>
      <c r="I1653" s="13">
        <v>0</v>
      </c>
      <c r="J1653" s="13">
        <v>0</v>
      </c>
      <c r="K1653" s="13">
        <v>0</v>
      </c>
      <c r="L1653" s="13">
        <v>0</v>
      </c>
      <c r="M1653" s="13">
        <v>0</v>
      </c>
      <c r="N1653" s="13"/>
      <c r="O1653" s="13"/>
    </row>
    <row r="1654" spans="1:15" x14ac:dyDescent="0.35">
      <c r="A1654" s="12" t="str">
        <f t="shared" si="25"/>
        <v>DISTRIBUCION VOLUMEN X CRITERIO (Consumiciones)RestoHOMBRE</v>
      </c>
      <c r="B1654" s="12" t="s">
        <v>118</v>
      </c>
      <c r="C1654" s="12" t="s">
        <v>78</v>
      </c>
      <c r="D1654" s="12" t="s">
        <v>21</v>
      </c>
      <c r="E1654" s="13">
        <v>43.474853704112753</v>
      </c>
      <c r="F1654" s="13">
        <v>41.593770851603942</v>
      </c>
      <c r="G1654" s="13">
        <v>45.458465434000288</v>
      </c>
      <c r="H1654" s="13">
        <v>43.544754149004568</v>
      </c>
      <c r="I1654" s="13">
        <v>0</v>
      </c>
      <c r="J1654" s="13">
        <v>0</v>
      </c>
      <c r="K1654" s="13">
        <v>0</v>
      </c>
      <c r="L1654" s="13">
        <v>0</v>
      </c>
      <c r="M1654" s="13">
        <v>0</v>
      </c>
      <c r="N1654" s="13"/>
      <c r="O1654" s="13"/>
    </row>
    <row r="1655" spans="1:15" x14ac:dyDescent="0.35">
      <c r="A1655" s="12" t="str">
        <f t="shared" si="25"/>
        <v>DISTRIBUCION VOLUMEN X CRITERIO (Consumiciones)RestoMUJER</v>
      </c>
      <c r="B1655" s="12" t="s">
        <v>118</v>
      </c>
      <c r="C1655" s="12" t="s">
        <v>78</v>
      </c>
      <c r="D1655" s="12" t="s">
        <v>22</v>
      </c>
      <c r="E1655" s="13">
        <v>56.525135246140302</v>
      </c>
      <c r="F1655" s="13">
        <v>58.406229148396058</v>
      </c>
      <c r="G1655" s="13">
        <v>54.541534565999704</v>
      </c>
      <c r="H1655" s="13">
        <v>56.455232586596296</v>
      </c>
      <c r="I1655" s="13">
        <v>0</v>
      </c>
      <c r="J1655" s="13">
        <v>0</v>
      </c>
      <c r="K1655" s="13">
        <v>0</v>
      </c>
      <c r="L1655" s="13">
        <v>0</v>
      </c>
      <c r="M1655" s="13">
        <v>0</v>
      </c>
      <c r="N1655" s="13"/>
      <c r="O1655" s="13"/>
    </row>
    <row r="1656" spans="1:15" x14ac:dyDescent="0.35">
      <c r="A1656" s="12" t="str">
        <f t="shared" si="25"/>
        <v>DISTRIBUCION VOLUMEN X CRITERIO (kg ó litros)TOTAL BEBIDAST.ESPAÑA</v>
      </c>
      <c r="B1656" s="12" t="s">
        <v>119</v>
      </c>
      <c r="C1656" s="12" t="s">
        <v>121</v>
      </c>
      <c r="D1656" s="12" t="s">
        <v>36</v>
      </c>
      <c r="E1656" s="13">
        <v>100</v>
      </c>
      <c r="F1656" s="13">
        <v>100</v>
      </c>
      <c r="G1656" s="13">
        <v>100</v>
      </c>
      <c r="H1656" s="13">
        <v>100</v>
      </c>
      <c r="I1656" s="13">
        <v>0</v>
      </c>
      <c r="J1656" s="13">
        <v>0</v>
      </c>
      <c r="K1656" s="13">
        <v>0</v>
      </c>
      <c r="L1656" s="13">
        <v>0</v>
      </c>
      <c r="M1656" s="13">
        <v>0</v>
      </c>
      <c r="N1656" s="13"/>
      <c r="O1656" s="13"/>
    </row>
    <row r="1657" spans="1:15" x14ac:dyDescent="0.35">
      <c r="A1657" s="12" t="str">
        <f t="shared" si="25"/>
        <v>DISTRIBUCION VOLUMEN X CRITERIO (kg ó litros)TOTAL BEBIDASBCN AM</v>
      </c>
      <c r="B1657" s="12" t="s">
        <v>119</v>
      </c>
      <c r="C1657" s="12" t="s">
        <v>121</v>
      </c>
      <c r="D1657" s="12" t="s">
        <v>1</v>
      </c>
      <c r="E1657" s="13">
        <v>8.1112808861908867</v>
      </c>
      <c r="F1657" s="13">
        <v>7.8933440330970228</v>
      </c>
      <c r="G1657" s="13">
        <v>8.5343049346453501</v>
      </c>
      <c r="H1657" s="13">
        <v>8.675368263521035</v>
      </c>
      <c r="I1657" s="13">
        <v>0</v>
      </c>
      <c r="J1657" s="13">
        <v>0</v>
      </c>
      <c r="K1657" s="13">
        <v>0</v>
      </c>
      <c r="L1657" s="13">
        <v>0</v>
      </c>
      <c r="M1657" s="13">
        <v>0</v>
      </c>
      <c r="N1657" s="13"/>
      <c r="O1657" s="13"/>
    </row>
    <row r="1658" spans="1:15" x14ac:dyDescent="0.35">
      <c r="A1658" s="12" t="str">
        <f t="shared" si="25"/>
        <v>DISTRIBUCION VOLUMEN X CRITERIO (kg ó litros)TOTAL BEBIDASREST.CAT ARAGON</v>
      </c>
      <c r="B1658" s="12" t="s">
        <v>119</v>
      </c>
      <c r="C1658" s="12" t="s">
        <v>121</v>
      </c>
      <c r="D1658" s="12" t="s">
        <v>2</v>
      </c>
      <c r="E1658" s="13">
        <v>13.722301733902622</v>
      </c>
      <c r="F1658" s="13">
        <v>11.970547695974306</v>
      </c>
      <c r="G1658" s="13">
        <v>12.12262074208318</v>
      </c>
      <c r="H1658" s="13">
        <v>12.311979637961389</v>
      </c>
      <c r="I1658" s="13">
        <v>0</v>
      </c>
      <c r="J1658" s="13">
        <v>0</v>
      </c>
      <c r="K1658" s="13">
        <v>0</v>
      </c>
      <c r="L1658" s="13">
        <v>0</v>
      </c>
      <c r="M1658" s="13">
        <v>0</v>
      </c>
      <c r="N1658" s="13"/>
      <c r="O1658" s="13"/>
    </row>
    <row r="1659" spans="1:15" x14ac:dyDescent="0.35">
      <c r="A1659" s="12" t="str">
        <f t="shared" si="25"/>
        <v>DISTRIBUCION VOLUMEN X CRITERIO (kg ó litros)TOTAL BEBIDASLEVANTE</v>
      </c>
      <c r="B1659" s="12" t="s">
        <v>119</v>
      </c>
      <c r="C1659" s="12" t="s">
        <v>121</v>
      </c>
      <c r="D1659" s="12" t="s">
        <v>3</v>
      </c>
      <c r="E1659" s="13">
        <v>16.23014315878148</v>
      </c>
      <c r="F1659" s="13">
        <v>15.319977473861593</v>
      </c>
      <c r="G1659" s="13">
        <v>15.281008676219443</v>
      </c>
      <c r="H1659" s="13">
        <v>14.780894255726359</v>
      </c>
      <c r="I1659" s="13">
        <v>0</v>
      </c>
      <c r="J1659" s="13">
        <v>0</v>
      </c>
      <c r="K1659" s="13">
        <v>0</v>
      </c>
      <c r="L1659" s="13">
        <v>0</v>
      </c>
      <c r="M1659" s="13">
        <v>0</v>
      </c>
      <c r="N1659" s="13"/>
      <c r="O1659" s="13"/>
    </row>
    <row r="1660" spans="1:15" x14ac:dyDescent="0.35">
      <c r="A1660" s="12" t="str">
        <f t="shared" si="25"/>
        <v>DISTRIBUCION VOLUMEN X CRITERIO (kg ó litros)TOTAL BEBIDASANDALUCIA</v>
      </c>
      <c r="B1660" s="12" t="s">
        <v>119</v>
      </c>
      <c r="C1660" s="12" t="s">
        <v>121</v>
      </c>
      <c r="D1660" s="12" t="s">
        <v>4</v>
      </c>
      <c r="E1660" s="13">
        <v>20.45273508224323</v>
      </c>
      <c r="F1660" s="13">
        <v>22.051977815655395</v>
      </c>
      <c r="G1660" s="13">
        <v>21.057020349750509</v>
      </c>
      <c r="H1660" s="13">
        <v>21.090345104624156</v>
      </c>
      <c r="I1660" s="13">
        <v>0</v>
      </c>
      <c r="J1660" s="13">
        <v>0</v>
      </c>
      <c r="K1660" s="13">
        <v>0</v>
      </c>
      <c r="L1660" s="13">
        <v>0</v>
      </c>
      <c r="M1660" s="13">
        <v>0</v>
      </c>
      <c r="N1660" s="13"/>
      <c r="O1660" s="13"/>
    </row>
    <row r="1661" spans="1:15" x14ac:dyDescent="0.35">
      <c r="A1661" s="12" t="str">
        <f t="shared" si="25"/>
        <v>DISTRIBUCION VOLUMEN X CRITERIO (kg ó litros)TOTAL BEBIDASMDD AM</v>
      </c>
      <c r="B1661" s="12" t="s">
        <v>119</v>
      </c>
      <c r="C1661" s="12" t="s">
        <v>121</v>
      </c>
      <c r="D1661" s="12" t="s">
        <v>5</v>
      </c>
      <c r="E1661" s="13">
        <v>12.378014932726837</v>
      </c>
      <c r="F1661" s="13">
        <v>12.505548600353505</v>
      </c>
      <c r="G1661" s="13">
        <v>13.744045810430622</v>
      </c>
      <c r="H1661" s="13">
        <v>13.696797290336827</v>
      </c>
      <c r="I1661" s="13">
        <v>0</v>
      </c>
      <c r="J1661" s="13">
        <v>0</v>
      </c>
      <c r="K1661" s="13">
        <v>0</v>
      </c>
      <c r="L1661" s="13">
        <v>0</v>
      </c>
      <c r="M1661" s="13">
        <v>0</v>
      </c>
      <c r="N1661" s="13"/>
      <c r="O1661" s="13"/>
    </row>
    <row r="1662" spans="1:15" x14ac:dyDescent="0.35">
      <c r="A1662" s="12" t="str">
        <f t="shared" si="25"/>
        <v>DISTRIBUCION VOLUMEN X CRITERIO (kg ó litros)TOTAL BEBIDASRTO CENTRO</v>
      </c>
      <c r="B1662" s="12" t="s">
        <v>119</v>
      </c>
      <c r="C1662" s="12" t="s">
        <v>121</v>
      </c>
      <c r="D1662" s="12" t="s">
        <v>6</v>
      </c>
      <c r="E1662" s="13">
        <v>9.3824469887700435</v>
      </c>
      <c r="F1662" s="13">
        <v>10.113966905215285</v>
      </c>
      <c r="G1662" s="13">
        <v>10.116839584332544</v>
      </c>
      <c r="H1662" s="13">
        <v>9.4959687447114085</v>
      </c>
      <c r="I1662" s="13">
        <v>0</v>
      </c>
      <c r="J1662" s="13">
        <v>0</v>
      </c>
      <c r="K1662" s="13">
        <v>0</v>
      </c>
      <c r="L1662" s="13">
        <v>0</v>
      </c>
      <c r="M1662" s="13">
        <v>0</v>
      </c>
      <c r="N1662" s="13"/>
      <c r="O1662" s="13"/>
    </row>
    <row r="1663" spans="1:15" x14ac:dyDescent="0.35">
      <c r="A1663" s="12" t="str">
        <f t="shared" si="25"/>
        <v>DISTRIBUCION VOLUMEN X CRITERIO (kg ó litros)TOTAL BEBIDASNORTE-CENTRO</v>
      </c>
      <c r="B1663" s="12" t="s">
        <v>119</v>
      </c>
      <c r="C1663" s="12" t="s">
        <v>121</v>
      </c>
      <c r="D1663" s="12" t="s">
        <v>7</v>
      </c>
      <c r="E1663" s="13">
        <v>9.0932235948205964</v>
      </c>
      <c r="F1663" s="13">
        <v>9.2381545494240012</v>
      </c>
      <c r="G1663" s="13">
        <v>8.9855962784259038</v>
      </c>
      <c r="H1663" s="13">
        <v>9.6395077199500445</v>
      </c>
      <c r="I1663" s="13">
        <v>0</v>
      </c>
      <c r="J1663" s="13">
        <v>0</v>
      </c>
      <c r="K1663" s="13">
        <v>0</v>
      </c>
      <c r="L1663" s="13">
        <v>0</v>
      </c>
      <c r="M1663" s="13">
        <v>0</v>
      </c>
      <c r="N1663" s="13"/>
      <c r="O1663" s="13"/>
    </row>
    <row r="1664" spans="1:15" x14ac:dyDescent="0.35">
      <c r="A1664" s="12" t="str">
        <f t="shared" si="25"/>
        <v>DISTRIBUCION VOLUMEN X CRITERIO (kg ó litros)TOTAL BEBIDASNOROESTE</v>
      </c>
      <c r="B1664" s="12" t="s">
        <v>119</v>
      </c>
      <c r="C1664" s="12" t="s">
        <v>121</v>
      </c>
      <c r="D1664" s="12" t="s">
        <v>8</v>
      </c>
      <c r="E1664" s="13">
        <v>10.629849832752383</v>
      </c>
      <c r="F1664" s="13">
        <v>10.906488226464793</v>
      </c>
      <c r="G1664" s="13">
        <v>10.158569515537652</v>
      </c>
      <c r="H1664" s="13">
        <v>10.30913348929969</v>
      </c>
      <c r="I1664" s="13">
        <v>0</v>
      </c>
      <c r="J1664" s="13">
        <v>0</v>
      </c>
      <c r="K1664" s="13">
        <v>0</v>
      </c>
      <c r="L1664" s="13">
        <v>0</v>
      </c>
      <c r="M1664" s="13">
        <v>0</v>
      </c>
      <c r="N1664" s="13"/>
      <c r="O1664" s="13"/>
    </row>
    <row r="1665" spans="1:15" x14ac:dyDescent="0.35">
      <c r="A1665" s="12" t="str">
        <f t="shared" si="25"/>
        <v>DISTRIBUCION VOLUMEN X CRITERIO (kg ó litros)TOTAL BEBIDAS&lt;2MIL</v>
      </c>
      <c r="B1665" s="12" t="s">
        <v>119</v>
      </c>
      <c r="C1665" s="12" t="s">
        <v>121</v>
      </c>
      <c r="D1665" s="12" t="s">
        <v>9</v>
      </c>
      <c r="E1665" s="13">
        <v>5.4690256764543426</v>
      </c>
      <c r="F1665" s="13">
        <v>6.1689523191106082</v>
      </c>
      <c r="G1665" s="13">
        <v>5.7079880503146372</v>
      </c>
      <c r="H1665" s="13">
        <v>5.6191542838074202</v>
      </c>
      <c r="I1665" s="13">
        <v>0</v>
      </c>
      <c r="J1665" s="13">
        <v>0</v>
      </c>
      <c r="K1665" s="13">
        <v>0</v>
      </c>
      <c r="L1665" s="13">
        <v>0</v>
      </c>
      <c r="M1665" s="13">
        <v>0</v>
      </c>
      <c r="N1665" s="13"/>
      <c r="O1665" s="13"/>
    </row>
    <row r="1666" spans="1:15" x14ac:dyDescent="0.35">
      <c r="A1666" s="12" t="str">
        <f t="shared" si="25"/>
        <v>DISTRIBUCION VOLUMEN X CRITERIO (kg ó litros)TOTAL BEBIDAS2-5MIL</v>
      </c>
      <c r="B1666" s="12" t="s">
        <v>119</v>
      </c>
      <c r="C1666" s="12" t="s">
        <v>121</v>
      </c>
      <c r="D1666" s="12" t="s">
        <v>10</v>
      </c>
      <c r="E1666" s="13">
        <v>5.2845997985574229</v>
      </c>
      <c r="F1666" s="13">
        <v>4.967763001174899</v>
      </c>
      <c r="G1666" s="13">
        <v>4.5977793007736567</v>
      </c>
      <c r="H1666" s="13">
        <v>5.0203536311134238</v>
      </c>
      <c r="I1666" s="13">
        <v>0</v>
      </c>
      <c r="J1666" s="13">
        <v>0</v>
      </c>
      <c r="K1666" s="13">
        <v>0</v>
      </c>
      <c r="L1666" s="13">
        <v>0</v>
      </c>
      <c r="M1666" s="13">
        <v>0</v>
      </c>
      <c r="N1666" s="13"/>
      <c r="O1666" s="13"/>
    </row>
    <row r="1667" spans="1:15" x14ac:dyDescent="0.35">
      <c r="A1667" s="12" t="str">
        <f t="shared" si="25"/>
        <v>DISTRIBUCION VOLUMEN X CRITERIO (kg ó litros)TOTAL BEBIDAS5-10MIL</v>
      </c>
      <c r="B1667" s="12" t="s">
        <v>119</v>
      </c>
      <c r="C1667" s="12" t="s">
        <v>121</v>
      </c>
      <c r="D1667" s="12" t="s">
        <v>11</v>
      </c>
      <c r="E1667" s="13">
        <v>7.4466777621155789</v>
      </c>
      <c r="F1667" s="13">
        <v>6.7637207391728733</v>
      </c>
      <c r="G1667" s="13">
        <v>8.1543318246236751</v>
      </c>
      <c r="H1667" s="13">
        <v>8.3478564342112946</v>
      </c>
      <c r="I1667" s="13">
        <v>0</v>
      </c>
      <c r="J1667" s="13">
        <v>0</v>
      </c>
      <c r="K1667" s="13">
        <v>0</v>
      </c>
      <c r="L1667" s="13">
        <v>0</v>
      </c>
      <c r="M1667" s="13">
        <v>0</v>
      </c>
      <c r="N1667" s="13"/>
      <c r="O1667" s="13"/>
    </row>
    <row r="1668" spans="1:15" x14ac:dyDescent="0.35">
      <c r="A1668" s="12" t="str">
        <f t="shared" ref="A1668:A1731" si="26">B1668&amp;C1668&amp;D1668</f>
        <v>DISTRIBUCION VOLUMEN X CRITERIO (kg ó litros)TOTAL BEBIDAS10-30MIL</v>
      </c>
      <c r="B1668" s="12" t="s">
        <v>119</v>
      </c>
      <c r="C1668" s="12" t="s">
        <v>121</v>
      </c>
      <c r="D1668" s="12" t="s">
        <v>12</v>
      </c>
      <c r="E1668" s="13">
        <v>20.840705744694592</v>
      </c>
      <c r="F1668" s="13">
        <v>19.397265284219934</v>
      </c>
      <c r="G1668" s="13">
        <v>18.742805754029192</v>
      </c>
      <c r="H1668" s="13">
        <v>18.236395030901104</v>
      </c>
      <c r="I1668" s="13">
        <v>0</v>
      </c>
      <c r="J1668" s="13">
        <v>0</v>
      </c>
      <c r="K1668" s="13">
        <v>0</v>
      </c>
      <c r="L1668" s="13">
        <v>0</v>
      </c>
      <c r="M1668" s="13">
        <v>0</v>
      </c>
      <c r="N1668" s="13"/>
      <c r="O1668" s="13"/>
    </row>
    <row r="1669" spans="1:15" x14ac:dyDescent="0.35">
      <c r="A1669" s="12" t="str">
        <f t="shared" si="26"/>
        <v>DISTRIBUCION VOLUMEN X CRITERIO (kg ó litros)TOTAL BEBIDAS30-100MIL</v>
      </c>
      <c r="B1669" s="12" t="s">
        <v>119</v>
      </c>
      <c r="C1669" s="12" t="s">
        <v>121</v>
      </c>
      <c r="D1669" s="12" t="s">
        <v>13</v>
      </c>
      <c r="E1669" s="13">
        <v>20.101890963570902</v>
      </c>
      <c r="F1669" s="13">
        <v>20.459871846213474</v>
      </c>
      <c r="G1669" s="13">
        <v>19.940256122524158</v>
      </c>
      <c r="H1669" s="13">
        <v>19.374299119075047</v>
      </c>
      <c r="I1669" s="13">
        <v>0</v>
      </c>
      <c r="J1669" s="13">
        <v>0</v>
      </c>
      <c r="K1669" s="13">
        <v>0</v>
      </c>
      <c r="L1669" s="13">
        <v>0</v>
      </c>
      <c r="M1669" s="13">
        <v>0</v>
      </c>
      <c r="N1669" s="13"/>
      <c r="O1669" s="13"/>
    </row>
    <row r="1670" spans="1:15" x14ac:dyDescent="0.35">
      <c r="A1670" s="12" t="str">
        <f t="shared" si="26"/>
        <v>DISTRIBUCION VOLUMEN X CRITERIO (kg ó litros)TOTAL BEBIDAS100-200MIL</v>
      </c>
      <c r="B1670" s="12" t="s">
        <v>119</v>
      </c>
      <c r="C1670" s="12" t="s">
        <v>121</v>
      </c>
      <c r="D1670" s="12" t="s">
        <v>14</v>
      </c>
      <c r="E1670" s="13">
        <v>10.590634970111054</v>
      </c>
      <c r="F1670" s="13">
        <v>10.353152890311188</v>
      </c>
      <c r="G1670" s="13">
        <v>10.3650984917728</v>
      </c>
      <c r="H1670" s="13">
        <v>10.483051539174385</v>
      </c>
      <c r="I1670" s="13">
        <v>0</v>
      </c>
      <c r="J1670" s="13">
        <v>0</v>
      </c>
      <c r="K1670" s="13">
        <v>0</v>
      </c>
      <c r="L1670" s="13">
        <v>0</v>
      </c>
      <c r="M1670" s="13">
        <v>0</v>
      </c>
      <c r="N1670" s="13"/>
      <c r="O1670" s="13"/>
    </row>
    <row r="1671" spans="1:15" x14ac:dyDescent="0.35">
      <c r="A1671" s="12" t="str">
        <f t="shared" si="26"/>
        <v>DISTRIBUCION VOLUMEN X CRITERIO (kg ó litros)TOTAL BEBIDAS200-500MIL</v>
      </c>
      <c r="B1671" s="12" t="s">
        <v>119</v>
      </c>
      <c r="C1671" s="12" t="s">
        <v>121</v>
      </c>
      <c r="D1671" s="12" t="s">
        <v>15</v>
      </c>
      <c r="E1671" s="13">
        <v>13.168339524750222</v>
      </c>
      <c r="F1671" s="13">
        <v>13.123442588003584</v>
      </c>
      <c r="G1671" s="13">
        <v>12.81869672709437</v>
      </c>
      <c r="H1671" s="13">
        <v>13.384150117344698</v>
      </c>
      <c r="I1671" s="13">
        <v>0</v>
      </c>
      <c r="J1671" s="13">
        <v>0</v>
      </c>
      <c r="K1671" s="13">
        <v>0</v>
      </c>
      <c r="L1671" s="13">
        <v>0</v>
      </c>
      <c r="M1671" s="13">
        <v>0</v>
      </c>
      <c r="N1671" s="13"/>
      <c r="O1671" s="13"/>
    </row>
    <row r="1672" spans="1:15" x14ac:dyDescent="0.35">
      <c r="A1672" s="12" t="str">
        <f t="shared" si="26"/>
        <v>DISTRIBUCION VOLUMEN X CRITERIO (kg ó litros)TOTAL BEBIDAS&gt;500MIL</v>
      </c>
      <c r="B1672" s="12" t="s">
        <v>119</v>
      </c>
      <c r="C1672" s="12" t="s">
        <v>121</v>
      </c>
      <c r="D1672" s="12" t="s">
        <v>16</v>
      </c>
      <c r="E1672" s="13">
        <v>17.098122794134614</v>
      </c>
      <c r="F1672" s="13">
        <v>18.76583750611001</v>
      </c>
      <c r="G1672" s="13">
        <v>19.673045785099529</v>
      </c>
      <c r="H1672" s="13">
        <v>19.534736234647486</v>
      </c>
      <c r="I1672" s="13">
        <v>0</v>
      </c>
      <c r="J1672" s="13">
        <v>0</v>
      </c>
      <c r="K1672" s="13">
        <v>0</v>
      </c>
      <c r="L1672" s="13">
        <v>0</v>
      </c>
      <c r="M1672" s="13">
        <v>0</v>
      </c>
      <c r="N1672" s="13"/>
      <c r="O1672" s="13"/>
    </row>
    <row r="1673" spans="1:15" x14ac:dyDescent="0.35">
      <c r="A1673" s="12" t="str">
        <f t="shared" si="26"/>
        <v>DISTRIBUCION VOLUMEN X CRITERIO (kg ó litros)TOTAL BEBIDASDE 15 A 19 AÑOS</v>
      </c>
      <c r="B1673" s="12" t="s">
        <v>119</v>
      </c>
      <c r="C1673" s="12" t="s">
        <v>121</v>
      </c>
      <c r="D1673" s="12" t="s">
        <v>39</v>
      </c>
      <c r="E1673" s="13">
        <v>1.9460952818578305</v>
      </c>
      <c r="F1673" s="13">
        <v>2.6715064604940117</v>
      </c>
      <c r="G1673" s="13">
        <v>2.5836549676556784</v>
      </c>
      <c r="H1673" s="13">
        <v>2.0331041793378257</v>
      </c>
      <c r="I1673" s="13">
        <v>0</v>
      </c>
      <c r="J1673" s="13">
        <v>0</v>
      </c>
      <c r="K1673" s="13">
        <v>0</v>
      </c>
      <c r="L1673" s="13">
        <v>0</v>
      </c>
      <c r="M1673" s="13">
        <v>0</v>
      </c>
      <c r="N1673" s="13"/>
      <c r="O1673" s="13"/>
    </row>
    <row r="1674" spans="1:15" x14ac:dyDescent="0.35">
      <c r="A1674" s="12" t="str">
        <f t="shared" si="26"/>
        <v>DISTRIBUCION VOLUMEN X CRITERIO (kg ó litros)TOTAL BEBIDASDE 20 A 24 AÑOS</v>
      </c>
      <c r="B1674" s="12" t="s">
        <v>119</v>
      </c>
      <c r="C1674" s="12" t="s">
        <v>121</v>
      </c>
      <c r="D1674" s="12" t="s">
        <v>40</v>
      </c>
      <c r="E1674" s="13">
        <v>3.2786237593851402</v>
      </c>
      <c r="F1674" s="13">
        <v>3.9482891696539535</v>
      </c>
      <c r="G1674" s="13">
        <v>2.791103818434622</v>
      </c>
      <c r="H1674" s="13">
        <v>2.3303160750531409</v>
      </c>
      <c r="I1674" s="13">
        <v>0</v>
      </c>
      <c r="J1674" s="13">
        <v>0</v>
      </c>
      <c r="K1674" s="13">
        <v>0</v>
      </c>
      <c r="L1674" s="13">
        <v>0</v>
      </c>
      <c r="M1674" s="13">
        <v>0</v>
      </c>
      <c r="N1674" s="13"/>
      <c r="O1674" s="13"/>
    </row>
    <row r="1675" spans="1:15" x14ac:dyDescent="0.35">
      <c r="A1675" s="12" t="str">
        <f t="shared" si="26"/>
        <v>DISTRIBUCION VOLUMEN X CRITERIO (kg ó litros)TOTAL BEBIDASDE 25 A 34 AÑOS</v>
      </c>
      <c r="B1675" s="12" t="s">
        <v>119</v>
      </c>
      <c r="C1675" s="12" t="s">
        <v>121</v>
      </c>
      <c r="D1675" s="12" t="s">
        <v>41</v>
      </c>
      <c r="E1675" s="13">
        <v>8.8783739137018056</v>
      </c>
      <c r="F1675" s="13">
        <v>8.5341129748942794</v>
      </c>
      <c r="G1675" s="13">
        <v>8.7010115774051418</v>
      </c>
      <c r="H1675" s="13">
        <v>7.3242148526292823</v>
      </c>
      <c r="I1675" s="13">
        <v>0</v>
      </c>
      <c r="J1675" s="13">
        <v>0</v>
      </c>
      <c r="K1675" s="13">
        <v>0</v>
      </c>
      <c r="L1675" s="13">
        <v>0</v>
      </c>
      <c r="M1675" s="13">
        <v>0</v>
      </c>
      <c r="N1675" s="13"/>
      <c r="O1675" s="13"/>
    </row>
    <row r="1676" spans="1:15" x14ac:dyDescent="0.35">
      <c r="A1676" s="12" t="str">
        <f t="shared" si="26"/>
        <v>DISTRIBUCION VOLUMEN X CRITERIO (kg ó litros)TOTAL BEBIDASDE 35 A 49 AÑOS</v>
      </c>
      <c r="B1676" s="12" t="s">
        <v>119</v>
      </c>
      <c r="C1676" s="12" t="s">
        <v>121</v>
      </c>
      <c r="D1676" s="12" t="s">
        <v>42</v>
      </c>
      <c r="E1676" s="13">
        <v>29.43209500323028</v>
      </c>
      <c r="F1676" s="13">
        <v>27.845358642092151</v>
      </c>
      <c r="G1676" s="13">
        <v>27.039742957399852</v>
      </c>
      <c r="H1676" s="13">
        <v>26.23669826196744</v>
      </c>
      <c r="I1676" s="13">
        <v>0</v>
      </c>
      <c r="J1676" s="13">
        <v>0</v>
      </c>
      <c r="K1676" s="13">
        <v>0</v>
      </c>
      <c r="L1676" s="13">
        <v>0</v>
      </c>
      <c r="M1676" s="13">
        <v>0</v>
      </c>
      <c r="N1676" s="13"/>
      <c r="O1676" s="13"/>
    </row>
    <row r="1677" spans="1:15" x14ac:dyDescent="0.35">
      <c r="A1677" s="12" t="str">
        <f t="shared" si="26"/>
        <v>DISTRIBUCION VOLUMEN X CRITERIO (kg ó litros)TOTAL BEBIDASDE 50 A 59 AÑOS</v>
      </c>
      <c r="B1677" s="12" t="s">
        <v>119</v>
      </c>
      <c r="C1677" s="12" t="s">
        <v>121</v>
      </c>
      <c r="D1677" s="12" t="s">
        <v>43</v>
      </c>
      <c r="E1677" s="13">
        <v>24.385344380890125</v>
      </c>
      <c r="F1677" s="13">
        <v>24.569198935536562</v>
      </c>
      <c r="G1677" s="13">
        <v>26.232269309621898</v>
      </c>
      <c r="H1677" s="13">
        <v>24.789258332713544</v>
      </c>
      <c r="I1677" s="13">
        <v>0</v>
      </c>
      <c r="J1677" s="13">
        <v>0</v>
      </c>
      <c r="K1677" s="13">
        <v>0</v>
      </c>
      <c r="L1677" s="13">
        <v>0</v>
      </c>
      <c r="M1677" s="13">
        <v>0</v>
      </c>
      <c r="N1677" s="13"/>
      <c r="O1677" s="13"/>
    </row>
    <row r="1678" spans="1:15" x14ac:dyDescent="0.35">
      <c r="A1678" s="12" t="str">
        <f t="shared" si="26"/>
        <v>DISTRIBUCION VOLUMEN X CRITERIO (kg ó litros)TOTAL BEBIDASDE 60 A 75 AÑOS</v>
      </c>
      <c r="B1678" s="12" t="s">
        <v>119</v>
      </c>
      <c r="C1678" s="12" t="s">
        <v>121</v>
      </c>
      <c r="D1678" s="12" t="s">
        <v>44</v>
      </c>
      <c r="E1678" s="13">
        <v>32.079461093553782</v>
      </c>
      <c r="F1678" s="13">
        <v>32.431539643573132</v>
      </c>
      <c r="G1678" s="13">
        <v>32.652220076086287</v>
      </c>
      <c r="H1678" s="13">
        <v>37.286401588710234</v>
      </c>
      <c r="I1678" s="13">
        <v>0</v>
      </c>
      <c r="J1678" s="13">
        <v>0</v>
      </c>
      <c r="K1678" s="13">
        <v>0</v>
      </c>
      <c r="L1678" s="13">
        <v>0</v>
      </c>
      <c r="M1678" s="13">
        <v>0</v>
      </c>
      <c r="N1678" s="13"/>
      <c r="O1678" s="13"/>
    </row>
    <row r="1679" spans="1:15" x14ac:dyDescent="0.35">
      <c r="A1679" s="12" t="str">
        <f t="shared" si="26"/>
        <v>DISTRIBUCION VOLUMEN X CRITERIO (kg ó litros)TOTAL BEBIDASALTA Y MEDIA ALTA</v>
      </c>
      <c r="B1679" s="12" t="s">
        <v>119</v>
      </c>
      <c r="C1679" s="12" t="s">
        <v>121</v>
      </c>
      <c r="D1679" s="12" t="s">
        <v>17</v>
      </c>
      <c r="E1679" s="13">
        <v>25.165092144429835</v>
      </c>
      <c r="F1679" s="13">
        <v>25.11328258172724</v>
      </c>
      <c r="G1679" s="13">
        <v>27.946594562242421</v>
      </c>
      <c r="H1679" s="13">
        <v>26.48636719362894</v>
      </c>
      <c r="I1679" s="13">
        <v>0</v>
      </c>
      <c r="J1679" s="13">
        <v>0</v>
      </c>
      <c r="K1679" s="13">
        <v>0</v>
      </c>
      <c r="L1679" s="13">
        <v>0</v>
      </c>
      <c r="M1679" s="13">
        <v>0</v>
      </c>
      <c r="N1679" s="13"/>
      <c r="O1679" s="13"/>
    </row>
    <row r="1680" spans="1:15" x14ac:dyDescent="0.35">
      <c r="A1680" s="12" t="str">
        <f t="shared" si="26"/>
        <v>DISTRIBUCION VOLUMEN X CRITERIO (kg ó litros)TOTAL BEBIDASMEDIA</v>
      </c>
      <c r="B1680" s="12" t="s">
        <v>119</v>
      </c>
      <c r="C1680" s="12" t="s">
        <v>121</v>
      </c>
      <c r="D1680" s="12" t="s">
        <v>18</v>
      </c>
      <c r="E1680" s="13">
        <v>31.726392440416472</v>
      </c>
      <c r="F1680" s="13">
        <v>31.284693264300678</v>
      </c>
      <c r="G1680" s="13">
        <v>32.168256080730032</v>
      </c>
      <c r="H1680" s="13">
        <v>33.182068408658914</v>
      </c>
      <c r="I1680" s="13">
        <v>0</v>
      </c>
      <c r="J1680" s="13">
        <v>0</v>
      </c>
      <c r="K1680" s="13">
        <v>0</v>
      </c>
      <c r="L1680" s="13">
        <v>0</v>
      </c>
      <c r="M1680" s="13">
        <v>0</v>
      </c>
      <c r="N1680" s="13"/>
      <c r="O1680" s="13"/>
    </row>
    <row r="1681" spans="1:15" x14ac:dyDescent="0.35">
      <c r="A1681" s="12" t="str">
        <f t="shared" si="26"/>
        <v>DISTRIBUCION VOLUMEN X CRITERIO (kg ó litros)TOTAL BEBIDASMEDIA BAJA</v>
      </c>
      <c r="B1681" s="12" t="s">
        <v>119</v>
      </c>
      <c r="C1681" s="12" t="s">
        <v>121</v>
      </c>
      <c r="D1681" s="12" t="s">
        <v>19</v>
      </c>
      <c r="E1681" s="13">
        <v>27.577092528800417</v>
      </c>
      <c r="F1681" s="13">
        <v>25.709582056474133</v>
      </c>
      <c r="G1681" s="13">
        <v>23.266607895177266</v>
      </c>
      <c r="H1681" s="13">
        <v>24.580382061405821</v>
      </c>
      <c r="I1681" s="13">
        <v>0</v>
      </c>
      <c r="J1681" s="13">
        <v>0</v>
      </c>
      <c r="K1681" s="13">
        <v>0</v>
      </c>
      <c r="L1681" s="13">
        <v>0</v>
      </c>
      <c r="M1681" s="13">
        <v>0</v>
      </c>
      <c r="N1681" s="13"/>
      <c r="O1681" s="13"/>
    </row>
    <row r="1682" spans="1:15" x14ac:dyDescent="0.35">
      <c r="A1682" s="12" t="str">
        <f t="shared" si="26"/>
        <v>DISTRIBUCION VOLUMEN X CRITERIO (kg ó litros)TOTAL BEBIDASBAJA</v>
      </c>
      <c r="B1682" s="12" t="s">
        <v>119</v>
      </c>
      <c r="C1682" s="12" t="s">
        <v>121</v>
      </c>
      <c r="D1682" s="12" t="s">
        <v>20</v>
      </c>
      <c r="E1682" s="13">
        <v>15.531416103744702</v>
      </c>
      <c r="F1682" s="13">
        <v>17.892445032851967</v>
      </c>
      <c r="G1682" s="13">
        <v>16.618542148667988</v>
      </c>
      <c r="H1682" s="13">
        <v>15.751177912198026</v>
      </c>
      <c r="I1682" s="13">
        <v>0</v>
      </c>
      <c r="J1682" s="13">
        <v>0</v>
      </c>
      <c r="K1682" s="13">
        <v>0</v>
      </c>
      <c r="L1682" s="13">
        <v>0</v>
      </c>
      <c r="M1682" s="13">
        <v>0</v>
      </c>
      <c r="N1682" s="13"/>
      <c r="O1682" s="13"/>
    </row>
    <row r="1683" spans="1:15" x14ac:dyDescent="0.35">
      <c r="A1683" s="12" t="str">
        <f t="shared" si="26"/>
        <v>DISTRIBUCION VOLUMEN X CRITERIO (kg ó litros)TOTAL BEBIDASHOMBRE</v>
      </c>
      <c r="B1683" s="12" t="s">
        <v>119</v>
      </c>
      <c r="C1683" s="12" t="s">
        <v>121</v>
      </c>
      <c r="D1683" s="12" t="s">
        <v>21</v>
      </c>
      <c r="E1683" s="13">
        <v>55.575490900904377</v>
      </c>
      <c r="F1683" s="13">
        <v>56.828005785351031</v>
      </c>
      <c r="G1683" s="13">
        <v>58.139782680739096</v>
      </c>
      <c r="H1683" s="13">
        <v>58.367950182982185</v>
      </c>
      <c r="I1683" s="13">
        <v>0</v>
      </c>
      <c r="J1683" s="13">
        <v>0</v>
      </c>
      <c r="K1683" s="13">
        <v>0</v>
      </c>
      <c r="L1683" s="13">
        <v>0</v>
      </c>
      <c r="M1683" s="13">
        <v>0</v>
      </c>
      <c r="N1683" s="13"/>
      <c r="O1683" s="13"/>
    </row>
    <row r="1684" spans="1:15" x14ac:dyDescent="0.35">
      <c r="A1684" s="12" t="str">
        <f t="shared" si="26"/>
        <v>DISTRIBUCION VOLUMEN X CRITERIO (kg ó litros)TOTAL BEBIDASMUJER</v>
      </c>
      <c r="B1684" s="12" t="s">
        <v>119</v>
      </c>
      <c r="C1684" s="12" t="s">
        <v>121</v>
      </c>
      <c r="D1684" s="12" t="s">
        <v>22</v>
      </c>
      <c r="E1684" s="13">
        <v>44.424503355989906</v>
      </c>
      <c r="F1684" s="13">
        <v>43.171995052692388</v>
      </c>
      <c r="G1684" s="13">
        <v>41.860220137167751</v>
      </c>
      <c r="H1684" s="13">
        <v>41.632039161890503</v>
      </c>
      <c r="I1684" s="13">
        <v>0</v>
      </c>
      <c r="J1684" s="13">
        <v>0</v>
      </c>
      <c r="K1684" s="13">
        <v>0</v>
      </c>
      <c r="L1684" s="13">
        <v>0</v>
      </c>
      <c r="M1684" s="13">
        <v>0</v>
      </c>
      <c r="N1684" s="13"/>
      <c r="O1684" s="13"/>
    </row>
    <row r="1685" spans="1:15" x14ac:dyDescent="0.35">
      <c r="A1685" s="12" t="str">
        <f t="shared" si="26"/>
        <v>DISTRIBUCION VOLUMEN X CRITERIO (kg ó litros).Total Bebidas CalienteT.ESPAÑA</v>
      </c>
      <c r="B1685" s="12" t="s">
        <v>119</v>
      </c>
      <c r="C1685" s="12" t="s">
        <v>122</v>
      </c>
      <c r="D1685" s="12" t="s">
        <v>36</v>
      </c>
      <c r="E1685" s="13">
        <v>100</v>
      </c>
      <c r="F1685" s="13">
        <v>100</v>
      </c>
      <c r="G1685" s="13">
        <v>100</v>
      </c>
      <c r="H1685" s="13">
        <v>100</v>
      </c>
      <c r="I1685" s="13">
        <v>0</v>
      </c>
      <c r="J1685" s="13">
        <v>0</v>
      </c>
      <c r="K1685" s="13">
        <v>0</v>
      </c>
      <c r="L1685" s="13">
        <v>0</v>
      </c>
      <c r="M1685" s="13">
        <v>0</v>
      </c>
      <c r="N1685" s="13"/>
      <c r="O1685" s="13"/>
    </row>
    <row r="1686" spans="1:15" x14ac:dyDescent="0.35">
      <c r="A1686" s="12" t="str">
        <f t="shared" si="26"/>
        <v>DISTRIBUCION VOLUMEN X CRITERIO (kg ó litros).Total Bebidas CalienteBCN AM</v>
      </c>
      <c r="B1686" s="12" t="s">
        <v>119</v>
      </c>
      <c r="C1686" s="12" t="s">
        <v>122</v>
      </c>
      <c r="D1686" s="12" t="s">
        <v>1</v>
      </c>
      <c r="E1686" s="13">
        <v>10.330072907758749</v>
      </c>
      <c r="F1686" s="13">
        <v>9.3016835743353425</v>
      </c>
      <c r="G1686" s="13">
        <v>9.8417117825172351</v>
      </c>
      <c r="H1686" s="13">
        <v>9.0472272591099774</v>
      </c>
      <c r="I1686" s="13">
        <v>0</v>
      </c>
      <c r="J1686" s="13">
        <v>0</v>
      </c>
      <c r="K1686" s="13">
        <v>0</v>
      </c>
      <c r="L1686" s="13">
        <v>0</v>
      </c>
      <c r="M1686" s="13">
        <v>0</v>
      </c>
      <c r="N1686" s="13"/>
      <c r="O1686" s="13"/>
    </row>
    <row r="1687" spans="1:15" x14ac:dyDescent="0.35">
      <c r="A1687" s="12" t="str">
        <f t="shared" si="26"/>
        <v>DISTRIBUCION VOLUMEN X CRITERIO (kg ó litros).Total Bebidas CalienteREST.CAT ARAGON</v>
      </c>
      <c r="B1687" s="12" t="s">
        <v>119</v>
      </c>
      <c r="C1687" s="12" t="s">
        <v>122</v>
      </c>
      <c r="D1687" s="12" t="s">
        <v>2</v>
      </c>
      <c r="E1687" s="13">
        <v>12.603098218460651</v>
      </c>
      <c r="F1687" s="13">
        <v>12.925436283539593</v>
      </c>
      <c r="G1687" s="13">
        <v>11.958293567121133</v>
      </c>
      <c r="H1687" s="13">
        <v>13.133756523013904</v>
      </c>
      <c r="I1687" s="13">
        <v>0</v>
      </c>
      <c r="J1687" s="13">
        <v>0</v>
      </c>
      <c r="K1687" s="13">
        <v>0</v>
      </c>
      <c r="L1687" s="13">
        <v>0</v>
      </c>
      <c r="M1687" s="13">
        <v>0</v>
      </c>
      <c r="N1687" s="13"/>
      <c r="O1687" s="13"/>
    </row>
    <row r="1688" spans="1:15" x14ac:dyDescent="0.35">
      <c r="A1688" s="12" t="str">
        <f t="shared" si="26"/>
        <v>DISTRIBUCION VOLUMEN X CRITERIO (kg ó litros).Total Bebidas CalienteLEVANTE</v>
      </c>
      <c r="B1688" s="12" t="s">
        <v>119</v>
      </c>
      <c r="C1688" s="12" t="s">
        <v>122</v>
      </c>
      <c r="D1688" s="12" t="s">
        <v>3</v>
      </c>
      <c r="E1688" s="13">
        <v>12.984680594555051</v>
      </c>
      <c r="F1688" s="13">
        <v>13.86918731527739</v>
      </c>
      <c r="G1688" s="13">
        <v>14.205420399778458</v>
      </c>
      <c r="H1688" s="13">
        <v>14.453298850896642</v>
      </c>
      <c r="I1688" s="13">
        <v>0</v>
      </c>
      <c r="J1688" s="13">
        <v>0</v>
      </c>
      <c r="K1688" s="13">
        <v>0</v>
      </c>
      <c r="L1688" s="13">
        <v>0</v>
      </c>
      <c r="M1688" s="13">
        <v>0</v>
      </c>
      <c r="N1688" s="13"/>
      <c r="O1688" s="13"/>
    </row>
    <row r="1689" spans="1:15" x14ac:dyDescent="0.35">
      <c r="A1689" s="12" t="str">
        <f t="shared" si="26"/>
        <v>DISTRIBUCION VOLUMEN X CRITERIO (kg ó litros).Total Bebidas CalienteANDALUCIA</v>
      </c>
      <c r="B1689" s="12" t="s">
        <v>119</v>
      </c>
      <c r="C1689" s="12" t="s">
        <v>122</v>
      </c>
      <c r="D1689" s="12" t="s">
        <v>4</v>
      </c>
      <c r="E1689" s="13">
        <v>19.476441436888333</v>
      </c>
      <c r="F1689" s="13">
        <v>19.440310654786558</v>
      </c>
      <c r="G1689" s="13">
        <v>19.463606378248695</v>
      </c>
      <c r="H1689" s="13">
        <v>19.302325396406093</v>
      </c>
      <c r="I1689" s="13">
        <v>0</v>
      </c>
      <c r="J1689" s="13">
        <v>0</v>
      </c>
      <c r="K1689" s="13">
        <v>0</v>
      </c>
      <c r="L1689" s="13">
        <v>0</v>
      </c>
      <c r="M1689" s="13">
        <v>0</v>
      </c>
      <c r="N1689" s="13"/>
      <c r="O1689" s="13"/>
    </row>
    <row r="1690" spans="1:15" x14ac:dyDescent="0.35">
      <c r="A1690" s="12" t="str">
        <f t="shared" si="26"/>
        <v>DISTRIBUCION VOLUMEN X CRITERIO (kg ó litros).Total Bebidas CalienteMDD AM</v>
      </c>
      <c r="B1690" s="12" t="s">
        <v>119</v>
      </c>
      <c r="C1690" s="12" t="s">
        <v>122</v>
      </c>
      <c r="D1690" s="12" t="s">
        <v>5</v>
      </c>
      <c r="E1690" s="13">
        <v>11.947573022078325</v>
      </c>
      <c r="F1690" s="13">
        <v>11.442847359732532</v>
      </c>
      <c r="G1690" s="13">
        <v>11.040223357517283</v>
      </c>
      <c r="H1690" s="13">
        <v>11.035093294754196</v>
      </c>
      <c r="I1690" s="13">
        <v>0</v>
      </c>
      <c r="J1690" s="13">
        <v>0</v>
      </c>
      <c r="K1690" s="13">
        <v>0</v>
      </c>
      <c r="L1690" s="13">
        <v>0</v>
      </c>
      <c r="M1690" s="13">
        <v>0</v>
      </c>
      <c r="N1690" s="13"/>
      <c r="O1690" s="13"/>
    </row>
    <row r="1691" spans="1:15" x14ac:dyDescent="0.35">
      <c r="A1691" s="12" t="str">
        <f t="shared" si="26"/>
        <v>DISTRIBUCION VOLUMEN X CRITERIO (kg ó litros).Total Bebidas CalienteRTO CENTRO</v>
      </c>
      <c r="B1691" s="12" t="s">
        <v>119</v>
      </c>
      <c r="C1691" s="12" t="s">
        <v>122</v>
      </c>
      <c r="D1691" s="12" t="s">
        <v>6</v>
      </c>
      <c r="E1691" s="13">
        <v>8.6306040004367226</v>
      </c>
      <c r="F1691" s="13">
        <v>9.1709653547142338</v>
      </c>
      <c r="G1691" s="13">
        <v>8.4254596681869476</v>
      </c>
      <c r="H1691" s="13">
        <v>8.031951163744786</v>
      </c>
      <c r="I1691" s="13">
        <v>0</v>
      </c>
      <c r="J1691" s="13">
        <v>0</v>
      </c>
      <c r="K1691" s="13">
        <v>0</v>
      </c>
      <c r="L1691" s="13">
        <v>0</v>
      </c>
      <c r="M1691" s="13">
        <v>0</v>
      </c>
      <c r="N1691" s="13"/>
      <c r="O1691" s="13"/>
    </row>
    <row r="1692" spans="1:15" x14ac:dyDescent="0.35">
      <c r="A1692" s="12" t="str">
        <f t="shared" si="26"/>
        <v>DISTRIBUCION VOLUMEN X CRITERIO (kg ó litros).Total Bebidas CalienteNORTE-CENTRO</v>
      </c>
      <c r="B1692" s="12" t="s">
        <v>119</v>
      </c>
      <c r="C1692" s="12" t="s">
        <v>122</v>
      </c>
      <c r="D1692" s="12" t="s">
        <v>7</v>
      </c>
      <c r="E1692" s="13">
        <v>10.360320235763304</v>
      </c>
      <c r="F1692" s="13">
        <v>10.55150732268946</v>
      </c>
      <c r="G1692" s="13">
        <v>11.197345173071191</v>
      </c>
      <c r="H1692" s="13">
        <v>11.627381402457486</v>
      </c>
      <c r="I1692" s="13">
        <v>0</v>
      </c>
      <c r="J1692" s="13">
        <v>0</v>
      </c>
      <c r="K1692" s="13">
        <v>0</v>
      </c>
      <c r="L1692" s="13">
        <v>0</v>
      </c>
      <c r="M1692" s="13">
        <v>0</v>
      </c>
      <c r="N1692" s="13"/>
      <c r="O1692" s="13"/>
    </row>
    <row r="1693" spans="1:15" x14ac:dyDescent="0.35">
      <c r="A1693" s="12" t="str">
        <f t="shared" si="26"/>
        <v>DISTRIBUCION VOLUMEN X CRITERIO (kg ó litros).Total Bebidas CalienteNOROESTE</v>
      </c>
      <c r="B1693" s="12" t="s">
        <v>119</v>
      </c>
      <c r="C1693" s="12" t="s">
        <v>122</v>
      </c>
      <c r="D1693" s="12" t="s">
        <v>8</v>
      </c>
      <c r="E1693" s="13">
        <v>13.66720268990546</v>
      </c>
      <c r="F1693" s="13">
        <v>13.298082756826982</v>
      </c>
      <c r="G1693" s="13">
        <v>13.867955248200909</v>
      </c>
      <c r="H1693" s="13">
        <v>13.368955517535767</v>
      </c>
      <c r="I1693" s="13">
        <v>0</v>
      </c>
      <c r="J1693" s="13">
        <v>0</v>
      </c>
      <c r="K1693" s="13">
        <v>0</v>
      </c>
      <c r="L1693" s="13">
        <v>0</v>
      </c>
      <c r="M1693" s="13">
        <v>0</v>
      </c>
      <c r="N1693" s="13"/>
      <c r="O1693" s="13"/>
    </row>
    <row r="1694" spans="1:15" x14ac:dyDescent="0.35">
      <c r="A1694" s="12" t="str">
        <f t="shared" si="26"/>
        <v>DISTRIBUCION VOLUMEN X CRITERIO (kg ó litros).Total Bebidas Caliente&lt;2MIL</v>
      </c>
      <c r="B1694" s="12" t="s">
        <v>119</v>
      </c>
      <c r="C1694" s="12" t="s">
        <v>122</v>
      </c>
      <c r="D1694" s="12" t="s">
        <v>9</v>
      </c>
      <c r="E1694" s="13">
        <v>4.4520876598559305</v>
      </c>
      <c r="F1694" s="13">
        <v>4.9760080458387046</v>
      </c>
      <c r="G1694" s="13">
        <v>4.5578631001967391</v>
      </c>
      <c r="H1694" s="13">
        <v>4.9482145753707778</v>
      </c>
      <c r="I1694" s="13">
        <v>0</v>
      </c>
      <c r="J1694" s="13">
        <v>0</v>
      </c>
      <c r="K1694" s="13">
        <v>0</v>
      </c>
      <c r="L1694" s="13">
        <v>0</v>
      </c>
      <c r="M1694" s="13">
        <v>0</v>
      </c>
      <c r="N1694" s="13"/>
      <c r="O1694" s="13"/>
    </row>
    <row r="1695" spans="1:15" x14ac:dyDescent="0.35">
      <c r="A1695" s="12" t="str">
        <f t="shared" si="26"/>
        <v>DISTRIBUCION VOLUMEN X CRITERIO (kg ó litros).Total Bebidas Caliente2-5MIL</v>
      </c>
      <c r="B1695" s="12" t="s">
        <v>119</v>
      </c>
      <c r="C1695" s="12" t="s">
        <v>122</v>
      </c>
      <c r="D1695" s="12" t="s">
        <v>10</v>
      </c>
      <c r="E1695" s="13">
        <v>5.4686764536648109</v>
      </c>
      <c r="F1695" s="13">
        <v>5.2447073732221599</v>
      </c>
      <c r="G1695" s="13">
        <v>5.1660056384596835</v>
      </c>
      <c r="H1695" s="13">
        <v>4.9449061384091086</v>
      </c>
      <c r="I1695" s="13">
        <v>0</v>
      </c>
      <c r="J1695" s="13">
        <v>0</v>
      </c>
      <c r="K1695" s="13">
        <v>0</v>
      </c>
      <c r="L1695" s="13">
        <v>0</v>
      </c>
      <c r="M1695" s="13">
        <v>0</v>
      </c>
      <c r="N1695" s="13"/>
      <c r="O1695" s="13"/>
    </row>
    <row r="1696" spans="1:15" x14ac:dyDescent="0.35">
      <c r="A1696" s="12" t="str">
        <f t="shared" si="26"/>
        <v>DISTRIBUCION VOLUMEN X CRITERIO (kg ó litros).Total Bebidas Caliente5-10MIL</v>
      </c>
      <c r="B1696" s="12" t="s">
        <v>119</v>
      </c>
      <c r="C1696" s="12" t="s">
        <v>122</v>
      </c>
      <c r="D1696" s="12" t="s">
        <v>11</v>
      </c>
      <c r="E1696" s="13">
        <v>6.8356833048640926</v>
      </c>
      <c r="F1696" s="13">
        <v>6.3777411958732477</v>
      </c>
      <c r="G1696" s="13">
        <v>7.9069513646229161</v>
      </c>
      <c r="H1696" s="13">
        <v>7.4242681620893727</v>
      </c>
      <c r="I1696" s="13">
        <v>0</v>
      </c>
      <c r="J1696" s="13">
        <v>0</v>
      </c>
      <c r="K1696" s="13">
        <v>0</v>
      </c>
      <c r="L1696" s="13">
        <v>0</v>
      </c>
      <c r="M1696" s="13">
        <v>0</v>
      </c>
      <c r="N1696" s="13"/>
      <c r="O1696" s="13"/>
    </row>
    <row r="1697" spans="1:15" x14ac:dyDescent="0.35">
      <c r="A1697" s="12" t="str">
        <f t="shared" si="26"/>
        <v>DISTRIBUCION VOLUMEN X CRITERIO (kg ó litros).Total Bebidas Caliente10-30MIL</v>
      </c>
      <c r="B1697" s="12" t="s">
        <v>119</v>
      </c>
      <c r="C1697" s="12" t="s">
        <v>122</v>
      </c>
      <c r="D1697" s="12" t="s">
        <v>12</v>
      </c>
      <c r="E1697" s="13">
        <v>19.468816865422564</v>
      </c>
      <c r="F1697" s="13">
        <v>20.593652673255356</v>
      </c>
      <c r="G1697" s="13">
        <v>19.377463867695873</v>
      </c>
      <c r="H1697" s="13">
        <v>19.140411653887988</v>
      </c>
      <c r="I1697" s="13">
        <v>0</v>
      </c>
      <c r="J1697" s="13">
        <v>0</v>
      </c>
      <c r="K1697" s="13">
        <v>0</v>
      </c>
      <c r="L1697" s="13">
        <v>0</v>
      </c>
      <c r="M1697" s="13">
        <v>0</v>
      </c>
      <c r="N1697" s="13"/>
      <c r="O1697" s="13"/>
    </row>
    <row r="1698" spans="1:15" x14ac:dyDescent="0.35">
      <c r="A1698" s="12" t="str">
        <f t="shared" si="26"/>
        <v>DISTRIBUCION VOLUMEN X CRITERIO (kg ó litros).Total Bebidas Caliente30-100MIL</v>
      </c>
      <c r="B1698" s="12" t="s">
        <v>119</v>
      </c>
      <c r="C1698" s="12" t="s">
        <v>122</v>
      </c>
      <c r="D1698" s="12" t="s">
        <v>13</v>
      </c>
      <c r="E1698" s="13">
        <v>21.5791557104357</v>
      </c>
      <c r="F1698" s="13">
        <v>20.506739723127922</v>
      </c>
      <c r="G1698" s="13">
        <v>20.678846913824493</v>
      </c>
      <c r="H1698" s="13">
        <v>21.950301817767727</v>
      </c>
      <c r="I1698" s="13">
        <v>0</v>
      </c>
      <c r="J1698" s="13">
        <v>0</v>
      </c>
      <c r="K1698" s="13">
        <v>0</v>
      </c>
      <c r="L1698" s="13">
        <v>0</v>
      </c>
      <c r="M1698" s="13">
        <v>0</v>
      </c>
      <c r="N1698" s="13"/>
      <c r="O1698" s="13"/>
    </row>
    <row r="1699" spans="1:15" x14ac:dyDescent="0.35">
      <c r="A1699" s="12" t="str">
        <f t="shared" si="26"/>
        <v>DISTRIBUCION VOLUMEN X CRITERIO (kg ó litros).Total Bebidas Caliente100-200MIL</v>
      </c>
      <c r="B1699" s="12" t="s">
        <v>119</v>
      </c>
      <c r="C1699" s="12" t="s">
        <v>122</v>
      </c>
      <c r="D1699" s="12" t="s">
        <v>14</v>
      </c>
      <c r="E1699" s="13">
        <v>11.655846682751699</v>
      </c>
      <c r="F1699" s="13">
        <v>11.790473065594998</v>
      </c>
      <c r="G1699" s="13">
        <v>11.526377195672634</v>
      </c>
      <c r="H1699" s="13">
        <v>11.316843669766538</v>
      </c>
      <c r="I1699" s="13">
        <v>0</v>
      </c>
      <c r="J1699" s="13">
        <v>0</v>
      </c>
      <c r="K1699" s="13">
        <v>0</v>
      </c>
      <c r="L1699" s="13">
        <v>0</v>
      </c>
      <c r="M1699" s="13">
        <v>0</v>
      </c>
      <c r="N1699" s="13"/>
      <c r="O1699" s="13"/>
    </row>
    <row r="1700" spans="1:15" x14ac:dyDescent="0.35">
      <c r="A1700" s="12" t="str">
        <f t="shared" si="26"/>
        <v>DISTRIBUCION VOLUMEN X CRITERIO (kg ó litros).Total Bebidas Caliente200-500MIL</v>
      </c>
      <c r="B1700" s="12" t="s">
        <v>119</v>
      </c>
      <c r="C1700" s="12" t="s">
        <v>122</v>
      </c>
      <c r="D1700" s="12" t="s">
        <v>15</v>
      </c>
      <c r="E1700" s="13">
        <v>13.192228790850043</v>
      </c>
      <c r="F1700" s="13">
        <v>12.544300850390814</v>
      </c>
      <c r="G1700" s="13">
        <v>13.191564538957278</v>
      </c>
      <c r="H1700" s="13">
        <v>13.912739764273685</v>
      </c>
      <c r="I1700" s="13">
        <v>0</v>
      </c>
      <c r="J1700" s="13">
        <v>0</v>
      </c>
      <c r="K1700" s="13">
        <v>0</v>
      </c>
      <c r="L1700" s="13">
        <v>0</v>
      </c>
      <c r="M1700" s="13">
        <v>0</v>
      </c>
      <c r="N1700" s="13"/>
      <c r="O1700" s="13"/>
    </row>
    <row r="1701" spans="1:15" x14ac:dyDescent="0.35">
      <c r="A1701" s="12" t="str">
        <f t="shared" si="26"/>
        <v>DISTRIBUCION VOLUMEN X CRITERIO (kg ó litros).Total Bebidas Caliente&gt;500MIL</v>
      </c>
      <c r="B1701" s="12" t="s">
        <v>119</v>
      </c>
      <c r="C1701" s="12" t="s">
        <v>122</v>
      </c>
      <c r="D1701" s="12" t="s">
        <v>16</v>
      </c>
      <c r="E1701" s="13">
        <v>17.347488348795888</v>
      </c>
      <c r="F1701" s="13">
        <v>17.966401645917212</v>
      </c>
      <c r="G1701" s="13">
        <v>17.59493487755066</v>
      </c>
      <c r="H1701" s="13">
        <v>16.362306489493186</v>
      </c>
      <c r="I1701" s="13">
        <v>0</v>
      </c>
      <c r="J1701" s="13">
        <v>0</v>
      </c>
      <c r="K1701" s="13">
        <v>0</v>
      </c>
      <c r="L1701" s="13">
        <v>0</v>
      </c>
      <c r="M1701" s="13">
        <v>0</v>
      </c>
      <c r="N1701" s="13"/>
      <c r="O1701" s="13"/>
    </row>
    <row r="1702" spans="1:15" x14ac:dyDescent="0.35">
      <c r="A1702" s="12" t="str">
        <f t="shared" si="26"/>
        <v>DISTRIBUCION VOLUMEN X CRITERIO (kg ó litros).Total Bebidas CalienteDE 15 A 19 AÑOS</v>
      </c>
      <c r="B1702" s="12" t="s">
        <v>119</v>
      </c>
      <c r="C1702" s="12" t="s">
        <v>122</v>
      </c>
      <c r="D1702" s="12" t="s">
        <v>39</v>
      </c>
      <c r="E1702" s="13">
        <v>0.93591492922637709</v>
      </c>
      <c r="F1702" s="13">
        <v>1.0404466997942741</v>
      </c>
      <c r="G1702" s="13">
        <v>1.1945373507251151</v>
      </c>
      <c r="H1702" s="13">
        <v>0.64688005066389798</v>
      </c>
      <c r="I1702" s="13">
        <v>0</v>
      </c>
      <c r="J1702" s="13">
        <v>0</v>
      </c>
      <c r="K1702" s="13">
        <v>0</v>
      </c>
      <c r="L1702" s="13">
        <v>0</v>
      </c>
      <c r="M1702" s="13">
        <v>0</v>
      </c>
      <c r="N1702" s="13"/>
      <c r="O1702" s="13"/>
    </row>
    <row r="1703" spans="1:15" x14ac:dyDescent="0.35">
      <c r="A1703" s="12" t="str">
        <f t="shared" si="26"/>
        <v>DISTRIBUCION VOLUMEN X CRITERIO (kg ó litros).Total Bebidas CalienteDE 20 A 24 AÑOS</v>
      </c>
      <c r="B1703" s="12" t="s">
        <v>119</v>
      </c>
      <c r="C1703" s="12" t="s">
        <v>122</v>
      </c>
      <c r="D1703" s="12" t="s">
        <v>40</v>
      </c>
      <c r="E1703" s="13">
        <v>1.6783064175490408</v>
      </c>
      <c r="F1703" s="13">
        <v>1.9713331935843192</v>
      </c>
      <c r="G1703" s="13">
        <v>1.4289649578139252</v>
      </c>
      <c r="H1703" s="13">
        <v>1.5929548608374995</v>
      </c>
      <c r="I1703" s="13">
        <v>0</v>
      </c>
      <c r="J1703" s="13">
        <v>0</v>
      </c>
      <c r="K1703" s="13">
        <v>0</v>
      </c>
      <c r="L1703" s="13">
        <v>0</v>
      </c>
      <c r="M1703" s="13">
        <v>0</v>
      </c>
      <c r="N1703" s="13"/>
      <c r="O1703" s="13"/>
    </row>
    <row r="1704" spans="1:15" x14ac:dyDescent="0.35">
      <c r="A1704" s="12" t="str">
        <f t="shared" si="26"/>
        <v>DISTRIBUCION VOLUMEN X CRITERIO (kg ó litros).Total Bebidas CalienteDE 25 A 34 AÑOS</v>
      </c>
      <c r="B1704" s="12" t="s">
        <v>119</v>
      </c>
      <c r="C1704" s="12" t="s">
        <v>122</v>
      </c>
      <c r="D1704" s="12" t="s">
        <v>41</v>
      </c>
      <c r="E1704" s="13">
        <v>6.715313932909031</v>
      </c>
      <c r="F1704" s="13">
        <v>6.5208454420053172</v>
      </c>
      <c r="G1704" s="13">
        <v>6.8068984868367792</v>
      </c>
      <c r="H1704" s="13">
        <v>6.2682479417418167</v>
      </c>
      <c r="I1704" s="13">
        <v>0</v>
      </c>
      <c r="J1704" s="13">
        <v>0</v>
      </c>
      <c r="K1704" s="13">
        <v>0</v>
      </c>
      <c r="L1704" s="13">
        <v>0</v>
      </c>
      <c r="M1704" s="13">
        <v>0</v>
      </c>
      <c r="N1704" s="13"/>
      <c r="O1704" s="13"/>
    </row>
    <row r="1705" spans="1:15" x14ac:dyDescent="0.35">
      <c r="A1705" s="12" t="str">
        <f t="shared" si="26"/>
        <v>DISTRIBUCION VOLUMEN X CRITERIO (kg ó litros).Total Bebidas CalienteDE 35 A 49 AÑOS</v>
      </c>
      <c r="B1705" s="12" t="s">
        <v>119</v>
      </c>
      <c r="C1705" s="12" t="s">
        <v>122</v>
      </c>
      <c r="D1705" s="12" t="s">
        <v>42</v>
      </c>
      <c r="E1705" s="13">
        <v>31.461611839605197</v>
      </c>
      <c r="F1705" s="13">
        <v>29.995612690409821</v>
      </c>
      <c r="G1705" s="13">
        <v>28.994503599167398</v>
      </c>
      <c r="H1705" s="13">
        <v>26.947735779247882</v>
      </c>
      <c r="I1705" s="13">
        <v>0</v>
      </c>
      <c r="J1705" s="13">
        <v>0</v>
      </c>
      <c r="K1705" s="13">
        <v>0</v>
      </c>
      <c r="L1705" s="13">
        <v>0</v>
      </c>
      <c r="M1705" s="13">
        <v>0</v>
      </c>
      <c r="N1705" s="13"/>
      <c r="O1705" s="13"/>
    </row>
    <row r="1706" spans="1:15" x14ac:dyDescent="0.35">
      <c r="A1706" s="12" t="str">
        <f t="shared" si="26"/>
        <v>DISTRIBUCION VOLUMEN X CRITERIO (kg ó litros).Total Bebidas CalienteDE 50 A 59 AÑOS</v>
      </c>
      <c r="B1706" s="12" t="s">
        <v>119</v>
      </c>
      <c r="C1706" s="12" t="s">
        <v>122</v>
      </c>
      <c r="D1706" s="12" t="s">
        <v>43</v>
      </c>
      <c r="E1706" s="13">
        <v>25.883205471439229</v>
      </c>
      <c r="F1706" s="13">
        <v>26.613658843423078</v>
      </c>
      <c r="G1706" s="13">
        <v>26.481601833082131</v>
      </c>
      <c r="H1706" s="13">
        <v>25.829144063415789</v>
      </c>
      <c r="I1706" s="13">
        <v>0</v>
      </c>
      <c r="J1706" s="13">
        <v>0</v>
      </c>
      <c r="K1706" s="13">
        <v>0</v>
      </c>
      <c r="L1706" s="13">
        <v>0</v>
      </c>
      <c r="M1706" s="13">
        <v>0</v>
      </c>
      <c r="N1706" s="13"/>
      <c r="O1706" s="13"/>
    </row>
    <row r="1707" spans="1:15" x14ac:dyDescent="0.35">
      <c r="A1707" s="12" t="str">
        <f t="shared" si="26"/>
        <v>DISTRIBUCION VOLUMEN X CRITERIO (kg ó litros).Total Bebidas CalienteDE 60 A 75 AÑOS</v>
      </c>
      <c r="B1707" s="12" t="s">
        <v>119</v>
      </c>
      <c r="C1707" s="12" t="s">
        <v>122</v>
      </c>
      <c r="D1707" s="12" t="s">
        <v>44</v>
      </c>
      <c r="E1707" s="13">
        <v>33.325633796346501</v>
      </c>
      <c r="F1707" s="13">
        <v>33.858123641919455</v>
      </c>
      <c r="G1707" s="13">
        <v>35.093509391269521</v>
      </c>
      <c r="H1707" s="13">
        <v>38.715023759675034</v>
      </c>
      <c r="I1707" s="13">
        <v>0</v>
      </c>
      <c r="J1707" s="13">
        <v>0</v>
      </c>
      <c r="K1707" s="13">
        <v>0</v>
      </c>
      <c r="L1707" s="13">
        <v>0</v>
      </c>
      <c r="M1707" s="13">
        <v>0</v>
      </c>
      <c r="N1707" s="13"/>
      <c r="O1707" s="13"/>
    </row>
    <row r="1708" spans="1:15" x14ac:dyDescent="0.35">
      <c r="A1708" s="12" t="str">
        <f t="shared" si="26"/>
        <v>DISTRIBUCION VOLUMEN X CRITERIO (kg ó litros).Total Bebidas CalienteALTA Y MEDIA ALTA</v>
      </c>
      <c r="B1708" s="12" t="s">
        <v>119</v>
      </c>
      <c r="C1708" s="12" t="s">
        <v>122</v>
      </c>
      <c r="D1708" s="12" t="s">
        <v>17</v>
      </c>
      <c r="E1708" s="13">
        <v>24.737418893475464</v>
      </c>
      <c r="F1708" s="13">
        <v>24.335857669971595</v>
      </c>
      <c r="G1708" s="13">
        <v>26.381851898898102</v>
      </c>
      <c r="H1708" s="13">
        <v>24.999438807181999</v>
      </c>
      <c r="I1708" s="13">
        <v>0</v>
      </c>
      <c r="J1708" s="13">
        <v>0</v>
      </c>
      <c r="K1708" s="13">
        <v>0</v>
      </c>
      <c r="L1708" s="13">
        <v>0</v>
      </c>
      <c r="M1708" s="13">
        <v>0</v>
      </c>
      <c r="N1708" s="13"/>
      <c r="O1708" s="13"/>
    </row>
    <row r="1709" spans="1:15" x14ac:dyDescent="0.35">
      <c r="A1709" s="12" t="str">
        <f t="shared" si="26"/>
        <v>DISTRIBUCION VOLUMEN X CRITERIO (kg ó litros).Total Bebidas CalienteMEDIA</v>
      </c>
      <c r="B1709" s="12" t="s">
        <v>119</v>
      </c>
      <c r="C1709" s="12" t="s">
        <v>122</v>
      </c>
      <c r="D1709" s="12" t="s">
        <v>18</v>
      </c>
      <c r="E1709" s="13">
        <v>33.498286060649001</v>
      </c>
      <c r="F1709" s="13">
        <v>34.153903599061778</v>
      </c>
      <c r="G1709" s="13">
        <v>32.502515614523858</v>
      </c>
      <c r="H1709" s="13">
        <v>32.033662371954058</v>
      </c>
      <c r="I1709" s="13">
        <v>0</v>
      </c>
      <c r="J1709" s="13">
        <v>0</v>
      </c>
      <c r="K1709" s="13">
        <v>0</v>
      </c>
      <c r="L1709" s="13">
        <v>0</v>
      </c>
      <c r="M1709" s="13">
        <v>0</v>
      </c>
      <c r="N1709" s="13"/>
      <c r="O1709" s="13"/>
    </row>
    <row r="1710" spans="1:15" x14ac:dyDescent="0.35">
      <c r="A1710" s="12" t="str">
        <f t="shared" si="26"/>
        <v>DISTRIBUCION VOLUMEN X CRITERIO (kg ó litros).Total Bebidas CalienteMEDIA BAJA</v>
      </c>
      <c r="B1710" s="12" t="s">
        <v>119</v>
      </c>
      <c r="C1710" s="12" t="s">
        <v>122</v>
      </c>
      <c r="D1710" s="12" t="s">
        <v>19</v>
      </c>
      <c r="E1710" s="13">
        <v>24.932905187670322</v>
      </c>
      <c r="F1710" s="13">
        <v>26.050320440170587</v>
      </c>
      <c r="G1710" s="13">
        <v>25.973575206869707</v>
      </c>
      <c r="H1710" s="13">
        <v>28.705048170217594</v>
      </c>
      <c r="I1710" s="13">
        <v>0</v>
      </c>
      <c r="J1710" s="13">
        <v>0</v>
      </c>
      <c r="K1710" s="13">
        <v>0</v>
      </c>
      <c r="L1710" s="13">
        <v>0</v>
      </c>
      <c r="M1710" s="13">
        <v>0</v>
      </c>
      <c r="N1710" s="13"/>
      <c r="O1710" s="13"/>
    </row>
    <row r="1711" spans="1:15" x14ac:dyDescent="0.35">
      <c r="A1711" s="12" t="str">
        <f t="shared" si="26"/>
        <v>DISTRIBUCION VOLUMEN X CRITERIO (kg ó litros).Total Bebidas CalienteBAJA</v>
      </c>
      <c r="B1711" s="12" t="s">
        <v>119</v>
      </c>
      <c r="C1711" s="12" t="s">
        <v>122</v>
      </c>
      <c r="D1711" s="12" t="s">
        <v>20</v>
      </c>
      <c r="E1711" s="13">
        <v>16.831373321594352</v>
      </c>
      <c r="F1711" s="13">
        <v>15.459937386216707</v>
      </c>
      <c r="G1711" s="13">
        <v>15.142070714587053</v>
      </c>
      <c r="H1711" s="13">
        <v>14.261843015489923</v>
      </c>
      <c r="I1711" s="13">
        <v>0</v>
      </c>
      <c r="J1711" s="13">
        <v>0</v>
      </c>
      <c r="K1711" s="13">
        <v>0</v>
      </c>
      <c r="L1711" s="13">
        <v>0</v>
      </c>
      <c r="M1711" s="13">
        <v>0</v>
      </c>
      <c r="N1711" s="13"/>
      <c r="O1711" s="13"/>
    </row>
    <row r="1712" spans="1:15" x14ac:dyDescent="0.35">
      <c r="A1712" s="12" t="str">
        <f t="shared" si="26"/>
        <v>DISTRIBUCION VOLUMEN X CRITERIO (kg ó litros).Total Bebidas CalienteHOMBRE</v>
      </c>
      <c r="B1712" s="12" t="s">
        <v>119</v>
      </c>
      <c r="C1712" s="12" t="s">
        <v>122</v>
      </c>
      <c r="D1712" s="12" t="s">
        <v>21</v>
      </c>
      <c r="E1712" s="13">
        <v>58.551463134936753</v>
      </c>
      <c r="F1712" s="13">
        <v>61.037228218870688</v>
      </c>
      <c r="G1712" s="13">
        <v>62.426913124545017</v>
      </c>
      <c r="H1712" s="13">
        <v>61.470490063348073</v>
      </c>
      <c r="I1712" s="13">
        <v>0</v>
      </c>
      <c r="J1712" s="13">
        <v>0</v>
      </c>
      <c r="K1712" s="13">
        <v>0</v>
      </c>
      <c r="L1712" s="13">
        <v>0</v>
      </c>
      <c r="M1712" s="13">
        <v>0</v>
      </c>
      <c r="N1712" s="13"/>
      <c r="O1712" s="13"/>
    </row>
    <row r="1713" spans="1:15" x14ac:dyDescent="0.35">
      <c r="A1713" s="12" t="str">
        <f t="shared" si="26"/>
        <v>DISTRIBUCION VOLUMEN X CRITERIO (kg ó litros).Total Bebidas CalienteMUJER</v>
      </c>
      <c r="B1713" s="12" t="s">
        <v>119</v>
      </c>
      <c r="C1713" s="12" t="s">
        <v>122</v>
      </c>
      <c r="D1713" s="12" t="s">
        <v>22</v>
      </c>
      <c r="E1713" s="13">
        <v>41.448506581554348</v>
      </c>
      <c r="F1713" s="13">
        <v>38.962791629844588</v>
      </c>
      <c r="G1713" s="13">
        <v>37.573097501755164</v>
      </c>
      <c r="H1713" s="13">
        <v>38.52949588387041</v>
      </c>
      <c r="I1713" s="13">
        <v>0</v>
      </c>
      <c r="J1713" s="13">
        <v>0</v>
      </c>
      <c r="K1713" s="13">
        <v>0</v>
      </c>
      <c r="L1713" s="13">
        <v>0</v>
      </c>
      <c r="M1713" s="13">
        <v>0</v>
      </c>
      <c r="N1713" s="13"/>
      <c r="O1713" s="13"/>
    </row>
    <row r="1714" spans="1:15" x14ac:dyDescent="0.35">
      <c r="A1714" s="12" t="str">
        <f t="shared" si="26"/>
        <v>DISTRIBUCION VOLUMEN X CRITERIO (kg ó litros)CafeT.ESPAÑA</v>
      </c>
      <c r="B1714" s="12" t="s">
        <v>119</v>
      </c>
      <c r="C1714" s="12" t="s">
        <v>123</v>
      </c>
      <c r="D1714" s="12" t="s">
        <v>36</v>
      </c>
      <c r="E1714" s="13">
        <v>100</v>
      </c>
      <c r="F1714" s="13">
        <v>100</v>
      </c>
      <c r="G1714" s="13">
        <v>100</v>
      </c>
      <c r="H1714" s="13">
        <v>100</v>
      </c>
      <c r="I1714" s="13">
        <v>0</v>
      </c>
      <c r="J1714" s="13">
        <v>0</v>
      </c>
      <c r="K1714" s="13">
        <v>0</v>
      </c>
      <c r="L1714" s="13">
        <v>0</v>
      </c>
      <c r="M1714" s="13">
        <v>0</v>
      </c>
      <c r="N1714" s="13"/>
      <c r="O1714" s="13"/>
    </row>
    <row r="1715" spans="1:15" x14ac:dyDescent="0.35">
      <c r="A1715" s="12" t="str">
        <f t="shared" si="26"/>
        <v>DISTRIBUCION VOLUMEN X CRITERIO (kg ó litros)CafeBCN AM</v>
      </c>
      <c r="B1715" s="12" t="s">
        <v>119</v>
      </c>
      <c r="C1715" s="12" t="s">
        <v>123</v>
      </c>
      <c r="D1715" s="12" t="s">
        <v>1</v>
      </c>
      <c r="E1715" s="13">
        <v>13.881231993282709</v>
      </c>
      <c r="F1715" s="13">
        <v>11.812463831777736</v>
      </c>
      <c r="G1715" s="13">
        <v>10.595278522074752</v>
      </c>
      <c r="H1715" s="13">
        <v>10.290386434153527</v>
      </c>
      <c r="I1715" s="13">
        <v>0</v>
      </c>
      <c r="J1715" s="13">
        <v>0</v>
      </c>
      <c r="K1715" s="13">
        <v>0</v>
      </c>
      <c r="L1715" s="13">
        <v>0</v>
      </c>
      <c r="M1715" s="13">
        <v>0</v>
      </c>
      <c r="N1715" s="13"/>
      <c r="O1715" s="13"/>
    </row>
    <row r="1716" spans="1:15" x14ac:dyDescent="0.35">
      <c r="A1716" s="12" t="str">
        <f t="shared" si="26"/>
        <v>DISTRIBUCION VOLUMEN X CRITERIO (kg ó litros)CafeREST.CAT ARAGON</v>
      </c>
      <c r="B1716" s="12" t="s">
        <v>119</v>
      </c>
      <c r="C1716" s="12" t="s">
        <v>123</v>
      </c>
      <c r="D1716" s="12" t="s">
        <v>2</v>
      </c>
      <c r="E1716" s="13">
        <v>21.572098592481588</v>
      </c>
      <c r="F1716" s="13">
        <v>22.64079854829723</v>
      </c>
      <c r="G1716" s="13">
        <v>21.200490061047894</v>
      </c>
      <c r="H1716" s="13">
        <v>21.80519731001057</v>
      </c>
      <c r="I1716" s="13">
        <v>0</v>
      </c>
      <c r="J1716" s="13">
        <v>0</v>
      </c>
      <c r="K1716" s="13">
        <v>0</v>
      </c>
      <c r="L1716" s="13">
        <v>0</v>
      </c>
      <c r="M1716" s="13">
        <v>0</v>
      </c>
      <c r="N1716" s="13"/>
      <c r="O1716" s="13"/>
    </row>
    <row r="1717" spans="1:15" x14ac:dyDescent="0.35">
      <c r="A1717" s="12" t="str">
        <f t="shared" si="26"/>
        <v>DISTRIBUCION VOLUMEN X CRITERIO (kg ó litros)CafeLEVANTE</v>
      </c>
      <c r="B1717" s="12" t="s">
        <v>119</v>
      </c>
      <c r="C1717" s="12" t="s">
        <v>123</v>
      </c>
      <c r="D1717" s="12" t="s">
        <v>3</v>
      </c>
      <c r="E1717" s="13">
        <v>20.636893166533138</v>
      </c>
      <c r="F1717" s="13">
        <v>19.82787030128868</v>
      </c>
      <c r="G1717" s="13">
        <v>21.0995277293048</v>
      </c>
      <c r="H1717" s="13">
        <v>22.012036955611951</v>
      </c>
      <c r="I1717" s="13">
        <v>0</v>
      </c>
      <c r="J1717" s="13">
        <v>0</v>
      </c>
      <c r="K1717" s="13">
        <v>0</v>
      </c>
      <c r="L1717" s="13">
        <v>0</v>
      </c>
      <c r="M1717" s="13">
        <v>0</v>
      </c>
      <c r="N1717" s="13"/>
      <c r="O1717" s="13"/>
    </row>
    <row r="1718" spans="1:15" x14ac:dyDescent="0.35">
      <c r="A1718" s="12" t="str">
        <f t="shared" si="26"/>
        <v>DISTRIBUCION VOLUMEN X CRITERIO (kg ó litros)CafeANDALUCIA</v>
      </c>
      <c r="B1718" s="12" t="s">
        <v>119</v>
      </c>
      <c r="C1718" s="12" t="s">
        <v>123</v>
      </c>
      <c r="D1718" s="12" t="s">
        <v>4</v>
      </c>
      <c r="E1718" s="13">
        <v>13.472062550558839</v>
      </c>
      <c r="F1718" s="13">
        <v>14.116156412367195</v>
      </c>
      <c r="G1718" s="13">
        <v>15.12216323360443</v>
      </c>
      <c r="H1718" s="13">
        <v>14.610652215540398</v>
      </c>
      <c r="I1718" s="13">
        <v>0</v>
      </c>
      <c r="J1718" s="13">
        <v>0</v>
      </c>
      <c r="K1718" s="13">
        <v>0</v>
      </c>
      <c r="L1718" s="13">
        <v>0</v>
      </c>
      <c r="M1718" s="13">
        <v>0</v>
      </c>
      <c r="N1718" s="13"/>
      <c r="O1718" s="13"/>
    </row>
    <row r="1719" spans="1:15" x14ac:dyDescent="0.35">
      <c r="A1719" s="12" t="str">
        <f t="shared" si="26"/>
        <v>DISTRIBUCION VOLUMEN X CRITERIO (kg ó litros)CafeMDD AM</v>
      </c>
      <c r="B1719" s="12" t="s">
        <v>119</v>
      </c>
      <c r="C1719" s="12" t="s">
        <v>123</v>
      </c>
      <c r="D1719" s="12" t="s">
        <v>5</v>
      </c>
      <c r="E1719" s="13">
        <v>6.5785574135860196</v>
      </c>
      <c r="F1719" s="13">
        <v>5.9776322781439264</v>
      </c>
      <c r="G1719" s="13">
        <v>6.0656212789259749</v>
      </c>
      <c r="H1719" s="13">
        <v>5.0851322171140199</v>
      </c>
      <c r="I1719" s="13">
        <v>0</v>
      </c>
      <c r="J1719" s="13">
        <v>0</v>
      </c>
      <c r="K1719" s="13">
        <v>0</v>
      </c>
      <c r="L1719" s="13">
        <v>0</v>
      </c>
      <c r="M1719" s="13">
        <v>0</v>
      </c>
      <c r="N1719" s="13"/>
      <c r="O1719" s="13"/>
    </row>
    <row r="1720" spans="1:15" x14ac:dyDescent="0.35">
      <c r="A1720" s="12" t="str">
        <f t="shared" si="26"/>
        <v>DISTRIBUCION VOLUMEN X CRITERIO (kg ó litros)CafeRTO CENTRO</v>
      </c>
      <c r="B1720" s="12" t="s">
        <v>119</v>
      </c>
      <c r="C1720" s="12" t="s">
        <v>123</v>
      </c>
      <c r="D1720" s="12" t="s">
        <v>6</v>
      </c>
      <c r="E1720" s="13">
        <v>6.5114287264806352</v>
      </c>
      <c r="F1720" s="13">
        <v>8.3296238817848067</v>
      </c>
      <c r="G1720" s="13">
        <v>7.5263007940619548</v>
      </c>
      <c r="H1720" s="13">
        <v>6.7148366109054889</v>
      </c>
      <c r="I1720" s="13">
        <v>0</v>
      </c>
      <c r="J1720" s="13">
        <v>0</v>
      </c>
      <c r="K1720" s="13">
        <v>0</v>
      </c>
      <c r="L1720" s="13">
        <v>0</v>
      </c>
      <c r="M1720" s="13">
        <v>0</v>
      </c>
      <c r="N1720" s="13"/>
      <c r="O1720" s="13"/>
    </row>
    <row r="1721" spans="1:15" x14ac:dyDescent="0.35">
      <c r="A1721" s="12" t="str">
        <f t="shared" si="26"/>
        <v>DISTRIBUCION VOLUMEN X CRITERIO (kg ó litros)CafeNORTE-CENTRO</v>
      </c>
      <c r="B1721" s="12" t="s">
        <v>119</v>
      </c>
      <c r="C1721" s="12" t="s">
        <v>123</v>
      </c>
      <c r="D1721" s="12" t="s">
        <v>7</v>
      </c>
      <c r="E1721" s="13">
        <v>9.0858525776979082</v>
      </c>
      <c r="F1721" s="13">
        <v>8.8225167728785969</v>
      </c>
      <c r="G1721" s="13">
        <v>9.8769072786741372</v>
      </c>
      <c r="H1721" s="13">
        <v>10.746388928054015</v>
      </c>
      <c r="I1721" s="13">
        <v>0</v>
      </c>
      <c r="J1721" s="13">
        <v>0</v>
      </c>
      <c r="K1721" s="13">
        <v>0</v>
      </c>
      <c r="L1721" s="13">
        <v>0</v>
      </c>
      <c r="M1721" s="13">
        <v>0</v>
      </c>
      <c r="N1721" s="13"/>
      <c r="O1721" s="13"/>
    </row>
    <row r="1722" spans="1:15" x14ac:dyDescent="0.35">
      <c r="A1722" s="12" t="str">
        <f t="shared" si="26"/>
        <v>DISTRIBUCION VOLUMEN X CRITERIO (kg ó litros)CafeNOROESTE</v>
      </c>
      <c r="B1722" s="12" t="s">
        <v>119</v>
      </c>
      <c r="C1722" s="12" t="s">
        <v>123</v>
      </c>
      <c r="D1722" s="12" t="s">
        <v>8</v>
      </c>
      <c r="E1722" s="13">
        <v>8.2618755588940065</v>
      </c>
      <c r="F1722" s="13">
        <v>8.4729463161700878</v>
      </c>
      <c r="G1722" s="13">
        <v>8.5137119343800496</v>
      </c>
      <c r="H1722" s="13">
        <v>8.7353817366051754</v>
      </c>
      <c r="I1722" s="13">
        <v>0</v>
      </c>
      <c r="J1722" s="13">
        <v>0</v>
      </c>
      <c r="K1722" s="13">
        <v>0</v>
      </c>
      <c r="L1722" s="13">
        <v>0</v>
      </c>
      <c r="M1722" s="13">
        <v>0</v>
      </c>
      <c r="N1722" s="13"/>
      <c r="O1722" s="13"/>
    </row>
    <row r="1723" spans="1:15" x14ac:dyDescent="0.35">
      <c r="A1723" s="12" t="str">
        <f t="shared" si="26"/>
        <v>DISTRIBUCION VOLUMEN X CRITERIO (kg ó litros)Cafe&lt;2MIL</v>
      </c>
      <c r="B1723" s="12" t="s">
        <v>119</v>
      </c>
      <c r="C1723" s="12" t="s">
        <v>123</v>
      </c>
      <c r="D1723" s="12" t="s">
        <v>9</v>
      </c>
      <c r="E1723" s="13">
        <v>5.8490156597671472</v>
      </c>
      <c r="F1723" s="13">
        <v>6.6005024983974607</v>
      </c>
      <c r="G1723" s="13">
        <v>5.666907840896612</v>
      </c>
      <c r="H1723" s="13">
        <v>5.4012932248926635</v>
      </c>
      <c r="I1723" s="13">
        <v>0</v>
      </c>
      <c r="J1723" s="13">
        <v>0</v>
      </c>
      <c r="K1723" s="13">
        <v>0</v>
      </c>
      <c r="L1723" s="13">
        <v>0</v>
      </c>
      <c r="M1723" s="13">
        <v>0</v>
      </c>
      <c r="N1723" s="13"/>
      <c r="O1723" s="13"/>
    </row>
    <row r="1724" spans="1:15" x14ac:dyDescent="0.35">
      <c r="A1724" s="12" t="str">
        <f t="shared" si="26"/>
        <v>DISTRIBUCION VOLUMEN X CRITERIO (kg ó litros)Cafe2-5MIL</v>
      </c>
      <c r="B1724" s="12" t="s">
        <v>119</v>
      </c>
      <c r="C1724" s="12" t="s">
        <v>123</v>
      </c>
      <c r="D1724" s="12" t="s">
        <v>10</v>
      </c>
      <c r="E1724" s="13">
        <v>5.3862494439513267</v>
      </c>
      <c r="F1724" s="13">
        <v>6.6933412021256924</v>
      </c>
      <c r="G1724" s="13">
        <v>6.7436865908565835</v>
      </c>
      <c r="H1724" s="13">
        <v>6.0671640729121217</v>
      </c>
      <c r="I1724" s="13">
        <v>0</v>
      </c>
      <c r="J1724" s="13">
        <v>0</v>
      </c>
      <c r="K1724" s="13">
        <v>0</v>
      </c>
      <c r="L1724" s="13">
        <v>0</v>
      </c>
      <c r="M1724" s="13">
        <v>0</v>
      </c>
      <c r="N1724" s="13"/>
      <c r="O1724" s="13"/>
    </row>
    <row r="1725" spans="1:15" x14ac:dyDescent="0.35">
      <c r="A1725" s="12" t="str">
        <f t="shared" si="26"/>
        <v>DISTRIBUCION VOLUMEN X CRITERIO (kg ó litros)Cafe5-10MIL</v>
      </c>
      <c r="B1725" s="12" t="s">
        <v>119</v>
      </c>
      <c r="C1725" s="12" t="s">
        <v>123</v>
      </c>
      <c r="D1725" s="12" t="s">
        <v>11</v>
      </c>
      <c r="E1725" s="13">
        <v>7.9478376069460506</v>
      </c>
      <c r="F1725" s="13">
        <v>7.8267831113808555</v>
      </c>
      <c r="G1725" s="13">
        <v>9.5534560784970974</v>
      </c>
      <c r="H1725" s="13">
        <v>9.088823954345596</v>
      </c>
      <c r="I1725" s="13">
        <v>0</v>
      </c>
      <c r="J1725" s="13">
        <v>0</v>
      </c>
      <c r="K1725" s="13">
        <v>0</v>
      </c>
      <c r="L1725" s="13">
        <v>0</v>
      </c>
      <c r="M1725" s="13">
        <v>0</v>
      </c>
      <c r="N1725" s="13"/>
      <c r="O1725" s="13"/>
    </row>
    <row r="1726" spans="1:15" x14ac:dyDescent="0.35">
      <c r="A1726" s="12" t="str">
        <f t="shared" si="26"/>
        <v>DISTRIBUCION VOLUMEN X CRITERIO (kg ó litros)Cafe10-30MIL</v>
      </c>
      <c r="B1726" s="12" t="s">
        <v>119</v>
      </c>
      <c r="C1726" s="12" t="s">
        <v>123</v>
      </c>
      <c r="D1726" s="12" t="s">
        <v>12</v>
      </c>
      <c r="E1726" s="13">
        <v>19.624866974178417</v>
      </c>
      <c r="F1726" s="13">
        <v>21.006364847064319</v>
      </c>
      <c r="G1726" s="13">
        <v>20.219985325726245</v>
      </c>
      <c r="H1726" s="13">
        <v>19.875083023745745</v>
      </c>
      <c r="I1726" s="13">
        <v>0</v>
      </c>
      <c r="J1726" s="13">
        <v>0</v>
      </c>
      <c r="K1726" s="13">
        <v>0</v>
      </c>
      <c r="L1726" s="13">
        <v>0</v>
      </c>
      <c r="M1726" s="13">
        <v>0</v>
      </c>
      <c r="N1726" s="13"/>
      <c r="O1726" s="13"/>
    </row>
    <row r="1727" spans="1:15" x14ac:dyDescent="0.35">
      <c r="A1727" s="12" t="str">
        <f t="shared" si="26"/>
        <v>DISTRIBUCION VOLUMEN X CRITERIO (kg ó litros)Cafe30-100MIL</v>
      </c>
      <c r="B1727" s="12" t="s">
        <v>119</v>
      </c>
      <c r="C1727" s="12" t="s">
        <v>123</v>
      </c>
      <c r="D1727" s="12" t="s">
        <v>13</v>
      </c>
      <c r="E1727" s="13">
        <v>22.358187660714719</v>
      </c>
      <c r="F1727" s="13">
        <v>19.099311558909481</v>
      </c>
      <c r="G1727" s="13">
        <v>20.056251255506144</v>
      </c>
      <c r="H1727" s="13">
        <v>22.573011933682317</v>
      </c>
      <c r="I1727" s="13">
        <v>0</v>
      </c>
      <c r="J1727" s="13">
        <v>0</v>
      </c>
      <c r="K1727" s="13">
        <v>0</v>
      </c>
      <c r="L1727" s="13">
        <v>0</v>
      </c>
      <c r="M1727" s="13">
        <v>0</v>
      </c>
      <c r="N1727" s="13"/>
      <c r="O1727" s="13"/>
    </row>
    <row r="1728" spans="1:15" x14ac:dyDescent="0.35">
      <c r="A1728" s="12" t="str">
        <f t="shared" si="26"/>
        <v>DISTRIBUCION VOLUMEN X CRITERIO (kg ó litros)Cafe100-200MIL</v>
      </c>
      <c r="B1728" s="12" t="s">
        <v>119</v>
      </c>
      <c r="C1728" s="12" t="s">
        <v>123</v>
      </c>
      <c r="D1728" s="12" t="s">
        <v>14</v>
      </c>
      <c r="E1728" s="13">
        <v>9.5268239005228441</v>
      </c>
      <c r="F1728" s="13">
        <v>9.5886956750144048</v>
      </c>
      <c r="G1728" s="13">
        <v>9.5951862305647264</v>
      </c>
      <c r="H1728" s="13">
        <v>10.915946980160856</v>
      </c>
      <c r="I1728" s="13">
        <v>0</v>
      </c>
      <c r="J1728" s="13">
        <v>0</v>
      </c>
      <c r="K1728" s="13">
        <v>0</v>
      </c>
      <c r="L1728" s="13">
        <v>0</v>
      </c>
      <c r="M1728" s="13">
        <v>0</v>
      </c>
      <c r="N1728" s="13"/>
      <c r="O1728" s="13"/>
    </row>
    <row r="1729" spans="1:15" x14ac:dyDescent="0.35">
      <c r="A1729" s="12" t="str">
        <f t="shared" si="26"/>
        <v>DISTRIBUCION VOLUMEN X CRITERIO (kg ó litros)Cafe200-500MIL</v>
      </c>
      <c r="B1729" s="12" t="s">
        <v>119</v>
      </c>
      <c r="C1729" s="12" t="s">
        <v>123</v>
      </c>
      <c r="D1729" s="12" t="s">
        <v>15</v>
      </c>
      <c r="E1729" s="13">
        <v>11.463323767604985</v>
      </c>
      <c r="F1729" s="13">
        <v>10.674725338349688</v>
      </c>
      <c r="G1729" s="13">
        <v>11.580461574345831</v>
      </c>
      <c r="H1729" s="13">
        <v>11.113590433408751</v>
      </c>
      <c r="I1729" s="13">
        <v>0</v>
      </c>
      <c r="J1729" s="13">
        <v>0</v>
      </c>
      <c r="K1729" s="13">
        <v>0</v>
      </c>
      <c r="L1729" s="13">
        <v>0</v>
      </c>
      <c r="M1729" s="13">
        <v>0</v>
      </c>
      <c r="N1729" s="13"/>
      <c r="O1729" s="13"/>
    </row>
    <row r="1730" spans="1:15" x14ac:dyDescent="0.35">
      <c r="A1730" s="12" t="str">
        <f t="shared" si="26"/>
        <v>DISTRIBUCION VOLUMEN X CRITERIO (kg ó litros)Cafe&gt;500MIL</v>
      </c>
      <c r="B1730" s="12" t="s">
        <v>119</v>
      </c>
      <c r="C1730" s="12" t="s">
        <v>123</v>
      </c>
      <c r="D1730" s="12" t="s">
        <v>16</v>
      </c>
      <c r="E1730" s="13">
        <v>17.843697814235504</v>
      </c>
      <c r="F1730" s="13">
        <v>18.510277101087716</v>
      </c>
      <c r="G1730" s="13">
        <v>16.584061553933299</v>
      </c>
      <c r="H1730" s="13">
        <v>14.965092534683549</v>
      </c>
      <c r="I1730" s="13">
        <v>0</v>
      </c>
      <c r="J1730" s="13">
        <v>0</v>
      </c>
      <c r="K1730" s="13">
        <v>0</v>
      </c>
      <c r="L1730" s="13">
        <v>0</v>
      </c>
      <c r="M1730" s="13">
        <v>0</v>
      </c>
      <c r="N1730" s="13"/>
      <c r="O1730" s="13"/>
    </row>
    <row r="1731" spans="1:15" x14ac:dyDescent="0.35">
      <c r="A1731" s="12" t="str">
        <f t="shared" si="26"/>
        <v>DISTRIBUCION VOLUMEN X CRITERIO (kg ó litros)CafeDE 15 A 19 AÑOS</v>
      </c>
      <c r="B1731" s="12" t="s">
        <v>119</v>
      </c>
      <c r="C1731" s="12" t="s">
        <v>123</v>
      </c>
      <c r="D1731" s="12" t="s">
        <v>39</v>
      </c>
      <c r="E1731" s="13">
        <v>0.55045374201344266</v>
      </c>
      <c r="F1731" s="13">
        <v>0.58181993766441054</v>
      </c>
      <c r="G1731" s="13">
        <v>1.0901818398476646</v>
      </c>
      <c r="H1731" s="13">
        <v>0.39441679494801829</v>
      </c>
      <c r="I1731" s="13">
        <v>0</v>
      </c>
      <c r="J1731" s="13">
        <v>0</v>
      </c>
      <c r="K1731" s="13">
        <v>0</v>
      </c>
      <c r="L1731" s="13">
        <v>0</v>
      </c>
      <c r="M1731" s="13">
        <v>0</v>
      </c>
      <c r="N1731" s="13"/>
      <c r="O1731" s="13"/>
    </row>
    <row r="1732" spans="1:15" x14ac:dyDescent="0.35">
      <c r="A1732" s="12" t="str">
        <f t="shared" ref="A1732:A1795" si="27">B1732&amp;C1732&amp;D1732</f>
        <v>DISTRIBUCION VOLUMEN X CRITERIO (kg ó litros)CafeDE 20 A 24 AÑOS</v>
      </c>
      <c r="B1732" s="12" t="s">
        <v>119</v>
      </c>
      <c r="C1732" s="12" t="s">
        <v>123</v>
      </c>
      <c r="D1732" s="12" t="s">
        <v>40</v>
      </c>
      <c r="E1732" s="13">
        <v>1.1348993490538215</v>
      </c>
      <c r="F1732" s="13">
        <v>1.5043949239582932</v>
      </c>
      <c r="G1732" s="13">
        <v>0.95782555095416944</v>
      </c>
      <c r="H1732" s="13">
        <v>1.126252594301731</v>
      </c>
      <c r="I1732" s="13">
        <v>0</v>
      </c>
      <c r="J1732" s="13">
        <v>0</v>
      </c>
      <c r="K1732" s="13">
        <v>0</v>
      </c>
      <c r="L1732" s="13">
        <v>0</v>
      </c>
      <c r="M1732" s="13">
        <v>0</v>
      </c>
      <c r="N1732" s="13"/>
      <c r="O1732" s="13"/>
    </row>
    <row r="1733" spans="1:15" x14ac:dyDescent="0.35">
      <c r="A1733" s="12" t="str">
        <f t="shared" si="27"/>
        <v>DISTRIBUCION VOLUMEN X CRITERIO (kg ó litros)CafeDE 25 A 34 AÑOS</v>
      </c>
      <c r="B1733" s="12" t="s">
        <v>119</v>
      </c>
      <c r="C1733" s="12" t="s">
        <v>123</v>
      </c>
      <c r="D1733" s="12" t="s">
        <v>41</v>
      </c>
      <c r="E1733" s="13">
        <v>4.9696246458391142</v>
      </c>
      <c r="F1733" s="13">
        <v>5.1209857897881186</v>
      </c>
      <c r="G1733" s="13">
        <v>4.6766005029162105</v>
      </c>
      <c r="H1733" s="13">
        <v>4.1851359384471962</v>
      </c>
      <c r="I1733" s="13">
        <v>0</v>
      </c>
      <c r="J1733" s="13">
        <v>0</v>
      </c>
      <c r="K1733" s="13">
        <v>0</v>
      </c>
      <c r="L1733" s="13">
        <v>0</v>
      </c>
      <c r="M1733" s="13">
        <v>0</v>
      </c>
      <c r="N1733" s="13"/>
      <c r="O1733" s="13"/>
    </row>
    <row r="1734" spans="1:15" x14ac:dyDescent="0.35">
      <c r="A1734" s="12" t="str">
        <f t="shared" si="27"/>
        <v>DISTRIBUCION VOLUMEN X CRITERIO (kg ó litros)CafeDE 35 A 49 AÑOS</v>
      </c>
      <c r="B1734" s="12" t="s">
        <v>119</v>
      </c>
      <c r="C1734" s="12" t="s">
        <v>123</v>
      </c>
      <c r="D1734" s="12" t="s">
        <v>42</v>
      </c>
      <c r="E1734" s="13">
        <v>28.670851276492055</v>
      </c>
      <c r="F1734" s="13">
        <v>28.652232842483876</v>
      </c>
      <c r="G1734" s="13">
        <v>28.39189410308779</v>
      </c>
      <c r="H1734" s="13">
        <v>27.070286722098206</v>
      </c>
      <c r="I1734" s="13">
        <v>0</v>
      </c>
      <c r="J1734" s="13">
        <v>0</v>
      </c>
      <c r="K1734" s="13">
        <v>0</v>
      </c>
      <c r="L1734" s="13">
        <v>0</v>
      </c>
      <c r="M1734" s="13">
        <v>0</v>
      </c>
      <c r="N1734" s="13"/>
      <c r="O1734" s="13"/>
    </row>
    <row r="1735" spans="1:15" x14ac:dyDescent="0.35">
      <c r="A1735" s="12" t="str">
        <f t="shared" si="27"/>
        <v>DISTRIBUCION VOLUMEN X CRITERIO (kg ó litros)CafeDE 50 A 59 AÑOS</v>
      </c>
      <c r="B1735" s="12" t="s">
        <v>119</v>
      </c>
      <c r="C1735" s="12" t="s">
        <v>123</v>
      </c>
      <c r="D1735" s="12" t="s">
        <v>43</v>
      </c>
      <c r="E1735" s="13">
        <v>29.466043102007223</v>
      </c>
      <c r="F1735" s="13">
        <v>29.168811817942519</v>
      </c>
      <c r="G1735" s="13">
        <v>28.778371557145949</v>
      </c>
      <c r="H1735" s="13">
        <v>27.48797883137787</v>
      </c>
      <c r="I1735" s="13">
        <v>0</v>
      </c>
      <c r="J1735" s="13">
        <v>0</v>
      </c>
      <c r="K1735" s="13">
        <v>0</v>
      </c>
      <c r="L1735" s="13">
        <v>0</v>
      </c>
      <c r="M1735" s="13">
        <v>0</v>
      </c>
      <c r="N1735" s="13"/>
      <c r="O1735" s="13"/>
    </row>
    <row r="1736" spans="1:15" x14ac:dyDescent="0.35">
      <c r="A1736" s="12" t="str">
        <f t="shared" si="27"/>
        <v>DISTRIBUCION VOLUMEN X CRITERIO (kg ó litros)CafeDE 60 A 75 AÑOS</v>
      </c>
      <c r="B1736" s="12" t="s">
        <v>119</v>
      </c>
      <c r="C1736" s="12" t="s">
        <v>123</v>
      </c>
      <c r="D1736" s="12" t="s">
        <v>44</v>
      </c>
      <c r="E1736" s="13">
        <v>35.208131558384117</v>
      </c>
      <c r="F1736" s="13">
        <v>34.971759373670956</v>
      </c>
      <c r="G1736" s="13">
        <v>36.105123694097081</v>
      </c>
      <c r="H1736" s="13">
        <v>39.73593250740997</v>
      </c>
      <c r="I1736" s="13">
        <v>0</v>
      </c>
      <c r="J1736" s="13">
        <v>0</v>
      </c>
      <c r="K1736" s="13">
        <v>0</v>
      </c>
      <c r="L1736" s="13">
        <v>0</v>
      </c>
      <c r="M1736" s="13">
        <v>0</v>
      </c>
      <c r="N1736" s="13"/>
      <c r="O1736" s="13"/>
    </row>
    <row r="1737" spans="1:15" x14ac:dyDescent="0.35">
      <c r="A1737" s="12" t="str">
        <f t="shared" si="27"/>
        <v>DISTRIBUCION VOLUMEN X CRITERIO (kg ó litros)CafeALTA Y MEDIA ALTA</v>
      </c>
      <c r="B1737" s="12" t="s">
        <v>119</v>
      </c>
      <c r="C1737" s="12" t="s">
        <v>123</v>
      </c>
      <c r="D1737" s="12" t="s">
        <v>17</v>
      </c>
      <c r="E1737" s="13">
        <v>25.297417466206301</v>
      </c>
      <c r="F1737" s="13">
        <v>23.398722103650101</v>
      </c>
      <c r="G1737" s="13">
        <v>23.330621510036433</v>
      </c>
      <c r="H1737" s="13">
        <v>25.424930739753627</v>
      </c>
      <c r="I1737" s="13">
        <v>0</v>
      </c>
      <c r="J1737" s="13">
        <v>0</v>
      </c>
      <c r="K1737" s="13">
        <v>0</v>
      </c>
      <c r="L1737" s="13">
        <v>0</v>
      </c>
      <c r="M1737" s="13">
        <v>0</v>
      </c>
      <c r="N1737" s="13"/>
      <c r="O1737" s="13"/>
    </row>
    <row r="1738" spans="1:15" x14ac:dyDescent="0.35">
      <c r="A1738" s="12" t="str">
        <f t="shared" si="27"/>
        <v>DISTRIBUCION VOLUMEN X CRITERIO (kg ó litros)CafeMEDIA</v>
      </c>
      <c r="B1738" s="12" t="s">
        <v>119</v>
      </c>
      <c r="C1738" s="12" t="s">
        <v>123</v>
      </c>
      <c r="D1738" s="12" t="s">
        <v>18</v>
      </c>
      <c r="E1738" s="13">
        <v>37.117934876116635</v>
      </c>
      <c r="F1738" s="13">
        <v>38.838181392429753</v>
      </c>
      <c r="G1738" s="13">
        <v>37.748447008318031</v>
      </c>
      <c r="H1738" s="13">
        <v>34.768919432412275</v>
      </c>
      <c r="I1738" s="13">
        <v>0</v>
      </c>
      <c r="J1738" s="13">
        <v>0</v>
      </c>
      <c r="K1738" s="13">
        <v>0</v>
      </c>
      <c r="L1738" s="13">
        <v>0</v>
      </c>
      <c r="M1738" s="13">
        <v>0</v>
      </c>
      <c r="N1738" s="13"/>
      <c r="O1738" s="13"/>
    </row>
    <row r="1739" spans="1:15" x14ac:dyDescent="0.35">
      <c r="A1739" s="12" t="str">
        <f t="shared" si="27"/>
        <v>DISTRIBUCION VOLUMEN X CRITERIO (kg ó litros)CafeMEDIA BAJA</v>
      </c>
      <c r="B1739" s="12" t="s">
        <v>119</v>
      </c>
      <c r="C1739" s="12" t="s">
        <v>123</v>
      </c>
      <c r="D1739" s="12" t="s">
        <v>19</v>
      </c>
      <c r="E1739" s="13">
        <v>23.449310413276052</v>
      </c>
      <c r="F1739" s="13">
        <v>25.585729676803886</v>
      </c>
      <c r="G1739" s="13">
        <v>27.679209749556037</v>
      </c>
      <c r="H1739" s="13">
        <v>29.814732545327153</v>
      </c>
      <c r="I1739" s="13">
        <v>0</v>
      </c>
      <c r="J1739" s="13">
        <v>0</v>
      </c>
      <c r="K1739" s="13">
        <v>0</v>
      </c>
      <c r="L1739" s="13">
        <v>0</v>
      </c>
      <c r="M1739" s="13">
        <v>0</v>
      </c>
      <c r="N1739" s="13"/>
      <c r="O1739" s="13"/>
    </row>
    <row r="1740" spans="1:15" x14ac:dyDescent="0.35">
      <c r="A1740" s="12" t="str">
        <f t="shared" si="27"/>
        <v>DISTRIBUCION VOLUMEN X CRITERIO (kg ó litros)CafeBAJA</v>
      </c>
      <c r="B1740" s="12" t="s">
        <v>119</v>
      </c>
      <c r="C1740" s="12" t="s">
        <v>123</v>
      </c>
      <c r="D1740" s="12" t="s">
        <v>20</v>
      </c>
      <c r="E1740" s="13">
        <v>14.135339584749417</v>
      </c>
      <c r="F1740" s="13">
        <v>12.177370716803392</v>
      </c>
      <c r="G1740" s="13">
        <v>11.241716693843298</v>
      </c>
      <c r="H1740" s="13">
        <v>9.9914225383262956</v>
      </c>
      <c r="I1740" s="13">
        <v>0</v>
      </c>
      <c r="J1740" s="13">
        <v>0</v>
      </c>
      <c r="K1740" s="13">
        <v>0</v>
      </c>
      <c r="L1740" s="13">
        <v>0</v>
      </c>
      <c r="M1740" s="13">
        <v>0</v>
      </c>
      <c r="N1740" s="13"/>
      <c r="O1740" s="13"/>
    </row>
    <row r="1741" spans="1:15" x14ac:dyDescent="0.35">
      <c r="A1741" s="12" t="str">
        <f t="shared" si="27"/>
        <v>DISTRIBUCION VOLUMEN X CRITERIO (kg ó litros)CafeHOMBRE</v>
      </c>
      <c r="B1741" s="12" t="s">
        <v>119</v>
      </c>
      <c r="C1741" s="12" t="s">
        <v>123</v>
      </c>
      <c r="D1741" s="12" t="s">
        <v>21</v>
      </c>
      <c r="E1741" s="13">
        <v>65.020093367754058</v>
      </c>
      <c r="F1741" s="13">
        <v>69.536587369582321</v>
      </c>
      <c r="G1741" s="13">
        <v>70.789758069905901</v>
      </c>
      <c r="H1741" s="13">
        <v>69.815440234300738</v>
      </c>
      <c r="I1741" s="13">
        <v>0</v>
      </c>
      <c r="J1741" s="13">
        <v>0</v>
      </c>
      <c r="K1741" s="13">
        <v>0</v>
      </c>
      <c r="L1741" s="13">
        <v>0</v>
      </c>
      <c r="M1741" s="13">
        <v>0</v>
      </c>
      <c r="N1741" s="13"/>
      <c r="O1741" s="13"/>
    </row>
    <row r="1742" spans="1:15" x14ac:dyDescent="0.35">
      <c r="A1742" s="12" t="str">
        <f t="shared" si="27"/>
        <v>DISTRIBUCION VOLUMEN X CRITERIO (kg ó litros)CafeMUJER</v>
      </c>
      <c r="B1742" s="12" t="s">
        <v>119</v>
      </c>
      <c r="C1742" s="12" t="s">
        <v>123</v>
      </c>
      <c r="D1742" s="12" t="s">
        <v>22</v>
      </c>
      <c r="E1742" s="13">
        <v>34.979906632245935</v>
      </c>
      <c r="F1742" s="13">
        <v>30.463420409791951</v>
      </c>
      <c r="G1742" s="13">
        <v>29.210242159105292</v>
      </c>
      <c r="H1742" s="13">
        <v>30.184559339551754</v>
      </c>
      <c r="I1742" s="13">
        <v>0</v>
      </c>
      <c r="J1742" s="13">
        <v>0</v>
      </c>
      <c r="K1742" s="13">
        <v>0</v>
      </c>
      <c r="L1742" s="13">
        <v>0</v>
      </c>
      <c r="M1742" s="13">
        <v>0</v>
      </c>
      <c r="N1742" s="13"/>
      <c r="O1742" s="13"/>
    </row>
    <row r="1743" spans="1:15" x14ac:dyDescent="0.35">
      <c r="A1743" s="12" t="str">
        <f t="shared" si="27"/>
        <v>DISTRIBUCION VOLUMEN X CRITERIO (kg ó litros)Leche+bebidas vegetalesT.ESPAÑA</v>
      </c>
      <c r="B1743" s="12" t="s">
        <v>119</v>
      </c>
      <c r="C1743" s="12" t="s">
        <v>174</v>
      </c>
      <c r="D1743" s="12" t="s">
        <v>36</v>
      </c>
      <c r="E1743" s="13">
        <v>100</v>
      </c>
      <c r="F1743" s="13">
        <v>100</v>
      </c>
      <c r="G1743" s="13">
        <v>100</v>
      </c>
      <c r="H1743" s="13">
        <v>100</v>
      </c>
      <c r="I1743" s="13">
        <v>0</v>
      </c>
      <c r="J1743" s="13">
        <v>0</v>
      </c>
      <c r="K1743" s="13">
        <v>0</v>
      </c>
      <c r="L1743" s="13">
        <v>0</v>
      </c>
      <c r="M1743" s="13">
        <v>0</v>
      </c>
      <c r="N1743" s="13"/>
      <c r="O1743" s="13"/>
    </row>
    <row r="1744" spans="1:15" x14ac:dyDescent="0.35">
      <c r="A1744" s="12" t="str">
        <f t="shared" si="27"/>
        <v>DISTRIBUCION VOLUMEN X CRITERIO (kg ó litros)Leche+bebidas vegetalesBCN AM</v>
      </c>
      <c r="B1744" s="12" t="s">
        <v>119</v>
      </c>
      <c r="C1744" s="12" t="s">
        <v>174</v>
      </c>
      <c r="D1744" s="12" t="s">
        <v>1</v>
      </c>
      <c r="E1744" s="13">
        <v>9.1060182005042805</v>
      </c>
      <c r="F1744" s="13">
        <v>8.4853249868175187</v>
      </c>
      <c r="G1744" s="13">
        <v>9.4750183668308168</v>
      </c>
      <c r="H1744" s="13">
        <v>8.3145770301411535</v>
      </c>
      <c r="I1744" s="13">
        <v>0</v>
      </c>
      <c r="J1744" s="13">
        <v>0</v>
      </c>
      <c r="K1744" s="13">
        <v>0</v>
      </c>
      <c r="L1744" s="13">
        <v>0</v>
      </c>
      <c r="M1744" s="13">
        <v>0</v>
      </c>
      <c r="N1744" s="13"/>
      <c r="O1744" s="13"/>
    </row>
    <row r="1745" spans="1:15" x14ac:dyDescent="0.35">
      <c r="A1745" s="12" t="str">
        <f t="shared" si="27"/>
        <v>DISTRIBUCION VOLUMEN X CRITERIO (kg ó litros)Leche+bebidas vegetalesREST.CAT ARAGON</v>
      </c>
      <c r="B1745" s="12" t="s">
        <v>119</v>
      </c>
      <c r="C1745" s="12" t="s">
        <v>174</v>
      </c>
      <c r="D1745" s="12" t="s">
        <v>2</v>
      </c>
      <c r="E1745" s="13">
        <v>9.4008764745185793</v>
      </c>
      <c r="F1745" s="13">
        <v>9.4549085509524229</v>
      </c>
      <c r="G1745" s="13">
        <v>8.622706942682818</v>
      </c>
      <c r="H1745" s="13">
        <v>9.8599313454262365</v>
      </c>
      <c r="I1745" s="13">
        <v>0</v>
      </c>
      <c r="J1745" s="13">
        <v>0</v>
      </c>
      <c r="K1745" s="13">
        <v>0</v>
      </c>
      <c r="L1745" s="13">
        <v>0</v>
      </c>
      <c r="M1745" s="13">
        <v>0</v>
      </c>
      <c r="N1745" s="13"/>
      <c r="O1745" s="13"/>
    </row>
    <row r="1746" spans="1:15" x14ac:dyDescent="0.35">
      <c r="A1746" s="12" t="str">
        <f t="shared" si="27"/>
        <v>DISTRIBUCION VOLUMEN X CRITERIO (kg ó litros)Leche+bebidas vegetalesLEVANTE</v>
      </c>
      <c r="B1746" s="12" t="s">
        <v>119</v>
      </c>
      <c r="C1746" s="12" t="s">
        <v>174</v>
      </c>
      <c r="D1746" s="12" t="s">
        <v>3</v>
      </c>
      <c r="E1746" s="13">
        <v>10.045886892425674</v>
      </c>
      <c r="F1746" s="13">
        <v>11.76868287664402</v>
      </c>
      <c r="G1746" s="13">
        <v>11.684840820716225</v>
      </c>
      <c r="H1746" s="13">
        <v>11.264266041556095</v>
      </c>
      <c r="I1746" s="13">
        <v>0</v>
      </c>
      <c r="J1746" s="13">
        <v>0</v>
      </c>
      <c r="K1746" s="13">
        <v>0</v>
      </c>
      <c r="L1746" s="13">
        <v>0</v>
      </c>
      <c r="M1746" s="13">
        <v>0</v>
      </c>
      <c r="N1746" s="13"/>
      <c r="O1746" s="13"/>
    </row>
    <row r="1747" spans="1:15" x14ac:dyDescent="0.35">
      <c r="A1747" s="12" t="str">
        <f t="shared" si="27"/>
        <v>DISTRIBUCION VOLUMEN X CRITERIO (kg ó litros)Leche+bebidas vegetalesANDALUCIA</v>
      </c>
      <c r="B1747" s="12" t="s">
        <v>119</v>
      </c>
      <c r="C1747" s="12" t="s">
        <v>174</v>
      </c>
      <c r="D1747" s="12" t="s">
        <v>4</v>
      </c>
      <c r="E1747" s="13">
        <v>21.782700321239815</v>
      </c>
      <c r="F1747" s="13">
        <v>21.185991323123048</v>
      </c>
      <c r="G1747" s="13">
        <v>20.838549503572306</v>
      </c>
      <c r="H1747" s="13">
        <v>21.128371302775331</v>
      </c>
      <c r="I1747" s="13">
        <v>0</v>
      </c>
      <c r="J1747" s="13">
        <v>0</v>
      </c>
      <c r="K1747" s="13">
        <v>0</v>
      </c>
      <c r="L1747" s="13">
        <v>0</v>
      </c>
      <c r="M1747" s="13">
        <v>0</v>
      </c>
      <c r="N1747" s="13"/>
      <c r="O1747" s="13"/>
    </row>
    <row r="1748" spans="1:15" x14ac:dyDescent="0.35">
      <c r="A1748" s="12" t="str">
        <f t="shared" si="27"/>
        <v>DISTRIBUCION VOLUMEN X CRITERIO (kg ó litros)Leche+bebidas vegetalesMDD AM</v>
      </c>
      <c r="B1748" s="12" t="s">
        <v>119</v>
      </c>
      <c r="C1748" s="12" t="s">
        <v>174</v>
      </c>
      <c r="D1748" s="12" t="s">
        <v>5</v>
      </c>
      <c r="E1748" s="13">
        <v>13.785418515594545</v>
      </c>
      <c r="F1748" s="13">
        <v>13.345719861816004</v>
      </c>
      <c r="G1748" s="13">
        <v>12.760123764984307</v>
      </c>
      <c r="H1748" s="13">
        <v>13.139394111225766</v>
      </c>
      <c r="I1748" s="13">
        <v>0</v>
      </c>
      <c r="J1748" s="13">
        <v>0</v>
      </c>
      <c r="K1748" s="13">
        <v>0</v>
      </c>
      <c r="L1748" s="13">
        <v>0</v>
      </c>
      <c r="M1748" s="13">
        <v>0</v>
      </c>
      <c r="N1748" s="13"/>
      <c r="O1748" s="13"/>
    </row>
    <row r="1749" spans="1:15" x14ac:dyDescent="0.35">
      <c r="A1749" s="12" t="str">
        <f t="shared" si="27"/>
        <v>DISTRIBUCION VOLUMEN X CRITERIO (kg ó litros)Leche+bebidas vegetalesRTO CENTRO</v>
      </c>
      <c r="B1749" s="12" t="s">
        <v>119</v>
      </c>
      <c r="C1749" s="12" t="s">
        <v>174</v>
      </c>
      <c r="D1749" s="12" t="s">
        <v>6</v>
      </c>
      <c r="E1749" s="13">
        <v>9.5088545951958903</v>
      </c>
      <c r="F1749" s="13">
        <v>9.5462314262991317</v>
      </c>
      <c r="G1749" s="13">
        <v>8.6565633688320265</v>
      </c>
      <c r="H1749" s="13">
        <v>8.7820475735382217</v>
      </c>
      <c r="I1749" s="13">
        <v>0</v>
      </c>
      <c r="J1749" s="13">
        <v>0</v>
      </c>
      <c r="K1749" s="13">
        <v>0</v>
      </c>
      <c r="L1749" s="13">
        <v>0</v>
      </c>
      <c r="M1749" s="13">
        <v>0</v>
      </c>
      <c r="N1749" s="13"/>
      <c r="O1749" s="13"/>
    </row>
    <row r="1750" spans="1:15" x14ac:dyDescent="0.35">
      <c r="A1750" s="12" t="str">
        <f t="shared" si="27"/>
        <v>DISTRIBUCION VOLUMEN X CRITERIO (kg ó litros)Leche+bebidas vegetalesNORTE-CENTRO</v>
      </c>
      <c r="B1750" s="12" t="s">
        <v>119</v>
      </c>
      <c r="C1750" s="12" t="s">
        <v>174</v>
      </c>
      <c r="D1750" s="12" t="s">
        <v>7</v>
      </c>
      <c r="E1750" s="13">
        <v>10.889487494814327</v>
      </c>
      <c r="F1750" s="13">
        <v>11.308640768789996</v>
      </c>
      <c r="G1750" s="13">
        <v>11.912171499584034</v>
      </c>
      <c r="H1750" s="13">
        <v>12.281302608459356</v>
      </c>
      <c r="I1750" s="13">
        <v>0</v>
      </c>
      <c r="J1750" s="13">
        <v>0</v>
      </c>
      <c r="K1750" s="13">
        <v>0</v>
      </c>
      <c r="L1750" s="13">
        <v>0</v>
      </c>
      <c r="M1750" s="13">
        <v>0</v>
      </c>
      <c r="N1750" s="13"/>
      <c r="O1750" s="13"/>
    </row>
    <row r="1751" spans="1:15" x14ac:dyDescent="0.35">
      <c r="A1751" s="12" t="str">
        <f t="shared" si="27"/>
        <v>DISTRIBUCION VOLUMEN X CRITERIO (kg ó litros)Leche+bebidas vegetalesNOROESTE</v>
      </c>
      <c r="B1751" s="12" t="s">
        <v>119</v>
      </c>
      <c r="C1751" s="12" t="s">
        <v>174</v>
      </c>
      <c r="D1751" s="12" t="s">
        <v>8</v>
      </c>
      <c r="E1751" s="13">
        <v>15.480747773599909</v>
      </c>
      <c r="F1751" s="13">
        <v>14.904526842841001</v>
      </c>
      <c r="G1751" s="13">
        <v>16.05004776040353</v>
      </c>
      <c r="H1751" s="13">
        <v>15.230090013206327</v>
      </c>
      <c r="I1751" s="13">
        <v>0</v>
      </c>
      <c r="J1751" s="13">
        <v>0</v>
      </c>
      <c r="K1751" s="13">
        <v>0</v>
      </c>
      <c r="L1751" s="13">
        <v>0</v>
      </c>
      <c r="M1751" s="13">
        <v>0</v>
      </c>
      <c r="N1751" s="13"/>
      <c r="O1751" s="13"/>
    </row>
    <row r="1752" spans="1:15" x14ac:dyDescent="0.35">
      <c r="A1752" s="12" t="str">
        <f t="shared" si="27"/>
        <v>DISTRIBUCION VOLUMEN X CRITERIO (kg ó litros)Leche+bebidas vegetales&lt;2MIL</v>
      </c>
      <c r="B1752" s="12" t="s">
        <v>119</v>
      </c>
      <c r="C1752" s="12" t="s">
        <v>174</v>
      </c>
      <c r="D1752" s="12" t="s">
        <v>9</v>
      </c>
      <c r="E1752" s="13">
        <v>3.8213611716511067</v>
      </c>
      <c r="F1752" s="13">
        <v>4.3497206052711466</v>
      </c>
      <c r="G1752" s="13">
        <v>3.8322394158940392</v>
      </c>
      <c r="H1752" s="13">
        <v>4.7945304267122095</v>
      </c>
      <c r="I1752" s="13">
        <v>0</v>
      </c>
      <c r="J1752" s="13">
        <v>0</v>
      </c>
      <c r="K1752" s="13">
        <v>0</v>
      </c>
      <c r="L1752" s="13">
        <v>0</v>
      </c>
      <c r="M1752" s="13">
        <v>0</v>
      </c>
      <c r="N1752" s="13"/>
      <c r="O1752" s="13"/>
    </row>
    <row r="1753" spans="1:15" x14ac:dyDescent="0.35">
      <c r="A1753" s="12" t="str">
        <f t="shared" si="27"/>
        <v>DISTRIBUCION VOLUMEN X CRITERIO (kg ó litros)Leche+bebidas vegetales2-5MIL</v>
      </c>
      <c r="B1753" s="12" t="s">
        <v>119</v>
      </c>
      <c r="C1753" s="12" t="s">
        <v>174</v>
      </c>
      <c r="D1753" s="12" t="s">
        <v>10</v>
      </c>
      <c r="E1753" s="13">
        <v>5.3724066557797636</v>
      </c>
      <c r="F1753" s="13">
        <v>4.7529509381385777</v>
      </c>
      <c r="G1753" s="13">
        <v>4.5984996365689659</v>
      </c>
      <c r="H1753" s="13">
        <v>4.4970197526880504</v>
      </c>
      <c r="I1753" s="13">
        <v>0</v>
      </c>
      <c r="J1753" s="13">
        <v>0</v>
      </c>
      <c r="K1753" s="13">
        <v>0</v>
      </c>
      <c r="L1753" s="13">
        <v>0</v>
      </c>
      <c r="M1753" s="13">
        <v>0</v>
      </c>
      <c r="N1753" s="13"/>
      <c r="O1753" s="13"/>
    </row>
    <row r="1754" spans="1:15" x14ac:dyDescent="0.35">
      <c r="A1754" s="12" t="str">
        <f t="shared" si="27"/>
        <v>DISTRIBUCION VOLUMEN X CRITERIO (kg ó litros)Leche+bebidas vegetales5-10MIL</v>
      </c>
      <c r="B1754" s="12" t="s">
        <v>119</v>
      </c>
      <c r="C1754" s="12" t="s">
        <v>174</v>
      </c>
      <c r="D1754" s="12" t="s">
        <v>11</v>
      </c>
      <c r="E1754" s="13">
        <v>6.6668853109197181</v>
      </c>
      <c r="F1754" s="13">
        <v>5.9401293019760573</v>
      </c>
      <c r="G1754" s="13">
        <v>7.6064717858985516</v>
      </c>
      <c r="H1754" s="13">
        <v>7.0946038687075195</v>
      </c>
      <c r="I1754" s="13">
        <v>0</v>
      </c>
      <c r="J1754" s="13">
        <v>0</v>
      </c>
      <c r="K1754" s="13">
        <v>0</v>
      </c>
      <c r="L1754" s="13">
        <v>0</v>
      </c>
      <c r="M1754" s="13">
        <v>0</v>
      </c>
      <c r="N1754" s="13"/>
      <c r="O1754" s="13"/>
    </row>
    <row r="1755" spans="1:15" x14ac:dyDescent="0.35">
      <c r="A1755" s="12" t="str">
        <f t="shared" si="27"/>
        <v>DISTRIBUCION VOLUMEN X CRITERIO (kg ó litros)Leche+bebidas vegetales10-30MIL</v>
      </c>
      <c r="B1755" s="12" t="s">
        <v>119</v>
      </c>
      <c r="C1755" s="12" t="s">
        <v>174</v>
      </c>
      <c r="D1755" s="12" t="s">
        <v>12</v>
      </c>
      <c r="E1755" s="13">
        <v>19.733164182831384</v>
      </c>
      <c r="F1755" s="13">
        <v>20.604891062738428</v>
      </c>
      <c r="G1755" s="13">
        <v>19.441358218948874</v>
      </c>
      <c r="H1755" s="13">
        <v>19.095539222315654</v>
      </c>
      <c r="I1755" s="13">
        <v>0</v>
      </c>
      <c r="J1755" s="13">
        <v>0</v>
      </c>
      <c r="K1755" s="13">
        <v>0</v>
      </c>
      <c r="L1755" s="13">
        <v>0</v>
      </c>
      <c r="M1755" s="13">
        <v>0</v>
      </c>
      <c r="N1755" s="13"/>
      <c r="O1755" s="13"/>
    </row>
    <row r="1756" spans="1:15" x14ac:dyDescent="0.35">
      <c r="A1756" s="12" t="str">
        <f t="shared" si="27"/>
        <v>DISTRIBUCION VOLUMEN X CRITERIO (kg ó litros)Leche+bebidas vegetales30-100MIL</v>
      </c>
      <c r="B1756" s="12" t="s">
        <v>119</v>
      </c>
      <c r="C1756" s="12" t="s">
        <v>174</v>
      </c>
      <c r="D1756" s="12" t="s">
        <v>13</v>
      </c>
      <c r="E1756" s="13">
        <v>21.59827091495708</v>
      </c>
      <c r="F1756" s="13">
        <v>21.031218822957488</v>
      </c>
      <c r="G1756" s="13">
        <v>20.664983754230082</v>
      </c>
      <c r="H1756" s="13">
        <v>21.414520094920892</v>
      </c>
      <c r="I1756" s="13">
        <v>0</v>
      </c>
      <c r="J1756" s="13">
        <v>0</v>
      </c>
      <c r="K1756" s="13">
        <v>0</v>
      </c>
      <c r="L1756" s="13">
        <v>0</v>
      </c>
      <c r="M1756" s="13">
        <v>0</v>
      </c>
      <c r="N1756" s="13"/>
      <c r="O1756" s="13"/>
    </row>
    <row r="1757" spans="1:15" x14ac:dyDescent="0.35">
      <c r="A1757" s="12" t="str">
        <f t="shared" si="27"/>
        <v>DISTRIBUCION VOLUMEN X CRITERIO (kg ó litros)Leche+bebidas vegetales100-200MIL</v>
      </c>
      <c r="B1757" s="12" t="s">
        <v>119</v>
      </c>
      <c r="C1757" s="12" t="s">
        <v>174</v>
      </c>
      <c r="D1757" s="12" t="s">
        <v>14</v>
      </c>
      <c r="E1757" s="13">
        <v>12.042875182224961</v>
      </c>
      <c r="F1757" s="13">
        <v>12.486688989630675</v>
      </c>
      <c r="G1757" s="13">
        <v>12.224761713525551</v>
      </c>
      <c r="H1757" s="13">
        <v>11.50324064837088</v>
      </c>
      <c r="I1757" s="13">
        <v>0</v>
      </c>
      <c r="J1757" s="13">
        <v>0</v>
      </c>
      <c r="K1757" s="13">
        <v>0</v>
      </c>
      <c r="L1757" s="13">
        <v>0</v>
      </c>
      <c r="M1757" s="13">
        <v>0</v>
      </c>
      <c r="N1757" s="13"/>
      <c r="O1757" s="13"/>
    </row>
    <row r="1758" spans="1:15" x14ac:dyDescent="0.35">
      <c r="A1758" s="12" t="str">
        <f t="shared" si="27"/>
        <v>DISTRIBUCION VOLUMEN X CRITERIO (kg ó litros)Leche+bebidas vegetales200-500MIL</v>
      </c>
      <c r="B1758" s="12" t="s">
        <v>119</v>
      </c>
      <c r="C1758" s="12" t="s">
        <v>174</v>
      </c>
      <c r="D1758" s="12" t="s">
        <v>15</v>
      </c>
      <c r="E1758" s="13">
        <v>13.811120857424694</v>
      </c>
      <c r="F1758" s="13">
        <v>13.137118207887788</v>
      </c>
      <c r="G1758" s="13">
        <v>13.640102053695506</v>
      </c>
      <c r="H1758" s="13">
        <v>14.872177299648047</v>
      </c>
      <c r="I1758" s="13">
        <v>0</v>
      </c>
      <c r="J1758" s="13">
        <v>0</v>
      </c>
      <c r="K1758" s="13">
        <v>0</v>
      </c>
      <c r="L1758" s="13">
        <v>0</v>
      </c>
      <c r="M1758" s="13">
        <v>0</v>
      </c>
      <c r="N1758" s="13"/>
      <c r="O1758" s="13"/>
    </row>
    <row r="1759" spans="1:15" x14ac:dyDescent="0.35">
      <c r="A1759" s="12" t="str">
        <f t="shared" si="27"/>
        <v>DISTRIBUCION VOLUMEN X CRITERIO (kg ó litros)Leche+bebidas vegetales&gt;500MIL</v>
      </c>
      <c r="B1759" s="12" t="s">
        <v>119</v>
      </c>
      <c r="C1759" s="12" t="s">
        <v>174</v>
      </c>
      <c r="D1759" s="12" t="s">
        <v>16</v>
      </c>
      <c r="E1759" s="13">
        <v>16.953891116687295</v>
      </c>
      <c r="F1759" s="13">
        <v>17.69731642620598</v>
      </c>
      <c r="G1759" s="13">
        <v>17.991595522884886</v>
      </c>
      <c r="H1759" s="13">
        <v>16.728354975752751</v>
      </c>
      <c r="I1759" s="13">
        <v>0</v>
      </c>
      <c r="J1759" s="13">
        <v>0</v>
      </c>
      <c r="K1759" s="13">
        <v>0</v>
      </c>
      <c r="L1759" s="13">
        <v>0</v>
      </c>
      <c r="M1759" s="13">
        <v>0</v>
      </c>
      <c r="N1759" s="13"/>
      <c r="O1759" s="13"/>
    </row>
    <row r="1760" spans="1:15" x14ac:dyDescent="0.35">
      <c r="A1760" s="12" t="str">
        <f t="shared" si="27"/>
        <v>DISTRIBUCION VOLUMEN X CRITERIO (kg ó litros)Leche+bebidas vegetalesDE 15 A 19 AÑOS</v>
      </c>
      <c r="B1760" s="12" t="s">
        <v>119</v>
      </c>
      <c r="C1760" s="12" t="s">
        <v>174</v>
      </c>
      <c r="D1760" s="12" t="s">
        <v>39</v>
      </c>
      <c r="E1760" s="13">
        <v>1.0053124124353976</v>
      </c>
      <c r="F1760" s="13">
        <v>1.02079764834146</v>
      </c>
      <c r="G1760" s="13">
        <v>1.1385886139625083</v>
      </c>
      <c r="H1760" s="13">
        <v>0.68978076396960941</v>
      </c>
      <c r="I1760" s="13">
        <v>0</v>
      </c>
      <c r="J1760" s="13">
        <v>0</v>
      </c>
      <c r="K1760" s="13">
        <v>0</v>
      </c>
      <c r="L1760" s="13">
        <v>0</v>
      </c>
      <c r="M1760" s="13">
        <v>0</v>
      </c>
      <c r="N1760" s="13"/>
      <c r="O1760" s="13"/>
    </row>
    <row r="1761" spans="1:15" x14ac:dyDescent="0.35">
      <c r="A1761" s="12" t="str">
        <f t="shared" si="27"/>
        <v>DISTRIBUCION VOLUMEN X CRITERIO (kg ó litros)Leche+bebidas vegetalesDE 20 A 24 AÑOS</v>
      </c>
      <c r="B1761" s="12" t="s">
        <v>119</v>
      </c>
      <c r="C1761" s="12" t="s">
        <v>174</v>
      </c>
      <c r="D1761" s="12" t="s">
        <v>40</v>
      </c>
      <c r="E1761" s="13">
        <v>1.8215447492448824</v>
      </c>
      <c r="F1761" s="13">
        <v>2.100958776333699</v>
      </c>
      <c r="G1761" s="13">
        <v>1.4703634864661179</v>
      </c>
      <c r="H1761" s="13">
        <v>1.616753296889218</v>
      </c>
      <c r="I1761" s="13">
        <v>0</v>
      </c>
      <c r="J1761" s="13">
        <v>0</v>
      </c>
      <c r="K1761" s="13">
        <v>0</v>
      </c>
      <c r="L1761" s="13">
        <v>0</v>
      </c>
      <c r="M1761" s="13">
        <v>0</v>
      </c>
      <c r="N1761" s="13"/>
      <c r="O1761" s="13"/>
    </row>
    <row r="1762" spans="1:15" x14ac:dyDescent="0.35">
      <c r="A1762" s="12" t="str">
        <f t="shared" si="27"/>
        <v>DISTRIBUCION VOLUMEN X CRITERIO (kg ó litros)Leche+bebidas vegetalesDE 25 A 34 AÑOS</v>
      </c>
      <c r="B1762" s="12" t="s">
        <v>119</v>
      </c>
      <c r="C1762" s="12" t="s">
        <v>174</v>
      </c>
      <c r="D1762" s="12" t="s">
        <v>41</v>
      </c>
      <c r="E1762" s="13">
        <v>7.186098674790566</v>
      </c>
      <c r="F1762" s="13">
        <v>6.6643241011208207</v>
      </c>
      <c r="G1762" s="13">
        <v>7.2974565157453206</v>
      </c>
      <c r="H1762" s="13">
        <v>6.5972833076626713</v>
      </c>
      <c r="I1762" s="13">
        <v>0</v>
      </c>
      <c r="J1762" s="13">
        <v>0</v>
      </c>
      <c r="K1762" s="13">
        <v>0</v>
      </c>
      <c r="L1762" s="13">
        <v>0</v>
      </c>
      <c r="M1762" s="13">
        <v>0</v>
      </c>
      <c r="N1762" s="13"/>
      <c r="O1762" s="13"/>
    </row>
    <row r="1763" spans="1:15" x14ac:dyDescent="0.35">
      <c r="A1763" s="12" t="str">
        <f t="shared" si="27"/>
        <v>DISTRIBUCION VOLUMEN X CRITERIO (kg ó litros)Leche+bebidas vegetalesDE 35 A 49 AÑOS</v>
      </c>
      <c r="B1763" s="12" t="s">
        <v>119</v>
      </c>
      <c r="C1763" s="12" t="s">
        <v>174</v>
      </c>
      <c r="D1763" s="12" t="s">
        <v>42</v>
      </c>
      <c r="E1763" s="13">
        <v>32.408024519039778</v>
      </c>
      <c r="F1763" s="13">
        <v>30.714954193905129</v>
      </c>
      <c r="G1763" s="13">
        <v>29.110456213304193</v>
      </c>
      <c r="H1763" s="13">
        <v>27.166834607284549</v>
      </c>
      <c r="I1763" s="13">
        <v>0</v>
      </c>
      <c r="J1763" s="13">
        <v>0</v>
      </c>
      <c r="K1763" s="13">
        <v>0</v>
      </c>
      <c r="L1763" s="13">
        <v>0</v>
      </c>
      <c r="M1763" s="13">
        <v>0</v>
      </c>
      <c r="N1763" s="13"/>
      <c r="O1763" s="13"/>
    </row>
    <row r="1764" spans="1:15" x14ac:dyDescent="0.35">
      <c r="A1764" s="12" t="str">
        <f t="shared" si="27"/>
        <v>DISTRIBUCION VOLUMEN X CRITERIO (kg ó litros)Leche+bebidas vegetalesDE 50 A 59 AÑOS</v>
      </c>
      <c r="B1764" s="12" t="s">
        <v>119</v>
      </c>
      <c r="C1764" s="12" t="s">
        <v>174</v>
      </c>
      <c r="D1764" s="12" t="s">
        <v>43</v>
      </c>
      <c r="E1764" s="13">
        <v>25.048296545236308</v>
      </c>
      <c r="F1764" s="13">
        <v>25.722014077792636</v>
      </c>
      <c r="G1764" s="13">
        <v>25.766506923556349</v>
      </c>
      <c r="H1764" s="13">
        <v>25.345209437332027</v>
      </c>
      <c r="I1764" s="13">
        <v>0</v>
      </c>
      <c r="J1764" s="13">
        <v>0</v>
      </c>
      <c r="K1764" s="13">
        <v>0</v>
      </c>
      <c r="L1764" s="13">
        <v>0</v>
      </c>
      <c r="M1764" s="13">
        <v>0</v>
      </c>
      <c r="N1764" s="13"/>
      <c r="O1764" s="13"/>
    </row>
    <row r="1765" spans="1:15" x14ac:dyDescent="0.35">
      <c r="A1765" s="12" t="str">
        <f t="shared" si="27"/>
        <v>DISTRIBUCION VOLUMEN X CRITERIO (kg ó litros)Leche+bebidas vegetalesDE 60 A 75 AÑOS</v>
      </c>
      <c r="B1765" s="12" t="s">
        <v>119</v>
      </c>
      <c r="C1765" s="12" t="s">
        <v>174</v>
      </c>
      <c r="D1765" s="12" t="s">
        <v>44</v>
      </c>
      <c r="E1765" s="13">
        <v>32.530701512620084</v>
      </c>
      <c r="F1765" s="13">
        <v>33.776978626887235</v>
      </c>
      <c r="G1765" s="13">
        <v>35.216652166473175</v>
      </c>
      <c r="H1765" s="13">
        <v>38.584116556610674</v>
      </c>
      <c r="I1765" s="13">
        <v>0</v>
      </c>
      <c r="J1765" s="13">
        <v>0</v>
      </c>
      <c r="K1765" s="13">
        <v>0</v>
      </c>
      <c r="L1765" s="13">
        <v>0</v>
      </c>
      <c r="M1765" s="13">
        <v>0</v>
      </c>
      <c r="N1765" s="13"/>
      <c r="O1765" s="13"/>
    </row>
    <row r="1766" spans="1:15" x14ac:dyDescent="0.35">
      <c r="A1766" s="12" t="str">
        <f t="shared" si="27"/>
        <v>DISTRIBUCION VOLUMEN X CRITERIO (kg ó litros)Leche+bebidas vegetalesALTA Y MEDIA ALTA</v>
      </c>
      <c r="B1766" s="12" t="s">
        <v>119</v>
      </c>
      <c r="C1766" s="12" t="s">
        <v>174</v>
      </c>
      <c r="D1766" s="12" t="s">
        <v>17</v>
      </c>
      <c r="E1766" s="13">
        <v>24.403078634951019</v>
      </c>
      <c r="F1766" s="13">
        <v>24.407569399230816</v>
      </c>
      <c r="G1766" s="13">
        <v>27.507237551120571</v>
      </c>
      <c r="H1766" s="13">
        <v>25.379995716858144</v>
      </c>
      <c r="I1766" s="13">
        <v>0</v>
      </c>
      <c r="J1766" s="13">
        <v>0</v>
      </c>
      <c r="K1766" s="13">
        <v>0</v>
      </c>
      <c r="L1766" s="13">
        <v>0</v>
      </c>
      <c r="M1766" s="13">
        <v>0</v>
      </c>
      <c r="N1766" s="13"/>
      <c r="O1766" s="13"/>
    </row>
    <row r="1767" spans="1:15" x14ac:dyDescent="0.35">
      <c r="A1767" s="12" t="str">
        <f t="shared" si="27"/>
        <v>DISTRIBUCION VOLUMEN X CRITERIO (kg ó litros)Leche+bebidas vegetalesMEDIA</v>
      </c>
      <c r="B1767" s="12" t="s">
        <v>119</v>
      </c>
      <c r="C1767" s="12" t="s">
        <v>174</v>
      </c>
      <c r="D1767" s="12" t="s">
        <v>18</v>
      </c>
      <c r="E1767" s="13">
        <v>31.827969365509929</v>
      </c>
      <c r="F1767" s="13">
        <v>32.291256281627327</v>
      </c>
      <c r="G1767" s="13">
        <v>30.355627582979821</v>
      </c>
      <c r="H1767" s="13">
        <v>30.420836630548742</v>
      </c>
      <c r="I1767" s="13">
        <v>0</v>
      </c>
      <c r="J1767" s="13">
        <v>0</v>
      </c>
      <c r="K1767" s="13">
        <v>0</v>
      </c>
      <c r="L1767" s="13">
        <v>0</v>
      </c>
      <c r="M1767" s="13">
        <v>0</v>
      </c>
      <c r="N1767" s="13"/>
      <c r="O1767" s="13"/>
    </row>
    <row r="1768" spans="1:15" x14ac:dyDescent="0.35">
      <c r="A1768" s="12" t="str">
        <f t="shared" si="27"/>
        <v>DISTRIBUCION VOLUMEN X CRITERIO (kg ó litros)Leche+bebidas vegetalesMEDIA BAJA</v>
      </c>
      <c r="B1768" s="12" t="s">
        <v>119</v>
      </c>
      <c r="C1768" s="12" t="s">
        <v>174</v>
      </c>
      <c r="D1768" s="12" t="s">
        <v>19</v>
      </c>
      <c r="E1768" s="13">
        <v>25.975048406242397</v>
      </c>
      <c r="F1768" s="13">
        <v>26.716129441579461</v>
      </c>
      <c r="G1768" s="13">
        <v>25.730005019867331</v>
      </c>
      <c r="H1768" s="13">
        <v>28.662598631422636</v>
      </c>
      <c r="I1768" s="13">
        <v>0</v>
      </c>
      <c r="J1768" s="13">
        <v>0</v>
      </c>
      <c r="K1768" s="13">
        <v>0</v>
      </c>
      <c r="L1768" s="13">
        <v>0</v>
      </c>
      <c r="M1768" s="13">
        <v>0</v>
      </c>
      <c r="N1768" s="13"/>
      <c r="O1768" s="13"/>
    </row>
    <row r="1769" spans="1:15" x14ac:dyDescent="0.35">
      <c r="A1769" s="12" t="str">
        <f t="shared" si="27"/>
        <v>DISTRIBUCION VOLUMEN X CRITERIO (kg ó litros)Leche+bebidas vegetalesBAJA</v>
      </c>
      <c r="B1769" s="12" t="s">
        <v>119</v>
      </c>
      <c r="C1769" s="12" t="s">
        <v>174</v>
      </c>
      <c r="D1769" s="12" t="s">
        <v>20</v>
      </c>
      <c r="E1769" s="13">
        <v>17.793878567878718</v>
      </c>
      <c r="F1769" s="13">
        <v>16.585070837084629</v>
      </c>
      <c r="G1769" s="13">
        <v>16.407151461551724</v>
      </c>
      <c r="H1769" s="13">
        <v>15.53655607899263</v>
      </c>
      <c r="I1769" s="13">
        <v>0</v>
      </c>
      <c r="J1769" s="13">
        <v>0</v>
      </c>
      <c r="K1769" s="13">
        <v>0</v>
      </c>
      <c r="L1769" s="13">
        <v>0</v>
      </c>
      <c r="M1769" s="13">
        <v>0</v>
      </c>
      <c r="N1769" s="13"/>
      <c r="O1769" s="13"/>
    </row>
    <row r="1770" spans="1:15" x14ac:dyDescent="0.35">
      <c r="A1770" s="12" t="str">
        <f t="shared" si="27"/>
        <v>DISTRIBUCION VOLUMEN X CRITERIO (kg ó litros)Leche+bebidas vegetalesHOMBRE</v>
      </c>
      <c r="B1770" s="12" t="s">
        <v>119</v>
      </c>
      <c r="C1770" s="12" t="s">
        <v>174</v>
      </c>
      <c r="D1770" s="12" t="s">
        <v>21</v>
      </c>
      <c r="E1770" s="13">
        <v>57.682454566090534</v>
      </c>
      <c r="F1770" s="13">
        <v>59.488903529974166</v>
      </c>
      <c r="G1770" s="13">
        <v>61.329624411017605</v>
      </c>
      <c r="H1770" s="13">
        <v>60.36347502685507</v>
      </c>
      <c r="I1770" s="13">
        <v>0</v>
      </c>
      <c r="J1770" s="13">
        <v>0</v>
      </c>
      <c r="K1770" s="13">
        <v>0</v>
      </c>
      <c r="L1770" s="13">
        <v>0</v>
      </c>
      <c r="M1770" s="13">
        <v>0</v>
      </c>
      <c r="N1770" s="13"/>
      <c r="O1770" s="13"/>
    </row>
    <row r="1771" spans="1:15" x14ac:dyDescent="0.35">
      <c r="A1771" s="12" t="str">
        <f t="shared" si="27"/>
        <v>DISTRIBUCION VOLUMEN X CRITERIO (kg ó litros)Leche+bebidas vegetalesMUJER</v>
      </c>
      <c r="B1771" s="12" t="s">
        <v>119</v>
      </c>
      <c r="C1771" s="12" t="s">
        <v>174</v>
      </c>
      <c r="D1771" s="12" t="s">
        <v>22</v>
      </c>
      <c r="E1771" s="13">
        <v>42.317500309400238</v>
      </c>
      <c r="F1771" s="13">
        <v>40.511121726211243</v>
      </c>
      <c r="G1771" s="13">
        <v>38.670390919909174</v>
      </c>
      <c r="H1771" s="13">
        <v>39.6365046293948</v>
      </c>
      <c r="I1771" s="13">
        <v>0</v>
      </c>
      <c r="J1771" s="13">
        <v>0</v>
      </c>
      <c r="K1771" s="13">
        <v>0</v>
      </c>
      <c r="L1771" s="13">
        <v>0</v>
      </c>
      <c r="M1771" s="13">
        <v>0</v>
      </c>
      <c r="N1771" s="13"/>
      <c r="O1771" s="13"/>
    </row>
    <row r="1772" spans="1:15" x14ac:dyDescent="0.35">
      <c r="A1772" s="12" t="str">
        <f t="shared" si="27"/>
        <v>DISTRIBUCION VOLUMEN X CRITERIO (kg ó litros)LecheT.ESPAÑA</v>
      </c>
      <c r="B1772" s="12" t="s">
        <v>119</v>
      </c>
      <c r="C1772" s="12" t="s">
        <v>124</v>
      </c>
      <c r="D1772" s="12" t="s">
        <v>36</v>
      </c>
      <c r="E1772" s="13">
        <v>100</v>
      </c>
      <c r="F1772" s="13">
        <v>100</v>
      </c>
      <c r="G1772" s="13">
        <v>100</v>
      </c>
      <c r="H1772" s="13">
        <v>100</v>
      </c>
      <c r="I1772" s="13">
        <v>0</v>
      </c>
      <c r="J1772" s="13">
        <v>0</v>
      </c>
      <c r="K1772" s="13">
        <v>0</v>
      </c>
      <c r="L1772" s="13">
        <v>0</v>
      </c>
      <c r="M1772" s="13">
        <v>0</v>
      </c>
      <c r="N1772" s="13"/>
      <c r="O1772" s="13"/>
    </row>
    <row r="1773" spans="1:15" x14ac:dyDescent="0.35">
      <c r="A1773" s="12" t="str">
        <f t="shared" si="27"/>
        <v>DISTRIBUCION VOLUMEN X CRITERIO (kg ó litros)LecheBCN AM</v>
      </c>
      <c r="B1773" s="12" t="s">
        <v>119</v>
      </c>
      <c r="C1773" s="12" t="s">
        <v>124</v>
      </c>
      <c r="D1773" s="12" t="s">
        <v>1</v>
      </c>
      <c r="E1773" s="13">
        <v>8.9873204538328899</v>
      </c>
      <c r="F1773" s="13">
        <v>7.3933690599758153</v>
      </c>
      <c r="G1773" s="13">
        <v>8.8592764779960316</v>
      </c>
      <c r="H1773" s="13">
        <v>7.9598461893690757</v>
      </c>
      <c r="I1773" s="13">
        <v>0</v>
      </c>
      <c r="J1773" s="13">
        <v>0</v>
      </c>
      <c r="K1773" s="13">
        <v>0</v>
      </c>
      <c r="L1773" s="13">
        <v>0</v>
      </c>
      <c r="M1773" s="13">
        <v>0</v>
      </c>
      <c r="N1773" s="13"/>
      <c r="O1773" s="13"/>
    </row>
    <row r="1774" spans="1:15" x14ac:dyDescent="0.35">
      <c r="A1774" s="12" t="str">
        <f t="shared" si="27"/>
        <v>DISTRIBUCION VOLUMEN X CRITERIO (kg ó litros)LecheREST.CAT ARAGON</v>
      </c>
      <c r="B1774" s="12" t="s">
        <v>119</v>
      </c>
      <c r="C1774" s="12" t="s">
        <v>124</v>
      </c>
      <c r="D1774" s="12" t="s">
        <v>2</v>
      </c>
      <c r="E1774" s="13">
        <v>9.2699683646529767</v>
      </c>
      <c r="F1774" s="13">
        <v>9.2549601733617912</v>
      </c>
      <c r="G1774" s="13">
        <v>8.2664928891303635</v>
      </c>
      <c r="H1774" s="13">
        <v>9.1955229957695028</v>
      </c>
      <c r="I1774" s="13">
        <v>0</v>
      </c>
      <c r="J1774" s="13">
        <v>0</v>
      </c>
      <c r="K1774" s="13">
        <v>0</v>
      </c>
      <c r="L1774" s="13">
        <v>0</v>
      </c>
      <c r="M1774" s="13">
        <v>0</v>
      </c>
      <c r="N1774" s="13"/>
      <c r="O1774" s="13"/>
    </row>
    <row r="1775" spans="1:15" x14ac:dyDescent="0.35">
      <c r="A1775" s="12" t="str">
        <f t="shared" si="27"/>
        <v>DISTRIBUCION VOLUMEN X CRITERIO (kg ó litros)LecheLEVANTE</v>
      </c>
      <c r="B1775" s="12" t="s">
        <v>119</v>
      </c>
      <c r="C1775" s="12" t="s">
        <v>124</v>
      </c>
      <c r="D1775" s="12" t="s">
        <v>3</v>
      </c>
      <c r="E1775" s="13">
        <v>10.11451160662499</v>
      </c>
      <c r="F1775" s="13">
        <v>11.942807600530806</v>
      </c>
      <c r="G1775" s="13">
        <v>11.839075068570738</v>
      </c>
      <c r="H1775" s="13">
        <v>11.207907460132462</v>
      </c>
      <c r="I1775" s="13">
        <v>0</v>
      </c>
      <c r="J1775" s="13">
        <v>0</v>
      </c>
      <c r="K1775" s="13">
        <v>0</v>
      </c>
      <c r="L1775" s="13">
        <v>0</v>
      </c>
      <c r="M1775" s="13">
        <v>0</v>
      </c>
      <c r="N1775" s="13"/>
      <c r="O1775" s="13"/>
    </row>
    <row r="1776" spans="1:15" x14ac:dyDescent="0.35">
      <c r="A1776" s="12" t="str">
        <f t="shared" si="27"/>
        <v>DISTRIBUCION VOLUMEN X CRITERIO (kg ó litros)LecheANDALUCIA</v>
      </c>
      <c r="B1776" s="12" t="s">
        <v>119</v>
      </c>
      <c r="C1776" s="12" t="s">
        <v>124</v>
      </c>
      <c r="D1776" s="12" t="s">
        <v>4</v>
      </c>
      <c r="E1776" s="13">
        <v>21.953659973048463</v>
      </c>
      <c r="F1776" s="13">
        <v>21.661249784490199</v>
      </c>
      <c r="G1776" s="13">
        <v>21.315836558489092</v>
      </c>
      <c r="H1776" s="13">
        <v>21.819121415066181</v>
      </c>
      <c r="I1776" s="13">
        <v>0</v>
      </c>
      <c r="J1776" s="13">
        <v>0</v>
      </c>
      <c r="K1776" s="13">
        <v>0</v>
      </c>
      <c r="L1776" s="13">
        <v>0</v>
      </c>
      <c r="M1776" s="13">
        <v>0</v>
      </c>
      <c r="N1776" s="13"/>
      <c r="O1776" s="13"/>
    </row>
    <row r="1777" spans="1:15" x14ac:dyDescent="0.35">
      <c r="A1777" s="12" t="str">
        <f t="shared" si="27"/>
        <v>DISTRIBUCION VOLUMEN X CRITERIO (kg ó litros)LecheMDD AM</v>
      </c>
      <c r="B1777" s="12" t="s">
        <v>119</v>
      </c>
      <c r="C1777" s="12" t="s">
        <v>124</v>
      </c>
      <c r="D1777" s="12" t="s">
        <v>5</v>
      </c>
      <c r="E1777" s="13">
        <v>13.789676725358294</v>
      </c>
      <c r="F1777" s="13">
        <v>13.523458708777222</v>
      </c>
      <c r="G1777" s="13">
        <v>12.840867584412234</v>
      </c>
      <c r="H1777" s="13">
        <v>13.26364110137267</v>
      </c>
      <c r="I1777" s="13">
        <v>0</v>
      </c>
      <c r="J1777" s="13">
        <v>0</v>
      </c>
      <c r="K1777" s="13">
        <v>0</v>
      </c>
      <c r="L1777" s="13">
        <v>0</v>
      </c>
      <c r="M1777" s="13">
        <v>0</v>
      </c>
      <c r="N1777" s="13"/>
      <c r="O1777" s="13"/>
    </row>
    <row r="1778" spans="1:15" x14ac:dyDescent="0.35">
      <c r="A1778" s="12" t="str">
        <f t="shared" si="27"/>
        <v>DISTRIBUCION VOLUMEN X CRITERIO (kg ó litros)LecheRTO CENTRO</v>
      </c>
      <c r="B1778" s="12" t="s">
        <v>119</v>
      </c>
      <c r="C1778" s="12" t="s">
        <v>124</v>
      </c>
      <c r="D1778" s="12" t="s">
        <v>6</v>
      </c>
      <c r="E1778" s="13">
        <v>9.5068221345857289</v>
      </c>
      <c r="F1778" s="13">
        <v>9.6807415927924918</v>
      </c>
      <c r="G1778" s="13">
        <v>8.8891808494244238</v>
      </c>
      <c r="H1778" s="13">
        <v>9.0960413622587932</v>
      </c>
      <c r="I1778" s="13">
        <v>0</v>
      </c>
      <c r="J1778" s="13">
        <v>0</v>
      </c>
      <c r="K1778" s="13">
        <v>0</v>
      </c>
      <c r="L1778" s="13">
        <v>0</v>
      </c>
      <c r="M1778" s="13">
        <v>0</v>
      </c>
      <c r="N1778" s="13"/>
      <c r="O1778" s="13"/>
    </row>
    <row r="1779" spans="1:15" x14ac:dyDescent="0.35">
      <c r="A1779" s="12" t="str">
        <f t="shared" si="27"/>
        <v>DISTRIBUCION VOLUMEN X CRITERIO (kg ó litros)LecheNORTE-CENTRO</v>
      </c>
      <c r="B1779" s="12" t="s">
        <v>119</v>
      </c>
      <c r="C1779" s="12" t="s">
        <v>124</v>
      </c>
      <c r="D1779" s="12" t="s">
        <v>7</v>
      </c>
      <c r="E1779" s="13">
        <v>10.841261461698403</v>
      </c>
      <c r="F1779" s="13">
        <v>11.400205487476663</v>
      </c>
      <c r="G1779" s="13">
        <v>11.665694024445848</v>
      </c>
      <c r="H1779" s="13">
        <v>12.117331809341415</v>
      </c>
      <c r="I1779" s="13">
        <v>0</v>
      </c>
      <c r="J1779" s="13">
        <v>0</v>
      </c>
      <c r="K1779" s="13">
        <v>0</v>
      </c>
      <c r="L1779" s="13">
        <v>0</v>
      </c>
      <c r="M1779" s="13">
        <v>0</v>
      </c>
      <c r="N1779" s="13"/>
      <c r="O1779" s="13"/>
    </row>
    <row r="1780" spans="1:15" x14ac:dyDescent="0.35">
      <c r="A1780" s="12" t="str">
        <f t="shared" si="27"/>
        <v>DISTRIBUCION VOLUMEN X CRITERIO (kg ó litros)LecheNOROESTE</v>
      </c>
      <c r="B1780" s="12" t="s">
        <v>119</v>
      </c>
      <c r="C1780" s="12" t="s">
        <v>124</v>
      </c>
      <c r="D1780" s="12" t="s">
        <v>8</v>
      </c>
      <c r="E1780" s="13">
        <v>15.536769123834199</v>
      </c>
      <c r="F1780" s="13">
        <v>15.143234922855727</v>
      </c>
      <c r="G1780" s="13">
        <v>16.323598887350261</v>
      </c>
      <c r="H1780" s="13">
        <v>15.340566535185587</v>
      </c>
      <c r="I1780" s="13">
        <v>0</v>
      </c>
      <c r="J1780" s="13">
        <v>0</v>
      </c>
      <c r="K1780" s="13">
        <v>0</v>
      </c>
      <c r="L1780" s="13">
        <v>0</v>
      </c>
      <c r="M1780" s="13">
        <v>0</v>
      </c>
      <c r="N1780" s="13"/>
      <c r="O1780" s="13"/>
    </row>
    <row r="1781" spans="1:15" x14ac:dyDescent="0.35">
      <c r="A1781" s="12" t="str">
        <f t="shared" si="27"/>
        <v>DISTRIBUCION VOLUMEN X CRITERIO (kg ó litros)Leche&lt;2MIL</v>
      </c>
      <c r="B1781" s="12" t="s">
        <v>119</v>
      </c>
      <c r="C1781" s="12" t="s">
        <v>124</v>
      </c>
      <c r="D1781" s="12" t="s">
        <v>9</v>
      </c>
      <c r="E1781" s="13">
        <v>3.8522602200767317</v>
      </c>
      <c r="F1781" s="13">
        <v>4.414985839483605</v>
      </c>
      <c r="G1781" s="13">
        <v>3.8906374418376757</v>
      </c>
      <c r="H1781" s="13">
        <v>4.9552266732936614</v>
      </c>
      <c r="I1781" s="13">
        <v>0</v>
      </c>
      <c r="J1781" s="13">
        <v>0</v>
      </c>
      <c r="K1781" s="13">
        <v>0</v>
      </c>
      <c r="L1781" s="13">
        <v>0</v>
      </c>
      <c r="M1781" s="13">
        <v>0</v>
      </c>
      <c r="N1781" s="13"/>
      <c r="O1781" s="13"/>
    </row>
    <row r="1782" spans="1:15" x14ac:dyDescent="0.35">
      <c r="A1782" s="12" t="str">
        <f t="shared" si="27"/>
        <v>DISTRIBUCION VOLUMEN X CRITERIO (kg ó litros)Leche2-5MIL</v>
      </c>
      <c r="B1782" s="12" t="s">
        <v>119</v>
      </c>
      <c r="C1782" s="12" t="s">
        <v>124</v>
      </c>
      <c r="D1782" s="12" t="s">
        <v>10</v>
      </c>
      <c r="E1782" s="13">
        <v>5.3486359667961567</v>
      </c>
      <c r="F1782" s="13">
        <v>4.7518637918074553</v>
      </c>
      <c r="G1782" s="13">
        <v>4.6817968975695186</v>
      </c>
      <c r="H1782" s="13">
        <v>4.5650253351483858</v>
      </c>
      <c r="I1782" s="13">
        <v>0</v>
      </c>
      <c r="J1782" s="13">
        <v>0</v>
      </c>
      <c r="K1782" s="13">
        <v>0</v>
      </c>
      <c r="L1782" s="13">
        <v>0</v>
      </c>
      <c r="M1782" s="13">
        <v>0</v>
      </c>
      <c r="N1782" s="13"/>
      <c r="O1782" s="13"/>
    </row>
    <row r="1783" spans="1:15" x14ac:dyDescent="0.35">
      <c r="A1783" s="12" t="str">
        <f t="shared" si="27"/>
        <v>DISTRIBUCION VOLUMEN X CRITERIO (kg ó litros)Leche5-10MIL</v>
      </c>
      <c r="B1783" s="12" t="s">
        <v>119</v>
      </c>
      <c r="C1783" s="12" t="s">
        <v>124</v>
      </c>
      <c r="D1783" s="12" t="s">
        <v>11</v>
      </c>
      <c r="E1783" s="13">
        <v>6.6862700255075636</v>
      </c>
      <c r="F1783" s="13">
        <v>5.9978552026616008</v>
      </c>
      <c r="G1783" s="13">
        <v>7.5661030038353756</v>
      </c>
      <c r="H1783" s="13">
        <v>6.5232242859012812</v>
      </c>
      <c r="I1783" s="13">
        <v>0</v>
      </c>
      <c r="J1783" s="13">
        <v>0</v>
      </c>
      <c r="K1783" s="13">
        <v>0</v>
      </c>
      <c r="L1783" s="13">
        <v>0</v>
      </c>
      <c r="M1783" s="13">
        <v>0</v>
      </c>
      <c r="N1783" s="13"/>
      <c r="O1783" s="13"/>
    </row>
    <row r="1784" spans="1:15" x14ac:dyDescent="0.35">
      <c r="A1784" s="12" t="str">
        <f t="shared" si="27"/>
        <v>DISTRIBUCION VOLUMEN X CRITERIO (kg ó litros)Leche10-30MIL</v>
      </c>
      <c r="B1784" s="12" t="s">
        <v>119</v>
      </c>
      <c r="C1784" s="12" t="s">
        <v>124</v>
      </c>
      <c r="D1784" s="12" t="s">
        <v>12</v>
      </c>
      <c r="E1784" s="13">
        <v>19.778198948442963</v>
      </c>
      <c r="F1784" s="13">
        <v>20.831176175010267</v>
      </c>
      <c r="G1784" s="13">
        <v>19.509907828554994</v>
      </c>
      <c r="H1784" s="13">
        <v>19.513730963150476</v>
      </c>
      <c r="I1784" s="13">
        <v>0</v>
      </c>
      <c r="J1784" s="13">
        <v>0</v>
      </c>
      <c r="K1784" s="13">
        <v>0</v>
      </c>
      <c r="L1784" s="13">
        <v>0</v>
      </c>
      <c r="M1784" s="13">
        <v>0</v>
      </c>
      <c r="N1784" s="13"/>
      <c r="O1784" s="13"/>
    </row>
    <row r="1785" spans="1:15" x14ac:dyDescent="0.35">
      <c r="A1785" s="12" t="str">
        <f t="shared" si="27"/>
        <v>DISTRIBUCION VOLUMEN X CRITERIO (kg ó litros)Leche30-100MIL</v>
      </c>
      <c r="B1785" s="12" t="s">
        <v>119</v>
      </c>
      <c r="C1785" s="12" t="s">
        <v>124</v>
      </c>
      <c r="D1785" s="12" t="s">
        <v>13</v>
      </c>
      <c r="E1785" s="13">
        <v>21.63464615221481</v>
      </c>
      <c r="F1785" s="13">
        <v>20.626483881972053</v>
      </c>
      <c r="G1785" s="13">
        <v>20.598821111681222</v>
      </c>
      <c r="H1785" s="13">
        <v>21.344039438913359</v>
      </c>
      <c r="I1785" s="13">
        <v>0</v>
      </c>
      <c r="J1785" s="13">
        <v>0</v>
      </c>
      <c r="K1785" s="13">
        <v>0</v>
      </c>
      <c r="L1785" s="13">
        <v>0</v>
      </c>
      <c r="M1785" s="13">
        <v>0</v>
      </c>
      <c r="N1785" s="13"/>
      <c r="O1785" s="13"/>
    </row>
    <row r="1786" spans="1:15" x14ac:dyDescent="0.35">
      <c r="A1786" s="12" t="str">
        <f t="shared" si="27"/>
        <v>DISTRIBUCION VOLUMEN X CRITERIO (kg ó litros)Leche100-200MIL</v>
      </c>
      <c r="B1786" s="12" t="s">
        <v>119</v>
      </c>
      <c r="C1786" s="12" t="s">
        <v>124</v>
      </c>
      <c r="D1786" s="12" t="s">
        <v>14</v>
      </c>
      <c r="E1786" s="13">
        <v>11.936372854581686</v>
      </c>
      <c r="F1786" s="13">
        <v>12.386027650779861</v>
      </c>
      <c r="G1786" s="13">
        <v>12.156369758589284</v>
      </c>
      <c r="H1786" s="13">
        <v>11.42555449518256</v>
      </c>
      <c r="I1786" s="13">
        <v>0</v>
      </c>
      <c r="J1786" s="13">
        <v>0</v>
      </c>
      <c r="K1786" s="13">
        <v>0</v>
      </c>
      <c r="L1786" s="13">
        <v>0</v>
      </c>
      <c r="M1786" s="13">
        <v>0</v>
      </c>
      <c r="N1786" s="13"/>
      <c r="O1786" s="13"/>
    </row>
    <row r="1787" spans="1:15" x14ac:dyDescent="0.35">
      <c r="A1787" s="12" t="str">
        <f t="shared" si="27"/>
        <v>DISTRIBUCION VOLUMEN X CRITERIO (kg ó litros)Leche200-500MIL</v>
      </c>
      <c r="B1787" s="12" t="s">
        <v>119</v>
      </c>
      <c r="C1787" s="12" t="s">
        <v>124</v>
      </c>
      <c r="D1787" s="12" t="s">
        <v>15</v>
      </c>
      <c r="E1787" s="13">
        <v>13.851298675562019</v>
      </c>
      <c r="F1787" s="13">
        <v>13.237535134169429</v>
      </c>
      <c r="G1787" s="13">
        <v>13.466835933234453</v>
      </c>
      <c r="H1787" s="13">
        <v>14.760263640121618</v>
      </c>
      <c r="I1787" s="13">
        <v>0</v>
      </c>
      <c r="J1787" s="13">
        <v>0</v>
      </c>
      <c r="K1787" s="13">
        <v>0</v>
      </c>
      <c r="L1787" s="13">
        <v>0</v>
      </c>
      <c r="M1787" s="13">
        <v>0</v>
      </c>
      <c r="N1787" s="13"/>
      <c r="O1787" s="13"/>
    </row>
    <row r="1788" spans="1:15" x14ac:dyDescent="0.35">
      <c r="A1788" s="12" t="str">
        <f t="shared" si="27"/>
        <v>DISTRIBUCION VOLUMEN X CRITERIO (kg ó litros)Leche&gt;500MIL</v>
      </c>
      <c r="B1788" s="12" t="s">
        <v>119</v>
      </c>
      <c r="C1788" s="12" t="s">
        <v>124</v>
      </c>
      <c r="D1788" s="12" t="s">
        <v>16</v>
      </c>
      <c r="E1788" s="13">
        <v>16.912291724789064</v>
      </c>
      <c r="F1788" s="13">
        <v>17.754107626259337</v>
      </c>
      <c r="G1788" s="13">
        <v>18.129540145237566</v>
      </c>
      <c r="H1788" s="13">
        <v>16.912920800424423</v>
      </c>
      <c r="I1788" s="13">
        <v>0</v>
      </c>
      <c r="J1788" s="13">
        <v>0</v>
      </c>
      <c r="K1788" s="13">
        <v>0</v>
      </c>
      <c r="L1788" s="13">
        <v>0</v>
      </c>
      <c r="M1788" s="13">
        <v>0</v>
      </c>
      <c r="N1788" s="13"/>
      <c r="O1788" s="13"/>
    </row>
    <row r="1789" spans="1:15" x14ac:dyDescent="0.35">
      <c r="A1789" s="12" t="str">
        <f t="shared" si="27"/>
        <v>DISTRIBUCION VOLUMEN X CRITERIO (kg ó litros)LecheDE 15 A 19 AÑOS</v>
      </c>
      <c r="B1789" s="12" t="s">
        <v>119</v>
      </c>
      <c r="C1789" s="12" t="s">
        <v>124</v>
      </c>
      <c r="D1789" s="12" t="s">
        <v>39</v>
      </c>
      <c r="E1789" s="13">
        <v>1.0097530906072798</v>
      </c>
      <c r="F1789" s="13">
        <v>1.0452441540822899</v>
      </c>
      <c r="G1789" s="13">
        <v>1.1270709614844203</v>
      </c>
      <c r="H1789" s="13">
        <v>0.70958827757742871</v>
      </c>
      <c r="I1789" s="13">
        <v>0</v>
      </c>
      <c r="J1789" s="13">
        <v>0</v>
      </c>
      <c r="K1789" s="13">
        <v>0</v>
      </c>
      <c r="L1789" s="13">
        <v>0</v>
      </c>
      <c r="M1789" s="13">
        <v>0</v>
      </c>
      <c r="N1789" s="13"/>
      <c r="O1789" s="13"/>
    </row>
    <row r="1790" spans="1:15" x14ac:dyDescent="0.35">
      <c r="A1790" s="12" t="str">
        <f t="shared" si="27"/>
        <v>DISTRIBUCION VOLUMEN X CRITERIO (kg ó litros)LecheDE 20 A 24 AÑOS</v>
      </c>
      <c r="B1790" s="12" t="s">
        <v>119</v>
      </c>
      <c r="C1790" s="12" t="s">
        <v>124</v>
      </c>
      <c r="D1790" s="12" t="s">
        <v>40</v>
      </c>
      <c r="E1790" s="13">
        <v>1.7428577497718529</v>
      </c>
      <c r="F1790" s="13">
        <v>1.9641374056188032</v>
      </c>
      <c r="G1790" s="13">
        <v>1.453152284831017</v>
      </c>
      <c r="H1790" s="13">
        <v>1.5929947237261224</v>
      </c>
      <c r="I1790" s="13">
        <v>0</v>
      </c>
      <c r="J1790" s="13">
        <v>0</v>
      </c>
      <c r="K1790" s="13">
        <v>0</v>
      </c>
      <c r="L1790" s="13">
        <v>0</v>
      </c>
      <c r="M1790" s="13">
        <v>0</v>
      </c>
      <c r="N1790" s="13"/>
      <c r="O1790" s="13"/>
    </row>
    <row r="1791" spans="1:15" x14ac:dyDescent="0.35">
      <c r="A1791" s="12" t="str">
        <f t="shared" si="27"/>
        <v>DISTRIBUCION VOLUMEN X CRITERIO (kg ó litros)LecheDE 25 A 34 AÑOS</v>
      </c>
      <c r="B1791" s="12" t="s">
        <v>119</v>
      </c>
      <c r="C1791" s="12" t="s">
        <v>124</v>
      </c>
      <c r="D1791" s="12" t="s">
        <v>41</v>
      </c>
      <c r="E1791" s="13">
        <v>7.1254764378131243</v>
      </c>
      <c r="F1791" s="13">
        <v>6.2947345499647245</v>
      </c>
      <c r="G1791" s="13">
        <v>7.010624140025894</v>
      </c>
      <c r="H1791" s="13">
        <v>6.3225791660134503</v>
      </c>
      <c r="I1791" s="13">
        <v>0</v>
      </c>
      <c r="J1791" s="13">
        <v>0</v>
      </c>
      <c r="K1791" s="13">
        <v>0</v>
      </c>
      <c r="L1791" s="13">
        <v>0</v>
      </c>
      <c r="M1791" s="13">
        <v>0</v>
      </c>
      <c r="N1791" s="13"/>
      <c r="O1791" s="13"/>
    </row>
    <row r="1792" spans="1:15" x14ac:dyDescent="0.35">
      <c r="A1792" s="12" t="str">
        <f t="shared" si="27"/>
        <v>DISTRIBUCION VOLUMEN X CRITERIO (kg ó litros)LecheDE 35 A 49 AÑOS</v>
      </c>
      <c r="B1792" s="12" t="s">
        <v>119</v>
      </c>
      <c r="C1792" s="12" t="s">
        <v>124</v>
      </c>
      <c r="D1792" s="12" t="s">
        <v>42</v>
      </c>
      <c r="E1792" s="13">
        <v>32.176559227727182</v>
      </c>
      <c r="F1792" s="13">
        <v>31.063031673386622</v>
      </c>
      <c r="G1792" s="13">
        <v>29.150667299107617</v>
      </c>
      <c r="H1792" s="13">
        <v>26.95787673984621</v>
      </c>
      <c r="I1792" s="13">
        <v>0</v>
      </c>
      <c r="J1792" s="13">
        <v>0</v>
      </c>
      <c r="K1792" s="13">
        <v>0</v>
      </c>
      <c r="L1792" s="13">
        <v>0</v>
      </c>
      <c r="M1792" s="13">
        <v>0</v>
      </c>
      <c r="N1792" s="13"/>
      <c r="O1792" s="13"/>
    </row>
    <row r="1793" spans="1:15" x14ac:dyDescent="0.35">
      <c r="A1793" s="12" t="str">
        <f t="shared" si="27"/>
        <v>DISTRIBUCION VOLUMEN X CRITERIO (kg ó litros)LecheDE 50 A 59 AÑOS</v>
      </c>
      <c r="B1793" s="12" t="s">
        <v>119</v>
      </c>
      <c r="C1793" s="12" t="s">
        <v>124</v>
      </c>
      <c r="D1793" s="12" t="s">
        <v>43</v>
      </c>
      <c r="E1793" s="13">
        <v>25.026134771274915</v>
      </c>
      <c r="F1793" s="13">
        <v>26.024419394170444</v>
      </c>
      <c r="G1793" s="13">
        <v>25.667620681054615</v>
      </c>
      <c r="H1793" s="13">
        <v>25.439078368477304</v>
      </c>
      <c r="I1793" s="13">
        <v>0</v>
      </c>
      <c r="J1793" s="13">
        <v>0</v>
      </c>
      <c r="K1793" s="13">
        <v>0</v>
      </c>
      <c r="L1793" s="13">
        <v>0</v>
      </c>
      <c r="M1793" s="13">
        <v>0</v>
      </c>
      <c r="N1793" s="13"/>
      <c r="O1793" s="13"/>
    </row>
    <row r="1794" spans="1:15" x14ac:dyDescent="0.35">
      <c r="A1794" s="12" t="str">
        <f t="shared" si="27"/>
        <v>DISTRIBUCION VOLUMEN X CRITERIO (kg ó litros)LecheDE 60 A 75 AÑOS</v>
      </c>
      <c r="B1794" s="12" t="s">
        <v>119</v>
      </c>
      <c r="C1794" s="12" t="s">
        <v>124</v>
      </c>
      <c r="D1794" s="12" t="s">
        <v>44</v>
      </c>
      <c r="E1794" s="13">
        <v>32.919196473378157</v>
      </c>
      <c r="F1794" s="13">
        <v>33.608460764460531</v>
      </c>
      <c r="G1794" s="13">
        <v>35.590889061307621</v>
      </c>
      <c r="H1794" s="13">
        <v>38.977859672315397</v>
      </c>
      <c r="I1794" s="13">
        <v>0</v>
      </c>
      <c r="J1794" s="13">
        <v>0</v>
      </c>
      <c r="K1794" s="13">
        <v>0</v>
      </c>
      <c r="L1794" s="13">
        <v>0</v>
      </c>
      <c r="M1794" s="13">
        <v>0</v>
      </c>
      <c r="N1794" s="13"/>
      <c r="O1794" s="13"/>
    </row>
    <row r="1795" spans="1:15" x14ac:dyDescent="0.35">
      <c r="A1795" s="12" t="str">
        <f t="shared" si="27"/>
        <v>DISTRIBUCION VOLUMEN X CRITERIO (kg ó litros)LecheALTA Y MEDIA ALTA</v>
      </c>
      <c r="B1795" s="12" t="s">
        <v>119</v>
      </c>
      <c r="C1795" s="12" t="s">
        <v>124</v>
      </c>
      <c r="D1795" s="12" t="s">
        <v>17</v>
      </c>
      <c r="E1795" s="13">
        <v>24.531874903578789</v>
      </c>
      <c r="F1795" s="13">
        <v>24.855218344760598</v>
      </c>
      <c r="G1795" s="13">
        <v>27.840326517164836</v>
      </c>
      <c r="H1795" s="13">
        <v>25.755866283180705</v>
      </c>
      <c r="I1795" s="13">
        <v>0</v>
      </c>
      <c r="J1795" s="13">
        <v>0</v>
      </c>
      <c r="K1795" s="13">
        <v>0</v>
      </c>
      <c r="L1795" s="13">
        <v>0</v>
      </c>
      <c r="M1795" s="13">
        <v>0</v>
      </c>
      <c r="N1795" s="13"/>
      <c r="O1795" s="13"/>
    </row>
    <row r="1796" spans="1:15" x14ac:dyDescent="0.35">
      <c r="A1796" s="12" t="str">
        <f t="shared" ref="A1796:A1859" si="28">B1796&amp;C1796&amp;D1796</f>
        <v>DISTRIBUCION VOLUMEN X CRITERIO (kg ó litros)LecheMEDIA</v>
      </c>
      <c r="B1796" s="12" t="s">
        <v>119</v>
      </c>
      <c r="C1796" s="12" t="s">
        <v>124</v>
      </c>
      <c r="D1796" s="12" t="s">
        <v>18</v>
      </c>
      <c r="E1796" s="13">
        <v>31.864002880723135</v>
      </c>
      <c r="F1796" s="13">
        <v>32.655576523530563</v>
      </c>
      <c r="G1796" s="13">
        <v>30.546596918447179</v>
      </c>
      <c r="H1796" s="13">
        <v>30.735574750586736</v>
      </c>
      <c r="I1796" s="13">
        <v>0</v>
      </c>
      <c r="J1796" s="13">
        <v>0</v>
      </c>
      <c r="K1796" s="13">
        <v>0</v>
      </c>
      <c r="L1796" s="13">
        <v>0</v>
      </c>
      <c r="M1796" s="13">
        <v>0</v>
      </c>
      <c r="N1796" s="13"/>
      <c r="O1796" s="13"/>
    </row>
    <row r="1797" spans="1:15" x14ac:dyDescent="0.35">
      <c r="A1797" s="12" t="str">
        <f t="shared" si="28"/>
        <v>DISTRIBUCION VOLUMEN X CRITERIO (kg ó litros)LecheMEDIA BAJA</v>
      </c>
      <c r="B1797" s="12" t="s">
        <v>119</v>
      </c>
      <c r="C1797" s="12" t="s">
        <v>124</v>
      </c>
      <c r="D1797" s="12" t="s">
        <v>19</v>
      </c>
      <c r="E1797" s="13">
        <v>25.876769693495206</v>
      </c>
      <c r="F1797" s="13">
        <v>26.838877134166765</v>
      </c>
      <c r="G1797" s="13">
        <v>25.433161734325481</v>
      </c>
      <c r="H1797" s="13">
        <v>27.781950019004437</v>
      </c>
      <c r="I1797" s="13">
        <v>0</v>
      </c>
      <c r="J1797" s="13">
        <v>0</v>
      </c>
      <c r="K1797" s="13">
        <v>0</v>
      </c>
      <c r="L1797" s="13">
        <v>0</v>
      </c>
      <c r="M1797" s="13">
        <v>0</v>
      </c>
      <c r="N1797" s="13"/>
      <c r="O1797" s="13"/>
    </row>
    <row r="1798" spans="1:15" x14ac:dyDescent="0.35">
      <c r="A1798" s="12" t="str">
        <f t="shared" si="28"/>
        <v>DISTRIBUCION VOLUMEN X CRITERIO (kg ó litros)LecheBAJA</v>
      </c>
      <c r="B1798" s="12" t="s">
        <v>119</v>
      </c>
      <c r="C1798" s="12" t="s">
        <v>124</v>
      </c>
      <c r="D1798" s="12" t="s">
        <v>20</v>
      </c>
      <c r="E1798" s="13">
        <v>17.727326493950059</v>
      </c>
      <c r="F1798" s="13">
        <v>15.650354392292639</v>
      </c>
      <c r="G1798" s="13">
        <v>16.179936728517298</v>
      </c>
      <c r="H1798" s="13">
        <v>15.726595252944497</v>
      </c>
      <c r="I1798" s="13">
        <v>0</v>
      </c>
      <c r="J1798" s="13">
        <v>0</v>
      </c>
      <c r="K1798" s="13">
        <v>0</v>
      </c>
      <c r="L1798" s="13">
        <v>0</v>
      </c>
      <c r="M1798" s="13">
        <v>0</v>
      </c>
      <c r="N1798" s="13"/>
      <c r="O1798" s="13"/>
    </row>
    <row r="1799" spans="1:15" x14ac:dyDescent="0.35">
      <c r="A1799" s="12" t="str">
        <f t="shared" si="28"/>
        <v>DISTRIBUCION VOLUMEN X CRITERIO (kg ó litros)LecheHOMBRE</v>
      </c>
      <c r="B1799" s="12" t="s">
        <v>119</v>
      </c>
      <c r="C1799" s="12" t="s">
        <v>124</v>
      </c>
      <c r="D1799" s="12" t="s">
        <v>21</v>
      </c>
      <c r="E1799" s="13">
        <v>58.434821404182792</v>
      </c>
      <c r="F1799" s="13">
        <v>60.853514019010468</v>
      </c>
      <c r="G1799" s="13">
        <v>62.694420790906769</v>
      </c>
      <c r="H1799" s="13">
        <v>61.859401034969416</v>
      </c>
      <c r="I1799" s="13">
        <v>0</v>
      </c>
      <c r="J1799" s="13">
        <v>0</v>
      </c>
      <c r="K1799" s="13">
        <v>0</v>
      </c>
      <c r="L1799" s="13">
        <v>0</v>
      </c>
      <c r="M1799" s="13">
        <v>0</v>
      </c>
      <c r="N1799" s="13"/>
      <c r="O1799" s="13"/>
    </row>
    <row r="1800" spans="1:15" x14ac:dyDescent="0.35">
      <c r="A1800" s="12" t="str">
        <f t="shared" si="28"/>
        <v>DISTRIBUCION VOLUMEN X CRITERIO (kg ó litros)LecheMUJER</v>
      </c>
      <c r="B1800" s="12" t="s">
        <v>119</v>
      </c>
      <c r="C1800" s="12" t="s">
        <v>124</v>
      </c>
      <c r="D1800" s="12" t="s">
        <v>22</v>
      </c>
      <c r="E1800" s="13">
        <v>41.565132254836293</v>
      </c>
      <c r="F1800" s="13">
        <v>39.146511306585658</v>
      </c>
      <c r="G1800" s="13">
        <v>37.305594826595865</v>
      </c>
      <c r="H1800" s="13">
        <v>38.140577755591309</v>
      </c>
      <c r="I1800" s="13">
        <v>0</v>
      </c>
      <c r="J1800" s="13">
        <v>0</v>
      </c>
      <c r="K1800" s="13">
        <v>0</v>
      </c>
      <c r="L1800" s="13">
        <v>0</v>
      </c>
      <c r="M1800" s="13">
        <v>0</v>
      </c>
      <c r="N1800" s="13"/>
      <c r="O1800" s="13"/>
    </row>
    <row r="1801" spans="1:15" x14ac:dyDescent="0.35">
      <c r="A1801" s="12" t="str">
        <f t="shared" si="28"/>
        <v>DISTRIBUCION VOLUMEN X CRITERIO (kg ó litros)Leche SolaT.ESPAÑA</v>
      </c>
      <c r="B1801" s="12" t="s">
        <v>119</v>
      </c>
      <c r="C1801" s="12" t="s">
        <v>125</v>
      </c>
      <c r="D1801" s="12" t="s">
        <v>36</v>
      </c>
      <c r="E1801" s="13">
        <v>100</v>
      </c>
      <c r="F1801" s="13">
        <v>100</v>
      </c>
      <c r="G1801" s="13">
        <v>100</v>
      </c>
      <c r="H1801" s="13">
        <v>100</v>
      </c>
      <c r="I1801" s="13">
        <v>0</v>
      </c>
      <c r="J1801" s="13">
        <v>0</v>
      </c>
      <c r="K1801" s="13">
        <v>0</v>
      </c>
      <c r="L1801" s="13">
        <v>0</v>
      </c>
      <c r="M1801" s="13">
        <v>0</v>
      </c>
      <c r="N1801" s="13"/>
      <c r="O1801" s="13"/>
    </row>
    <row r="1802" spans="1:15" x14ac:dyDescent="0.35">
      <c r="A1802" s="12" t="str">
        <f t="shared" si="28"/>
        <v>DISTRIBUCION VOLUMEN X CRITERIO (kg ó litros)Leche SolaBCN AM</v>
      </c>
      <c r="B1802" s="12" t="s">
        <v>119</v>
      </c>
      <c r="C1802" s="12" t="s">
        <v>125</v>
      </c>
      <c r="D1802" s="12" t="s">
        <v>1</v>
      </c>
      <c r="E1802" s="13">
        <v>5.6432433223579146</v>
      </c>
      <c r="F1802" s="13">
        <v>8.1605647416203535</v>
      </c>
      <c r="G1802" s="13">
        <v>5.6059341276995998</v>
      </c>
      <c r="H1802" s="13">
        <v>3.45557526673822</v>
      </c>
      <c r="I1802" s="13">
        <v>0</v>
      </c>
      <c r="J1802" s="13">
        <v>0</v>
      </c>
      <c r="K1802" s="13">
        <v>0</v>
      </c>
      <c r="L1802" s="13">
        <v>0</v>
      </c>
      <c r="M1802" s="13">
        <v>0</v>
      </c>
      <c r="N1802" s="13"/>
      <c r="O1802" s="13"/>
    </row>
    <row r="1803" spans="1:15" x14ac:dyDescent="0.35">
      <c r="A1803" s="12" t="str">
        <f t="shared" si="28"/>
        <v>DISTRIBUCION VOLUMEN X CRITERIO (kg ó litros)Leche SolaREST.CAT ARAGON</v>
      </c>
      <c r="B1803" s="12" t="s">
        <v>119</v>
      </c>
      <c r="C1803" s="12" t="s">
        <v>125</v>
      </c>
      <c r="D1803" s="12" t="s">
        <v>2</v>
      </c>
      <c r="E1803" s="13">
        <v>6.7434684586968645</v>
      </c>
      <c r="F1803" s="13">
        <v>4.0899678967171802</v>
      </c>
      <c r="G1803" s="13">
        <v>5.6681159775444589</v>
      </c>
      <c r="H1803" s="13">
        <v>8.6222082177011252</v>
      </c>
      <c r="I1803" s="13">
        <v>0</v>
      </c>
      <c r="J1803" s="13">
        <v>0</v>
      </c>
      <c r="K1803" s="13">
        <v>0</v>
      </c>
      <c r="L1803" s="13">
        <v>0</v>
      </c>
      <c r="M1803" s="13">
        <v>0</v>
      </c>
      <c r="N1803" s="13"/>
      <c r="O1803" s="13"/>
    </row>
    <row r="1804" spans="1:15" x14ac:dyDescent="0.35">
      <c r="A1804" s="12" t="str">
        <f t="shared" si="28"/>
        <v>DISTRIBUCION VOLUMEN X CRITERIO (kg ó litros)Leche SolaLEVANTE</v>
      </c>
      <c r="B1804" s="12" t="s">
        <v>119</v>
      </c>
      <c r="C1804" s="12" t="s">
        <v>125</v>
      </c>
      <c r="D1804" s="12" t="s">
        <v>3</v>
      </c>
      <c r="E1804" s="13">
        <v>15.613662487853249</v>
      </c>
      <c r="F1804" s="13">
        <v>15.895025717145913</v>
      </c>
      <c r="G1804" s="13">
        <v>47.753298750784055</v>
      </c>
      <c r="H1804" s="13">
        <v>43.324415394102232</v>
      </c>
      <c r="I1804" s="13">
        <v>0</v>
      </c>
      <c r="J1804" s="13">
        <v>0</v>
      </c>
      <c r="K1804" s="13">
        <v>0</v>
      </c>
      <c r="L1804" s="13">
        <v>0</v>
      </c>
      <c r="M1804" s="13">
        <v>0</v>
      </c>
      <c r="N1804" s="13"/>
      <c r="O1804" s="13"/>
    </row>
    <row r="1805" spans="1:15" x14ac:dyDescent="0.35">
      <c r="A1805" s="12" t="str">
        <f t="shared" si="28"/>
        <v>DISTRIBUCION VOLUMEN X CRITERIO (kg ó litros)Leche SolaANDALUCIA</v>
      </c>
      <c r="B1805" s="12" t="s">
        <v>119</v>
      </c>
      <c r="C1805" s="12" t="s">
        <v>125</v>
      </c>
      <c r="D1805" s="12" t="s">
        <v>4</v>
      </c>
      <c r="E1805" s="13">
        <v>37.091721495842009</v>
      </c>
      <c r="F1805" s="13">
        <v>27.429189823604538</v>
      </c>
      <c r="G1805" s="13">
        <v>18.131765456694556</v>
      </c>
      <c r="H1805" s="13">
        <v>18.737006121434021</v>
      </c>
      <c r="I1805" s="13">
        <v>0</v>
      </c>
      <c r="J1805" s="13">
        <v>0</v>
      </c>
      <c r="K1805" s="13">
        <v>0</v>
      </c>
      <c r="L1805" s="13">
        <v>0</v>
      </c>
      <c r="M1805" s="13">
        <v>0</v>
      </c>
      <c r="N1805" s="13"/>
      <c r="O1805" s="13"/>
    </row>
    <row r="1806" spans="1:15" x14ac:dyDescent="0.35">
      <c r="A1806" s="12" t="str">
        <f t="shared" si="28"/>
        <v>DISTRIBUCION VOLUMEN X CRITERIO (kg ó litros)Leche SolaMDD AM</v>
      </c>
      <c r="B1806" s="12" t="s">
        <v>119</v>
      </c>
      <c r="C1806" s="12" t="s">
        <v>125</v>
      </c>
      <c r="D1806" s="12" t="s">
        <v>5</v>
      </c>
      <c r="E1806" s="13">
        <v>13.037045826509633</v>
      </c>
      <c r="F1806" s="13">
        <v>10.88274362249301</v>
      </c>
      <c r="G1806" s="13">
        <v>6.07766318043008</v>
      </c>
      <c r="H1806" s="13">
        <v>6.6437707209212906</v>
      </c>
      <c r="I1806" s="13">
        <v>0</v>
      </c>
      <c r="J1806" s="13">
        <v>0</v>
      </c>
      <c r="K1806" s="13">
        <v>0</v>
      </c>
      <c r="L1806" s="13">
        <v>0</v>
      </c>
      <c r="M1806" s="13">
        <v>0</v>
      </c>
      <c r="N1806" s="13"/>
      <c r="O1806" s="13"/>
    </row>
    <row r="1807" spans="1:15" x14ac:dyDescent="0.35">
      <c r="A1807" s="12" t="str">
        <f t="shared" si="28"/>
        <v>DISTRIBUCION VOLUMEN X CRITERIO (kg ó litros)Leche SolaRTO CENTRO</v>
      </c>
      <c r="B1807" s="12" t="s">
        <v>119</v>
      </c>
      <c r="C1807" s="12" t="s">
        <v>125</v>
      </c>
      <c r="D1807" s="12" t="s">
        <v>6</v>
      </c>
      <c r="E1807" s="13">
        <v>8.3098936104038383</v>
      </c>
      <c r="F1807" s="13">
        <v>15.713873450930304</v>
      </c>
      <c r="G1807" s="13">
        <v>6.9053345728686715</v>
      </c>
      <c r="H1807" s="13">
        <v>5.3006140958397356</v>
      </c>
      <c r="I1807" s="13">
        <v>0</v>
      </c>
      <c r="J1807" s="13">
        <v>0</v>
      </c>
      <c r="K1807" s="13">
        <v>0</v>
      </c>
      <c r="L1807" s="13">
        <v>0</v>
      </c>
      <c r="M1807" s="13">
        <v>0</v>
      </c>
      <c r="N1807" s="13"/>
      <c r="O1807" s="13"/>
    </row>
    <row r="1808" spans="1:15" x14ac:dyDescent="0.35">
      <c r="A1808" s="12" t="str">
        <f t="shared" si="28"/>
        <v>DISTRIBUCION VOLUMEN X CRITERIO (kg ó litros)Leche SolaNORTE-CENTRO</v>
      </c>
      <c r="B1808" s="12" t="s">
        <v>119</v>
      </c>
      <c r="C1808" s="12" t="s">
        <v>125</v>
      </c>
      <c r="D1808" s="12" t="s">
        <v>7</v>
      </c>
      <c r="E1808" s="13">
        <v>5.2988636547777048</v>
      </c>
      <c r="F1808" s="13">
        <v>5.8089191894784076</v>
      </c>
      <c r="G1808" s="13">
        <v>5.6324732536186275</v>
      </c>
      <c r="H1808" s="13">
        <v>8.0997630500111448</v>
      </c>
      <c r="I1808" s="13">
        <v>0</v>
      </c>
      <c r="J1808" s="13">
        <v>0</v>
      </c>
      <c r="K1808" s="13">
        <v>0</v>
      </c>
      <c r="L1808" s="13">
        <v>0</v>
      </c>
      <c r="M1808" s="13">
        <v>0</v>
      </c>
      <c r="N1808" s="13"/>
      <c r="O1808" s="13"/>
    </row>
    <row r="1809" spans="1:15" x14ac:dyDescent="0.35">
      <c r="A1809" s="12" t="str">
        <f t="shared" si="28"/>
        <v>DISTRIBUCION VOLUMEN X CRITERIO (kg ó litros)Leche SolaNOROESTE</v>
      </c>
      <c r="B1809" s="12" t="s">
        <v>119</v>
      </c>
      <c r="C1809" s="12" t="s">
        <v>125</v>
      </c>
      <c r="D1809" s="12" t="s">
        <v>8</v>
      </c>
      <c r="E1809" s="13">
        <v>8.262085461900627</v>
      </c>
      <c r="F1809" s="13">
        <v>12.019724533121613</v>
      </c>
      <c r="G1809" s="13">
        <v>4.225418851538878</v>
      </c>
      <c r="H1809" s="13">
        <v>5.8166530990335978</v>
      </c>
      <c r="I1809" s="13">
        <v>0</v>
      </c>
      <c r="J1809" s="13">
        <v>0</v>
      </c>
      <c r="K1809" s="13">
        <v>0</v>
      </c>
      <c r="L1809" s="13">
        <v>0</v>
      </c>
      <c r="M1809" s="13">
        <v>0</v>
      </c>
      <c r="N1809" s="13"/>
      <c r="O1809" s="13"/>
    </row>
    <row r="1810" spans="1:15" x14ac:dyDescent="0.35">
      <c r="A1810" s="12" t="str">
        <f t="shared" si="28"/>
        <v>DISTRIBUCION VOLUMEN X CRITERIO (kg ó litros)Leche Sola&lt;2MIL</v>
      </c>
      <c r="B1810" s="12" t="s">
        <v>119</v>
      </c>
      <c r="C1810" s="12" t="s">
        <v>125</v>
      </c>
      <c r="D1810" s="12" t="s">
        <v>9</v>
      </c>
      <c r="E1810" s="13">
        <v>13.868649385827855</v>
      </c>
      <c r="F1810" s="13">
        <v>8.4067451413580034</v>
      </c>
      <c r="G1810" s="13">
        <v>2.0939156577193145</v>
      </c>
      <c r="H1810" s="13">
        <v>1.4092569402375139</v>
      </c>
      <c r="I1810" s="13">
        <v>0</v>
      </c>
      <c r="J1810" s="13">
        <v>0</v>
      </c>
      <c r="K1810" s="13">
        <v>0</v>
      </c>
      <c r="L1810" s="13">
        <v>0</v>
      </c>
      <c r="M1810" s="13">
        <v>0</v>
      </c>
      <c r="N1810" s="13"/>
      <c r="O1810" s="13"/>
    </row>
    <row r="1811" spans="1:15" x14ac:dyDescent="0.35">
      <c r="A1811" s="12" t="str">
        <f t="shared" si="28"/>
        <v>DISTRIBUCION VOLUMEN X CRITERIO (kg ó litros)Leche Sola2-5MIL</v>
      </c>
      <c r="B1811" s="12" t="s">
        <v>119</v>
      </c>
      <c r="C1811" s="12" t="s">
        <v>125</v>
      </c>
      <c r="D1811" s="12" t="s">
        <v>10</v>
      </c>
      <c r="E1811" s="13">
        <v>6.4122143389945858</v>
      </c>
      <c r="F1811" s="13">
        <v>4.3844958403810965</v>
      </c>
      <c r="G1811" s="13">
        <v>3.5783913118514135</v>
      </c>
      <c r="H1811" s="13">
        <v>4.8869815261444947</v>
      </c>
      <c r="I1811" s="13">
        <v>0</v>
      </c>
      <c r="J1811" s="13">
        <v>0</v>
      </c>
      <c r="K1811" s="13">
        <v>0</v>
      </c>
      <c r="L1811" s="13">
        <v>0</v>
      </c>
      <c r="M1811" s="13">
        <v>0</v>
      </c>
      <c r="N1811" s="13"/>
      <c r="O1811" s="13"/>
    </row>
    <row r="1812" spans="1:15" x14ac:dyDescent="0.35">
      <c r="A1812" s="12" t="str">
        <f t="shared" si="28"/>
        <v>DISTRIBUCION VOLUMEN X CRITERIO (kg ó litros)Leche Sola5-10MIL</v>
      </c>
      <c r="B1812" s="12" t="s">
        <v>119</v>
      </c>
      <c r="C1812" s="12" t="s">
        <v>125</v>
      </c>
      <c r="D1812" s="12" t="s">
        <v>11</v>
      </c>
      <c r="E1812" s="13">
        <v>17.770303434858128</v>
      </c>
      <c r="F1812" s="13">
        <v>3.8659836376816594</v>
      </c>
      <c r="G1812" s="13">
        <v>45.977174266120173</v>
      </c>
      <c r="H1812" s="13">
        <v>5.0653762862360212</v>
      </c>
      <c r="I1812" s="13">
        <v>0</v>
      </c>
      <c r="J1812" s="13">
        <v>0</v>
      </c>
      <c r="K1812" s="13">
        <v>0</v>
      </c>
      <c r="L1812" s="13">
        <v>0</v>
      </c>
      <c r="M1812" s="13">
        <v>0</v>
      </c>
      <c r="N1812" s="13"/>
      <c r="O1812" s="13"/>
    </row>
    <row r="1813" spans="1:15" x14ac:dyDescent="0.35">
      <c r="A1813" s="12" t="str">
        <f t="shared" si="28"/>
        <v>DISTRIBUCION VOLUMEN X CRITERIO (kg ó litros)Leche Sola10-30MIL</v>
      </c>
      <c r="B1813" s="12" t="s">
        <v>119</v>
      </c>
      <c r="C1813" s="12" t="s">
        <v>125</v>
      </c>
      <c r="D1813" s="12" t="s">
        <v>12</v>
      </c>
      <c r="E1813" s="13">
        <v>13.673569558347006</v>
      </c>
      <c r="F1813" s="13">
        <v>11.46415133418482</v>
      </c>
      <c r="G1813" s="13">
        <v>5.5172183659093719</v>
      </c>
      <c r="H1813" s="13">
        <v>9.4089971575763549</v>
      </c>
      <c r="I1813" s="13">
        <v>0</v>
      </c>
      <c r="J1813" s="13">
        <v>0</v>
      </c>
      <c r="K1813" s="13">
        <v>0</v>
      </c>
      <c r="L1813" s="13">
        <v>0</v>
      </c>
      <c r="M1813" s="13">
        <v>0</v>
      </c>
      <c r="N1813" s="13"/>
      <c r="O1813" s="13"/>
    </row>
    <row r="1814" spans="1:15" x14ac:dyDescent="0.35">
      <c r="A1814" s="12" t="str">
        <f t="shared" si="28"/>
        <v>DISTRIBUCION VOLUMEN X CRITERIO (kg ó litros)Leche Sola30-100MIL</v>
      </c>
      <c r="B1814" s="12" t="s">
        <v>119</v>
      </c>
      <c r="C1814" s="12" t="s">
        <v>125</v>
      </c>
      <c r="D1814" s="12" t="s">
        <v>13</v>
      </c>
      <c r="E1814" s="13">
        <v>16.639901561004525</v>
      </c>
      <c r="F1814" s="13">
        <v>27.865960164313574</v>
      </c>
      <c r="G1814" s="13">
        <v>14.324219481178337</v>
      </c>
      <c r="H1814" s="13">
        <v>14.389746665806147</v>
      </c>
      <c r="I1814" s="13">
        <v>0</v>
      </c>
      <c r="J1814" s="13">
        <v>0</v>
      </c>
      <c r="K1814" s="13">
        <v>0</v>
      </c>
      <c r="L1814" s="13">
        <v>0</v>
      </c>
      <c r="M1814" s="13">
        <v>0</v>
      </c>
      <c r="N1814" s="13"/>
      <c r="O1814" s="13"/>
    </row>
    <row r="1815" spans="1:15" x14ac:dyDescent="0.35">
      <c r="A1815" s="12" t="str">
        <f t="shared" si="28"/>
        <v>DISTRIBUCION VOLUMEN X CRITERIO (kg ó litros)Leche Sola100-200MIL</v>
      </c>
      <c r="B1815" s="12" t="s">
        <v>119</v>
      </c>
      <c r="C1815" s="12" t="s">
        <v>125</v>
      </c>
      <c r="D1815" s="12" t="s">
        <v>14</v>
      </c>
      <c r="E1815" s="13">
        <v>8.6493910550776416</v>
      </c>
      <c r="F1815" s="13">
        <v>11.935475853498566</v>
      </c>
      <c r="G1815" s="13">
        <v>10.798827690162744</v>
      </c>
      <c r="H1815" s="13">
        <v>9.707985849166608</v>
      </c>
      <c r="I1815" s="13">
        <v>0</v>
      </c>
      <c r="J1815" s="13">
        <v>0</v>
      </c>
      <c r="K1815" s="13">
        <v>0</v>
      </c>
      <c r="L1815" s="13">
        <v>0</v>
      </c>
      <c r="M1815" s="13">
        <v>0</v>
      </c>
      <c r="N1815" s="13"/>
      <c r="O1815" s="13"/>
    </row>
    <row r="1816" spans="1:15" x14ac:dyDescent="0.35">
      <c r="A1816" s="12" t="str">
        <f t="shared" si="28"/>
        <v>DISTRIBUCION VOLUMEN X CRITERIO (kg ó litros)Leche Sola200-500MIL</v>
      </c>
      <c r="B1816" s="12" t="s">
        <v>119</v>
      </c>
      <c r="C1816" s="12" t="s">
        <v>125</v>
      </c>
      <c r="D1816" s="12" t="s">
        <v>15</v>
      </c>
      <c r="E1816" s="13">
        <v>12.559633425558909</v>
      </c>
      <c r="F1816" s="13">
        <v>15.787869791846454</v>
      </c>
      <c r="G1816" s="13">
        <v>5.6165237081989217</v>
      </c>
      <c r="H1816" s="13">
        <v>46.983180292963254</v>
      </c>
      <c r="I1816" s="13">
        <v>0</v>
      </c>
      <c r="J1816" s="13">
        <v>0</v>
      </c>
      <c r="K1816" s="13">
        <v>0</v>
      </c>
      <c r="L1816" s="13">
        <v>0</v>
      </c>
      <c r="M1816" s="13">
        <v>0</v>
      </c>
      <c r="N1816" s="13"/>
      <c r="O1816" s="13"/>
    </row>
    <row r="1817" spans="1:15" x14ac:dyDescent="0.35">
      <c r="A1817" s="12" t="str">
        <f t="shared" si="28"/>
        <v>DISTRIBUCION VOLUMEN X CRITERIO (kg ó litros)Leche Sola&gt;500MIL</v>
      </c>
      <c r="B1817" s="12" t="s">
        <v>119</v>
      </c>
      <c r="C1817" s="12" t="s">
        <v>125</v>
      </c>
      <c r="D1817" s="12" t="s">
        <v>16</v>
      </c>
      <c r="E1817" s="13">
        <v>10.426326785892572</v>
      </c>
      <c r="F1817" s="13">
        <v>16.289343781283442</v>
      </c>
      <c r="G1817" s="13">
        <v>12.093738904012309</v>
      </c>
      <c r="H1817" s="13">
        <v>8.14847636655713</v>
      </c>
      <c r="I1817" s="13">
        <v>0</v>
      </c>
      <c r="J1817" s="13">
        <v>0</v>
      </c>
      <c r="K1817" s="13">
        <v>0</v>
      </c>
      <c r="L1817" s="13">
        <v>0</v>
      </c>
      <c r="M1817" s="13">
        <v>0</v>
      </c>
      <c r="N1817" s="13"/>
      <c r="O1817" s="13"/>
    </row>
    <row r="1818" spans="1:15" x14ac:dyDescent="0.35">
      <c r="A1818" s="12" t="str">
        <f t="shared" si="28"/>
        <v>DISTRIBUCION VOLUMEN X CRITERIO (kg ó litros)Leche SolaDE 15 A 19 AÑOS</v>
      </c>
      <c r="B1818" s="12" t="s">
        <v>119</v>
      </c>
      <c r="C1818" s="12" t="s">
        <v>125</v>
      </c>
      <c r="D1818" s="12" t="s">
        <v>39</v>
      </c>
      <c r="E1818" s="13">
        <v>1.0131511612529227</v>
      </c>
      <c r="F1818" s="13">
        <v>3.2737609168421415</v>
      </c>
      <c r="G1818" s="13">
        <v>3.0613392717017311</v>
      </c>
      <c r="H1818" s="13">
        <v>0.67965109941215351</v>
      </c>
      <c r="I1818" s="13">
        <v>0</v>
      </c>
      <c r="J1818" s="13">
        <v>0</v>
      </c>
      <c r="K1818" s="13">
        <v>0</v>
      </c>
      <c r="L1818" s="13">
        <v>0</v>
      </c>
      <c r="M1818" s="13">
        <v>0</v>
      </c>
      <c r="N1818" s="13"/>
      <c r="O1818" s="13"/>
    </row>
    <row r="1819" spans="1:15" x14ac:dyDescent="0.35">
      <c r="A1819" s="12" t="str">
        <f t="shared" si="28"/>
        <v>DISTRIBUCION VOLUMEN X CRITERIO (kg ó litros)Leche SolaDE 20 A 24 AÑOS</v>
      </c>
      <c r="B1819" s="12" t="s">
        <v>119</v>
      </c>
      <c r="C1819" s="12" t="s">
        <v>125</v>
      </c>
      <c r="D1819" s="12" t="s">
        <v>40</v>
      </c>
      <c r="E1819" s="13">
        <v>5.7523249365023528</v>
      </c>
      <c r="F1819" s="13">
        <v>4.6234547274672924</v>
      </c>
      <c r="G1819" s="13">
        <v>1.0442217961826412</v>
      </c>
      <c r="H1819" s="13">
        <v>1.0436700619193873</v>
      </c>
      <c r="I1819" s="13">
        <v>0</v>
      </c>
      <c r="J1819" s="13">
        <v>0</v>
      </c>
      <c r="K1819" s="13">
        <v>0</v>
      </c>
      <c r="L1819" s="13">
        <v>0</v>
      </c>
      <c r="M1819" s="13">
        <v>0</v>
      </c>
      <c r="N1819" s="13"/>
      <c r="O1819" s="13"/>
    </row>
    <row r="1820" spans="1:15" x14ac:dyDescent="0.35">
      <c r="A1820" s="12" t="str">
        <f t="shared" si="28"/>
        <v>DISTRIBUCION VOLUMEN X CRITERIO (kg ó litros)Leche SolaDE 25 A 34 AÑOS</v>
      </c>
      <c r="B1820" s="12" t="s">
        <v>119</v>
      </c>
      <c r="C1820" s="12" t="s">
        <v>125</v>
      </c>
      <c r="D1820" s="12" t="s">
        <v>41</v>
      </c>
      <c r="E1820" s="13">
        <v>11.993211932905503</v>
      </c>
      <c r="F1820" s="13">
        <v>12.996354724015328</v>
      </c>
      <c r="G1820" s="13">
        <v>46.855963456301431</v>
      </c>
      <c r="H1820" s="13">
        <v>4.6620292659539908</v>
      </c>
      <c r="I1820" s="13">
        <v>0</v>
      </c>
      <c r="J1820" s="13">
        <v>0</v>
      </c>
      <c r="K1820" s="13">
        <v>0</v>
      </c>
      <c r="L1820" s="13">
        <v>0</v>
      </c>
      <c r="M1820" s="13">
        <v>0</v>
      </c>
      <c r="N1820" s="13"/>
      <c r="O1820" s="13"/>
    </row>
    <row r="1821" spans="1:15" x14ac:dyDescent="0.35">
      <c r="A1821" s="12" t="str">
        <f t="shared" si="28"/>
        <v>DISTRIBUCION VOLUMEN X CRITERIO (kg ó litros)Leche SolaDE 35 A 49 AÑOS</v>
      </c>
      <c r="B1821" s="12" t="s">
        <v>119</v>
      </c>
      <c r="C1821" s="12" t="s">
        <v>125</v>
      </c>
      <c r="D1821" s="12" t="s">
        <v>42</v>
      </c>
      <c r="E1821" s="13">
        <v>43.446943461872401</v>
      </c>
      <c r="F1821" s="13">
        <v>26.510676930511924</v>
      </c>
      <c r="G1821" s="13">
        <v>14.160458996529057</v>
      </c>
      <c r="H1821" s="13">
        <v>56.603713210788953</v>
      </c>
      <c r="I1821" s="13">
        <v>0</v>
      </c>
      <c r="J1821" s="13">
        <v>0</v>
      </c>
      <c r="K1821" s="13">
        <v>0</v>
      </c>
      <c r="L1821" s="13">
        <v>0</v>
      </c>
      <c r="M1821" s="13">
        <v>0</v>
      </c>
      <c r="N1821" s="13"/>
      <c r="O1821" s="13"/>
    </row>
    <row r="1822" spans="1:15" x14ac:dyDescent="0.35">
      <c r="A1822" s="12" t="str">
        <f t="shared" si="28"/>
        <v>DISTRIBUCION VOLUMEN X CRITERIO (kg ó litros)Leche SolaDE 50 A 59 AÑOS</v>
      </c>
      <c r="B1822" s="12" t="s">
        <v>119</v>
      </c>
      <c r="C1822" s="12" t="s">
        <v>125</v>
      </c>
      <c r="D1822" s="12" t="s">
        <v>43</v>
      </c>
      <c r="E1822" s="13">
        <v>17.424146512686722</v>
      </c>
      <c r="F1822" s="13">
        <v>23.751347992681833</v>
      </c>
      <c r="G1822" s="13">
        <v>17.948671557721557</v>
      </c>
      <c r="H1822" s="13">
        <v>10.652656481089288</v>
      </c>
      <c r="I1822" s="13">
        <v>0</v>
      </c>
      <c r="J1822" s="13">
        <v>0</v>
      </c>
      <c r="K1822" s="13">
        <v>0</v>
      </c>
      <c r="L1822" s="13">
        <v>0</v>
      </c>
      <c r="M1822" s="13">
        <v>0</v>
      </c>
      <c r="N1822" s="13"/>
      <c r="O1822" s="13"/>
    </row>
    <row r="1823" spans="1:15" x14ac:dyDescent="0.35">
      <c r="A1823" s="12" t="str">
        <f t="shared" si="28"/>
        <v>DISTRIBUCION VOLUMEN X CRITERIO (kg ó litros)Leche SolaDE 60 A 75 AÑOS</v>
      </c>
      <c r="B1823" s="12" t="s">
        <v>119</v>
      </c>
      <c r="C1823" s="12" t="s">
        <v>125</v>
      </c>
      <c r="D1823" s="12" t="s">
        <v>44</v>
      </c>
      <c r="E1823" s="13">
        <v>20.370207358565818</v>
      </c>
      <c r="F1823" s="13">
        <v>28.844426801063207</v>
      </c>
      <c r="G1823" s="13">
        <v>16.929350135537248</v>
      </c>
      <c r="H1823" s="13">
        <v>26.358259271773342</v>
      </c>
      <c r="I1823" s="13">
        <v>0</v>
      </c>
      <c r="J1823" s="13">
        <v>0</v>
      </c>
      <c r="K1823" s="13">
        <v>0</v>
      </c>
      <c r="L1823" s="13">
        <v>0</v>
      </c>
      <c r="M1823" s="13">
        <v>0</v>
      </c>
      <c r="N1823" s="13"/>
      <c r="O1823" s="13"/>
    </row>
    <row r="1824" spans="1:15" x14ac:dyDescent="0.35">
      <c r="A1824" s="12" t="str">
        <f t="shared" si="28"/>
        <v>DISTRIBUCION VOLUMEN X CRITERIO (kg ó litros)Leche SolaALTA Y MEDIA ALTA</v>
      </c>
      <c r="B1824" s="12" t="s">
        <v>119</v>
      </c>
      <c r="C1824" s="12" t="s">
        <v>125</v>
      </c>
      <c r="D1824" s="12" t="s">
        <v>17</v>
      </c>
      <c r="E1824" s="13">
        <v>18.446878121630078</v>
      </c>
      <c r="F1824" s="13">
        <v>19.969270599606478</v>
      </c>
      <c r="G1824" s="13">
        <v>52.101101034817354</v>
      </c>
      <c r="H1824" s="13">
        <v>8.5053114436160442</v>
      </c>
      <c r="I1824" s="13">
        <v>0</v>
      </c>
      <c r="J1824" s="13">
        <v>0</v>
      </c>
      <c r="K1824" s="13">
        <v>0</v>
      </c>
      <c r="L1824" s="13">
        <v>0</v>
      </c>
      <c r="M1824" s="13">
        <v>0</v>
      </c>
      <c r="N1824" s="13"/>
      <c r="O1824" s="13"/>
    </row>
    <row r="1825" spans="1:15" x14ac:dyDescent="0.35">
      <c r="A1825" s="12" t="str">
        <f t="shared" si="28"/>
        <v>DISTRIBUCION VOLUMEN X CRITERIO (kg ó litros)Leche SolaMEDIA</v>
      </c>
      <c r="B1825" s="12" t="s">
        <v>119</v>
      </c>
      <c r="C1825" s="12" t="s">
        <v>125</v>
      </c>
      <c r="D1825" s="12" t="s">
        <v>18</v>
      </c>
      <c r="E1825" s="13">
        <v>34.681393137601845</v>
      </c>
      <c r="F1825" s="13">
        <v>28.087272601746694</v>
      </c>
      <c r="G1825" s="13">
        <v>12.521832211199301</v>
      </c>
      <c r="H1825" s="13">
        <v>16.060013591134634</v>
      </c>
      <c r="I1825" s="13">
        <v>0</v>
      </c>
      <c r="J1825" s="13">
        <v>0</v>
      </c>
      <c r="K1825" s="13">
        <v>0</v>
      </c>
      <c r="L1825" s="13">
        <v>0</v>
      </c>
      <c r="M1825" s="13">
        <v>0</v>
      </c>
      <c r="N1825" s="13"/>
      <c r="O1825" s="13"/>
    </row>
    <row r="1826" spans="1:15" x14ac:dyDescent="0.35">
      <c r="A1826" s="12" t="str">
        <f t="shared" si="28"/>
        <v>DISTRIBUCION VOLUMEN X CRITERIO (kg ó litros)Leche SolaMEDIA BAJA</v>
      </c>
      <c r="B1826" s="12" t="s">
        <v>119</v>
      </c>
      <c r="C1826" s="12" t="s">
        <v>125</v>
      </c>
      <c r="D1826" s="12" t="s">
        <v>19</v>
      </c>
      <c r="E1826" s="13">
        <v>24.537174154745554</v>
      </c>
      <c r="F1826" s="13">
        <v>23.359087300217475</v>
      </c>
      <c r="G1826" s="13">
        <v>17.005557574522022</v>
      </c>
      <c r="H1826" s="13">
        <v>60.128296839925611</v>
      </c>
      <c r="I1826" s="13">
        <v>0</v>
      </c>
      <c r="J1826" s="13">
        <v>0</v>
      </c>
      <c r="K1826" s="13">
        <v>0</v>
      </c>
      <c r="L1826" s="13">
        <v>0</v>
      </c>
      <c r="M1826" s="13">
        <v>0</v>
      </c>
      <c r="N1826" s="13"/>
      <c r="O1826" s="13"/>
    </row>
    <row r="1827" spans="1:15" x14ac:dyDescent="0.35">
      <c r="A1827" s="12" t="str">
        <f t="shared" si="28"/>
        <v>DISTRIBUCION VOLUMEN X CRITERIO (kg ó litros)Leche SolaBAJA</v>
      </c>
      <c r="B1827" s="12" t="s">
        <v>119</v>
      </c>
      <c r="C1827" s="12" t="s">
        <v>125</v>
      </c>
      <c r="D1827" s="12" t="s">
        <v>20</v>
      </c>
      <c r="E1827" s="13">
        <v>22.334533677144979</v>
      </c>
      <c r="F1827" s="13">
        <v>28.584383306292931</v>
      </c>
      <c r="G1827" s="13">
        <v>18.371514393434982</v>
      </c>
      <c r="H1827" s="13">
        <v>15.306394395636518</v>
      </c>
      <c r="I1827" s="13">
        <v>0</v>
      </c>
      <c r="J1827" s="13">
        <v>0</v>
      </c>
      <c r="K1827" s="13">
        <v>0</v>
      </c>
      <c r="L1827" s="13">
        <v>0</v>
      </c>
      <c r="M1827" s="13">
        <v>0</v>
      </c>
      <c r="N1827" s="13"/>
      <c r="O1827" s="13"/>
    </row>
    <row r="1828" spans="1:15" x14ac:dyDescent="0.35">
      <c r="A1828" s="12" t="str">
        <f t="shared" si="28"/>
        <v>DISTRIBUCION VOLUMEN X CRITERIO (kg ó litros)Leche SolaHOMBRE</v>
      </c>
      <c r="B1828" s="12" t="s">
        <v>119</v>
      </c>
      <c r="C1828" s="12" t="s">
        <v>125</v>
      </c>
      <c r="D1828" s="12" t="s">
        <v>21</v>
      </c>
      <c r="E1828" s="13">
        <v>33.263928056734152</v>
      </c>
      <c r="F1828" s="13">
        <v>44.737353722945215</v>
      </c>
      <c r="G1828" s="13">
        <v>71.640675876977326</v>
      </c>
      <c r="H1828" s="13">
        <v>75.446091301402674</v>
      </c>
      <c r="I1828" s="13">
        <v>0</v>
      </c>
      <c r="J1828" s="13">
        <v>0</v>
      </c>
      <c r="K1828" s="13">
        <v>0</v>
      </c>
      <c r="L1828" s="13">
        <v>0</v>
      </c>
      <c r="M1828" s="13">
        <v>0</v>
      </c>
      <c r="N1828" s="13"/>
      <c r="O1828" s="13"/>
    </row>
    <row r="1829" spans="1:15" x14ac:dyDescent="0.35">
      <c r="A1829" s="12" t="str">
        <f t="shared" si="28"/>
        <v>DISTRIBUCION VOLUMEN X CRITERIO (kg ó litros)Leche SolaMUJER</v>
      </c>
      <c r="B1829" s="12" t="s">
        <v>119</v>
      </c>
      <c r="C1829" s="12" t="s">
        <v>125</v>
      </c>
      <c r="D1829" s="12" t="s">
        <v>22</v>
      </c>
      <c r="E1829" s="13">
        <v>66.736066716046466</v>
      </c>
      <c r="F1829" s="13">
        <v>55.262660084918359</v>
      </c>
      <c r="G1829" s="13">
        <v>28.359339764943641</v>
      </c>
      <c r="H1829" s="13">
        <v>24.553892428284531</v>
      </c>
      <c r="I1829" s="13">
        <v>0</v>
      </c>
      <c r="J1829" s="13">
        <v>0</v>
      </c>
      <c r="K1829" s="13">
        <v>0</v>
      </c>
      <c r="L1829" s="13">
        <v>0</v>
      </c>
      <c r="M1829" s="13">
        <v>0</v>
      </c>
      <c r="N1829" s="13"/>
      <c r="O1829" s="13"/>
    </row>
    <row r="1830" spans="1:15" x14ac:dyDescent="0.35">
      <c r="A1830" s="12" t="str">
        <f t="shared" si="28"/>
        <v>DISTRIBUCION VOLUMEN X CRITERIO (kg ó litros)Leche Con CacaoT.ESPAÑA</v>
      </c>
      <c r="B1830" s="12" t="s">
        <v>119</v>
      </c>
      <c r="C1830" s="12" t="s">
        <v>126</v>
      </c>
      <c r="D1830" s="12" t="s">
        <v>36</v>
      </c>
      <c r="E1830" s="13">
        <v>100</v>
      </c>
      <c r="F1830" s="13">
        <v>100</v>
      </c>
      <c r="G1830" s="13">
        <v>100</v>
      </c>
      <c r="H1830" s="13">
        <v>100</v>
      </c>
      <c r="I1830" s="13">
        <v>0</v>
      </c>
      <c r="J1830" s="13">
        <v>0</v>
      </c>
      <c r="K1830" s="13">
        <v>0</v>
      </c>
      <c r="L1830" s="13">
        <v>0</v>
      </c>
      <c r="M1830" s="13">
        <v>0</v>
      </c>
      <c r="N1830" s="13"/>
      <c r="O1830" s="13"/>
    </row>
    <row r="1831" spans="1:15" x14ac:dyDescent="0.35">
      <c r="A1831" s="12" t="str">
        <f t="shared" si="28"/>
        <v>DISTRIBUCION VOLUMEN X CRITERIO (kg ó litros)Leche Con CacaoBCN AM</v>
      </c>
      <c r="B1831" s="12" t="s">
        <v>119</v>
      </c>
      <c r="C1831" s="12" t="s">
        <v>126</v>
      </c>
      <c r="D1831" s="12" t="s">
        <v>1</v>
      </c>
      <c r="E1831" s="13">
        <v>0.62799477288613237</v>
      </c>
      <c r="F1831" s="13">
        <v>0.52668789904186653</v>
      </c>
      <c r="G1831" s="13">
        <v>0.7543639632568383</v>
      </c>
      <c r="H1831" s="13">
        <v>0.49002125116935508</v>
      </c>
      <c r="I1831" s="13">
        <v>0</v>
      </c>
      <c r="J1831" s="13">
        <v>0</v>
      </c>
      <c r="K1831" s="13">
        <v>0</v>
      </c>
      <c r="L1831" s="13">
        <v>0</v>
      </c>
      <c r="M1831" s="13">
        <v>0</v>
      </c>
      <c r="N1831" s="13"/>
      <c r="O1831" s="13"/>
    </row>
    <row r="1832" spans="1:15" x14ac:dyDescent="0.35">
      <c r="A1832" s="12" t="str">
        <f t="shared" si="28"/>
        <v>DISTRIBUCION VOLUMEN X CRITERIO (kg ó litros)Leche Con CacaoREST.CAT ARAGON</v>
      </c>
      <c r="B1832" s="12" t="s">
        <v>119</v>
      </c>
      <c r="C1832" s="12" t="s">
        <v>126</v>
      </c>
      <c r="D1832" s="12" t="s">
        <v>2</v>
      </c>
      <c r="E1832" s="13">
        <v>2.1193873362106266</v>
      </c>
      <c r="F1832" s="13">
        <v>2.0419384457051146</v>
      </c>
      <c r="G1832" s="13">
        <v>1.0117730152101396</v>
      </c>
      <c r="H1832" s="13">
        <v>0.87276292238726882</v>
      </c>
      <c r="I1832" s="13">
        <v>0</v>
      </c>
      <c r="J1832" s="13">
        <v>0</v>
      </c>
      <c r="K1832" s="13">
        <v>0</v>
      </c>
      <c r="L1832" s="13">
        <v>0</v>
      </c>
      <c r="M1832" s="13">
        <v>0</v>
      </c>
      <c r="N1832" s="13"/>
      <c r="O1832" s="13"/>
    </row>
    <row r="1833" spans="1:15" x14ac:dyDescent="0.35">
      <c r="A1833" s="12" t="str">
        <f t="shared" si="28"/>
        <v>DISTRIBUCION VOLUMEN X CRITERIO (kg ó litros)Leche Con CacaoLEVANTE</v>
      </c>
      <c r="B1833" s="12" t="s">
        <v>119</v>
      </c>
      <c r="C1833" s="12" t="s">
        <v>126</v>
      </c>
      <c r="D1833" s="12" t="s">
        <v>3</v>
      </c>
      <c r="E1833" s="13">
        <v>9.9414116674618054</v>
      </c>
      <c r="F1833" s="13">
        <v>6.1974647630828521</v>
      </c>
      <c r="G1833" s="13">
        <v>5.9565394039718438</v>
      </c>
      <c r="H1833" s="13">
        <v>7.3412505204643903</v>
      </c>
      <c r="I1833" s="13">
        <v>0</v>
      </c>
      <c r="J1833" s="13">
        <v>0</v>
      </c>
      <c r="K1833" s="13">
        <v>0</v>
      </c>
      <c r="L1833" s="13">
        <v>0</v>
      </c>
      <c r="M1833" s="13">
        <v>0</v>
      </c>
      <c r="N1833" s="13"/>
      <c r="O1833" s="13"/>
    </row>
    <row r="1834" spans="1:15" x14ac:dyDescent="0.35">
      <c r="A1834" s="12" t="str">
        <f t="shared" si="28"/>
        <v>DISTRIBUCION VOLUMEN X CRITERIO (kg ó litros)Leche Con CacaoANDALUCIA</v>
      </c>
      <c r="B1834" s="12" t="s">
        <v>119</v>
      </c>
      <c r="C1834" s="12" t="s">
        <v>126</v>
      </c>
      <c r="D1834" s="12" t="s">
        <v>4</v>
      </c>
      <c r="E1834" s="13">
        <v>42.679960280036831</v>
      </c>
      <c r="F1834" s="13">
        <v>41.187352837833686</v>
      </c>
      <c r="G1834" s="13">
        <v>34.269040347372822</v>
      </c>
      <c r="H1834" s="13">
        <v>32.180521383651204</v>
      </c>
      <c r="I1834" s="13">
        <v>0</v>
      </c>
      <c r="J1834" s="13">
        <v>0</v>
      </c>
      <c r="K1834" s="13">
        <v>0</v>
      </c>
      <c r="L1834" s="13">
        <v>0</v>
      </c>
      <c r="M1834" s="13">
        <v>0</v>
      </c>
      <c r="N1834" s="13"/>
      <c r="O1834" s="13"/>
    </row>
    <row r="1835" spans="1:15" x14ac:dyDescent="0.35">
      <c r="A1835" s="12" t="str">
        <f t="shared" si="28"/>
        <v>DISTRIBUCION VOLUMEN X CRITERIO (kg ó litros)Leche Con CacaoMDD AM</v>
      </c>
      <c r="B1835" s="12" t="s">
        <v>119</v>
      </c>
      <c r="C1835" s="12" t="s">
        <v>126</v>
      </c>
      <c r="D1835" s="12" t="s">
        <v>5</v>
      </c>
      <c r="E1835" s="13">
        <v>15.628973383186695</v>
      </c>
      <c r="F1835" s="13">
        <v>20.939240016720692</v>
      </c>
      <c r="G1835" s="13">
        <v>30.72740827207517</v>
      </c>
      <c r="H1835" s="13">
        <v>25.909577085507575</v>
      </c>
      <c r="I1835" s="13">
        <v>0</v>
      </c>
      <c r="J1835" s="13">
        <v>0</v>
      </c>
      <c r="K1835" s="13">
        <v>0</v>
      </c>
      <c r="L1835" s="13">
        <v>0</v>
      </c>
      <c r="M1835" s="13">
        <v>0</v>
      </c>
      <c r="N1835" s="13"/>
      <c r="O1835" s="13"/>
    </row>
    <row r="1836" spans="1:15" x14ac:dyDescent="0.35">
      <c r="A1836" s="12" t="str">
        <f t="shared" si="28"/>
        <v>DISTRIBUCION VOLUMEN X CRITERIO (kg ó litros)Leche Con CacaoRTO CENTRO</v>
      </c>
      <c r="B1836" s="12" t="s">
        <v>119</v>
      </c>
      <c r="C1836" s="12" t="s">
        <v>126</v>
      </c>
      <c r="D1836" s="12" t="s">
        <v>6</v>
      </c>
      <c r="E1836" s="13">
        <v>6.7560932143213765</v>
      </c>
      <c r="F1836" s="13">
        <v>5.706190775961355</v>
      </c>
      <c r="G1836" s="13">
        <v>5.6907665782804777</v>
      </c>
      <c r="H1836" s="13">
        <v>7.383402458214146</v>
      </c>
      <c r="I1836" s="13">
        <v>0</v>
      </c>
      <c r="J1836" s="13">
        <v>0</v>
      </c>
      <c r="K1836" s="13">
        <v>0</v>
      </c>
      <c r="L1836" s="13">
        <v>0</v>
      </c>
      <c r="M1836" s="13">
        <v>0</v>
      </c>
      <c r="N1836" s="13"/>
      <c r="O1836" s="13"/>
    </row>
    <row r="1837" spans="1:15" x14ac:dyDescent="0.35">
      <c r="A1837" s="12" t="str">
        <f t="shared" si="28"/>
        <v>DISTRIBUCION VOLUMEN X CRITERIO (kg ó litros)Leche Con CacaoNORTE-CENTRO</v>
      </c>
      <c r="B1837" s="12" t="s">
        <v>119</v>
      </c>
      <c r="C1837" s="12" t="s">
        <v>126</v>
      </c>
      <c r="D1837" s="12" t="s">
        <v>7</v>
      </c>
      <c r="E1837" s="13">
        <v>10.108425513974105</v>
      </c>
      <c r="F1837" s="13">
        <v>10.80684162864581</v>
      </c>
      <c r="G1837" s="13">
        <v>9.8938778727607861</v>
      </c>
      <c r="H1837" s="13">
        <v>13.559693074714355</v>
      </c>
      <c r="I1837" s="13">
        <v>0</v>
      </c>
      <c r="J1837" s="13">
        <v>0</v>
      </c>
      <c r="K1837" s="13">
        <v>0</v>
      </c>
      <c r="L1837" s="13">
        <v>0</v>
      </c>
      <c r="M1837" s="13">
        <v>0</v>
      </c>
      <c r="N1837" s="13"/>
      <c r="O1837" s="13"/>
    </row>
    <row r="1838" spans="1:15" x14ac:dyDescent="0.35">
      <c r="A1838" s="12" t="str">
        <f t="shared" si="28"/>
        <v>DISTRIBUCION VOLUMEN X CRITERIO (kg ó litros)Leche Con CacaoNOROESTE</v>
      </c>
      <c r="B1838" s="12" t="s">
        <v>119</v>
      </c>
      <c r="C1838" s="12" t="s">
        <v>126</v>
      </c>
      <c r="D1838" s="12" t="s">
        <v>8</v>
      </c>
      <c r="E1838" s="13">
        <v>12.137761633067424</v>
      </c>
      <c r="F1838" s="13">
        <v>12.594292030091998</v>
      </c>
      <c r="G1838" s="13">
        <v>11.696249624736058</v>
      </c>
      <c r="H1838" s="13">
        <v>12.262763949797495</v>
      </c>
      <c r="I1838" s="13">
        <v>0</v>
      </c>
      <c r="J1838" s="13">
        <v>0</v>
      </c>
      <c r="K1838" s="13">
        <v>0</v>
      </c>
      <c r="L1838" s="13">
        <v>0</v>
      </c>
      <c r="M1838" s="13">
        <v>0</v>
      </c>
      <c r="N1838" s="13"/>
      <c r="O1838" s="13"/>
    </row>
    <row r="1839" spans="1:15" x14ac:dyDescent="0.35">
      <c r="A1839" s="12" t="str">
        <f t="shared" si="28"/>
        <v>DISTRIBUCION VOLUMEN X CRITERIO (kg ó litros)Leche Con Cacao&lt;2MIL</v>
      </c>
      <c r="B1839" s="12" t="s">
        <v>119</v>
      </c>
      <c r="C1839" s="12" t="s">
        <v>126</v>
      </c>
      <c r="D1839" s="12" t="s">
        <v>9</v>
      </c>
      <c r="E1839" s="13">
        <v>1.9353635264226516</v>
      </c>
      <c r="F1839" s="13">
        <v>2.1668127846644065</v>
      </c>
      <c r="G1839" s="13">
        <v>1.975893379757047</v>
      </c>
      <c r="H1839" s="13">
        <v>3.5366033818018616</v>
      </c>
      <c r="I1839" s="13">
        <v>0</v>
      </c>
      <c r="J1839" s="13">
        <v>0</v>
      </c>
      <c r="K1839" s="13">
        <v>0</v>
      </c>
      <c r="L1839" s="13">
        <v>0</v>
      </c>
      <c r="M1839" s="13">
        <v>0</v>
      </c>
      <c r="N1839" s="13"/>
      <c r="O1839" s="13"/>
    </row>
    <row r="1840" spans="1:15" x14ac:dyDescent="0.35">
      <c r="A1840" s="12" t="str">
        <f t="shared" si="28"/>
        <v>DISTRIBUCION VOLUMEN X CRITERIO (kg ó litros)Leche Con Cacao2-5MIL</v>
      </c>
      <c r="B1840" s="12" t="s">
        <v>119</v>
      </c>
      <c r="C1840" s="12" t="s">
        <v>126</v>
      </c>
      <c r="D1840" s="12" t="s">
        <v>10</v>
      </c>
      <c r="E1840" s="13">
        <v>3.5657924299075794</v>
      </c>
      <c r="F1840" s="13">
        <v>2.7278974989024749</v>
      </c>
      <c r="G1840" s="13">
        <v>2.0139596090210934</v>
      </c>
      <c r="H1840" s="13">
        <v>6.2983339732116308</v>
      </c>
      <c r="I1840" s="13">
        <v>0</v>
      </c>
      <c r="J1840" s="13">
        <v>0</v>
      </c>
      <c r="K1840" s="13">
        <v>0</v>
      </c>
      <c r="L1840" s="13">
        <v>0</v>
      </c>
      <c r="M1840" s="13">
        <v>0</v>
      </c>
      <c r="N1840" s="13"/>
      <c r="O1840" s="13"/>
    </row>
    <row r="1841" spans="1:15" x14ac:dyDescent="0.35">
      <c r="A1841" s="12" t="str">
        <f t="shared" si="28"/>
        <v>DISTRIBUCION VOLUMEN X CRITERIO (kg ó litros)Leche Con Cacao5-10MIL</v>
      </c>
      <c r="B1841" s="12" t="s">
        <v>119</v>
      </c>
      <c r="C1841" s="12" t="s">
        <v>126</v>
      </c>
      <c r="D1841" s="12" t="s">
        <v>11</v>
      </c>
      <c r="E1841" s="13">
        <v>10.086875284308396</v>
      </c>
      <c r="F1841" s="13">
        <v>7.2531250926631277</v>
      </c>
      <c r="G1841" s="13">
        <v>5.1464137345764431</v>
      </c>
      <c r="H1841" s="13">
        <v>6.6264823096181829</v>
      </c>
      <c r="I1841" s="13">
        <v>0</v>
      </c>
      <c r="J1841" s="13">
        <v>0</v>
      </c>
      <c r="K1841" s="13">
        <v>0</v>
      </c>
      <c r="L1841" s="13">
        <v>0</v>
      </c>
      <c r="M1841" s="13">
        <v>0</v>
      </c>
      <c r="N1841" s="13"/>
      <c r="O1841" s="13"/>
    </row>
    <row r="1842" spans="1:15" x14ac:dyDescent="0.35">
      <c r="A1842" s="12" t="str">
        <f t="shared" si="28"/>
        <v>DISTRIBUCION VOLUMEN X CRITERIO (kg ó litros)Leche Con Cacao10-30MIL</v>
      </c>
      <c r="B1842" s="12" t="s">
        <v>119</v>
      </c>
      <c r="C1842" s="12" t="s">
        <v>126</v>
      </c>
      <c r="D1842" s="12" t="s">
        <v>12</v>
      </c>
      <c r="E1842" s="13">
        <v>15.244383869035072</v>
      </c>
      <c r="F1842" s="13">
        <v>16.678405089472236</v>
      </c>
      <c r="G1842" s="13">
        <v>12.587465848884774</v>
      </c>
      <c r="H1842" s="13">
        <v>16.38035375356214</v>
      </c>
      <c r="I1842" s="13">
        <v>0</v>
      </c>
      <c r="J1842" s="13">
        <v>0</v>
      </c>
      <c r="K1842" s="13">
        <v>0</v>
      </c>
      <c r="L1842" s="13">
        <v>0</v>
      </c>
      <c r="M1842" s="13">
        <v>0</v>
      </c>
      <c r="N1842" s="13"/>
      <c r="O1842" s="13"/>
    </row>
    <row r="1843" spans="1:15" x14ac:dyDescent="0.35">
      <c r="A1843" s="12" t="str">
        <f t="shared" si="28"/>
        <v>DISTRIBUCION VOLUMEN X CRITERIO (kg ó litros)Leche Con Cacao30-100MIL</v>
      </c>
      <c r="B1843" s="12" t="s">
        <v>119</v>
      </c>
      <c r="C1843" s="12" t="s">
        <v>126</v>
      </c>
      <c r="D1843" s="12" t="s">
        <v>13</v>
      </c>
      <c r="E1843" s="13">
        <v>32.950996327567651</v>
      </c>
      <c r="F1843" s="13">
        <v>29.358092833430465</v>
      </c>
      <c r="G1843" s="13">
        <v>25.668053675741763</v>
      </c>
      <c r="H1843" s="13">
        <v>20.52986032628386</v>
      </c>
      <c r="I1843" s="13">
        <v>0</v>
      </c>
      <c r="J1843" s="13">
        <v>0</v>
      </c>
      <c r="K1843" s="13">
        <v>0</v>
      </c>
      <c r="L1843" s="13">
        <v>0</v>
      </c>
      <c r="M1843" s="13">
        <v>0</v>
      </c>
      <c r="N1843" s="13"/>
      <c r="O1843" s="13"/>
    </row>
    <row r="1844" spans="1:15" x14ac:dyDescent="0.35">
      <c r="A1844" s="12" t="str">
        <f t="shared" si="28"/>
        <v>DISTRIBUCION VOLUMEN X CRITERIO (kg ó litros)Leche Con Cacao100-200MIL</v>
      </c>
      <c r="B1844" s="12" t="s">
        <v>119</v>
      </c>
      <c r="C1844" s="12" t="s">
        <v>126</v>
      </c>
      <c r="D1844" s="12" t="s">
        <v>14</v>
      </c>
      <c r="E1844" s="13">
        <v>9.8866181585691937</v>
      </c>
      <c r="F1844" s="13">
        <v>7.4288156937289784</v>
      </c>
      <c r="G1844" s="13">
        <v>9.5187166560167196</v>
      </c>
      <c r="H1844" s="13">
        <v>8.0193088232908494</v>
      </c>
      <c r="I1844" s="13">
        <v>0</v>
      </c>
      <c r="J1844" s="13">
        <v>0</v>
      </c>
      <c r="K1844" s="13">
        <v>0</v>
      </c>
      <c r="L1844" s="13">
        <v>0</v>
      </c>
      <c r="M1844" s="13">
        <v>0</v>
      </c>
      <c r="N1844" s="13"/>
      <c r="O1844" s="13"/>
    </row>
    <row r="1845" spans="1:15" x14ac:dyDescent="0.35">
      <c r="A1845" s="12" t="str">
        <f t="shared" si="28"/>
        <v>DISTRIBUCION VOLUMEN X CRITERIO (kg ó litros)Leche Con Cacao200-500MIL</v>
      </c>
      <c r="B1845" s="12" t="s">
        <v>119</v>
      </c>
      <c r="C1845" s="12" t="s">
        <v>126</v>
      </c>
      <c r="D1845" s="12" t="s">
        <v>15</v>
      </c>
      <c r="E1845" s="13">
        <v>13.299393729682349</v>
      </c>
      <c r="F1845" s="13">
        <v>12.167449913365717</v>
      </c>
      <c r="G1845" s="13">
        <v>14.756074244398715</v>
      </c>
      <c r="H1845" s="13">
        <v>13.746037170620395</v>
      </c>
      <c r="I1845" s="13">
        <v>0</v>
      </c>
      <c r="J1845" s="13">
        <v>0</v>
      </c>
      <c r="K1845" s="13">
        <v>0</v>
      </c>
      <c r="L1845" s="13">
        <v>0</v>
      </c>
      <c r="M1845" s="13">
        <v>0</v>
      </c>
      <c r="N1845" s="13"/>
      <c r="O1845" s="13"/>
    </row>
    <row r="1846" spans="1:15" x14ac:dyDescent="0.35">
      <c r="A1846" s="12" t="str">
        <f t="shared" si="28"/>
        <v>DISTRIBUCION VOLUMEN X CRITERIO (kg ó litros)Leche Con Cacao&gt;500MIL</v>
      </c>
      <c r="B1846" s="12" t="s">
        <v>119</v>
      </c>
      <c r="C1846" s="12" t="s">
        <v>126</v>
      </c>
      <c r="D1846" s="12" t="s">
        <v>16</v>
      </c>
      <c r="E1846" s="13">
        <v>13.03057494091933</v>
      </c>
      <c r="F1846" s="13">
        <v>22.219412114944525</v>
      </c>
      <c r="G1846" s="13">
        <v>28.333433962770467</v>
      </c>
      <c r="H1846" s="13">
        <v>24.863024587548875</v>
      </c>
      <c r="I1846" s="13">
        <v>0</v>
      </c>
      <c r="J1846" s="13">
        <v>0</v>
      </c>
      <c r="K1846" s="13">
        <v>0</v>
      </c>
      <c r="L1846" s="13">
        <v>0</v>
      </c>
      <c r="M1846" s="13">
        <v>0</v>
      </c>
      <c r="N1846" s="13"/>
      <c r="O1846" s="13"/>
    </row>
    <row r="1847" spans="1:15" x14ac:dyDescent="0.35">
      <c r="A1847" s="12" t="str">
        <f t="shared" si="28"/>
        <v>DISTRIBUCION VOLUMEN X CRITERIO (kg ó litros)Leche Con CacaoDE 15 A 19 AÑOS</v>
      </c>
      <c r="B1847" s="12" t="s">
        <v>119</v>
      </c>
      <c r="C1847" s="12" t="s">
        <v>126</v>
      </c>
      <c r="D1847" s="12" t="s">
        <v>39</v>
      </c>
      <c r="E1847" s="13">
        <v>4.6110401110605679</v>
      </c>
      <c r="F1847" s="13">
        <v>4.0302037840931426</v>
      </c>
      <c r="G1847" s="13">
        <v>1.9931769048733161</v>
      </c>
      <c r="H1847" s="13">
        <v>4.1424920646078816</v>
      </c>
      <c r="I1847" s="13">
        <v>0</v>
      </c>
      <c r="J1847" s="13">
        <v>0</v>
      </c>
      <c r="K1847" s="13">
        <v>0</v>
      </c>
      <c r="L1847" s="13">
        <v>0</v>
      </c>
      <c r="M1847" s="13">
        <v>0</v>
      </c>
      <c r="N1847" s="13"/>
      <c r="O1847" s="13"/>
    </row>
    <row r="1848" spans="1:15" x14ac:dyDescent="0.35">
      <c r="A1848" s="12" t="str">
        <f t="shared" si="28"/>
        <v>DISTRIBUCION VOLUMEN X CRITERIO (kg ó litros)Leche Con CacaoDE 20 A 24 AÑOS</v>
      </c>
      <c r="B1848" s="12" t="s">
        <v>119</v>
      </c>
      <c r="C1848" s="12" t="s">
        <v>126</v>
      </c>
      <c r="D1848" s="12" t="s">
        <v>40</v>
      </c>
      <c r="E1848" s="13">
        <v>3.1256154236611158</v>
      </c>
      <c r="F1848" s="13">
        <v>3.3073854709989665</v>
      </c>
      <c r="G1848" s="13">
        <v>3.0452270619390958</v>
      </c>
      <c r="H1848" s="13">
        <v>2.944049402209473</v>
      </c>
      <c r="I1848" s="13">
        <v>0</v>
      </c>
      <c r="J1848" s="13">
        <v>0</v>
      </c>
      <c r="K1848" s="13">
        <v>0</v>
      </c>
      <c r="L1848" s="13">
        <v>0</v>
      </c>
      <c r="M1848" s="13">
        <v>0</v>
      </c>
      <c r="N1848" s="13"/>
      <c r="O1848" s="13"/>
    </row>
    <row r="1849" spans="1:15" x14ac:dyDescent="0.35">
      <c r="A1849" s="12" t="str">
        <f t="shared" si="28"/>
        <v>DISTRIBUCION VOLUMEN X CRITERIO (kg ó litros)Leche Con CacaoDE 25 A 34 AÑOS</v>
      </c>
      <c r="B1849" s="12" t="s">
        <v>119</v>
      </c>
      <c r="C1849" s="12" t="s">
        <v>126</v>
      </c>
      <c r="D1849" s="12" t="s">
        <v>41</v>
      </c>
      <c r="E1849" s="13">
        <v>10.236629530905017</v>
      </c>
      <c r="F1849" s="13">
        <v>6.8890013165052277</v>
      </c>
      <c r="G1849" s="13">
        <v>5.9278076032248386</v>
      </c>
      <c r="H1849" s="13">
        <v>5.3105060806462951</v>
      </c>
      <c r="I1849" s="13">
        <v>0</v>
      </c>
      <c r="J1849" s="13">
        <v>0</v>
      </c>
      <c r="K1849" s="13">
        <v>0</v>
      </c>
      <c r="L1849" s="13">
        <v>0</v>
      </c>
      <c r="M1849" s="13">
        <v>0</v>
      </c>
      <c r="N1849" s="13"/>
      <c r="O1849" s="13"/>
    </row>
    <row r="1850" spans="1:15" x14ac:dyDescent="0.35">
      <c r="A1850" s="12" t="str">
        <f t="shared" si="28"/>
        <v>DISTRIBUCION VOLUMEN X CRITERIO (kg ó litros)Leche Con CacaoDE 35 A 49 AÑOS</v>
      </c>
      <c r="B1850" s="12" t="s">
        <v>119</v>
      </c>
      <c r="C1850" s="12" t="s">
        <v>126</v>
      </c>
      <c r="D1850" s="12" t="s">
        <v>42</v>
      </c>
      <c r="E1850" s="13">
        <v>31.621646547802641</v>
      </c>
      <c r="F1850" s="13">
        <v>22.779746864673392</v>
      </c>
      <c r="G1850" s="13">
        <v>22.811666138362124</v>
      </c>
      <c r="H1850" s="13">
        <v>26.705463118676697</v>
      </c>
      <c r="I1850" s="13">
        <v>0</v>
      </c>
      <c r="J1850" s="13">
        <v>0</v>
      </c>
      <c r="K1850" s="13">
        <v>0</v>
      </c>
      <c r="L1850" s="13">
        <v>0</v>
      </c>
      <c r="M1850" s="13">
        <v>0</v>
      </c>
      <c r="N1850" s="13"/>
      <c r="O1850" s="13"/>
    </row>
    <row r="1851" spans="1:15" x14ac:dyDescent="0.35">
      <c r="A1851" s="12" t="str">
        <f t="shared" si="28"/>
        <v>DISTRIBUCION VOLUMEN X CRITERIO (kg ó litros)Leche Con CacaoDE 50 A 59 AÑOS</v>
      </c>
      <c r="B1851" s="12" t="s">
        <v>119</v>
      </c>
      <c r="C1851" s="12" t="s">
        <v>126</v>
      </c>
      <c r="D1851" s="12" t="s">
        <v>43</v>
      </c>
      <c r="E1851" s="13">
        <v>23.176282993642587</v>
      </c>
      <c r="F1851" s="13">
        <v>16.432934725534771</v>
      </c>
      <c r="G1851" s="13">
        <v>14.070745848616431</v>
      </c>
      <c r="H1851" s="13">
        <v>18.315711265282726</v>
      </c>
      <c r="I1851" s="13">
        <v>0</v>
      </c>
      <c r="J1851" s="13">
        <v>0</v>
      </c>
      <c r="K1851" s="13">
        <v>0</v>
      </c>
      <c r="L1851" s="13">
        <v>0</v>
      </c>
      <c r="M1851" s="13">
        <v>0</v>
      </c>
      <c r="N1851" s="13"/>
      <c r="O1851" s="13"/>
    </row>
    <row r="1852" spans="1:15" x14ac:dyDescent="0.35">
      <c r="A1852" s="12" t="str">
        <f t="shared" si="28"/>
        <v>DISTRIBUCION VOLUMEN X CRITERIO (kg ó litros)Leche Con CacaoDE 60 A 75 AÑOS</v>
      </c>
      <c r="B1852" s="12" t="s">
        <v>119</v>
      </c>
      <c r="C1852" s="12" t="s">
        <v>126</v>
      </c>
      <c r="D1852" s="12" t="s">
        <v>44</v>
      </c>
      <c r="E1852" s="13">
        <v>27.228787126515851</v>
      </c>
      <c r="F1852" s="13">
        <v>46.560751454991497</v>
      </c>
      <c r="G1852" s="13">
        <v>52.151394472425018</v>
      </c>
      <c r="H1852" s="13">
        <v>42.581762927794699</v>
      </c>
      <c r="I1852" s="13">
        <v>0</v>
      </c>
      <c r="J1852" s="13">
        <v>0</v>
      </c>
      <c r="K1852" s="13">
        <v>0</v>
      </c>
      <c r="L1852" s="13">
        <v>0</v>
      </c>
      <c r="M1852" s="13">
        <v>0</v>
      </c>
      <c r="N1852" s="13"/>
      <c r="O1852" s="13"/>
    </row>
    <row r="1853" spans="1:15" x14ac:dyDescent="0.35">
      <c r="A1853" s="12" t="str">
        <f t="shared" si="28"/>
        <v>DISTRIBUCION VOLUMEN X CRITERIO (kg ó litros)Leche Con CacaoALTA Y MEDIA ALTA</v>
      </c>
      <c r="B1853" s="12" t="s">
        <v>119</v>
      </c>
      <c r="C1853" s="12" t="s">
        <v>126</v>
      </c>
      <c r="D1853" s="12" t="s">
        <v>17</v>
      </c>
      <c r="E1853" s="13">
        <v>24.38962107931788</v>
      </c>
      <c r="F1853" s="13">
        <v>15.718917605456214</v>
      </c>
      <c r="G1853" s="13">
        <v>19.43503279681072</v>
      </c>
      <c r="H1853" s="13">
        <v>18.634137056523787</v>
      </c>
      <c r="I1853" s="13">
        <v>0</v>
      </c>
      <c r="J1853" s="13">
        <v>0</v>
      </c>
      <c r="K1853" s="13">
        <v>0</v>
      </c>
      <c r="L1853" s="13">
        <v>0</v>
      </c>
      <c r="M1853" s="13">
        <v>0</v>
      </c>
      <c r="N1853" s="13"/>
      <c r="O1853" s="13"/>
    </row>
    <row r="1854" spans="1:15" x14ac:dyDescent="0.35">
      <c r="A1854" s="12" t="str">
        <f t="shared" si="28"/>
        <v>DISTRIBUCION VOLUMEN X CRITERIO (kg ó litros)Leche Con CacaoMEDIA</v>
      </c>
      <c r="B1854" s="12" t="s">
        <v>119</v>
      </c>
      <c r="C1854" s="12" t="s">
        <v>126</v>
      </c>
      <c r="D1854" s="12" t="s">
        <v>18</v>
      </c>
      <c r="E1854" s="13">
        <v>37.531360602900222</v>
      </c>
      <c r="F1854" s="13">
        <v>46.592844058026998</v>
      </c>
      <c r="G1854" s="13">
        <v>29.904825516941809</v>
      </c>
      <c r="H1854" s="13">
        <v>33.342100567238596</v>
      </c>
      <c r="I1854" s="13">
        <v>0</v>
      </c>
      <c r="J1854" s="13">
        <v>0</v>
      </c>
      <c r="K1854" s="13">
        <v>0</v>
      </c>
      <c r="L1854" s="13">
        <v>0</v>
      </c>
      <c r="M1854" s="13">
        <v>0</v>
      </c>
      <c r="N1854" s="13"/>
      <c r="O1854" s="13"/>
    </row>
    <row r="1855" spans="1:15" x14ac:dyDescent="0.35">
      <c r="A1855" s="12" t="str">
        <f t="shared" si="28"/>
        <v>DISTRIBUCION VOLUMEN X CRITERIO (kg ó litros)Leche Con CacaoMEDIA BAJA</v>
      </c>
      <c r="B1855" s="12" t="s">
        <v>119</v>
      </c>
      <c r="C1855" s="12" t="s">
        <v>126</v>
      </c>
      <c r="D1855" s="12" t="s">
        <v>19</v>
      </c>
      <c r="E1855" s="13">
        <v>17.964511377883301</v>
      </c>
      <c r="F1855" s="13">
        <v>18.15886074670539</v>
      </c>
      <c r="G1855" s="13">
        <v>13.882503811339934</v>
      </c>
      <c r="H1855" s="13">
        <v>34.918277627872016</v>
      </c>
      <c r="I1855" s="13">
        <v>0</v>
      </c>
      <c r="J1855" s="13">
        <v>0</v>
      </c>
      <c r="K1855" s="13">
        <v>0</v>
      </c>
      <c r="L1855" s="13">
        <v>0</v>
      </c>
      <c r="M1855" s="13">
        <v>0</v>
      </c>
      <c r="N1855" s="13"/>
      <c r="O1855" s="13"/>
    </row>
    <row r="1856" spans="1:15" x14ac:dyDescent="0.35">
      <c r="A1856" s="12" t="str">
        <f t="shared" si="28"/>
        <v>DISTRIBUCION VOLUMEN X CRITERIO (kg ó litros)Leche Con CacaoBAJA</v>
      </c>
      <c r="B1856" s="12" t="s">
        <v>119</v>
      </c>
      <c r="C1856" s="12" t="s">
        <v>126</v>
      </c>
      <c r="D1856" s="12" t="s">
        <v>20</v>
      </c>
      <c r="E1856" s="13">
        <v>20.11450693989859</v>
      </c>
      <c r="F1856" s="13">
        <v>19.529398582519843</v>
      </c>
      <c r="G1856" s="13">
        <v>36.777648357140585</v>
      </c>
      <c r="H1856" s="13">
        <v>13.105482585396716</v>
      </c>
      <c r="I1856" s="13">
        <v>0</v>
      </c>
      <c r="J1856" s="13">
        <v>0</v>
      </c>
      <c r="K1856" s="13">
        <v>0</v>
      </c>
      <c r="L1856" s="13">
        <v>0</v>
      </c>
      <c r="M1856" s="13">
        <v>0</v>
      </c>
      <c r="N1856" s="13"/>
      <c r="O1856" s="13"/>
    </row>
    <row r="1857" spans="1:15" x14ac:dyDescent="0.35">
      <c r="A1857" s="12" t="str">
        <f t="shared" si="28"/>
        <v>DISTRIBUCION VOLUMEN X CRITERIO (kg ó litros)Leche Con CacaoHOMBRE</v>
      </c>
      <c r="B1857" s="12" t="s">
        <v>119</v>
      </c>
      <c r="C1857" s="12" t="s">
        <v>126</v>
      </c>
      <c r="D1857" s="12" t="s">
        <v>21</v>
      </c>
      <c r="E1857" s="13">
        <v>56.746135486125752</v>
      </c>
      <c r="F1857" s="13">
        <v>62.848915214911536</v>
      </c>
      <c r="G1857" s="13">
        <v>68.112502033553213</v>
      </c>
      <c r="H1857" s="13">
        <v>68.582033298906083</v>
      </c>
      <c r="I1857" s="13">
        <v>0</v>
      </c>
      <c r="J1857" s="13">
        <v>0</v>
      </c>
      <c r="K1857" s="13">
        <v>0</v>
      </c>
      <c r="L1857" s="13">
        <v>0</v>
      </c>
      <c r="M1857" s="13">
        <v>0</v>
      </c>
      <c r="N1857" s="13"/>
      <c r="O1857" s="13"/>
    </row>
    <row r="1858" spans="1:15" x14ac:dyDescent="0.35">
      <c r="A1858" s="12" t="str">
        <f t="shared" si="28"/>
        <v>DISTRIBUCION VOLUMEN X CRITERIO (kg ó litros)Leche Con CacaoMUJER</v>
      </c>
      <c r="B1858" s="12" t="s">
        <v>119</v>
      </c>
      <c r="C1858" s="12" t="s">
        <v>126</v>
      </c>
      <c r="D1858" s="12" t="s">
        <v>22</v>
      </c>
      <c r="E1858" s="13">
        <v>43.253864513874248</v>
      </c>
      <c r="F1858" s="13">
        <v>37.151084785088457</v>
      </c>
      <c r="G1858" s="13">
        <v>31.887518930912861</v>
      </c>
      <c r="H1858" s="13">
        <v>31.417966701093924</v>
      </c>
      <c r="I1858" s="13">
        <v>0</v>
      </c>
      <c r="J1858" s="13">
        <v>0</v>
      </c>
      <c r="K1858" s="13">
        <v>0</v>
      </c>
      <c r="L1858" s="13">
        <v>0</v>
      </c>
      <c r="M1858" s="13">
        <v>0</v>
      </c>
      <c r="N1858" s="13"/>
      <c r="O1858" s="13"/>
    </row>
    <row r="1859" spans="1:15" x14ac:dyDescent="0.35">
      <c r="A1859" s="12" t="str">
        <f t="shared" si="28"/>
        <v>DISTRIBUCION VOLUMEN X CRITERIO (kg ó litros)Leche Con CafeT.ESPAÑA</v>
      </c>
      <c r="B1859" s="12" t="s">
        <v>119</v>
      </c>
      <c r="C1859" s="12" t="s">
        <v>127</v>
      </c>
      <c r="D1859" s="12" t="s">
        <v>36</v>
      </c>
      <c r="E1859" s="13">
        <v>100</v>
      </c>
      <c r="F1859" s="13">
        <v>100</v>
      </c>
      <c r="G1859" s="13">
        <v>100</v>
      </c>
      <c r="H1859" s="13">
        <v>100</v>
      </c>
      <c r="I1859" s="13">
        <v>0</v>
      </c>
      <c r="J1859" s="13">
        <v>0</v>
      </c>
      <c r="K1859" s="13">
        <v>0</v>
      </c>
      <c r="L1859" s="13">
        <v>0</v>
      </c>
      <c r="M1859" s="13">
        <v>0</v>
      </c>
      <c r="N1859" s="13"/>
      <c r="O1859" s="13"/>
    </row>
    <row r="1860" spans="1:15" x14ac:dyDescent="0.35">
      <c r="A1860" s="12" t="str">
        <f t="shared" ref="A1860:A1923" si="29">B1860&amp;C1860&amp;D1860</f>
        <v>DISTRIBUCION VOLUMEN X CRITERIO (kg ó litros)Leche Con CafeBCN AM</v>
      </c>
      <c r="B1860" s="12" t="s">
        <v>119</v>
      </c>
      <c r="C1860" s="12" t="s">
        <v>127</v>
      </c>
      <c r="D1860" s="12" t="s">
        <v>1</v>
      </c>
      <c r="E1860" s="13">
        <v>9.4667672514299035</v>
      </c>
      <c r="F1860" s="13">
        <v>7.7535530461547859</v>
      </c>
      <c r="G1860" s="13">
        <v>9.4090184206820986</v>
      </c>
      <c r="H1860" s="13">
        <v>8.4738179184206626</v>
      </c>
      <c r="I1860" s="13">
        <v>0</v>
      </c>
      <c r="J1860" s="13">
        <v>0</v>
      </c>
      <c r="K1860" s="13">
        <v>0</v>
      </c>
      <c r="L1860" s="13">
        <v>0</v>
      </c>
      <c r="M1860" s="13">
        <v>0</v>
      </c>
      <c r="N1860" s="13"/>
      <c r="O1860" s="13"/>
    </row>
    <row r="1861" spans="1:15" x14ac:dyDescent="0.35">
      <c r="A1861" s="12" t="str">
        <f t="shared" si="29"/>
        <v>DISTRIBUCION VOLUMEN X CRITERIO (kg ó litros)Leche Con CafeREST.CAT ARAGON</v>
      </c>
      <c r="B1861" s="12" t="s">
        <v>119</v>
      </c>
      <c r="C1861" s="12" t="s">
        <v>127</v>
      </c>
      <c r="D1861" s="12" t="s">
        <v>2</v>
      </c>
      <c r="E1861" s="13">
        <v>9.6744784451424408</v>
      </c>
      <c r="F1861" s="13">
        <v>9.7576318955239572</v>
      </c>
      <c r="G1861" s="13">
        <v>8.7512014153744424</v>
      </c>
      <c r="H1861" s="13">
        <v>9.66984647823746</v>
      </c>
      <c r="I1861" s="13">
        <v>0</v>
      </c>
      <c r="J1861" s="13">
        <v>0</v>
      </c>
      <c r="K1861" s="13">
        <v>0</v>
      </c>
      <c r="L1861" s="13">
        <v>0</v>
      </c>
      <c r="M1861" s="13">
        <v>0</v>
      </c>
      <c r="N1861" s="13"/>
      <c r="O1861" s="13"/>
    </row>
    <row r="1862" spans="1:15" x14ac:dyDescent="0.35">
      <c r="A1862" s="12" t="str">
        <f t="shared" si="29"/>
        <v>DISTRIBUCION VOLUMEN X CRITERIO (kg ó litros)Leche Con CafeLEVANTE</v>
      </c>
      <c r="B1862" s="12" t="s">
        <v>119</v>
      </c>
      <c r="C1862" s="12" t="s">
        <v>127</v>
      </c>
      <c r="D1862" s="12" t="s">
        <v>3</v>
      </c>
      <c r="E1862" s="13">
        <v>10.030927071474618</v>
      </c>
      <c r="F1862" s="13">
        <v>12.175248571728902</v>
      </c>
      <c r="G1862" s="13">
        <v>11.339272049415669</v>
      </c>
      <c r="H1862" s="13">
        <v>10.711918369672965</v>
      </c>
      <c r="I1862" s="13">
        <v>0</v>
      </c>
      <c r="J1862" s="13">
        <v>0</v>
      </c>
      <c r="K1862" s="13">
        <v>0</v>
      </c>
      <c r="L1862" s="13">
        <v>0</v>
      </c>
      <c r="M1862" s="13">
        <v>0</v>
      </c>
      <c r="N1862" s="13"/>
      <c r="O1862" s="13"/>
    </row>
    <row r="1863" spans="1:15" x14ac:dyDescent="0.35">
      <c r="A1863" s="12" t="str">
        <f t="shared" si="29"/>
        <v>DISTRIBUCION VOLUMEN X CRITERIO (kg ó litros)Leche Con CafeANDALUCIA</v>
      </c>
      <c r="B1863" s="12" t="s">
        <v>119</v>
      </c>
      <c r="C1863" s="12" t="s">
        <v>127</v>
      </c>
      <c r="D1863" s="12" t="s">
        <v>4</v>
      </c>
      <c r="E1863" s="13">
        <v>20.649929362063997</v>
      </c>
      <c r="F1863" s="13">
        <v>20.471511393376272</v>
      </c>
      <c r="G1863" s="13">
        <v>20.634110095562264</v>
      </c>
      <c r="H1863" s="13">
        <v>21.312583325709983</v>
      </c>
      <c r="I1863" s="13">
        <v>0</v>
      </c>
      <c r="J1863" s="13">
        <v>0</v>
      </c>
      <c r="K1863" s="13">
        <v>0</v>
      </c>
      <c r="L1863" s="13">
        <v>0</v>
      </c>
      <c r="M1863" s="13">
        <v>0</v>
      </c>
      <c r="N1863" s="13"/>
      <c r="O1863" s="13"/>
    </row>
    <row r="1864" spans="1:15" x14ac:dyDescent="0.35">
      <c r="A1864" s="12" t="str">
        <f t="shared" si="29"/>
        <v>DISTRIBUCION VOLUMEN X CRITERIO (kg ó litros)Leche Con CafeMDD AM</v>
      </c>
      <c r="B1864" s="12" t="s">
        <v>119</v>
      </c>
      <c r="C1864" s="12" t="s">
        <v>127</v>
      </c>
      <c r="D1864" s="12" t="s">
        <v>5</v>
      </c>
      <c r="E1864" s="13">
        <v>13.709180188459269</v>
      </c>
      <c r="F1864" s="13">
        <v>13.172203809501562</v>
      </c>
      <c r="G1864" s="13">
        <v>11.955070125926696</v>
      </c>
      <c r="H1864" s="13">
        <v>12.708646078124087</v>
      </c>
      <c r="I1864" s="13">
        <v>0</v>
      </c>
      <c r="J1864" s="13">
        <v>0</v>
      </c>
      <c r="K1864" s="13">
        <v>0</v>
      </c>
      <c r="L1864" s="13">
        <v>0</v>
      </c>
      <c r="M1864" s="13">
        <v>0</v>
      </c>
      <c r="N1864" s="13"/>
      <c r="O1864" s="13"/>
    </row>
    <row r="1865" spans="1:15" x14ac:dyDescent="0.35">
      <c r="A1865" s="12" t="str">
        <f t="shared" si="29"/>
        <v>DISTRIBUCION VOLUMEN X CRITERIO (kg ó litros)Leche Con CafeRTO CENTRO</v>
      </c>
      <c r="B1865" s="12" t="s">
        <v>119</v>
      </c>
      <c r="C1865" s="12" t="s">
        <v>127</v>
      </c>
      <c r="D1865" s="12" t="s">
        <v>6</v>
      </c>
      <c r="E1865" s="13">
        <v>9.6662103776043455</v>
      </c>
      <c r="F1865" s="13">
        <v>9.7728512145357982</v>
      </c>
      <c r="G1865" s="13">
        <v>9.1225612033131505</v>
      </c>
      <c r="H1865" s="13">
        <v>9.2749969631574771</v>
      </c>
      <c r="I1865" s="13">
        <v>0</v>
      </c>
      <c r="J1865" s="13">
        <v>0</v>
      </c>
      <c r="K1865" s="13">
        <v>0</v>
      </c>
      <c r="L1865" s="13">
        <v>0</v>
      </c>
      <c r="M1865" s="13">
        <v>0</v>
      </c>
      <c r="N1865" s="13"/>
      <c r="O1865" s="13"/>
    </row>
    <row r="1866" spans="1:15" x14ac:dyDescent="0.35">
      <c r="A1866" s="12" t="str">
        <f t="shared" si="29"/>
        <v>DISTRIBUCION VOLUMEN X CRITERIO (kg ó litros)Leche Con CafeNORTE-CENTRO</v>
      </c>
      <c r="B1866" s="12" t="s">
        <v>119</v>
      </c>
      <c r="C1866" s="12" t="s">
        <v>127</v>
      </c>
      <c r="D1866" s="12" t="s">
        <v>7</v>
      </c>
      <c r="E1866" s="13">
        <v>10.97144581453084</v>
      </c>
      <c r="F1866" s="13">
        <v>11.549127225061746</v>
      </c>
      <c r="G1866" s="13">
        <v>11.910847326889055</v>
      </c>
      <c r="H1866" s="13">
        <v>12.126202177228631</v>
      </c>
      <c r="I1866" s="13">
        <v>0</v>
      </c>
      <c r="J1866" s="13">
        <v>0</v>
      </c>
      <c r="K1866" s="13">
        <v>0</v>
      </c>
      <c r="L1866" s="13">
        <v>0</v>
      </c>
      <c r="M1866" s="13">
        <v>0</v>
      </c>
      <c r="N1866" s="13"/>
      <c r="O1866" s="13"/>
    </row>
    <row r="1867" spans="1:15" x14ac:dyDescent="0.35">
      <c r="A1867" s="12" t="str">
        <f t="shared" si="29"/>
        <v>DISTRIBUCION VOLUMEN X CRITERIO (kg ó litros)Leche Con CafeNOROESTE</v>
      </c>
      <c r="B1867" s="12" t="s">
        <v>119</v>
      </c>
      <c r="C1867" s="12" t="s">
        <v>127</v>
      </c>
      <c r="D1867" s="12" t="s">
        <v>8</v>
      </c>
      <c r="E1867" s="13">
        <v>15.831050516411318</v>
      </c>
      <c r="F1867" s="13">
        <v>15.347901593716056</v>
      </c>
      <c r="G1867" s="13">
        <v>16.877942319818303</v>
      </c>
      <c r="H1867" s="13">
        <v>15.721966194318931</v>
      </c>
      <c r="I1867" s="13">
        <v>0</v>
      </c>
      <c r="J1867" s="13">
        <v>0</v>
      </c>
      <c r="K1867" s="13">
        <v>0</v>
      </c>
      <c r="L1867" s="13">
        <v>0</v>
      </c>
      <c r="M1867" s="13">
        <v>0</v>
      </c>
      <c r="N1867" s="13"/>
      <c r="O1867" s="13"/>
    </row>
    <row r="1868" spans="1:15" x14ac:dyDescent="0.35">
      <c r="A1868" s="12" t="str">
        <f t="shared" si="29"/>
        <v>DISTRIBUCION VOLUMEN X CRITERIO (kg ó litros)Leche Con Cafe&lt;2MIL</v>
      </c>
      <c r="B1868" s="12" t="s">
        <v>119</v>
      </c>
      <c r="C1868" s="12" t="s">
        <v>127</v>
      </c>
      <c r="D1868" s="12" t="s">
        <v>9</v>
      </c>
      <c r="E1868" s="13">
        <v>3.7811156679056879</v>
      </c>
      <c r="F1868" s="13">
        <v>4.4550279904299774</v>
      </c>
      <c r="G1868" s="13">
        <v>4.044654390293176</v>
      </c>
      <c r="H1868" s="13">
        <v>5.1123556749963637</v>
      </c>
      <c r="I1868" s="13">
        <v>0</v>
      </c>
      <c r="J1868" s="13">
        <v>0</v>
      </c>
      <c r="K1868" s="13">
        <v>0</v>
      </c>
      <c r="L1868" s="13">
        <v>0</v>
      </c>
      <c r="M1868" s="13">
        <v>0</v>
      </c>
      <c r="N1868" s="13"/>
      <c r="O1868" s="13"/>
    </row>
    <row r="1869" spans="1:15" x14ac:dyDescent="0.35">
      <c r="A1869" s="12" t="str">
        <f t="shared" si="29"/>
        <v>DISTRIBUCION VOLUMEN X CRITERIO (kg ó litros)Leche Con Cafe2-5MIL</v>
      </c>
      <c r="B1869" s="12" t="s">
        <v>119</v>
      </c>
      <c r="C1869" s="12" t="s">
        <v>127</v>
      </c>
      <c r="D1869" s="12" t="s">
        <v>10</v>
      </c>
      <c r="E1869" s="13">
        <v>5.4210520251827674</v>
      </c>
      <c r="F1869" s="13">
        <v>4.8703860262573677</v>
      </c>
      <c r="G1869" s="13">
        <v>4.8635153872995858</v>
      </c>
      <c r="H1869" s="13">
        <v>4.4617612786831646</v>
      </c>
      <c r="I1869" s="13">
        <v>0</v>
      </c>
      <c r="J1869" s="13">
        <v>0</v>
      </c>
      <c r="K1869" s="13">
        <v>0</v>
      </c>
      <c r="L1869" s="13">
        <v>0</v>
      </c>
      <c r="M1869" s="13">
        <v>0</v>
      </c>
      <c r="N1869" s="13"/>
      <c r="O1869" s="13"/>
    </row>
    <row r="1870" spans="1:15" x14ac:dyDescent="0.35">
      <c r="A1870" s="12" t="str">
        <f t="shared" si="29"/>
        <v>DISTRIBUCION VOLUMEN X CRITERIO (kg ó litros)Leche Con Cafe5-10MIL</v>
      </c>
      <c r="B1870" s="12" t="s">
        <v>119</v>
      </c>
      <c r="C1870" s="12" t="s">
        <v>127</v>
      </c>
      <c r="D1870" s="12" t="s">
        <v>11</v>
      </c>
      <c r="E1870" s="13">
        <v>6.32793558917525</v>
      </c>
      <c r="F1870" s="13">
        <v>5.9734793932756496</v>
      </c>
      <c r="G1870" s="13">
        <v>6.8054296322597629</v>
      </c>
      <c r="H1870" s="13">
        <v>6.5497464798871041</v>
      </c>
      <c r="I1870" s="13">
        <v>0</v>
      </c>
      <c r="J1870" s="13">
        <v>0</v>
      </c>
      <c r="K1870" s="13">
        <v>0</v>
      </c>
      <c r="L1870" s="13">
        <v>0</v>
      </c>
      <c r="M1870" s="13">
        <v>0</v>
      </c>
      <c r="N1870" s="13"/>
      <c r="O1870" s="13"/>
    </row>
    <row r="1871" spans="1:15" x14ac:dyDescent="0.35">
      <c r="A1871" s="12" t="str">
        <f t="shared" si="29"/>
        <v>DISTRIBUCION VOLUMEN X CRITERIO (kg ó litros)Leche Con Cafe10-30MIL</v>
      </c>
      <c r="B1871" s="12" t="s">
        <v>119</v>
      </c>
      <c r="C1871" s="12" t="s">
        <v>127</v>
      </c>
      <c r="D1871" s="12" t="s">
        <v>12</v>
      </c>
      <c r="E1871" s="13">
        <v>20.110293936110388</v>
      </c>
      <c r="F1871" s="13">
        <v>21.253698141787634</v>
      </c>
      <c r="G1871" s="13">
        <v>20.242777733564331</v>
      </c>
      <c r="H1871" s="13">
        <v>19.911061755130014</v>
      </c>
      <c r="I1871" s="13">
        <v>0</v>
      </c>
      <c r="J1871" s="13">
        <v>0</v>
      </c>
      <c r="K1871" s="13">
        <v>0</v>
      </c>
      <c r="L1871" s="13">
        <v>0</v>
      </c>
      <c r="M1871" s="13">
        <v>0</v>
      </c>
      <c r="N1871" s="13"/>
      <c r="O1871" s="13"/>
    </row>
    <row r="1872" spans="1:15" x14ac:dyDescent="0.35">
      <c r="A1872" s="12" t="str">
        <f t="shared" si="29"/>
        <v>DISTRIBUCION VOLUMEN X CRITERIO (kg ó litros)Leche Con Cafe30-100MIL</v>
      </c>
      <c r="B1872" s="12" t="s">
        <v>119</v>
      </c>
      <c r="C1872" s="12" t="s">
        <v>127</v>
      </c>
      <c r="D1872" s="12" t="s">
        <v>13</v>
      </c>
      <c r="E1872" s="13">
        <v>21.145503175278094</v>
      </c>
      <c r="F1872" s="13">
        <v>19.997430504582418</v>
      </c>
      <c r="G1872" s="13">
        <v>20.450109887418964</v>
      </c>
      <c r="H1872" s="13">
        <v>21.543038432179433</v>
      </c>
      <c r="I1872" s="13">
        <v>0</v>
      </c>
      <c r="J1872" s="13">
        <v>0</v>
      </c>
      <c r="K1872" s="13">
        <v>0</v>
      </c>
      <c r="L1872" s="13">
        <v>0</v>
      </c>
      <c r="M1872" s="13">
        <v>0</v>
      </c>
      <c r="N1872" s="13"/>
      <c r="O1872" s="13"/>
    </row>
    <row r="1873" spans="1:15" x14ac:dyDescent="0.35">
      <c r="A1873" s="12" t="str">
        <f t="shared" si="29"/>
        <v>DISTRIBUCION VOLUMEN X CRITERIO (kg ó litros)Leche Con Cafe100-200MIL</v>
      </c>
      <c r="B1873" s="12" t="s">
        <v>119</v>
      </c>
      <c r="C1873" s="12" t="s">
        <v>127</v>
      </c>
      <c r="D1873" s="12" t="s">
        <v>14</v>
      </c>
      <c r="E1873" s="13">
        <v>12.095365328432113</v>
      </c>
      <c r="F1873" s="13">
        <v>12.666965542707079</v>
      </c>
      <c r="G1873" s="13">
        <v>12.342293188204396</v>
      </c>
      <c r="H1873" s="13">
        <v>11.652484737054428</v>
      </c>
      <c r="I1873" s="13">
        <v>0</v>
      </c>
      <c r="J1873" s="13">
        <v>0</v>
      </c>
      <c r="K1873" s="13">
        <v>0</v>
      </c>
      <c r="L1873" s="13">
        <v>0</v>
      </c>
      <c r="M1873" s="13">
        <v>0</v>
      </c>
      <c r="N1873" s="13"/>
      <c r="O1873" s="13"/>
    </row>
    <row r="1874" spans="1:15" x14ac:dyDescent="0.35">
      <c r="A1874" s="12" t="str">
        <f t="shared" si="29"/>
        <v>DISTRIBUCION VOLUMEN X CRITERIO (kg ó litros)Leche Con Cafe200-500MIL</v>
      </c>
      <c r="B1874" s="12" t="s">
        <v>119</v>
      </c>
      <c r="C1874" s="12" t="s">
        <v>127</v>
      </c>
      <c r="D1874" s="12" t="s">
        <v>15</v>
      </c>
      <c r="E1874" s="13">
        <v>13.900936809908512</v>
      </c>
      <c r="F1874" s="13">
        <v>13.243053602729054</v>
      </c>
      <c r="G1874" s="13">
        <v>13.575886598632378</v>
      </c>
      <c r="H1874" s="13">
        <v>14.103704048073592</v>
      </c>
      <c r="I1874" s="13">
        <v>0</v>
      </c>
      <c r="J1874" s="13">
        <v>0</v>
      </c>
      <c r="K1874" s="13">
        <v>0</v>
      </c>
      <c r="L1874" s="13">
        <v>0</v>
      </c>
      <c r="M1874" s="13">
        <v>0</v>
      </c>
      <c r="N1874" s="13"/>
      <c r="O1874" s="13"/>
    </row>
    <row r="1875" spans="1:15" x14ac:dyDescent="0.35">
      <c r="A1875" s="12" t="str">
        <f t="shared" si="29"/>
        <v>DISTRIBUCION VOLUMEN X CRITERIO (kg ó litros)Leche Con Cafe&gt;500MIL</v>
      </c>
      <c r="B1875" s="12" t="s">
        <v>119</v>
      </c>
      <c r="C1875" s="12" t="s">
        <v>127</v>
      </c>
      <c r="D1875" s="12" t="s">
        <v>16</v>
      </c>
      <c r="E1875" s="13">
        <v>17.217770584443194</v>
      </c>
      <c r="F1875" s="13">
        <v>17.539995633654641</v>
      </c>
      <c r="G1875" s="13">
        <v>17.675345426050971</v>
      </c>
      <c r="H1875" s="13">
        <v>16.665831847405038</v>
      </c>
      <c r="I1875" s="13">
        <v>0</v>
      </c>
      <c r="J1875" s="13">
        <v>0</v>
      </c>
      <c r="K1875" s="13">
        <v>0</v>
      </c>
      <c r="L1875" s="13">
        <v>0</v>
      </c>
      <c r="M1875" s="13">
        <v>0</v>
      </c>
      <c r="N1875" s="13"/>
      <c r="O1875" s="13"/>
    </row>
    <row r="1876" spans="1:15" x14ac:dyDescent="0.35">
      <c r="A1876" s="12" t="str">
        <f t="shared" si="29"/>
        <v>DISTRIBUCION VOLUMEN X CRITERIO (kg ó litros)Leche Con CafeDE 15 A 19 AÑOS</v>
      </c>
      <c r="B1876" s="12" t="s">
        <v>119</v>
      </c>
      <c r="C1876" s="12" t="s">
        <v>127</v>
      </c>
      <c r="D1876" s="12" t="s">
        <v>39</v>
      </c>
      <c r="E1876" s="13">
        <v>0.82733893864786656</v>
      </c>
      <c r="F1876" s="13">
        <v>0.83532723781937868</v>
      </c>
      <c r="G1876" s="13">
        <v>1.0310669180711238</v>
      </c>
      <c r="H1876" s="13">
        <v>0.51983665536411372</v>
      </c>
      <c r="I1876" s="13">
        <v>0</v>
      </c>
      <c r="J1876" s="13">
        <v>0</v>
      </c>
      <c r="K1876" s="13">
        <v>0</v>
      </c>
      <c r="L1876" s="13">
        <v>0</v>
      </c>
      <c r="M1876" s="13">
        <v>0</v>
      </c>
      <c r="N1876" s="13"/>
      <c r="O1876" s="13"/>
    </row>
    <row r="1877" spans="1:15" x14ac:dyDescent="0.35">
      <c r="A1877" s="12" t="str">
        <f t="shared" si="29"/>
        <v>DISTRIBUCION VOLUMEN X CRITERIO (kg ó litros)Leche Con CafeDE 20 A 24 AÑOS</v>
      </c>
      <c r="B1877" s="12" t="s">
        <v>119</v>
      </c>
      <c r="C1877" s="12" t="s">
        <v>127</v>
      </c>
      <c r="D1877" s="12" t="s">
        <v>40</v>
      </c>
      <c r="E1877" s="13">
        <v>1.6055067414651543</v>
      </c>
      <c r="F1877" s="13">
        <v>1.8351839390364753</v>
      </c>
      <c r="G1877" s="13">
        <v>1.3697742257375312</v>
      </c>
      <c r="H1877" s="13">
        <v>1.530207210139005</v>
      </c>
      <c r="I1877" s="13">
        <v>0</v>
      </c>
      <c r="J1877" s="13">
        <v>0</v>
      </c>
      <c r="K1877" s="13">
        <v>0</v>
      </c>
      <c r="L1877" s="13">
        <v>0</v>
      </c>
      <c r="M1877" s="13">
        <v>0</v>
      </c>
      <c r="N1877" s="13"/>
      <c r="O1877" s="13"/>
    </row>
    <row r="1878" spans="1:15" x14ac:dyDescent="0.35">
      <c r="A1878" s="12" t="str">
        <f t="shared" si="29"/>
        <v>DISTRIBUCION VOLUMEN X CRITERIO (kg ó litros)Leche Con CafeDE 25 A 34 AÑOS</v>
      </c>
      <c r="B1878" s="12" t="s">
        <v>119</v>
      </c>
      <c r="C1878" s="12" t="s">
        <v>127</v>
      </c>
      <c r="D1878" s="12" t="s">
        <v>41</v>
      </c>
      <c r="E1878" s="13">
        <v>6.8861919980248807</v>
      </c>
      <c r="F1878" s="13">
        <v>6.1226448912411646</v>
      </c>
      <c r="G1878" s="13">
        <v>6.1381941426026483</v>
      </c>
      <c r="H1878" s="13">
        <v>6.4154498051171931</v>
      </c>
      <c r="I1878" s="13">
        <v>0</v>
      </c>
      <c r="J1878" s="13">
        <v>0</v>
      </c>
      <c r="K1878" s="13">
        <v>0</v>
      </c>
      <c r="L1878" s="13">
        <v>0</v>
      </c>
      <c r="M1878" s="13">
        <v>0</v>
      </c>
      <c r="N1878" s="13"/>
      <c r="O1878" s="13"/>
    </row>
    <row r="1879" spans="1:15" x14ac:dyDescent="0.35">
      <c r="A1879" s="12" t="str">
        <f t="shared" si="29"/>
        <v>DISTRIBUCION VOLUMEN X CRITERIO (kg ó litros)Leche Con CafeDE 35 A 49 AÑOS</v>
      </c>
      <c r="B1879" s="12" t="s">
        <v>119</v>
      </c>
      <c r="C1879" s="12" t="s">
        <v>127</v>
      </c>
      <c r="D1879" s="12" t="s">
        <v>42</v>
      </c>
      <c r="E1879" s="13">
        <v>32.01538946877529</v>
      </c>
      <c r="F1879" s="13">
        <v>31.61157674480868</v>
      </c>
      <c r="G1879" s="13">
        <v>29.872887192452968</v>
      </c>
      <c r="H1879" s="13">
        <v>26.316070070829667</v>
      </c>
      <c r="I1879" s="13">
        <v>0</v>
      </c>
      <c r="J1879" s="13">
        <v>0</v>
      </c>
      <c r="K1879" s="13">
        <v>0</v>
      </c>
      <c r="L1879" s="13">
        <v>0</v>
      </c>
      <c r="M1879" s="13">
        <v>0</v>
      </c>
      <c r="N1879" s="13"/>
      <c r="O1879" s="13"/>
    </row>
    <row r="1880" spans="1:15" x14ac:dyDescent="0.35">
      <c r="A1880" s="12" t="str">
        <f t="shared" si="29"/>
        <v>DISTRIBUCION VOLUMEN X CRITERIO (kg ó litros)Leche Con CafeDE 50 A 59 AÑOS</v>
      </c>
      <c r="B1880" s="12" t="s">
        <v>119</v>
      </c>
      <c r="C1880" s="12" t="s">
        <v>127</v>
      </c>
      <c r="D1880" s="12" t="s">
        <v>43</v>
      </c>
      <c r="E1880" s="13">
        <v>25.247468692992442</v>
      </c>
      <c r="F1880" s="13">
        <v>26.597170500395755</v>
      </c>
      <c r="G1880" s="13">
        <v>26.526164837250306</v>
      </c>
      <c r="H1880" s="13">
        <v>26.161288581022209</v>
      </c>
      <c r="I1880" s="13">
        <v>0</v>
      </c>
      <c r="J1880" s="13">
        <v>0</v>
      </c>
      <c r="K1880" s="13">
        <v>0</v>
      </c>
      <c r="L1880" s="13">
        <v>0</v>
      </c>
      <c r="M1880" s="13">
        <v>0</v>
      </c>
      <c r="N1880" s="13"/>
      <c r="O1880" s="13"/>
    </row>
    <row r="1881" spans="1:15" x14ac:dyDescent="0.35">
      <c r="A1881" s="12" t="str">
        <f t="shared" si="29"/>
        <v>DISTRIBUCION VOLUMEN X CRITERIO (kg ó litros)Leche Con CafeDE 60 A 75 AÑOS</v>
      </c>
      <c r="B1881" s="12" t="s">
        <v>119</v>
      </c>
      <c r="C1881" s="12" t="s">
        <v>127</v>
      </c>
      <c r="D1881" s="12" t="s">
        <v>44</v>
      </c>
      <c r="E1881" s="13">
        <v>33.418080568395354</v>
      </c>
      <c r="F1881" s="13">
        <v>32.998124987085134</v>
      </c>
      <c r="G1881" s="13">
        <v>35.061937936565272</v>
      </c>
      <c r="H1881" s="13">
        <v>39.05712413262529</v>
      </c>
      <c r="I1881" s="13">
        <v>0</v>
      </c>
      <c r="J1881" s="13">
        <v>0</v>
      </c>
      <c r="K1881" s="13">
        <v>0</v>
      </c>
      <c r="L1881" s="13">
        <v>0</v>
      </c>
      <c r="M1881" s="13">
        <v>0</v>
      </c>
      <c r="N1881" s="13"/>
      <c r="O1881" s="13"/>
    </row>
    <row r="1882" spans="1:15" x14ac:dyDescent="0.35">
      <c r="A1882" s="12" t="str">
        <f t="shared" si="29"/>
        <v>DISTRIBUCION VOLUMEN X CRITERIO (kg ó litros)Leche Con CafeALTA Y MEDIA ALTA</v>
      </c>
      <c r="B1882" s="12" t="s">
        <v>119</v>
      </c>
      <c r="C1882" s="12" t="s">
        <v>127</v>
      </c>
      <c r="D1882" s="12" t="s">
        <v>17</v>
      </c>
      <c r="E1882" s="13">
        <v>24.641266270728462</v>
      </c>
      <c r="F1882" s="13">
        <v>25.457437566202689</v>
      </c>
      <c r="G1882" s="13">
        <v>27.761510630612985</v>
      </c>
      <c r="H1882" s="13">
        <v>26.532495714677772</v>
      </c>
      <c r="I1882" s="13">
        <v>0</v>
      </c>
      <c r="J1882" s="13">
        <v>0</v>
      </c>
      <c r="K1882" s="13">
        <v>0</v>
      </c>
      <c r="L1882" s="13">
        <v>0</v>
      </c>
      <c r="M1882" s="13">
        <v>0</v>
      </c>
      <c r="N1882" s="13"/>
      <c r="O1882" s="13"/>
    </row>
    <row r="1883" spans="1:15" x14ac:dyDescent="0.35">
      <c r="A1883" s="12" t="str">
        <f t="shared" si="29"/>
        <v>DISTRIBUCION VOLUMEN X CRITERIO (kg ó litros)Leche Con CafeMEDIA</v>
      </c>
      <c r="B1883" s="12" t="s">
        <v>119</v>
      </c>
      <c r="C1883" s="12" t="s">
        <v>127</v>
      </c>
      <c r="D1883" s="12" t="s">
        <v>18</v>
      </c>
      <c r="E1883" s="13">
        <v>31.529713196263732</v>
      </c>
      <c r="F1883" s="13">
        <v>31.987208225260293</v>
      </c>
      <c r="G1883" s="13">
        <v>31.007344703671279</v>
      </c>
      <c r="H1883" s="13">
        <v>30.915641763558188</v>
      </c>
      <c r="I1883" s="13">
        <v>0</v>
      </c>
      <c r="J1883" s="13">
        <v>0</v>
      </c>
      <c r="K1883" s="13">
        <v>0</v>
      </c>
      <c r="L1883" s="13">
        <v>0</v>
      </c>
      <c r="M1883" s="13">
        <v>0</v>
      </c>
      <c r="N1883" s="13"/>
      <c r="O1883" s="13"/>
    </row>
    <row r="1884" spans="1:15" x14ac:dyDescent="0.35">
      <c r="A1884" s="12" t="str">
        <f t="shared" si="29"/>
        <v>DISTRIBUCION VOLUMEN X CRITERIO (kg ó litros)Leche Con CafeMEDIA BAJA</v>
      </c>
      <c r="B1884" s="12" t="s">
        <v>119</v>
      </c>
      <c r="C1884" s="12" t="s">
        <v>127</v>
      </c>
      <c r="D1884" s="12" t="s">
        <v>19</v>
      </c>
      <c r="E1884" s="13">
        <v>26.299916331765129</v>
      </c>
      <c r="F1884" s="13">
        <v>27.386823160317647</v>
      </c>
      <c r="G1884" s="13">
        <v>26.305647723585697</v>
      </c>
      <c r="H1884" s="13">
        <v>26.670570821417162</v>
      </c>
      <c r="I1884" s="13">
        <v>0</v>
      </c>
      <c r="J1884" s="13">
        <v>0</v>
      </c>
      <c r="K1884" s="13">
        <v>0</v>
      </c>
      <c r="L1884" s="13">
        <v>0</v>
      </c>
      <c r="M1884" s="13">
        <v>0</v>
      </c>
      <c r="N1884" s="13"/>
      <c r="O1884" s="13"/>
    </row>
    <row r="1885" spans="1:15" x14ac:dyDescent="0.35">
      <c r="A1885" s="12" t="str">
        <f t="shared" si="29"/>
        <v>DISTRIBUCION VOLUMEN X CRITERIO (kg ó litros)Leche Con CafeBAJA</v>
      </c>
      <c r="B1885" s="12" t="s">
        <v>119</v>
      </c>
      <c r="C1885" s="12" t="s">
        <v>127</v>
      </c>
      <c r="D1885" s="12" t="s">
        <v>20</v>
      </c>
      <c r="E1885" s="13">
        <v>17.529076769034521</v>
      </c>
      <c r="F1885" s="13">
        <v>15.168558000968503</v>
      </c>
      <c r="G1885" s="13">
        <v>14.925519899111716</v>
      </c>
      <c r="H1885" s="13">
        <v>15.881276703593672</v>
      </c>
      <c r="I1885" s="13">
        <v>0</v>
      </c>
      <c r="J1885" s="13">
        <v>0</v>
      </c>
      <c r="K1885" s="13">
        <v>0</v>
      </c>
      <c r="L1885" s="13">
        <v>0</v>
      </c>
      <c r="M1885" s="13">
        <v>0</v>
      </c>
      <c r="N1885" s="13"/>
      <c r="O1885" s="13"/>
    </row>
    <row r="1886" spans="1:15" x14ac:dyDescent="0.35">
      <c r="A1886" s="12" t="str">
        <f t="shared" si="29"/>
        <v>DISTRIBUCION VOLUMEN X CRITERIO (kg ó litros)Leche Con CafeHOMBRE</v>
      </c>
      <c r="B1886" s="12" t="s">
        <v>119</v>
      </c>
      <c r="C1886" s="12" t="s">
        <v>127</v>
      </c>
      <c r="D1886" s="12" t="s">
        <v>21</v>
      </c>
      <c r="E1886" s="13">
        <v>58.943037019764908</v>
      </c>
      <c r="F1886" s="13">
        <v>61.079763067366599</v>
      </c>
      <c r="G1886" s="13">
        <v>62.167911955383872</v>
      </c>
      <c r="H1886" s="13">
        <v>61.185958240041025</v>
      </c>
      <c r="I1886" s="13">
        <v>0</v>
      </c>
      <c r="J1886" s="13">
        <v>0</v>
      </c>
      <c r="K1886" s="13">
        <v>0</v>
      </c>
      <c r="L1886" s="13">
        <v>0</v>
      </c>
      <c r="M1886" s="13">
        <v>0</v>
      </c>
      <c r="N1886" s="13"/>
      <c r="O1886" s="13"/>
    </row>
    <row r="1887" spans="1:15" x14ac:dyDescent="0.35">
      <c r="A1887" s="12" t="str">
        <f t="shared" si="29"/>
        <v>DISTRIBUCION VOLUMEN X CRITERIO (kg ó litros)Leche Con CafeMUJER</v>
      </c>
      <c r="B1887" s="12" t="s">
        <v>119</v>
      </c>
      <c r="C1887" s="12" t="s">
        <v>127</v>
      </c>
      <c r="D1887" s="12" t="s">
        <v>22</v>
      </c>
      <c r="E1887" s="13">
        <v>41.056913602260416</v>
      </c>
      <c r="F1887" s="13">
        <v>38.920263885382532</v>
      </c>
      <c r="G1887" s="13">
        <v>37.832103349270582</v>
      </c>
      <c r="H1887" s="13">
        <v>38.814019264829163</v>
      </c>
      <c r="I1887" s="13">
        <v>0</v>
      </c>
      <c r="J1887" s="13">
        <v>0</v>
      </c>
      <c r="K1887" s="13">
        <v>0</v>
      </c>
      <c r="L1887" s="13">
        <v>0</v>
      </c>
      <c r="M1887" s="13">
        <v>0</v>
      </c>
      <c r="N1887" s="13"/>
      <c r="O1887" s="13"/>
    </row>
    <row r="1888" spans="1:15" x14ac:dyDescent="0.35">
      <c r="A1888" s="12" t="str">
        <f t="shared" si="29"/>
        <v>DISTRIBUCION VOLUMEN X CRITERIO (kg ó litros)Bebidas VegetalesT.ESPAÑA</v>
      </c>
      <c r="B1888" s="12" t="s">
        <v>119</v>
      </c>
      <c r="C1888" s="12" t="s">
        <v>175</v>
      </c>
      <c r="D1888" s="12" t="s">
        <v>36</v>
      </c>
      <c r="E1888" s="13">
        <v>100</v>
      </c>
      <c r="F1888" s="13">
        <v>100</v>
      </c>
      <c r="G1888" s="13">
        <v>100</v>
      </c>
      <c r="H1888" s="13">
        <v>100</v>
      </c>
      <c r="I1888" s="13">
        <v>0</v>
      </c>
      <c r="J1888" s="13">
        <v>0</v>
      </c>
      <c r="K1888" s="13">
        <v>0</v>
      </c>
      <c r="L1888" s="13">
        <v>0</v>
      </c>
      <c r="M1888" s="13">
        <v>0</v>
      </c>
      <c r="N1888" s="13"/>
      <c r="O1888" s="13"/>
    </row>
    <row r="1889" spans="1:15" x14ac:dyDescent="0.35">
      <c r="A1889" s="12" t="str">
        <f t="shared" si="29"/>
        <v>DISTRIBUCION VOLUMEN X CRITERIO (kg ó litros)Bebidas VegetalesBCN AM</v>
      </c>
      <c r="B1889" s="12" t="s">
        <v>119</v>
      </c>
      <c r="C1889" s="12" t="s">
        <v>175</v>
      </c>
      <c r="D1889" s="12" t="s">
        <v>1</v>
      </c>
      <c r="E1889" s="13">
        <v>14.197460339902074</v>
      </c>
      <c r="F1889" s="13">
        <v>32.707602544446765</v>
      </c>
      <c r="G1889" s="13">
        <v>24.552630114592048</v>
      </c>
      <c r="H1889" s="13">
        <v>15.013774597029117</v>
      </c>
      <c r="I1889" s="13">
        <v>0</v>
      </c>
      <c r="J1889" s="13">
        <v>0</v>
      </c>
      <c r="K1889" s="13">
        <v>0</v>
      </c>
      <c r="L1889" s="13">
        <v>0</v>
      </c>
      <c r="M1889" s="13">
        <v>0</v>
      </c>
      <c r="N1889" s="13"/>
      <c r="O1889" s="13"/>
    </row>
    <row r="1890" spans="1:15" x14ac:dyDescent="0.35">
      <c r="A1890" s="12" t="str">
        <f t="shared" si="29"/>
        <v>DISTRIBUCION VOLUMEN X CRITERIO (kg ó litros)Bebidas VegetalesREST.CAT ARAGON</v>
      </c>
      <c r="B1890" s="12" t="s">
        <v>119</v>
      </c>
      <c r="C1890" s="12" t="s">
        <v>175</v>
      </c>
      <c r="D1890" s="12" t="s">
        <v>2</v>
      </c>
      <c r="E1890" s="13">
        <v>15.016072092375342</v>
      </c>
      <c r="F1890" s="13">
        <v>13.890257066534106</v>
      </c>
      <c r="G1890" s="13">
        <v>17.345285828332074</v>
      </c>
      <c r="H1890" s="13">
        <v>22.407480889617943</v>
      </c>
      <c r="I1890" s="13">
        <v>0</v>
      </c>
      <c r="J1890" s="13">
        <v>0</v>
      </c>
      <c r="K1890" s="13">
        <v>0</v>
      </c>
      <c r="L1890" s="13">
        <v>0</v>
      </c>
      <c r="M1890" s="13">
        <v>0</v>
      </c>
      <c r="N1890" s="13"/>
      <c r="O1890" s="13"/>
    </row>
    <row r="1891" spans="1:15" x14ac:dyDescent="0.35">
      <c r="A1891" s="12" t="str">
        <f t="shared" si="29"/>
        <v>DISTRIBUCION VOLUMEN X CRITERIO (kg ó litros)Bebidas VegetalesLEVANTE</v>
      </c>
      <c r="B1891" s="12" t="s">
        <v>119</v>
      </c>
      <c r="C1891" s="12" t="s">
        <v>175</v>
      </c>
      <c r="D1891" s="12" t="s">
        <v>3</v>
      </c>
      <c r="E1891" s="13">
        <v>7.1022862641355724</v>
      </c>
      <c r="F1891" s="13">
        <v>7.9061667366105342</v>
      </c>
      <c r="G1891" s="13">
        <v>7.9081217935942041</v>
      </c>
      <c r="H1891" s="13">
        <v>12.328614635336928</v>
      </c>
      <c r="I1891" s="13">
        <v>0</v>
      </c>
      <c r="J1891" s="13">
        <v>0</v>
      </c>
      <c r="K1891" s="13">
        <v>0</v>
      </c>
      <c r="L1891" s="13">
        <v>0</v>
      </c>
      <c r="M1891" s="13">
        <v>0</v>
      </c>
      <c r="N1891" s="13"/>
      <c r="O1891" s="13"/>
    </row>
    <row r="1892" spans="1:15" x14ac:dyDescent="0.35">
      <c r="A1892" s="12" t="str">
        <f t="shared" si="29"/>
        <v>DISTRIBUCION VOLUMEN X CRITERIO (kg ó litros)Bebidas VegetalesANDALUCIA</v>
      </c>
      <c r="B1892" s="12" t="s">
        <v>119</v>
      </c>
      <c r="C1892" s="12" t="s">
        <v>175</v>
      </c>
      <c r="D1892" s="12" t="s">
        <v>4</v>
      </c>
      <c r="E1892" s="13">
        <v>14.449526779495139</v>
      </c>
      <c r="F1892" s="13">
        <v>10.643585645502826</v>
      </c>
      <c r="G1892" s="13">
        <v>9.151267808500549</v>
      </c>
      <c r="H1892" s="13">
        <v>8.0833497266569232</v>
      </c>
      <c r="I1892" s="13">
        <v>0</v>
      </c>
      <c r="J1892" s="13">
        <v>0</v>
      </c>
      <c r="K1892" s="13">
        <v>0</v>
      </c>
      <c r="L1892" s="13">
        <v>0</v>
      </c>
      <c r="M1892" s="13">
        <v>0</v>
      </c>
      <c r="N1892" s="13"/>
      <c r="O1892" s="13"/>
    </row>
    <row r="1893" spans="1:15" x14ac:dyDescent="0.35">
      <c r="A1893" s="12" t="str">
        <f t="shared" si="29"/>
        <v>DISTRIBUCION VOLUMEN X CRITERIO (kg ó litros)Bebidas VegetalesMDD AM</v>
      </c>
      <c r="B1893" s="12" t="s">
        <v>119</v>
      </c>
      <c r="C1893" s="12" t="s">
        <v>175</v>
      </c>
      <c r="D1893" s="12" t="s">
        <v>5</v>
      </c>
      <c r="E1893" s="13">
        <v>13.602766112852885</v>
      </c>
      <c r="F1893" s="13">
        <v>9.4030335518293526</v>
      </c>
      <c r="G1893" s="13">
        <v>10.782957711413557</v>
      </c>
      <c r="H1893" s="13">
        <v>10.79295270152581</v>
      </c>
      <c r="I1893" s="13">
        <v>0</v>
      </c>
      <c r="J1893" s="13">
        <v>0</v>
      </c>
      <c r="K1893" s="13">
        <v>0</v>
      </c>
      <c r="L1893" s="13">
        <v>0</v>
      </c>
      <c r="M1893" s="13">
        <v>0</v>
      </c>
      <c r="N1893" s="13"/>
      <c r="O1893" s="13"/>
    </row>
    <row r="1894" spans="1:15" x14ac:dyDescent="0.35">
      <c r="A1894" s="12" t="str">
        <f t="shared" si="29"/>
        <v>DISTRIBUCION VOLUMEN X CRITERIO (kg ó litros)Bebidas VegetalesRTO CENTRO</v>
      </c>
      <c r="B1894" s="12" t="s">
        <v>119</v>
      </c>
      <c r="C1894" s="12" t="s">
        <v>175</v>
      </c>
      <c r="D1894" s="12" t="s">
        <v>6</v>
      </c>
      <c r="E1894" s="13">
        <v>9.5960353200826951</v>
      </c>
      <c r="F1894" s="13">
        <v>6.5624639435319985</v>
      </c>
      <c r="G1894" s="13">
        <v>2.9604817448389902</v>
      </c>
      <c r="H1894" s="13">
        <v>2.8521813661443143</v>
      </c>
      <c r="I1894" s="13">
        <v>0</v>
      </c>
      <c r="J1894" s="13">
        <v>0</v>
      </c>
      <c r="K1894" s="13">
        <v>0</v>
      </c>
      <c r="L1894" s="13">
        <v>0</v>
      </c>
      <c r="M1894" s="13">
        <v>0</v>
      </c>
      <c r="N1894" s="13"/>
      <c r="O1894" s="13"/>
    </row>
    <row r="1895" spans="1:15" x14ac:dyDescent="0.35">
      <c r="A1895" s="12" t="str">
        <f t="shared" si="29"/>
        <v>DISTRIBUCION VOLUMEN X CRITERIO (kg ó litros)Bebidas VegetalesNORTE-CENTRO</v>
      </c>
      <c r="B1895" s="12" t="s">
        <v>119</v>
      </c>
      <c r="C1895" s="12" t="s">
        <v>175</v>
      </c>
      <c r="D1895" s="12" t="s">
        <v>7</v>
      </c>
      <c r="E1895" s="13">
        <v>12.958103488866687</v>
      </c>
      <c r="F1895" s="13">
        <v>9.2775093137599605</v>
      </c>
      <c r="G1895" s="13">
        <v>17.947641462062293</v>
      </c>
      <c r="H1895" s="13">
        <v>15.377939980334737</v>
      </c>
      <c r="I1895" s="13">
        <v>0</v>
      </c>
      <c r="J1895" s="13">
        <v>0</v>
      </c>
      <c r="K1895" s="13">
        <v>0</v>
      </c>
      <c r="L1895" s="13">
        <v>0</v>
      </c>
      <c r="M1895" s="13">
        <v>0</v>
      </c>
      <c r="N1895" s="13"/>
      <c r="O1895" s="13"/>
    </row>
    <row r="1896" spans="1:15" x14ac:dyDescent="0.35">
      <c r="A1896" s="12" t="str">
        <f t="shared" si="29"/>
        <v>DISTRIBUCION VOLUMEN X CRITERIO (kg ó litros)Bebidas VegetalesNOROESTE</v>
      </c>
      <c r="B1896" s="12" t="s">
        <v>119</v>
      </c>
      <c r="C1896" s="12" t="s">
        <v>175</v>
      </c>
      <c r="D1896" s="12" t="s">
        <v>8</v>
      </c>
      <c r="E1896" s="13">
        <v>13.077758068340644</v>
      </c>
      <c r="F1896" s="13">
        <v>9.6093924631146397</v>
      </c>
      <c r="G1896" s="13">
        <v>9.3516279191442031</v>
      </c>
      <c r="H1896" s="13">
        <v>13.143707995700252</v>
      </c>
      <c r="I1896" s="13">
        <v>0</v>
      </c>
      <c r="J1896" s="13">
        <v>0</v>
      </c>
      <c r="K1896" s="13">
        <v>0</v>
      </c>
      <c r="L1896" s="13">
        <v>0</v>
      </c>
      <c r="M1896" s="13">
        <v>0</v>
      </c>
      <c r="N1896" s="13"/>
      <c r="O1896" s="13"/>
    </row>
    <row r="1897" spans="1:15" x14ac:dyDescent="0.35">
      <c r="A1897" s="12" t="str">
        <f t="shared" si="29"/>
        <v>DISTRIBUCION VOLUMEN X CRITERIO (kg ó litros)Bebidas Vegetales&lt;2MIL</v>
      </c>
      <c r="B1897" s="12" t="s">
        <v>119</v>
      </c>
      <c r="C1897" s="12" t="s">
        <v>175</v>
      </c>
      <c r="D1897" s="12" t="s">
        <v>9</v>
      </c>
      <c r="E1897" s="13">
        <v>2.4959719234705675</v>
      </c>
      <c r="F1897" s="13">
        <v>2.9019766266929268</v>
      </c>
      <c r="G1897" s="13">
        <v>2.4022526341272754</v>
      </c>
      <c r="H1897" s="13">
        <v>1.75973395465081</v>
      </c>
      <c r="I1897" s="13">
        <v>0</v>
      </c>
      <c r="J1897" s="13">
        <v>0</v>
      </c>
      <c r="K1897" s="13">
        <v>0</v>
      </c>
      <c r="L1897" s="13">
        <v>0</v>
      </c>
      <c r="M1897" s="13">
        <v>0</v>
      </c>
      <c r="N1897" s="13"/>
      <c r="O1897" s="13"/>
    </row>
    <row r="1898" spans="1:15" x14ac:dyDescent="0.35">
      <c r="A1898" s="12" t="str">
        <f t="shared" si="29"/>
        <v>DISTRIBUCION VOLUMEN X CRITERIO (kg ó litros)Bebidas Vegetales2-5MIL</v>
      </c>
      <c r="B1898" s="12" t="s">
        <v>119</v>
      </c>
      <c r="C1898" s="12" t="s">
        <v>175</v>
      </c>
      <c r="D1898" s="12" t="s">
        <v>10</v>
      </c>
      <c r="E1898" s="13">
        <v>6.3920307932852083</v>
      </c>
      <c r="F1898" s="13">
        <v>4.7770665269923827</v>
      </c>
      <c r="G1898" s="13">
        <v>2.5588077075449758</v>
      </c>
      <c r="H1898" s="13">
        <v>3.2127140758501067</v>
      </c>
      <c r="I1898" s="13">
        <v>0</v>
      </c>
      <c r="J1898" s="13">
        <v>0</v>
      </c>
      <c r="K1898" s="13">
        <v>0</v>
      </c>
      <c r="L1898" s="13">
        <v>0</v>
      </c>
      <c r="M1898" s="13">
        <v>0</v>
      </c>
      <c r="N1898" s="13"/>
      <c r="O1898" s="13"/>
    </row>
    <row r="1899" spans="1:15" x14ac:dyDescent="0.35">
      <c r="A1899" s="12" t="str">
        <f t="shared" si="29"/>
        <v>DISTRIBUCION VOLUMEN X CRITERIO (kg ó litros)Bebidas Vegetales5-10MIL</v>
      </c>
      <c r="B1899" s="12" t="s">
        <v>119</v>
      </c>
      <c r="C1899" s="12" t="s">
        <v>175</v>
      </c>
      <c r="D1899" s="12" t="s">
        <v>11</v>
      </c>
      <c r="E1899" s="13">
        <v>5.8353939348787121</v>
      </c>
      <c r="F1899" s="13">
        <v>4.6596263491566958</v>
      </c>
      <c r="G1899" s="13">
        <v>8.5949782262031782</v>
      </c>
      <c r="H1899" s="13">
        <v>17.885277446944293</v>
      </c>
      <c r="I1899" s="13">
        <v>0</v>
      </c>
      <c r="J1899" s="13">
        <v>0</v>
      </c>
      <c r="K1899" s="13">
        <v>0</v>
      </c>
      <c r="L1899" s="13">
        <v>0</v>
      </c>
      <c r="M1899" s="13">
        <v>0</v>
      </c>
      <c r="N1899" s="13"/>
      <c r="O1899" s="13"/>
    </row>
    <row r="1900" spans="1:15" x14ac:dyDescent="0.35">
      <c r="A1900" s="12" t="str">
        <f t="shared" si="29"/>
        <v>DISTRIBUCION VOLUMEN X CRITERIO (kg ó litros)Bebidas Vegetales10-30MIL</v>
      </c>
      <c r="B1900" s="12" t="s">
        <v>119</v>
      </c>
      <c r="C1900" s="12" t="s">
        <v>175</v>
      </c>
      <c r="D1900" s="12" t="s">
        <v>12</v>
      </c>
      <c r="E1900" s="13">
        <v>17.801434981539423</v>
      </c>
      <c r="F1900" s="13">
        <v>15.585328769174925</v>
      </c>
      <c r="G1900" s="13">
        <v>17.762790595333716</v>
      </c>
      <c r="H1900" s="13">
        <v>11.197863659075612</v>
      </c>
      <c r="I1900" s="13">
        <v>0</v>
      </c>
      <c r="J1900" s="13">
        <v>0</v>
      </c>
      <c r="K1900" s="13">
        <v>0</v>
      </c>
      <c r="L1900" s="13">
        <v>0</v>
      </c>
      <c r="M1900" s="13">
        <v>0</v>
      </c>
      <c r="N1900" s="13"/>
      <c r="O1900" s="13"/>
    </row>
    <row r="1901" spans="1:15" x14ac:dyDescent="0.35">
      <c r="A1901" s="12" t="str">
        <f t="shared" si="29"/>
        <v>DISTRIBUCION VOLUMEN X CRITERIO (kg ó litros)Bebidas Vegetales30-100MIL</v>
      </c>
      <c r="B1901" s="12" t="s">
        <v>119</v>
      </c>
      <c r="C1901" s="12" t="s">
        <v>175</v>
      </c>
      <c r="D1901" s="12" t="s">
        <v>13</v>
      </c>
      <c r="E1901" s="13">
        <v>20.037985054456815</v>
      </c>
      <c r="F1901" s="13">
        <v>30.009238756577915</v>
      </c>
      <c r="G1901" s="13">
        <v>22.285101947659086</v>
      </c>
      <c r="H1901" s="13">
        <v>22.745568272775035</v>
      </c>
      <c r="I1901" s="13">
        <v>0</v>
      </c>
      <c r="J1901" s="13">
        <v>0</v>
      </c>
      <c r="K1901" s="13">
        <v>0</v>
      </c>
      <c r="L1901" s="13">
        <v>0</v>
      </c>
      <c r="M1901" s="13">
        <v>0</v>
      </c>
      <c r="N1901" s="13"/>
      <c r="O1901" s="13"/>
    </row>
    <row r="1902" spans="1:15" x14ac:dyDescent="0.35">
      <c r="A1902" s="12" t="str">
        <f t="shared" si="29"/>
        <v>DISTRIBUCION VOLUMEN X CRITERIO (kg ó litros)Bebidas Vegetales100-200MIL</v>
      </c>
      <c r="B1902" s="12" t="s">
        <v>119</v>
      </c>
      <c r="C1902" s="12" t="s">
        <v>175</v>
      </c>
      <c r="D1902" s="12" t="s">
        <v>14</v>
      </c>
      <c r="E1902" s="13">
        <v>16.611204860867858</v>
      </c>
      <c r="F1902" s="13">
        <v>14.719605931635099</v>
      </c>
      <c r="G1902" s="13">
        <v>13.899468862572681</v>
      </c>
      <c r="H1902" s="13">
        <v>12.970366786282558</v>
      </c>
      <c r="I1902" s="13">
        <v>0</v>
      </c>
      <c r="J1902" s="13">
        <v>0</v>
      </c>
      <c r="K1902" s="13">
        <v>0</v>
      </c>
      <c r="L1902" s="13">
        <v>0</v>
      </c>
      <c r="M1902" s="13">
        <v>0</v>
      </c>
      <c r="N1902" s="13"/>
      <c r="O1902" s="13"/>
    </row>
    <row r="1903" spans="1:15" x14ac:dyDescent="0.35">
      <c r="A1903" s="12" t="str">
        <f t="shared" si="29"/>
        <v>DISTRIBUCION VOLUMEN X CRITERIO (kg ó litros)Bebidas Vegetales200-500MIL</v>
      </c>
      <c r="B1903" s="12" t="s">
        <v>119</v>
      </c>
      <c r="C1903" s="12" t="s">
        <v>175</v>
      </c>
      <c r="D1903" s="12" t="s">
        <v>15</v>
      </c>
      <c r="E1903" s="13">
        <v>12.087726420125385</v>
      </c>
      <c r="F1903" s="13">
        <v>10.909622939912033</v>
      </c>
      <c r="G1903" s="13">
        <v>17.882852694384038</v>
      </c>
      <c r="H1903" s="13">
        <v>16.985700087712338</v>
      </c>
      <c r="I1903" s="13">
        <v>0</v>
      </c>
      <c r="J1903" s="13">
        <v>0</v>
      </c>
      <c r="K1903" s="13">
        <v>0</v>
      </c>
      <c r="L1903" s="13">
        <v>0</v>
      </c>
      <c r="M1903" s="13">
        <v>0</v>
      </c>
      <c r="N1903" s="13"/>
      <c r="O1903" s="13"/>
    </row>
    <row r="1904" spans="1:15" x14ac:dyDescent="0.35">
      <c r="A1904" s="12" t="str">
        <f t="shared" si="29"/>
        <v>DISTRIBUCION VOLUMEN X CRITERIO (kg ó litros)Bebidas Vegetales&gt;500MIL</v>
      </c>
      <c r="B1904" s="12" t="s">
        <v>119</v>
      </c>
      <c r="C1904" s="12" t="s">
        <v>175</v>
      </c>
      <c r="D1904" s="12" t="s">
        <v>16</v>
      </c>
      <c r="E1904" s="13">
        <v>18.738262790315879</v>
      </c>
      <c r="F1904" s="13">
        <v>16.437547440380612</v>
      </c>
      <c r="G1904" s="13">
        <v>14.613758971174521</v>
      </c>
      <c r="H1904" s="13">
        <v>13.24277441309308</v>
      </c>
      <c r="I1904" s="13">
        <v>0</v>
      </c>
      <c r="J1904" s="13">
        <v>0</v>
      </c>
      <c r="K1904" s="13">
        <v>0</v>
      </c>
      <c r="L1904" s="13">
        <v>0</v>
      </c>
      <c r="M1904" s="13">
        <v>0</v>
      </c>
      <c r="N1904" s="13"/>
      <c r="O1904" s="13"/>
    </row>
    <row r="1905" spans="1:15" x14ac:dyDescent="0.35">
      <c r="A1905" s="12" t="str">
        <f t="shared" si="29"/>
        <v>DISTRIBUCION VOLUMEN X CRITERIO (kg ó litros)Bebidas VegetalesDE 15 A 19 AÑOS</v>
      </c>
      <c r="B1905" s="12" t="s">
        <v>119</v>
      </c>
      <c r="C1905" s="12" t="s">
        <v>175</v>
      </c>
      <c r="D1905" s="12" t="s">
        <v>39</v>
      </c>
      <c r="E1905" s="13">
        <v>0.81483317752271911</v>
      </c>
      <c r="F1905" s="13">
        <v>0.4785138136071671</v>
      </c>
      <c r="G1905" s="13">
        <v>1.4206202500411798</v>
      </c>
      <c r="H1905" s="13">
        <v>0.31570997080488533</v>
      </c>
      <c r="I1905" s="13">
        <v>0</v>
      </c>
      <c r="J1905" s="13">
        <v>0</v>
      </c>
      <c r="K1905" s="13">
        <v>0</v>
      </c>
      <c r="L1905" s="13">
        <v>0</v>
      </c>
      <c r="M1905" s="13">
        <v>0</v>
      </c>
      <c r="N1905" s="13"/>
      <c r="O1905" s="13"/>
    </row>
    <row r="1906" spans="1:15" x14ac:dyDescent="0.35">
      <c r="A1906" s="12" t="str">
        <f t="shared" si="29"/>
        <v>DISTRIBUCION VOLUMEN X CRITERIO (kg ó litros)Bebidas VegetalesDE 20 A 24 AÑOS</v>
      </c>
      <c r="B1906" s="12" t="s">
        <v>119</v>
      </c>
      <c r="C1906" s="12" t="s">
        <v>175</v>
      </c>
      <c r="D1906" s="12" t="s">
        <v>40</v>
      </c>
      <c r="E1906" s="13">
        <v>5.1967588217486353</v>
      </c>
      <c r="F1906" s="13">
        <v>5.1359944731104274</v>
      </c>
      <c r="G1906" s="13">
        <v>1.8918125070249676</v>
      </c>
      <c r="H1906" s="13">
        <v>2.0654410263815741</v>
      </c>
      <c r="I1906" s="13">
        <v>0</v>
      </c>
      <c r="J1906" s="13">
        <v>0</v>
      </c>
      <c r="K1906" s="13">
        <v>0</v>
      </c>
      <c r="L1906" s="13">
        <v>0</v>
      </c>
      <c r="M1906" s="13">
        <v>0</v>
      </c>
      <c r="N1906" s="13"/>
      <c r="O1906" s="13"/>
    </row>
    <row r="1907" spans="1:15" x14ac:dyDescent="0.35">
      <c r="A1907" s="12" t="str">
        <f t="shared" si="29"/>
        <v>DISTRIBUCION VOLUMEN X CRITERIO (kg ó litros)Bebidas VegetalesDE 25 A 34 AÑOS</v>
      </c>
      <c r="B1907" s="12" t="s">
        <v>119</v>
      </c>
      <c r="C1907" s="12" t="s">
        <v>175</v>
      </c>
      <c r="D1907" s="12" t="s">
        <v>41</v>
      </c>
      <c r="E1907" s="13">
        <v>9.7864396297541898</v>
      </c>
      <c r="F1907" s="13">
        <v>14.862732544578394</v>
      </c>
      <c r="G1907" s="13">
        <v>14.321093004030198</v>
      </c>
      <c r="H1907" s="13">
        <v>11.785152829650253</v>
      </c>
      <c r="I1907" s="13">
        <v>0</v>
      </c>
      <c r="J1907" s="13">
        <v>0</v>
      </c>
      <c r="K1907" s="13">
        <v>0</v>
      </c>
      <c r="L1907" s="13">
        <v>0</v>
      </c>
      <c r="M1907" s="13">
        <v>0</v>
      </c>
      <c r="N1907" s="13"/>
      <c r="O1907" s="13"/>
    </row>
    <row r="1908" spans="1:15" x14ac:dyDescent="0.35">
      <c r="A1908" s="12" t="str">
        <f t="shared" si="29"/>
        <v>DISTRIBUCION VOLUMEN X CRITERIO (kg ó litros)Bebidas VegetalesDE 35 A 49 AÑOS</v>
      </c>
      <c r="B1908" s="12" t="s">
        <v>119</v>
      </c>
      <c r="C1908" s="12" t="s">
        <v>175</v>
      </c>
      <c r="D1908" s="12" t="s">
        <v>42</v>
      </c>
      <c r="E1908" s="13">
        <v>42.336537663097594</v>
      </c>
      <c r="F1908" s="13">
        <v>22.993736594998218</v>
      </c>
      <c r="G1908" s="13">
        <v>28.125811265975081</v>
      </c>
      <c r="H1908" s="13">
        <v>31.113066161547643</v>
      </c>
      <c r="I1908" s="13">
        <v>0</v>
      </c>
      <c r="J1908" s="13">
        <v>0</v>
      </c>
      <c r="K1908" s="13">
        <v>0</v>
      </c>
      <c r="L1908" s="13">
        <v>0</v>
      </c>
      <c r="M1908" s="13">
        <v>0</v>
      </c>
      <c r="N1908" s="13"/>
      <c r="O1908" s="13"/>
    </row>
    <row r="1909" spans="1:15" x14ac:dyDescent="0.35">
      <c r="A1909" s="12" t="str">
        <f t="shared" si="29"/>
        <v>DISTRIBUCION VOLUMEN X CRITERIO (kg ó litros)Bebidas VegetalesDE 50 A 59 AÑOS</v>
      </c>
      <c r="B1909" s="12" t="s">
        <v>119</v>
      </c>
      <c r="C1909" s="12" t="s">
        <v>175</v>
      </c>
      <c r="D1909" s="12" t="s">
        <v>43</v>
      </c>
      <c r="E1909" s="13">
        <v>25.998907597215489</v>
      </c>
      <c r="F1909" s="13">
        <v>19.013917781825658</v>
      </c>
      <c r="G1909" s="13">
        <v>28.187924726489054</v>
      </c>
      <c r="H1909" s="13">
        <v>23.572466718469286</v>
      </c>
      <c r="I1909" s="13">
        <v>0</v>
      </c>
      <c r="J1909" s="13">
        <v>0</v>
      </c>
      <c r="K1909" s="13">
        <v>0</v>
      </c>
      <c r="L1909" s="13">
        <v>0</v>
      </c>
      <c r="M1909" s="13">
        <v>0</v>
      </c>
      <c r="N1909" s="13"/>
      <c r="O1909" s="13"/>
    </row>
    <row r="1910" spans="1:15" x14ac:dyDescent="0.35">
      <c r="A1910" s="12" t="str">
        <f t="shared" si="29"/>
        <v>DISTRIBUCION VOLUMEN X CRITERIO (kg ó litros)Bebidas VegetalesDE 60 A 75 AÑOS</v>
      </c>
      <c r="B1910" s="12" t="s">
        <v>119</v>
      </c>
      <c r="C1910" s="12" t="s">
        <v>175</v>
      </c>
      <c r="D1910" s="12" t="s">
        <v>44</v>
      </c>
      <c r="E1910" s="13">
        <v>15.866529954052625</v>
      </c>
      <c r="F1910" s="13">
        <v>37.515120741216037</v>
      </c>
      <c r="G1910" s="13">
        <v>26.052749719167569</v>
      </c>
      <c r="H1910" s="13">
        <v>31.148160559757631</v>
      </c>
      <c r="I1910" s="13">
        <v>0</v>
      </c>
      <c r="J1910" s="13">
        <v>0</v>
      </c>
      <c r="K1910" s="13">
        <v>0</v>
      </c>
      <c r="L1910" s="13">
        <v>0</v>
      </c>
      <c r="M1910" s="13">
        <v>0</v>
      </c>
      <c r="N1910" s="13"/>
      <c r="O1910" s="13"/>
    </row>
    <row r="1911" spans="1:15" x14ac:dyDescent="0.35">
      <c r="A1911" s="12" t="str">
        <f t="shared" si="29"/>
        <v>DISTRIBUCION VOLUMEN X CRITERIO (kg ó litros)Bebidas VegetalesALTA Y MEDIA ALTA</v>
      </c>
      <c r="B1911" s="12" t="s">
        <v>119</v>
      </c>
      <c r="C1911" s="12" t="s">
        <v>175</v>
      </c>
      <c r="D1911" s="12" t="s">
        <v>17</v>
      </c>
      <c r="E1911" s="13">
        <v>18.878468708664066</v>
      </c>
      <c r="F1911" s="13">
        <v>14.477610927038251</v>
      </c>
      <c r="G1911" s="13">
        <v>19.350920434247744</v>
      </c>
      <c r="H1911" s="13">
        <v>18.28156813753537</v>
      </c>
      <c r="I1911" s="13">
        <v>0</v>
      </c>
      <c r="J1911" s="13">
        <v>0</v>
      </c>
      <c r="K1911" s="13">
        <v>0</v>
      </c>
      <c r="L1911" s="13">
        <v>0</v>
      </c>
      <c r="M1911" s="13">
        <v>0</v>
      </c>
      <c r="N1911" s="13"/>
      <c r="O1911" s="13"/>
    </row>
    <row r="1912" spans="1:15" x14ac:dyDescent="0.35">
      <c r="A1912" s="12" t="str">
        <f t="shared" si="29"/>
        <v>DISTRIBUCION VOLUMEN X CRITERIO (kg ó litros)Bebidas VegetalesMEDIA</v>
      </c>
      <c r="B1912" s="12" t="s">
        <v>119</v>
      </c>
      <c r="C1912" s="12" t="s">
        <v>175</v>
      </c>
      <c r="D1912" s="12" t="s">
        <v>18</v>
      </c>
      <c r="E1912" s="13">
        <v>30.282341390826851</v>
      </c>
      <c r="F1912" s="13">
        <v>24.209734122791861</v>
      </c>
      <c r="G1912" s="13">
        <v>25.679380038162613</v>
      </c>
      <c r="H1912" s="13">
        <v>24.476913504563452</v>
      </c>
      <c r="I1912" s="13">
        <v>0</v>
      </c>
      <c r="J1912" s="13">
        <v>0</v>
      </c>
      <c r="K1912" s="13">
        <v>0</v>
      </c>
      <c r="L1912" s="13">
        <v>0</v>
      </c>
      <c r="M1912" s="13">
        <v>0</v>
      </c>
      <c r="N1912" s="13"/>
      <c r="O1912" s="13"/>
    </row>
    <row r="1913" spans="1:15" x14ac:dyDescent="0.35">
      <c r="A1913" s="12" t="str">
        <f t="shared" si="29"/>
        <v>DISTRIBUCION VOLUMEN X CRITERIO (kg ó litros)Bebidas VegetalesMEDIA BAJA</v>
      </c>
      <c r="B1913" s="12" t="s">
        <v>119</v>
      </c>
      <c r="C1913" s="12" t="s">
        <v>175</v>
      </c>
      <c r="D1913" s="12" t="s">
        <v>19</v>
      </c>
      <c r="E1913" s="13">
        <v>30.190632893049298</v>
      </c>
      <c r="F1913" s="13">
        <v>23.993282661482876</v>
      </c>
      <c r="G1913" s="13">
        <v>32.998777683360245</v>
      </c>
      <c r="H1913" s="13">
        <v>45.293909934253165</v>
      </c>
      <c r="I1913" s="13">
        <v>0</v>
      </c>
      <c r="J1913" s="13">
        <v>0</v>
      </c>
      <c r="K1913" s="13">
        <v>0</v>
      </c>
      <c r="L1913" s="13">
        <v>0</v>
      </c>
      <c r="M1913" s="13">
        <v>0</v>
      </c>
      <c r="N1913" s="13"/>
      <c r="O1913" s="13"/>
    </row>
    <row r="1914" spans="1:15" x14ac:dyDescent="0.35">
      <c r="A1914" s="12" t="str">
        <f t="shared" si="29"/>
        <v>DISTRIBUCION VOLUMEN X CRITERIO (kg ó litros)Bebidas VegetalesBAJA</v>
      </c>
      <c r="B1914" s="12" t="s">
        <v>119</v>
      </c>
      <c r="C1914" s="12" t="s">
        <v>175</v>
      </c>
      <c r="D1914" s="12" t="s">
        <v>20</v>
      </c>
      <c r="E1914" s="13">
        <v>20.64857499781823</v>
      </c>
      <c r="F1914" s="13">
        <v>37.319388593770178</v>
      </c>
      <c r="G1914" s="13">
        <v>21.97093653153825</v>
      </c>
      <c r="H1914" s="13">
        <v>11.94760968521202</v>
      </c>
      <c r="I1914" s="13">
        <v>0</v>
      </c>
      <c r="J1914" s="13">
        <v>0</v>
      </c>
      <c r="K1914" s="13">
        <v>0</v>
      </c>
      <c r="L1914" s="13">
        <v>0</v>
      </c>
      <c r="M1914" s="13">
        <v>0</v>
      </c>
      <c r="N1914" s="13"/>
      <c r="O1914" s="13"/>
    </row>
    <row r="1915" spans="1:15" x14ac:dyDescent="0.35">
      <c r="A1915" s="12" t="str">
        <f t="shared" si="29"/>
        <v>DISTRIBUCION VOLUMEN X CRITERIO (kg ó litros)Bebidas VegetalesHOMBRE</v>
      </c>
      <c r="B1915" s="12" t="s">
        <v>119</v>
      </c>
      <c r="C1915" s="12" t="s">
        <v>175</v>
      </c>
      <c r="D1915" s="12" t="s">
        <v>21</v>
      </c>
      <c r="E1915" s="13">
        <v>25.41029834434379</v>
      </c>
      <c r="F1915" s="13">
        <v>29.218474833193071</v>
      </c>
      <c r="G1915" s="13">
        <v>27.909988190295206</v>
      </c>
      <c r="H1915" s="13">
        <v>32.112466876585309</v>
      </c>
      <c r="I1915" s="13">
        <v>0</v>
      </c>
      <c r="J1915" s="13">
        <v>0</v>
      </c>
      <c r="K1915" s="13">
        <v>0</v>
      </c>
      <c r="L1915" s="13">
        <v>0</v>
      </c>
      <c r="M1915" s="13">
        <v>0</v>
      </c>
      <c r="N1915" s="13"/>
      <c r="O1915" s="13"/>
    </row>
    <row r="1916" spans="1:15" x14ac:dyDescent="0.35">
      <c r="A1916" s="12" t="str">
        <f t="shared" si="29"/>
        <v>DISTRIBUCION VOLUMEN X CRITERIO (kg ó litros)Bebidas VegetalesMUJER</v>
      </c>
      <c r="B1916" s="12" t="s">
        <v>119</v>
      </c>
      <c r="C1916" s="12" t="s">
        <v>175</v>
      </c>
      <c r="D1916" s="12" t="s">
        <v>22</v>
      </c>
      <c r="E1916" s="13">
        <v>74.589708710698744</v>
      </c>
      <c r="F1916" s="13">
        <v>70.781548883291535</v>
      </c>
      <c r="G1916" s="13">
        <v>72.090020123275849</v>
      </c>
      <c r="H1916" s="13">
        <v>67.887529128461949</v>
      </c>
      <c r="I1916" s="13">
        <v>0</v>
      </c>
      <c r="J1916" s="13">
        <v>0</v>
      </c>
      <c r="K1916" s="13">
        <v>0</v>
      </c>
      <c r="L1916" s="13">
        <v>0</v>
      </c>
      <c r="M1916" s="13">
        <v>0</v>
      </c>
      <c r="N1916" s="13"/>
      <c r="O1916" s="13"/>
    </row>
    <row r="1917" spans="1:15" x14ac:dyDescent="0.35">
      <c r="A1917" s="12" t="str">
        <f t="shared" si="29"/>
        <v>DISTRIBUCION VOLUMEN X CRITERIO (kg ó litros)InfusionesT.ESPAÑA</v>
      </c>
      <c r="B1917" s="12" t="s">
        <v>119</v>
      </c>
      <c r="C1917" s="12" t="s">
        <v>128</v>
      </c>
      <c r="D1917" s="12" t="s">
        <v>36</v>
      </c>
      <c r="E1917" s="13">
        <v>100</v>
      </c>
      <c r="F1917" s="13">
        <v>100</v>
      </c>
      <c r="G1917" s="13">
        <v>100</v>
      </c>
      <c r="H1917" s="13">
        <v>100</v>
      </c>
      <c r="I1917" s="13">
        <v>0</v>
      </c>
      <c r="J1917" s="13">
        <v>0</v>
      </c>
      <c r="K1917" s="13">
        <v>0</v>
      </c>
      <c r="L1917" s="13">
        <v>0</v>
      </c>
      <c r="M1917" s="13">
        <v>0</v>
      </c>
      <c r="N1917" s="13"/>
      <c r="O1917" s="13"/>
    </row>
    <row r="1918" spans="1:15" x14ac:dyDescent="0.35">
      <c r="A1918" s="12" t="str">
        <f t="shared" si="29"/>
        <v>DISTRIBUCION VOLUMEN X CRITERIO (kg ó litros)InfusionesBCN AM</v>
      </c>
      <c r="B1918" s="12" t="s">
        <v>119</v>
      </c>
      <c r="C1918" s="12" t="s">
        <v>128</v>
      </c>
      <c r="D1918" s="12" t="s">
        <v>1</v>
      </c>
      <c r="E1918" s="13">
        <v>8.8895837369035284</v>
      </c>
      <c r="F1918" s="13">
        <v>7.1303825192987542</v>
      </c>
      <c r="G1918" s="13">
        <v>10.246135222951585</v>
      </c>
      <c r="H1918" s="13">
        <v>11.269894849738527</v>
      </c>
      <c r="I1918" s="13">
        <v>0</v>
      </c>
      <c r="J1918" s="13">
        <v>0</v>
      </c>
      <c r="K1918" s="13">
        <v>0</v>
      </c>
      <c r="L1918" s="13">
        <v>0</v>
      </c>
      <c r="M1918" s="13">
        <v>0</v>
      </c>
      <c r="N1918" s="13"/>
      <c r="O1918" s="13"/>
    </row>
    <row r="1919" spans="1:15" x14ac:dyDescent="0.35">
      <c r="A1919" s="12" t="str">
        <f t="shared" si="29"/>
        <v>DISTRIBUCION VOLUMEN X CRITERIO (kg ó litros)InfusionesREST.CAT ARAGON</v>
      </c>
      <c r="B1919" s="12" t="s">
        <v>119</v>
      </c>
      <c r="C1919" s="12" t="s">
        <v>128</v>
      </c>
      <c r="D1919" s="12" t="s">
        <v>2</v>
      </c>
      <c r="E1919" s="13">
        <v>12.276896435871441</v>
      </c>
      <c r="F1919" s="13">
        <v>12.900678867239787</v>
      </c>
      <c r="G1919" s="13">
        <v>12.407107261144867</v>
      </c>
      <c r="H1919" s="13">
        <v>13.162671435367827</v>
      </c>
      <c r="I1919" s="13">
        <v>0</v>
      </c>
      <c r="J1919" s="13">
        <v>0</v>
      </c>
      <c r="K1919" s="13">
        <v>0</v>
      </c>
      <c r="L1919" s="13">
        <v>0</v>
      </c>
      <c r="M1919" s="13">
        <v>0</v>
      </c>
      <c r="N1919" s="13"/>
      <c r="O1919" s="13"/>
    </row>
    <row r="1920" spans="1:15" x14ac:dyDescent="0.35">
      <c r="A1920" s="12" t="str">
        <f t="shared" si="29"/>
        <v>DISTRIBUCION VOLUMEN X CRITERIO (kg ó litros)InfusionesLEVANTE</v>
      </c>
      <c r="B1920" s="12" t="s">
        <v>119</v>
      </c>
      <c r="C1920" s="12" t="s">
        <v>128</v>
      </c>
      <c r="D1920" s="12" t="s">
        <v>3</v>
      </c>
      <c r="E1920" s="13">
        <v>14.596074022140545</v>
      </c>
      <c r="F1920" s="13">
        <v>12.372848116240579</v>
      </c>
      <c r="G1920" s="13">
        <v>14.080742455946863</v>
      </c>
      <c r="H1920" s="13">
        <v>17.301795667085109</v>
      </c>
      <c r="I1920" s="13">
        <v>0</v>
      </c>
      <c r="J1920" s="13">
        <v>0</v>
      </c>
      <c r="K1920" s="13">
        <v>0</v>
      </c>
      <c r="L1920" s="13">
        <v>0</v>
      </c>
      <c r="M1920" s="13">
        <v>0</v>
      </c>
      <c r="N1920" s="13"/>
      <c r="O1920" s="13"/>
    </row>
    <row r="1921" spans="1:15" x14ac:dyDescent="0.35">
      <c r="A1921" s="12" t="str">
        <f t="shared" si="29"/>
        <v>DISTRIBUCION VOLUMEN X CRITERIO (kg ó litros)InfusionesANDALUCIA</v>
      </c>
      <c r="B1921" s="12" t="s">
        <v>119</v>
      </c>
      <c r="C1921" s="12" t="s">
        <v>128</v>
      </c>
      <c r="D1921" s="12" t="s">
        <v>4</v>
      </c>
      <c r="E1921" s="13">
        <v>16.766966891323225</v>
      </c>
      <c r="F1921" s="13">
        <v>18.977041040606178</v>
      </c>
      <c r="G1921" s="13">
        <v>19.837049731589037</v>
      </c>
      <c r="H1921" s="13">
        <v>17.54514021454812</v>
      </c>
      <c r="I1921" s="13">
        <v>0</v>
      </c>
      <c r="J1921" s="13">
        <v>0</v>
      </c>
      <c r="K1921" s="13">
        <v>0</v>
      </c>
      <c r="L1921" s="13">
        <v>0</v>
      </c>
      <c r="M1921" s="13">
        <v>0</v>
      </c>
      <c r="N1921" s="13"/>
      <c r="O1921" s="13"/>
    </row>
    <row r="1922" spans="1:15" x14ac:dyDescent="0.35">
      <c r="A1922" s="12" t="str">
        <f t="shared" si="29"/>
        <v>DISTRIBUCION VOLUMEN X CRITERIO (kg ó litros)InfusionesMDD AM</v>
      </c>
      <c r="B1922" s="12" t="s">
        <v>119</v>
      </c>
      <c r="C1922" s="12" t="s">
        <v>128</v>
      </c>
      <c r="D1922" s="12" t="s">
        <v>5</v>
      </c>
      <c r="E1922" s="13">
        <v>11.487418887453988</v>
      </c>
      <c r="F1922" s="13">
        <v>11.00421916249887</v>
      </c>
      <c r="G1922" s="13">
        <v>10.653541809904512</v>
      </c>
      <c r="H1922" s="13">
        <v>12.570005882299768</v>
      </c>
      <c r="I1922" s="13">
        <v>0</v>
      </c>
      <c r="J1922" s="13">
        <v>0</v>
      </c>
      <c r="K1922" s="13">
        <v>0</v>
      </c>
      <c r="L1922" s="13">
        <v>0</v>
      </c>
      <c r="M1922" s="13">
        <v>0</v>
      </c>
      <c r="N1922" s="13"/>
      <c r="O1922" s="13"/>
    </row>
    <row r="1923" spans="1:15" x14ac:dyDescent="0.35">
      <c r="A1923" s="12" t="str">
        <f t="shared" si="29"/>
        <v>DISTRIBUCION VOLUMEN X CRITERIO (kg ó litros)InfusionesRTO CENTRO</v>
      </c>
      <c r="B1923" s="12" t="s">
        <v>119</v>
      </c>
      <c r="C1923" s="12" t="s">
        <v>128</v>
      </c>
      <c r="D1923" s="12" t="s">
        <v>6</v>
      </c>
      <c r="E1923" s="13">
        <v>7.7222334522689975</v>
      </c>
      <c r="F1923" s="13">
        <v>8.258971584196976</v>
      </c>
      <c r="G1923" s="13">
        <v>9.3738825394957157</v>
      </c>
      <c r="H1923" s="13">
        <v>4.3278519571542278</v>
      </c>
      <c r="I1923" s="13">
        <v>0</v>
      </c>
      <c r="J1923" s="13">
        <v>0</v>
      </c>
      <c r="K1923" s="13">
        <v>0</v>
      </c>
      <c r="L1923" s="13">
        <v>0</v>
      </c>
      <c r="M1923" s="13">
        <v>0</v>
      </c>
      <c r="N1923" s="13"/>
      <c r="O1923" s="13"/>
    </row>
    <row r="1924" spans="1:15" x14ac:dyDescent="0.35">
      <c r="A1924" s="12" t="str">
        <f t="shared" ref="A1924:A1987" si="30">B1924&amp;C1924&amp;D1924</f>
        <v>DISTRIBUCION VOLUMEN X CRITERIO (kg ó litros)InfusionesNORTE-CENTRO</v>
      </c>
      <c r="B1924" s="12" t="s">
        <v>119</v>
      </c>
      <c r="C1924" s="12" t="s">
        <v>128</v>
      </c>
      <c r="D1924" s="12" t="s">
        <v>7</v>
      </c>
      <c r="E1924" s="13">
        <v>11.34334586237453</v>
      </c>
      <c r="F1924" s="13">
        <v>10.894836773798001</v>
      </c>
      <c r="G1924" s="13">
        <v>10.351535479801226</v>
      </c>
      <c r="H1924" s="13">
        <v>9.9695565789869107</v>
      </c>
      <c r="I1924" s="13">
        <v>0</v>
      </c>
      <c r="J1924" s="13">
        <v>0</v>
      </c>
      <c r="K1924" s="13">
        <v>0</v>
      </c>
      <c r="L1924" s="13">
        <v>0</v>
      </c>
      <c r="M1924" s="13">
        <v>0</v>
      </c>
      <c r="N1924" s="13"/>
      <c r="O1924" s="13"/>
    </row>
    <row r="1925" spans="1:15" x14ac:dyDescent="0.35">
      <c r="A1925" s="12" t="str">
        <f t="shared" si="30"/>
        <v>DISTRIBUCION VOLUMEN X CRITERIO (kg ó litros)InfusionesNOROESTE</v>
      </c>
      <c r="B1925" s="12" t="s">
        <v>119</v>
      </c>
      <c r="C1925" s="12" t="s">
        <v>128</v>
      </c>
      <c r="D1925" s="12" t="s">
        <v>8</v>
      </c>
      <c r="E1925" s="13">
        <v>16.917474545741566</v>
      </c>
      <c r="F1925" s="13">
        <v>18.461029340077122</v>
      </c>
      <c r="G1925" s="13">
        <v>13.050008676126037</v>
      </c>
      <c r="H1925" s="13">
        <v>13.853074032021457</v>
      </c>
      <c r="I1925" s="13">
        <v>0</v>
      </c>
      <c r="J1925" s="13">
        <v>0</v>
      </c>
      <c r="K1925" s="13">
        <v>0</v>
      </c>
      <c r="L1925" s="13">
        <v>0</v>
      </c>
      <c r="M1925" s="13">
        <v>0</v>
      </c>
      <c r="N1925" s="13"/>
      <c r="O1925" s="13"/>
    </row>
    <row r="1926" spans="1:15" x14ac:dyDescent="0.35">
      <c r="A1926" s="12" t="str">
        <f t="shared" si="30"/>
        <v>DISTRIBUCION VOLUMEN X CRITERIO (kg ó litros)Infusiones&lt;2MIL</v>
      </c>
      <c r="B1926" s="12" t="s">
        <v>119</v>
      </c>
      <c r="C1926" s="12" t="s">
        <v>128</v>
      </c>
      <c r="D1926" s="12" t="s">
        <v>9</v>
      </c>
      <c r="E1926" s="13">
        <v>5.1228490933731186</v>
      </c>
      <c r="F1926" s="13">
        <v>5.356772825374355</v>
      </c>
      <c r="G1926" s="13">
        <v>8.7387998928305546</v>
      </c>
      <c r="H1926" s="13">
        <v>4.3789985360050814</v>
      </c>
      <c r="I1926" s="13">
        <v>0</v>
      </c>
      <c r="J1926" s="13">
        <v>0</v>
      </c>
      <c r="K1926" s="13">
        <v>0</v>
      </c>
      <c r="L1926" s="13">
        <v>0</v>
      </c>
      <c r="M1926" s="13">
        <v>0</v>
      </c>
      <c r="N1926" s="13"/>
      <c r="O1926" s="13"/>
    </row>
    <row r="1927" spans="1:15" x14ac:dyDescent="0.35">
      <c r="A1927" s="12" t="str">
        <f t="shared" si="30"/>
        <v>DISTRIBUCION VOLUMEN X CRITERIO (kg ó litros)Infusiones2-5MIL</v>
      </c>
      <c r="B1927" s="12" t="s">
        <v>119</v>
      </c>
      <c r="C1927" s="12" t="s">
        <v>128</v>
      </c>
      <c r="D1927" s="12" t="s">
        <v>10</v>
      </c>
      <c r="E1927" s="13">
        <v>6.7983319991610376</v>
      </c>
      <c r="F1927" s="13">
        <v>5.4721084238146389</v>
      </c>
      <c r="G1927" s="13">
        <v>5.7166063970009846</v>
      </c>
      <c r="H1927" s="13">
        <v>5.4508493678175078</v>
      </c>
      <c r="I1927" s="13">
        <v>0</v>
      </c>
      <c r="J1927" s="13">
        <v>0</v>
      </c>
      <c r="K1927" s="13">
        <v>0</v>
      </c>
      <c r="L1927" s="13">
        <v>0</v>
      </c>
      <c r="M1927" s="13">
        <v>0</v>
      </c>
      <c r="N1927" s="13"/>
      <c r="O1927" s="13"/>
    </row>
    <row r="1928" spans="1:15" x14ac:dyDescent="0.35">
      <c r="A1928" s="12" t="str">
        <f t="shared" si="30"/>
        <v>DISTRIBUCION VOLUMEN X CRITERIO (kg ó litros)Infusiones5-10MIL</v>
      </c>
      <c r="B1928" s="12" t="s">
        <v>119</v>
      </c>
      <c r="C1928" s="12" t="s">
        <v>128</v>
      </c>
      <c r="D1928" s="12" t="s">
        <v>11</v>
      </c>
      <c r="E1928" s="13">
        <v>4.4700271871127706</v>
      </c>
      <c r="F1928" s="13">
        <v>5.3325785094834108</v>
      </c>
      <c r="G1928" s="13">
        <v>5.3337419436782945</v>
      </c>
      <c r="H1928" s="13">
        <v>4.9664587707138734</v>
      </c>
      <c r="I1928" s="13">
        <v>0</v>
      </c>
      <c r="J1928" s="13">
        <v>0</v>
      </c>
      <c r="K1928" s="13">
        <v>0</v>
      </c>
      <c r="L1928" s="13">
        <v>0</v>
      </c>
      <c r="M1928" s="13">
        <v>0</v>
      </c>
      <c r="N1928" s="13"/>
      <c r="O1928" s="13"/>
    </row>
    <row r="1929" spans="1:15" x14ac:dyDescent="0.35">
      <c r="A1929" s="12" t="str">
        <f t="shared" si="30"/>
        <v>DISTRIBUCION VOLUMEN X CRITERIO (kg ó litros)Infusiones10-30MIL</v>
      </c>
      <c r="B1929" s="12" t="s">
        <v>119</v>
      </c>
      <c r="C1929" s="12" t="s">
        <v>128</v>
      </c>
      <c r="D1929" s="12" t="s">
        <v>12</v>
      </c>
      <c r="E1929" s="13">
        <v>18.33848864843528</v>
      </c>
      <c r="F1929" s="13">
        <v>20.399993565415709</v>
      </c>
      <c r="G1929" s="13">
        <v>16.571261100259861</v>
      </c>
      <c r="H1929" s="13">
        <v>17.652293160485922</v>
      </c>
      <c r="I1929" s="13">
        <v>0</v>
      </c>
      <c r="J1929" s="13">
        <v>0</v>
      </c>
      <c r="K1929" s="13">
        <v>0</v>
      </c>
      <c r="L1929" s="13">
        <v>0</v>
      </c>
      <c r="M1929" s="13">
        <v>0</v>
      </c>
      <c r="N1929" s="13"/>
      <c r="O1929" s="13"/>
    </row>
    <row r="1930" spans="1:15" x14ac:dyDescent="0.35">
      <c r="A1930" s="12" t="str">
        <f t="shared" si="30"/>
        <v>DISTRIBUCION VOLUMEN X CRITERIO (kg ó litros)Infusiones30-100MIL</v>
      </c>
      <c r="B1930" s="12" t="s">
        <v>119</v>
      </c>
      <c r="C1930" s="12" t="s">
        <v>128</v>
      </c>
      <c r="D1930" s="12" t="s">
        <v>13</v>
      </c>
      <c r="E1930" s="13">
        <v>17.085842277470658</v>
      </c>
      <c r="F1930" s="13">
        <v>17.14243319620633</v>
      </c>
      <c r="G1930" s="13">
        <v>19.728739714511477</v>
      </c>
      <c r="H1930" s="13">
        <v>21.820034972686035</v>
      </c>
      <c r="I1930" s="13">
        <v>0</v>
      </c>
      <c r="J1930" s="13">
        <v>0</v>
      </c>
      <c r="K1930" s="13">
        <v>0</v>
      </c>
      <c r="L1930" s="13">
        <v>0</v>
      </c>
      <c r="M1930" s="13">
        <v>0</v>
      </c>
      <c r="N1930" s="13"/>
      <c r="O1930" s="13"/>
    </row>
    <row r="1931" spans="1:15" x14ac:dyDescent="0.35">
      <c r="A1931" s="12" t="str">
        <f t="shared" si="30"/>
        <v>DISTRIBUCION VOLUMEN X CRITERIO (kg ó litros)Infusiones100-200MIL</v>
      </c>
      <c r="B1931" s="12" t="s">
        <v>119</v>
      </c>
      <c r="C1931" s="12" t="s">
        <v>128</v>
      </c>
      <c r="D1931" s="12" t="s">
        <v>14</v>
      </c>
      <c r="E1931" s="13">
        <v>16.615233920138941</v>
      </c>
      <c r="F1931" s="13">
        <v>13.205283184241443</v>
      </c>
      <c r="G1931" s="13">
        <v>10.690583756861342</v>
      </c>
      <c r="H1931" s="13">
        <v>10.63362861274152</v>
      </c>
      <c r="I1931" s="13">
        <v>0</v>
      </c>
      <c r="J1931" s="13">
        <v>0</v>
      </c>
      <c r="K1931" s="13">
        <v>0</v>
      </c>
      <c r="L1931" s="13">
        <v>0</v>
      </c>
      <c r="M1931" s="13">
        <v>0</v>
      </c>
      <c r="N1931" s="13"/>
      <c r="O1931" s="13"/>
    </row>
    <row r="1932" spans="1:15" x14ac:dyDescent="0.35">
      <c r="A1932" s="12" t="str">
        <f t="shared" si="30"/>
        <v>DISTRIBUCION VOLUMEN X CRITERIO (kg ó litros)Infusiones200-500MIL</v>
      </c>
      <c r="B1932" s="12" t="s">
        <v>119</v>
      </c>
      <c r="C1932" s="12" t="s">
        <v>128</v>
      </c>
      <c r="D1932" s="12" t="s">
        <v>15</v>
      </c>
      <c r="E1932" s="13">
        <v>13.899359841487543</v>
      </c>
      <c r="F1932" s="13">
        <v>15.04243824530932</v>
      </c>
      <c r="G1932" s="13">
        <v>16.084537161580027</v>
      </c>
      <c r="H1932" s="13">
        <v>15.650047395659156</v>
      </c>
      <c r="I1932" s="13">
        <v>0</v>
      </c>
      <c r="J1932" s="13">
        <v>0</v>
      </c>
      <c r="K1932" s="13">
        <v>0</v>
      </c>
      <c r="L1932" s="13">
        <v>0</v>
      </c>
      <c r="M1932" s="13">
        <v>0</v>
      </c>
      <c r="N1932" s="13"/>
      <c r="O1932" s="13"/>
    </row>
    <row r="1933" spans="1:15" x14ac:dyDescent="0.35">
      <c r="A1933" s="12" t="str">
        <f t="shared" si="30"/>
        <v>DISTRIBUCION VOLUMEN X CRITERIO (kg ó litros)Infusiones&gt;500MIL</v>
      </c>
      <c r="B1933" s="12" t="s">
        <v>119</v>
      </c>
      <c r="C1933" s="12" t="s">
        <v>128</v>
      </c>
      <c r="D1933" s="12" t="s">
        <v>16</v>
      </c>
      <c r="E1933" s="13">
        <v>17.669865896379417</v>
      </c>
      <c r="F1933" s="13">
        <v>18.048404880966931</v>
      </c>
      <c r="G1933" s="13">
        <v>17.135731891907032</v>
      </c>
      <c r="H1933" s="13">
        <v>19.447683216394218</v>
      </c>
      <c r="I1933" s="13">
        <v>0</v>
      </c>
      <c r="J1933" s="13">
        <v>0</v>
      </c>
      <c r="K1933" s="13">
        <v>0</v>
      </c>
      <c r="L1933" s="13">
        <v>0</v>
      </c>
      <c r="M1933" s="13">
        <v>0</v>
      </c>
      <c r="N1933" s="13"/>
      <c r="O1933" s="13"/>
    </row>
    <row r="1934" spans="1:15" x14ac:dyDescent="0.35">
      <c r="A1934" s="12" t="str">
        <f t="shared" si="30"/>
        <v>DISTRIBUCION VOLUMEN X CRITERIO (kg ó litros)InfusionesDE 15 A 19 AÑOS</v>
      </c>
      <c r="B1934" s="12" t="s">
        <v>119</v>
      </c>
      <c r="C1934" s="12" t="s">
        <v>128</v>
      </c>
      <c r="D1934" s="12" t="s">
        <v>39</v>
      </c>
      <c r="E1934" s="13">
        <v>0.79229891239135497</v>
      </c>
      <c r="F1934" s="13">
        <v>2.4263395849070126</v>
      </c>
      <c r="G1934" s="13">
        <v>2.1729620034954773</v>
      </c>
      <c r="H1934" s="13">
        <v>0.28870777747834081</v>
      </c>
      <c r="I1934" s="13">
        <v>0</v>
      </c>
      <c r="J1934" s="13">
        <v>0</v>
      </c>
      <c r="K1934" s="13">
        <v>0</v>
      </c>
      <c r="L1934" s="13">
        <v>0</v>
      </c>
      <c r="M1934" s="13">
        <v>0</v>
      </c>
      <c r="N1934" s="13"/>
      <c r="O1934" s="13"/>
    </row>
    <row r="1935" spans="1:15" x14ac:dyDescent="0.35">
      <c r="A1935" s="12" t="str">
        <f t="shared" si="30"/>
        <v>DISTRIBUCION VOLUMEN X CRITERIO (kg ó litros)InfusionesDE 20 A 24 AÑOS</v>
      </c>
      <c r="B1935" s="12" t="s">
        <v>119</v>
      </c>
      <c r="C1935" s="12" t="s">
        <v>128</v>
      </c>
      <c r="D1935" s="12" t="s">
        <v>40</v>
      </c>
      <c r="E1935" s="13">
        <v>1.7363952817221209</v>
      </c>
      <c r="F1935" s="13">
        <v>1.8188187042393076</v>
      </c>
      <c r="G1935" s="13">
        <v>2.0029971158175406</v>
      </c>
      <c r="H1935" s="13">
        <v>2.4837415135097354</v>
      </c>
      <c r="I1935" s="13">
        <v>0</v>
      </c>
      <c r="J1935" s="13">
        <v>0</v>
      </c>
      <c r="K1935" s="13">
        <v>0</v>
      </c>
      <c r="L1935" s="13">
        <v>0</v>
      </c>
      <c r="M1935" s="13">
        <v>0</v>
      </c>
      <c r="N1935" s="13"/>
      <c r="O1935" s="13"/>
    </row>
    <row r="1936" spans="1:15" x14ac:dyDescent="0.35">
      <c r="A1936" s="12" t="str">
        <f t="shared" si="30"/>
        <v>DISTRIBUCION VOLUMEN X CRITERIO (kg ó litros)InfusionesDE 25 A 34 AÑOS</v>
      </c>
      <c r="B1936" s="12" t="s">
        <v>119</v>
      </c>
      <c r="C1936" s="12" t="s">
        <v>128</v>
      </c>
      <c r="D1936" s="12" t="s">
        <v>41</v>
      </c>
      <c r="E1936" s="13">
        <v>7.8802036500359414</v>
      </c>
      <c r="F1936" s="13">
        <v>11.117531308506654</v>
      </c>
      <c r="G1936" s="13">
        <v>9.8844197156422098</v>
      </c>
      <c r="H1936" s="13">
        <v>11.231943473347016</v>
      </c>
      <c r="I1936" s="13">
        <v>0</v>
      </c>
      <c r="J1936" s="13">
        <v>0</v>
      </c>
      <c r="K1936" s="13">
        <v>0</v>
      </c>
      <c r="L1936" s="13">
        <v>0</v>
      </c>
      <c r="M1936" s="13">
        <v>0</v>
      </c>
      <c r="N1936" s="13"/>
      <c r="O1936" s="13"/>
    </row>
    <row r="1937" spans="1:15" x14ac:dyDescent="0.35">
      <c r="A1937" s="12" t="str">
        <f t="shared" si="30"/>
        <v>DISTRIBUCION VOLUMEN X CRITERIO (kg ó litros)InfusionesDE 35 A 49 AÑOS</v>
      </c>
      <c r="B1937" s="12" t="s">
        <v>119</v>
      </c>
      <c r="C1937" s="12" t="s">
        <v>128</v>
      </c>
      <c r="D1937" s="12" t="s">
        <v>42</v>
      </c>
      <c r="E1937" s="13">
        <v>32.354433898030202</v>
      </c>
      <c r="F1937" s="13">
        <v>26.833924867208825</v>
      </c>
      <c r="G1937" s="13">
        <v>29.163399927094176</v>
      </c>
      <c r="H1937" s="13">
        <v>24.746139535441429</v>
      </c>
      <c r="I1937" s="13">
        <v>0</v>
      </c>
      <c r="J1937" s="13">
        <v>0</v>
      </c>
      <c r="K1937" s="13">
        <v>0</v>
      </c>
      <c r="L1937" s="13">
        <v>0</v>
      </c>
      <c r="M1937" s="13">
        <v>0</v>
      </c>
      <c r="N1937" s="13"/>
      <c r="O1937" s="13"/>
    </row>
    <row r="1938" spans="1:15" x14ac:dyDescent="0.35">
      <c r="A1938" s="12" t="str">
        <f t="shared" si="30"/>
        <v>DISTRIBUCION VOLUMEN X CRITERIO (kg ó litros)InfusionesDE 50 A 59 AÑOS</v>
      </c>
      <c r="B1938" s="12" t="s">
        <v>119</v>
      </c>
      <c r="C1938" s="12" t="s">
        <v>128</v>
      </c>
      <c r="D1938" s="12" t="s">
        <v>43</v>
      </c>
      <c r="E1938" s="13">
        <v>22.966607399410833</v>
      </c>
      <c r="F1938" s="13">
        <v>26.539497538004376</v>
      </c>
      <c r="G1938" s="13">
        <v>24.753886000004627</v>
      </c>
      <c r="H1938" s="13">
        <v>26.31871700046257</v>
      </c>
      <c r="I1938" s="13">
        <v>0</v>
      </c>
      <c r="J1938" s="13">
        <v>0</v>
      </c>
      <c r="K1938" s="13">
        <v>0</v>
      </c>
      <c r="L1938" s="13">
        <v>0</v>
      </c>
      <c r="M1938" s="13">
        <v>0</v>
      </c>
      <c r="N1938" s="13"/>
      <c r="O1938" s="13"/>
    </row>
    <row r="1939" spans="1:15" x14ac:dyDescent="0.35">
      <c r="A1939" s="12" t="str">
        <f t="shared" si="30"/>
        <v>DISTRIBUCION VOLUMEN X CRITERIO (kg ó litros)InfusionesDE 60 A 75 AÑOS</v>
      </c>
      <c r="B1939" s="12" t="s">
        <v>119</v>
      </c>
      <c r="C1939" s="12" t="s">
        <v>128</v>
      </c>
      <c r="D1939" s="12" t="s">
        <v>44</v>
      </c>
      <c r="E1939" s="13">
        <v>34.270054441887503</v>
      </c>
      <c r="F1939" s="13">
        <v>31.263906942893204</v>
      </c>
      <c r="G1939" s="13">
        <v>32.022333228032608</v>
      </c>
      <c r="H1939" s="13">
        <v>34.930754671904893</v>
      </c>
      <c r="I1939" s="13">
        <v>0</v>
      </c>
      <c r="J1939" s="13">
        <v>0</v>
      </c>
      <c r="K1939" s="13">
        <v>0</v>
      </c>
      <c r="L1939" s="13">
        <v>0</v>
      </c>
      <c r="M1939" s="13">
        <v>0</v>
      </c>
      <c r="N1939" s="13"/>
      <c r="O1939" s="13"/>
    </row>
    <row r="1940" spans="1:15" x14ac:dyDescent="0.35">
      <c r="A1940" s="12" t="str">
        <f t="shared" si="30"/>
        <v>DISTRIBUCION VOLUMEN X CRITERIO (kg ó litros)InfusionesALTA Y MEDIA ALTA</v>
      </c>
      <c r="B1940" s="12" t="s">
        <v>119</v>
      </c>
      <c r="C1940" s="12" t="s">
        <v>128</v>
      </c>
      <c r="D1940" s="12" t="s">
        <v>17</v>
      </c>
      <c r="E1940" s="13">
        <v>25.245839833947169</v>
      </c>
      <c r="F1940" s="13">
        <v>26.003242584153231</v>
      </c>
      <c r="G1940" s="13">
        <v>26.15935260992978</v>
      </c>
      <c r="H1940" s="13">
        <v>21.008196686166496</v>
      </c>
      <c r="I1940" s="13">
        <v>0</v>
      </c>
      <c r="J1940" s="13">
        <v>0</v>
      </c>
      <c r="K1940" s="13">
        <v>0</v>
      </c>
      <c r="L1940" s="13">
        <v>0</v>
      </c>
      <c r="M1940" s="13">
        <v>0</v>
      </c>
      <c r="N1940" s="13"/>
      <c r="O1940" s="13"/>
    </row>
    <row r="1941" spans="1:15" x14ac:dyDescent="0.35">
      <c r="A1941" s="12" t="str">
        <f t="shared" si="30"/>
        <v>DISTRIBUCION VOLUMEN X CRITERIO (kg ó litros)InfusionesMEDIA</v>
      </c>
      <c r="B1941" s="12" t="s">
        <v>119</v>
      </c>
      <c r="C1941" s="12" t="s">
        <v>128</v>
      </c>
      <c r="D1941" s="12" t="s">
        <v>18</v>
      </c>
      <c r="E1941" s="13">
        <v>38.841803085120908</v>
      </c>
      <c r="F1941" s="13">
        <v>37.728340452367078</v>
      </c>
      <c r="G1941" s="13">
        <v>34.223490717690574</v>
      </c>
      <c r="H1941" s="13">
        <v>39.314175373535129</v>
      </c>
      <c r="I1941" s="13">
        <v>0</v>
      </c>
      <c r="J1941" s="13">
        <v>0</v>
      </c>
      <c r="K1941" s="13">
        <v>0</v>
      </c>
      <c r="L1941" s="13">
        <v>0</v>
      </c>
      <c r="M1941" s="13">
        <v>0</v>
      </c>
      <c r="N1941" s="13"/>
      <c r="O1941" s="13"/>
    </row>
    <row r="1942" spans="1:15" x14ac:dyDescent="0.35">
      <c r="A1942" s="12" t="str">
        <f t="shared" si="30"/>
        <v>DISTRIBUCION VOLUMEN X CRITERIO (kg ó litros)InfusionesMEDIA BAJA</v>
      </c>
      <c r="B1942" s="12" t="s">
        <v>119</v>
      </c>
      <c r="C1942" s="12" t="s">
        <v>128</v>
      </c>
      <c r="D1942" s="12" t="s">
        <v>19</v>
      </c>
      <c r="E1942" s="13">
        <v>21.431669084304549</v>
      </c>
      <c r="F1942" s="13">
        <v>20.811459776107149</v>
      </c>
      <c r="G1942" s="13">
        <v>21.244611297991032</v>
      </c>
      <c r="H1942" s="13">
        <v>22.150749750529869</v>
      </c>
      <c r="I1942" s="13">
        <v>0</v>
      </c>
      <c r="J1942" s="13">
        <v>0</v>
      </c>
      <c r="K1942" s="13">
        <v>0</v>
      </c>
      <c r="L1942" s="13">
        <v>0</v>
      </c>
      <c r="M1942" s="13">
        <v>0</v>
      </c>
      <c r="N1942" s="13"/>
      <c r="O1942" s="13"/>
    </row>
    <row r="1943" spans="1:15" x14ac:dyDescent="0.35">
      <c r="A1943" s="12" t="str">
        <f t="shared" si="30"/>
        <v>DISTRIBUCION VOLUMEN X CRITERIO (kg ó litros)InfusionesBAJA</v>
      </c>
      <c r="B1943" s="12" t="s">
        <v>119</v>
      </c>
      <c r="C1943" s="12" t="s">
        <v>128</v>
      </c>
      <c r="D1943" s="12" t="s">
        <v>20</v>
      </c>
      <c r="E1943" s="13">
        <v>14.480689162208121</v>
      </c>
      <c r="F1943" s="13">
        <v>15.456959860700547</v>
      </c>
      <c r="G1943" s="13">
        <v>18.372546779166775</v>
      </c>
      <c r="H1943" s="13">
        <v>17.526872435728158</v>
      </c>
      <c r="I1943" s="13">
        <v>0</v>
      </c>
      <c r="J1943" s="13">
        <v>0</v>
      </c>
      <c r="K1943" s="13">
        <v>0</v>
      </c>
      <c r="L1943" s="13">
        <v>0</v>
      </c>
      <c r="M1943" s="13">
        <v>0</v>
      </c>
      <c r="N1943" s="13"/>
      <c r="O1943" s="13"/>
    </row>
    <row r="1944" spans="1:15" x14ac:dyDescent="0.35">
      <c r="A1944" s="12" t="str">
        <f t="shared" si="30"/>
        <v>DISTRIBUCION VOLUMEN X CRITERIO (kg ó litros)InfusionesHOMBRE</v>
      </c>
      <c r="B1944" s="12" t="s">
        <v>119</v>
      </c>
      <c r="C1944" s="12" t="s">
        <v>128</v>
      </c>
      <c r="D1944" s="12" t="s">
        <v>21</v>
      </c>
      <c r="E1944" s="13">
        <v>45.867781076869917</v>
      </c>
      <c r="F1944" s="13">
        <v>46.929222966760854</v>
      </c>
      <c r="G1944" s="13">
        <v>44.051327806042757</v>
      </c>
      <c r="H1944" s="13">
        <v>45.208582756288166</v>
      </c>
      <c r="I1944" s="13">
        <v>0</v>
      </c>
      <c r="J1944" s="13">
        <v>0</v>
      </c>
      <c r="K1944" s="13">
        <v>0</v>
      </c>
      <c r="L1944" s="13">
        <v>0</v>
      </c>
      <c r="M1944" s="13">
        <v>0</v>
      </c>
      <c r="N1944" s="13"/>
      <c r="O1944" s="13"/>
    </row>
    <row r="1945" spans="1:15" x14ac:dyDescent="0.35">
      <c r="A1945" s="12" t="str">
        <f t="shared" si="30"/>
        <v>DISTRIBUCION VOLUMEN X CRITERIO (kg ó litros)InfusionesMUJER</v>
      </c>
      <c r="B1945" s="12" t="s">
        <v>119</v>
      </c>
      <c r="C1945" s="12" t="s">
        <v>128</v>
      </c>
      <c r="D1945" s="12" t="s">
        <v>22</v>
      </c>
      <c r="E1945" s="13">
        <v>54.132212512435949</v>
      </c>
      <c r="F1945" s="13">
        <v>53.070794700450328</v>
      </c>
      <c r="G1945" s="13">
        <v>55.948672410076959</v>
      </c>
      <c r="H1945" s="13">
        <v>54.791410561600465</v>
      </c>
      <c r="I1945" s="13">
        <v>0</v>
      </c>
      <c r="J1945" s="13">
        <v>0</v>
      </c>
      <c r="K1945" s="13">
        <v>0</v>
      </c>
      <c r="L1945" s="13">
        <v>0</v>
      </c>
      <c r="M1945" s="13">
        <v>0</v>
      </c>
      <c r="N1945" s="13"/>
      <c r="O1945" s="13"/>
    </row>
    <row r="1946" spans="1:15" x14ac:dyDescent="0.35">
      <c r="A1946" s="12" t="str">
        <f t="shared" si="30"/>
        <v>DISTRIBUCION VOLUMEN X CRITERIO (kg ó litros)Resto Bebidas CalienteT.ESPAÑA</v>
      </c>
      <c r="B1946" s="12" t="s">
        <v>119</v>
      </c>
      <c r="C1946" s="12" t="s">
        <v>129</v>
      </c>
      <c r="D1946" s="12" t="s">
        <v>36</v>
      </c>
      <c r="E1946" s="13">
        <v>100</v>
      </c>
      <c r="F1946" s="13">
        <v>100</v>
      </c>
      <c r="G1946" s="13">
        <v>100</v>
      </c>
      <c r="H1946" s="13">
        <v>100</v>
      </c>
      <c r="I1946" s="13">
        <v>0</v>
      </c>
      <c r="J1946" s="13">
        <v>0</v>
      </c>
      <c r="K1946" s="13">
        <v>0</v>
      </c>
      <c r="L1946" s="13">
        <v>0</v>
      </c>
      <c r="M1946" s="13">
        <v>0</v>
      </c>
      <c r="N1946" s="13"/>
      <c r="O1946" s="13"/>
    </row>
    <row r="1947" spans="1:15" x14ac:dyDescent="0.35">
      <c r="A1947" s="12" t="str">
        <f t="shared" si="30"/>
        <v>DISTRIBUCION VOLUMEN X CRITERIO (kg ó litros)Resto Bebidas CalienteBCN AM</v>
      </c>
      <c r="B1947" s="12" t="s">
        <v>119</v>
      </c>
      <c r="C1947" s="12" t="s">
        <v>129</v>
      </c>
      <c r="D1947" s="12" t="s">
        <v>1</v>
      </c>
      <c r="E1947" s="13">
        <v>11.753517791765864</v>
      </c>
      <c r="F1947" s="13">
        <v>10.837871095571932</v>
      </c>
      <c r="G1947" s="13">
        <v>11.53977372169193</v>
      </c>
      <c r="H1947" s="13">
        <v>11.089632077142564</v>
      </c>
      <c r="I1947" s="13">
        <v>0</v>
      </c>
      <c r="J1947" s="13">
        <v>0</v>
      </c>
      <c r="K1947" s="13">
        <v>0</v>
      </c>
      <c r="L1947" s="13">
        <v>0</v>
      </c>
      <c r="M1947" s="13">
        <v>0</v>
      </c>
      <c r="N1947" s="13"/>
      <c r="O1947" s="13"/>
    </row>
    <row r="1948" spans="1:15" x14ac:dyDescent="0.35">
      <c r="A1948" s="12" t="str">
        <f t="shared" si="30"/>
        <v>DISTRIBUCION VOLUMEN X CRITERIO (kg ó litros)Resto Bebidas CalienteREST.CAT ARAGON</v>
      </c>
      <c r="B1948" s="12" t="s">
        <v>119</v>
      </c>
      <c r="C1948" s="12" t="s">
        <v>129</v>
      </c>
      <c r="D1948" s="12" t="s">
        <v>2</v>
      </c>
      <c r="E1948" s="13">
        <v>12.529999761646597</v>
      </c>
      <c r="F1948" s="13">
        <v>12.895484069264199</v>
      </c>
      <c r="G1948" s="13">
        <v>12.339066130300596</v>
      </c>
      <c r="H1948" s="13">
        <v>13.94558910452665</v>
      </c>
      <c r="I1948" s="13">
        <v>0</v>
      </c>
      <c r="J1948" s="13">
        <v>0</v>
      </c>
      <c r="K1948" s="13">
        <v>0</v>
      </c>
      <c r="L1948" s="13">
        <v>0</v>
      </c>
      <c r="M1948" s="13">
        <v>0</v>
      </c>
      <c r="N1948" s="13"/>
      <c r="O1948" s="13"/>
    </row>
    <row r="1949" spans="1:15" x14ac:dyDescent="0.35">
      <c r="A1949" s="12" t="str">
        <f t="shared" si="30"/>
        <v>DISTRIBUCION VOLUMEN X CRITERIO (kg ó litros)Resto Bebidas CalienteLEVANTE</v>
      </c>
      <c r="B1949" s="12" t="s">
        <v>119</v>
      </c>
      <c r="C1949" s="12" t="s">
        <v>129</v>
      </c>
      <c r="D1949" s="12" t="s">
        <v>3</v>
      </c>
      <c r="E1949" s="13">
        <v>13.842607150355841</v>
      </c>
      <c r="F1949" s="13">
        <v>15.518291618633315</v>
      </c>
      <c r="G1949" s="13">
        <v>15.917564806931416</v>
      </c>
      <c r="H1949" s="13">
        <v>17.615934251208579</v>
      </c>
      <c r="I1949" s="13">
        <v>0</v>
      </c>
      <c r="J1949" s="13">
        <v>0</v>
      </c>
      <c r="K1949" s="13">
        <v>0</v>
      </c>
      <c r="L1949" s="13">
        <v>0</v>
      </c>
      <c r="M1949" s="13">
        <v>0</v>
      </c>
      <c r="N1949" s="13"/>
      <c r="O1949" s="13"/>
    </row>
    <row r="1950" spans="1:15" x14ac:dyDescent="0.35">
      <c r="A1950" s="12" t="str">
        <f t="shared" si="30"/>
        <v>DISTRIBUCION VOLUMEN X CRITERIO (kg ó litros)Resto Bebidas CalienteANDALUCIA</v>
      </c>
      <c r="B1950" s="12" t="s">
        <v>119</v>
      </c>
      <c r="C1950" s="12" t="s">
        <v>129</v>
      </c>
      <c r="D1950" s="12" t="s">
        <v>4</v>
      </c>
      <c r="E1950" s="13">
        <v>21.411008209427656</v>
      </c>
      <c r="F1950" s="13">
        <v>23.727856446579612</v>
      </c>
      <c r="G1950" s="13">
        <v>22.897981425198115</v>
      </c>
      <c r="H1950" s="13">
        <v>20.129597041869722</v>
      </c>
      <c r="I1950" s="13">
        <v>0</v>
      </c>
      <c r="J1950" s="13">
        <v>0</v>
      </c>
      <c r="K1950" s="13">
        <v>0</v>
      </c>
      <c r="L1950" s="13">
        <v>0</v>
      </c>
      <c r="M1950" s="13">
        <v>0</v>
      </c>
      <c r="N1950" s="13"/>
      <c r="O1950" s="13"/>
    </row>
    <row r="1951" spans="1:15" x14ac:dyDescent="0.35">
      <c r="A1951" s="12" t="str">
        <f t="shared" si="30"/>
        <v>DISTRIBUCION VOLUMEN X CRITERIO (kg ó litros)Resto Bebidas CalienteMDD AM</v>
      </c>
      <c r="B1951" s="12" t="s">
        <v>119</v>
      </c>
      <c r="C1951" s="12" t="s">
        <v>129</v>
      </c>
      <c r="D1951" s="12" t="s">
        <v>5</v>
      </c>
      <c r="E1951" s="13">
        <v>14.836624682336739</v>
      </c>
      <c r="F1951" s="13">
        <v>13.279597772863058</v>
      </c>
      <c r="G1951" s="13">
        <v>12.805174443511433</v>
      </c>
      <c r="H1951" s="13">
        <v>11.05118685495928</v>
      </c>
      <c r="I1951" s="13">
        <v>0</v>
      </c>
      <c r="J1951" s="13">
        <v>0</v>
      </c>
      <c r="K1951" s="13">
        <v>0</v>
      </c>
      <c r="L1951" s="13">
        <v>0</v>
      </c>
      <c r="M1951" s="13">
        <v>0</v>
      </c>
      <c r="N1951" s="13"/>
      <c r="O1951" s="13"/>
    </row>
    <row r="1952" spans="1:15" x14ac:dyDescent="0.35">
      <c r="A1952" s="12" t="str">
        <f t="shared" si="30"/>
        <v>DISTRIBUCION VOLUMEN X CRITERIO (kg ó litros)Resto Bebidas CalienteRTO CENTRO</v>
      </c>
      <c r="B1952" s="12" t="s">
        <v>119</v>
      </c>
      <c r="C1952" s="12" t="s">
        <v>129</v>
      </c>
      <c r="D1952" s="12" t="s">
        <v>6</v>
      </c>
      <c r="E1952" s="13">
        <v>7.8773983720884218</v>
      </c>
      <c r="F1952" s="13">
        <v>8.9054921670717988</v>
      </c>
      <c r="G1952" s="13">
        <v>9.110712345223039</v>
      </c>
      <c r="H1952" s="13">
        <v>8.1027350773896849</v>
      </c>
      <c r="I1952" s="13">
        <v>0</v>
      </c>
      <c r="J1952" s="13">
        <v>0</v>
      </c>
      <c r="K1952" s="13">
        <v>0</v>
      </c>
      <c r="L1952" s="13">
        <v>0</v>
      </c>
      <c r="M1952" s="13">
        <v>0</v>
      </c>
      <c r="N1952" s="13"/>
      <c r="O1952" s="13"/>
    </row>
    <row r="1953" spans="1:15" x14ac:dyDescent="0.35">
      <c r="A1953" s="12" t="str">
        <f t="shared" si="30"/>
        <v>DISTRIBUCION VOLUMEN X CRITERIO (kg ó litros)Resto Bebidas CalienteNORTE-CENTRO</v>
      </c>
      <c r="B1953" s="12" t="s">
        <v>119</v>
      </c>
      <c r="C1953" s="12" t="s">
        <v>129</v>
      </c>
      <c r="D1953" s="12" t="s">
        <v>7</v>
      </c>
      <c r="E1953" s="13">
        <v>7.1199927292934024</v>
      </c>
      <c r="F1953" s="13">
        <v>6.8777258794741529</v>
      </c>
      <c r="G1953" s="13">
        <v>6.7395695506969329</v>
      </c>
      <c r="H1953" s="13">
        <v>7.8243863619079219</v>
      </c>
      <c r="I1953" s="13">
        <v>0</v>
      </c>
      <c r="J1953" s="13">
        <v>0</v>
      </c>
      <c r="K1953" s="13">
        <v>0</v>
      </c>
      <c r="L1953" s="13">
        <v>0</v>
      </c>
      <c r="M1953" s="13">
        <v>0</v>
      </c>
      <c r="N1953" s="13"/>
      <c r="O1953" s="13"/>
    </row>
    <row r="1954" spans="1:15" x14ac:dyDescent="0.35">
      <c r="A1954" s="12" t="str">
        <f t="shared" si="30"/>
        <v>DISTRIBUCION VOLUMEN X CRITERIO (kg ó litros)Resto Bebidas CalienteNOROESTE</v>
      </c>
      <c r="B1954" s="12" t="s">
        <v>119</v>
      </c>
      <c r="C1954" s="12" t="s">
        <v>129</v>
      </c>
      <c r="D1954" s="12" t="s">
        <v>8</v>
      </c>
      <c r="E1954" s="13">
        <v>10.628846099120501</v>
      </c>
      <c r="F1954" s="13">
        <v>7.9576853863904358</v>
      </c>
      <c r="G1954" s="13">
        <v>8.6501632855156441</v>
      </c>
      <c r="H1954" s="13">
        <v>10.240942082802771</v>
      </c>
      <c r="I1954" s="13">
        <v>0</v>
      </c>
      <c r="J1954" s="13">
        <v>0</v>
      </c>
      <c r="K1954" s="13">
        <v>0</v>
      </c>
      <c r="L1954" s="13">
        <v>0</v>
      </c>
      <c r="M1954" s="13">
        <v>0</v>
      </c>
      <c r="N1954" s="13"/>
      <c r="O1954" s="13"/>
    </row>
    <row r="1955" spans="1:15" x14ac:dyDescent="0.35">
      <c r="A1955" s="12" t="str">
        <f t="shared" si="30"/>
        <v>DISTRIBUCION VOLUMEN X CRITERIO (kg ó litros)Resto Bebidas Caliente&lt;2MIL</v>
      </c>
      <c r="B1955" s="12" t="s">
        <v>119</v>
      </c>
      <c r="C1955" s="12" t="s">
        <v>129</v>
      </c>
      <c r="D1955" s="12" t="s">
        <v>9</v>
      </c>
      <c r="E1955" s="13">
        <v>5.9056108543137613</v>
      </c>
      <c r="F1955" s="13">
        <v>5.4120482789081219</v>
      </c>
      <c r="G1955" s="13">
        <v>6.1361029591293779</v>
      </c>
      <c r="H1955" s="13">
        <v>5.4161000407769757</v>
      </c>
      <c r="I1955" s="13">
        <v>0</v>
      </c>
      <c r="J1955" s="13">
        <v>0</v>
      </c>
      <c r="K1955" s="13">
        <v>0</v>
      </c>
      <c r="L1955" s="13">
        <v>0</v>
      </c>
      <c r="M1955" s="13">
        <v>0</v>
      </c>
      <c r="N1955" s="13"/>
      <c r="O1955" s="13"/>
    </row>
    <row r="1956" spans="1:15" x14ac:dyDescent="0.35">
      <c r="A1956" s="12" t="str">
        <f t="shared" si="30"/>
        <v>DISTRIBUCION VOLUMEN X CRITERIO (kg ó litros)Resto Bebidas Caliente2-5MIL</v>
      </c>
      <c r="B1956" s="12" t="s">
        <v>119</v>
      </c>
      <c r="C1956" s="12" t="s">
        <v>129</v>
      </c>
      <c r="D1956" s="12" t="s">
        <v>10</v>
      </c>
      <c r="E1956" s="13">
        <v>5.7078229898217705</v>
      </c>
      <c r="F1956" s="13">
        <v>4.2998054613126397</v>
      </c>
      <c r="G1956" s="13">
        <v>4.4928771204487417</v>
      </c>
      <c r="H1956" s="13">
        <v>4.8383669260589919</v>
      </c>
      <c r="I1956" s="13">
        <v>0</v>
      </c>
      <c r="J1956" s="13">
        <v>0</v>
      </c>
      <c r="K1956" s="13">
        <v>0</v>
      </c>
      <c r="L1956" s="13">
        <v>0</v>
      </c>
      <c r="M1956" s="13">
        <v>0</v>
      </c>
      <c r="N1956" s="13"/>
      <c r="O1956" s="13"/>
    </row>
    <row r="1957" spans="1:15" x14ac:dyDescent="0.35">
      <c r="A1957" s="12" t="str">
        <f t="shared" si="30"/>
        <v>DISTRIBUCION VOLUMEN X CRITERIO (kg ó litros)Resto Bebidas Caliente5-10MIL</v>
      </c>
      <c r="B1957" s="12" t="s">
        <v>119</v>
      </c>
      <c r="C1957" s="12" t="s">
        <v>129</v>
      </c>
      <c r="D1957" s="12" t="s">
        <v>11</v>
      </c>
      <c r="E1957" s="13">
        <v>6.241422883117715</v>
      </c>
      <c r="F1957" s="13">
        <v>6.1834311204334895</v>
      </c>
      <c r="G1957" s="13">
        <v>5.0198110583962059</v>
      </c>
      <c r="H1957" s="13">
        <v>5.3243467604567716</v>
      </c>
      <c r="I1957" s="13">
        <v>0</v>
      </c>
      <c r="J1957" s="13">
        <v>0</v>
      </c>
      <c r="K1957" s="13">
        <v>0</v>
      </c>
      <c r="L1957" s="13">
        <v>0</v>
      </c>
      <c r="M1957" s="13">
        <v>0</v>
      </c>
      <c r="N1957" s="13"/>
      <c r="O1957" s="13"/>
    </row>
    <row r="1958" spans="1:15" x14ac:dyDescent="0.35">
      <c r="A1958" s="12" t="str">
        <f t="shared" si="30"/>
        <v>DISTRIBUCION VOLUMEN X CRITERIO (kg ó litros)Resto Bebidas Caliente10-30MIL</v>
      </c>
      <c r="B1958" s="12" t="s">
        <v>119</v>
      </c>
      <c r="C1958" s="12" t="s">
        <v>129</v>
      </c>
      <c r="D1958" s="12" t="s">
        <v>12</v>
      </c>
      <c r="E1958" s="13">
        <v>14.783912059503132</v>
      </c>
      <c r="F1958" s="13">
        <v>17.306120404590995</v>
      </c>
      <c r="G1958" s="13">
        <v>15.013261540907546</v>
      </c>
      <c r="H1958" s="13">
        <v>16.898720117640622</v>
      </c>
      <c r="I1958" s="13">
        <v>0</v>
      </c>
      <c r="J1958" s="13">
        <v>0</v>
      </c>
      <c r="K1958" s="13">
        <v>0</v>
      </c>
      <c r="L1958" s="13">
        <v>0</v>
      </c>
      <c r="M1958" s="13">
        <v>0</v>
      </c>
      <c r="N1958" s="13"/>
      <c r="O1958" s="13"/>
    </row>
    <row r="1959" spans="1:15" x14ac:dyDescent="0.35">
      <c r="A1959" s="12" t="str">
        <f t="shared" si="30"/>
        <v>DISTRIBUCION VOLUMEN X CRITERIO (kg ó litros)Resto Bebidas Caliente30-100MIL</v>
      </c>
      <c r="B1959" s="12" t="s">
        <v>119</v>
      </c>
      <c r="C1959" s="12" t="s">
        <v>129</v>
      </c>
      <c r="D1959" s="12" t="s">
        <v>13</v>
      </c>
      <c r="E1959" s="13">
        <v>23.410675864150434</v>
      </c>
      <c r="F1959" s="13">
        <v>25.253705970808131</v>
      </c>
      <c r="G1959" s="13">
        <v>27.555036815387783</v>
      </c>
      <c r="H1959" s="13">
        <v>27.678999501745782</v>
      </c>
      <c r="I1959" s="13">
        <v>0</v>
      </c>
      <c r="J1959" s="13">
        <v>0</v>
      </c>
      <c r="K1959" s="13">
        <v>0</v>
      </c>
      <c r="L1959" s="13">
        <v>0</v>
      </c>
      <c r="M1959" s="13">
        <v>0</v>
      </c>
      <c r="N1959" s="13"/>
      <c r="O1959" s="13"/>
    </row>
    <row r="1960" spans="1:15" x14ac:dyDescent="0.35">
      <c r="A1960" s="12" t="str">
        <f t="shared" si="30"/>
        <v>DISTRIBUCION VOLUMEN X CRITERIO (kg ó litros)Resto Bebidas Caliente100-200MIL</v>
      </c>
      <c r="B1960" s="12" t="s">
        <v>119</v>
      </c>
      <c r="C1960" s="12" t="s">
        <v>129</v>
      </c>
      <c r="D1960" s="12" t="s">
        <v>14</v>
      </c>
      <c r="E1960" s="13">
        <v>10.673039460173566</v>
      </c>
      <c r="F1960" s="13">
        <v>11.648188780927111</v>
      </c>
      <c r="G1960" s="13">
        <v>12.500721042135348</v>
      </c>
      <c r="H1960" s="13">
        <v>11.526395519998472</v>
      </c>
      <c r="I1960" s="13">
        <v>0</v>
      </c>
      <c r="J1960" s="13">
        <v>0</v>
      </c>
      <c r="K1960" s="13">
        <v>0</v>
      </c>
      <c r="L1960" s="13">
        <v>0</v>
      </c>
      <c r="M1960" s="13">
        <v>0</v>
      </c>
      <c r="N1960" s="13"/>
      <c r="O1960" s="13"/>
    </row>
    <row r="1961" spans="1:15" x14ac:dyDescent="0.35">
      <c r="A1961" s="12" t="str">
        <f t="shared" si="30"/>
        <v>DISTRIBUCION VOLUMEN X CRITERIO (kg ó litros)Resto Bebidas Caliente200-500MIL</v>
      </c>
      <c r="B1961" s="12" t="s">
        <v>119</v>
      </c>
      <c r="C1961" s="12" t="s">
        <v>129</v>
      </c>
      <c r="D1961" s="12" t="s">
        <v>15</v>
      </c>
      <c r="E1961" s="13">
        <v>12.006899183982869</v>
      </c>
      <c r="F1961" s="13">
        <v>10.371203795075013</v>
      </c>
      <c r="G1961" s="13">
        <v>11.869468778373939</v>
      </c>
      <c r="H1961" s="13">
        <v>13.15665917421196</v>
      </c>
      <c r="I1961" s="13">
        <v>0</v>
      </c>
      <c r="J1961" s="13">
        <v>0</v>
      </c>
      <c r="K1961" s="13">
        <v>0</v>
      </c>
      <c r="L1961" s="13">
        <v>0</v>
      </c>
      <c r="M1961" s="13">
        <v>0</v>
      </c>
      <c r="N1961" s="13"/>
      <c r="O1961" s="13"/>
    </row>
    <row r="1962" spans="1:15" x14ac:dyDescent="0.35">
      <c r="A1962" s="12" t="str">
        <f t="shared" si="30"/>
        <v>DISTRIBUCION VOLUMEN X CRITERIO (kg ó litros)Resto Bebidas Caliente&gt;500MIL</v>
      </c>
      <c r="B1962" s="12" t="s">
        <v>119</v>
      </c>
      <c r="C1962" s="12" t="s">
        <v>129</v>
      </c>
      <c r="D1962" s="12" t="s">
        <v>16</v>
      </c>
      <c r="E1962" s="13">
        <v>21.27060624640098</v>
      </c>
      <c r="F1962" s="13">
        <v>19.525505738745345</v>
      </c>
      <c r="G1962" s="13">
        <v>17.412720811807958</v>
      </c>
      <c r="H1962" s="13">
        <v>15.160416812016189</v>
      </c>
      <c r="I1962" s="13">
        <v>0</v>
      </c>
      <c r="J1962" s="13">
        <v>0</v>
      </c>
      <c r="K1962" s="13">
        <v>0</v>
      </c>
      <c r="L1962" s="13">
        <v>0</v>
      </c>
      <c r="M1962" s="13">
        <v>0</v>
      </c>
      <c r="N1962" s="13"/>
      <c r="O1962" s="13"/>
    </row>
    <row r="1963" spans="1:15" x14ac:dyDescent="0.35">
      <c r="A1963" s="12" t="str">
        <f t="shared" si="30"/>
        <v>DISTRIBUCION VOLUMEN X CRITERIO (kg ó litros)Resto Bebidas CalienteDE 15 A 19 AÑOS</v>
      </c>
      <c r="B1963" s="12" t="s">
        <v>119</v>
      </c>
      <c r="C1963" s="12" t="s">
        <v>129</v>
      </c>
      <c r="D1963" s="12" t="s">
        <v>39</v>
      </c>
      <c r="E1963" s="13">
        <v>2.6562708933500767</v>
      </c>
      <c r="F1963" s="13">
        <v>3.0363919178204597</v>
      </c>
      <c r="G1963" s="13">
        <v>1.9298060878224124</v>
      </c>
      <c r="H1963" s="13">
        <v>2.0469211894580308</v>
      </c>
      <c r="I1963" s="13">
        <v>0</v>
      </c>
      <c r="J1963" s="13">
        <v>0</v>
      </c>
      <c r="K1963" s="13">
        <v>0</v>
      </c>
      <c r="L1963" s="13">
        <v>0</v>
      </c>
      <c r="M1963" s="13">
        <v>0</v>
      </c>
      <c r="N1963" s="13"/>
      <c r="O1963" s="13"/>
    </row>
    <row r="1964" spans="1:15" x14ac:dyDescent="0.35">
      <c r="A1964" s="12" t="str">
        <f t="shared" si="30"/>
        <v>DISTRIBUCION VOLUMEN X CRITERIO (kg ó litros)Resto Bebidas CalienteDE 20 A 24 AÑOS</v>
      </c>
      <c r="B1964" s="12" t="s">
        <v>119</v>
      </c>
      <c r="C1964" s="12" t="s">
        <v>129</v>
      </c>
      <c r="D1964" s="12" t="s">
        <v>40</v>
      </c>
      <c r="E1964" s="13">
        <v>2.6791908166768645</v>
      </c>
      <c r="F1964" s="13">
        <v>3.0516769270106128</v>
      </c>
      <c r="G1964" s="13">
        <v>3.5308159365729566</v>
      </c>
      <c r="H1964" s="13">
        <v>3.1740842477395246</v>
      </c>
      <c r="I1964" s="13">
        <v>0</v>
      </c>
      <c r="J1964" s="13">
        <v>0</v>
      </c>
      <c r="K1964" s="13">
        <v>0</v>
      </c>
      <c r="L1964" s="13">
        <v>0</v>
      </c>
      <c r="M1964" s="13">
        <v>0</v>
      </c>
      <c r="N1964" s="13"/>
      <c r="O1964" s="13"/>
    </row>
    <row r="1965" spans="1:15" x14ac:dyDescent="0.35">
      <c r="A1965" s="12" t="str">
        <f t="shared" si="30"/>
        <v>DISTRIBUCION VOLUMEN X CRITERIO (kg ó litros)Resto Bebidas CalienteDE 25 A 34 AÑOS</v>
      </c>
      <c r="B1965" s="12" t="s">
        <v>119</v>
      </c>
      <c r="C1965" s="12" t="s">
        <v>129</v>
      </c>
      <c r="D1965" s="12" t="s">
        <v>41</v>
      </c>
      <c r="E1965" s="13">
        <v>7.9377100067658288</v>
      </c>
      <c r="F1965" s="13">
        <v>7.4458531000714716</v>
      </c>
      <c r="G1965" s="13">
        <v>8.5409415529164932</v>
      </c>
      <c r="H1965" s="13">
        <v>7.9653661842701107</v>
      </c>
      <c r="I1965" s="13">
        <v>0</v>
      </c>
      <c r="J1965" s="13">
        <v>0</v>
      </c>
      <c r="K1965" s="13">
        <v>0</v>
      </c>
      <c r="L1965" s="13">
        <v>0</v>
      </c>
      <c r="M1965" s="13">
        <v>0</v>
      </c>
      <c r="N1965" s="13"/>
      <c r="O1965" s="13"/>
    </row>
    <row r="1966" spans="1:15" x14ac:dyDescent="0.35">
      <c r="A1966" s="12" t="str">
        <f t="shared" si="30"/>
        <v>DISTRIBUCION VOLUMEN X CRITERIO (kg ó litros)Resto Bebidas CalienteDE 35 A 49 AÑOS</v>
      </c>
      <c r="B1966" s="12" t="s">
        <v>119</v>
      </c>
      <c r="C1966" s="12" t="s">
        <v>129</v>
      </c>
      <c r="D1966" s="12" t="s">
        <v>42</v>
      </c>
      <c r="E1966" s="13">
        <v>31.10188897856052</v>
      </c>
      <c r="F1966" s="13">
        <v>29.506775693561526</v>
      </c>
      <c r="G1966" s="13">
        <v>31.043695770513125</v>
      </c>
      <c r="H1966" s="13">
        <v>24.974011384549581</v>
      </c>
      <c r="I1966" s="13">
        <v>0</v>
      </c>
      <c r="J1966" s="13">
        <v>0</v>
      </c>
      <c r="K1966" s="13">
        <v>0</v>
      </c>
      <c r="L1966" s="13">
        <v>0</v>
      </c>
      <c r="M1966" s="13">
        <v>0</v>
      </c>
      <c r="N1966" s="13"/>
      <c r="O1966" s="13"/>
    </row>
    <row r="1967" spans="1:15" x14ac:dyDescent="0.35">
      <c r="A1967" s="12" t="str">
        <f t="shared" si="30"/>
        <v>DISTRIBUCION VOLUMEN X CRITERIO (kg ó litros)Resto Bebidas CalienteDE 50 A 59 AÑOS</v>
      </c>
      <c r="B1967" s="12" t="s">
        <v>119</v>
      </c>
      <c r="C1967" s="12" t="s">
        <v>129</v>
      </c>
      <c r="D1967" s="12" t="s">
        <v>43</v>
      </c>
      <c r="E1967" s="13">
        <v>21.568989537263946</v>
      </c>
      <c r="F1967" s="13">
        <v>26.233894257694423</v>
      </c>
      <c r="G1967" s="13">
        <v>26.619009366355723</v>
      </c>
      <c r="H1967" s="13">
        <v>22.75140422743582</v>
      </c>
      <c r="I1967" s="13">
        <v>0</v>
      </c>
      <c r="J1967" s="13">
        <v>0</v>
      </c>
      <c r="K1967" s="13">
        <v>0</v>
      </c>
      <c r="L1967" s="13">
        <v>0</v>
      </c>
      <c r="M1967" s="13">
        <v>0</v>
      </c>
      <c r="N1967" s="13"/>
      <c r="O1967" s="13"/>
    </row>
    <row r="1968" spans="1:15" x14ac:dyDescent="0.35">
      <c r="A1968" s="12" t="str">
        <f t="shared" si="30"/>
        <v>DISTRIBUCION VOLUMEN X CRITERIO (kg ó litros)Resto Bebidas CalienteDE 60 A 75 AÑOS</v>
      </c>
      <c r="B1968" s="12" t="s">
        <v>119</v>
      </c>
      <c r="C1968" s="12" t="s">
        <v>129</v>
      </c>
      <c r="D1968" s="12" t="s">
        <v>44</v>
      </c>
      <c r="E1968" s="13">
        <v>34.055959677688847</v>
      </c>
      <c r="F1968" s="13">
        <v>30.725402685459795</v>
      </c>
      <c r="G1968" s="13">
        <v>28.335731760520154</v>
      </c>
      <c r="H1968" s="13">
        <v>39.088216343389831</v>
      </c>
      <c r="I1968" s="13">
        <v>0</v>
      </c>
      <c r="J1968" s="13">
        <v>0</v>
      </c>
      <c r="K1968" s="13">
        <v>0</v>
      </c>
      <c r="L1968" s="13">
        <v>0</v>
      </c>
      <c r="M1968" s="13">
        <v>0</v>
      </c>
      <c r="N1968" s="13"/>
      <c r="O1968" s="13"/>
    </row>
    <row r="1969" spans="1:15" x14ac:dyDescent="0.35">
      <c r="A1969" s="12" t="str">
        <f t="shared" si="30"/>
        <v>DISTRIBUCION VOLUMEN X CRITERIO (kg ó litros)Resto Bebidas CalienteALTA Y MEDIA ALTA</v>
      </c>
      <c r="B1969" s="12" t="s">
        <v>119</v>
      </c>
      <c r="C1969" s="12" t="s">
        <v>129</v>
      </c>
      <c r="D1969" s="12" t="s">
        <v>17</v>
      </c>
      <c r="E1969" s="13">
        <v>26.597398884556679</v>
      </c>
      <c r="F1969" s="13">
        <v>27.695929694315424</v>
      </c>
      <c r="G1969" s="13">
        <v>25.802171583296929</v>
      </c>
      <c r="H1969" s="13">
        <v>20.341946760936267</v>
      </c>
      <c r="I1969" s="13">
        <v>0</v>
      </c>
      <c r="J1969" s="13">
        <v>0</v>
      </c>
      <c r="K1969" s="13">
        <v>0</v>
      </c>
      <c r="L1969" s="13">
        <v>0</v>
      </c>
      <c r="M1969" s="13">
        <v>0</v>
      </c>
      <c r="N1969" s="13"/>
      <c r="O1969" s="13"/>
    </row>
    <row r="1970" spans="1:15" x14ac:dyDescent="0.35">
      <c r="A1970" s="12" t="str">
        <f t="shared" si="30"/>
        <v>DISTRIBUCION VOLUMEN X CRITERIO (kg ó litros)Resto Bebidas CalienteMEDIA</v>
      </c>
      <c r="B1970" s="12" t="s">
        <v>119</v>
      </c>
      <c r="C1970" s="12" t="s">
        <v>129</v>
      </c>
      <c r="D1970" s="12" t="s">
        <v>18</v>
      </c>
      <c r="E1970" s="13">
        <v>31.498017407423106</v>
      </c>
      <c r="F1970" s="13">
        <v>32.844966690390024</v>
      </c>
      <c r="G1970" s="13">
        <v>36.476314272992632</v>
      </c>
      <c r="H1970" s="13">
        <v>33.43032951452507</v>
      </c>
      <c r="I1970" s="13">
        <v>0</v>
      </c>
      <c r="J1970" s="13">
        <v>0</v>
      </c>
      <c r="K1970" s="13">
        <v>0</v>
      </c>
      <c r="L1970" s="13">
        <v>0</v>
      </c>
      <c r="M1970" s="13">
        <v>0</v>
      </c>
      <c r="N1970" s="13"/>
      <c r="O1970" s="13"/>
    </row>
    <row r="1971" spans="1:15" x14ac:dyDescent="0.35">
      <c r="A1971" s="12" t="str">
        <f t="shared" si="30"/>
        <v>DISTRIBUCION VOLUMEN X CRITERIO (kg ó litros)Resto Bebidas CalienteMEDIA BAJA</v>
      </c>
      <c r="B1971" s="12" t="s">
        <v>119</v>
      </c>
      <c r="C1971" s="12" t="s">
        <v>129</v>
      </c>
      <c r="D1971" s="12" t="s">
        <v>19</v>
      </c>
      <c r="E1971" s="13">
        <v>20.619995495744803</v>
      </c>
      <c r="F1971" s="13">
        <v>22.898778878818629</v>
      </c>
      <c r="G1971" s="13">
        <v>24.427759149200647</v>
      </c>
      <c r="H1971" s="13">
        <v>30.463314454015379</v>
      </c>
      <c r="I1971" s="13">
        <v>0</v>
      </c>
      <c r="J1971" s="13">
        <v>0</v>
      </c>
      <c r="K1971" s="13">
        <v>0</v>
      </c>
      <c r="L1971" s="13">
        <v>0</v>
      </c>
      <c r="M1971" s="13">
        <v>0</v>
      </c>
      <c r="N1971" s="13"/>
      <c r="O1971" s="13"/>
    </row>
    <row r="1972" spans="1:15" x14ac:dyDescent="0.35">
      <c r="A1972" s="12" t="str">
        <f t="shared" si="30"/>
        <v>DISTRIBUCION VOLUMEN X CRITERIO (kg ó litros)Resto Bebidas CalienteBAJA</v>
      </c>
      <c r="B1972" s="12" t="s">
        <v>119</v>
      </c>
      <c r="C1972" s="12" t="s">
        <v>129</v>
      </c>
      <c r="D1972" s="12" t="s">
        <v>20</v>
      </c>
      <c r="E1972" s="13">
        <v>21.284574970419634</v>
      </c>
      <c r="F1972" s="13">
        <v>16.560337090386238</v>
      </c>
      <c r="G1972" s="13">
        <v>13.293748728458347</v>
      </c>
      <c r="H1972" s="13">
        <v>15.764408497151852</v>
      </c>
      <c r="I1972" s="13">
        <v>0</v>
      </c>
      <c r="J1972" s="13">
        <v>0</v>
      </c>
      <c r="K1972" s="13">
        <v>0</v>
      </c>
      <c r="L1972" s="13">
        <v>0</v>
      </c>
      <c r="M1972" s="13">
        <v>0</v>
      </c>
      <c r="N1972" s="13"/>
      <c r="O1972" s="13"/>
    </row>
    <row r="1973" spans="1:15" x14ac:dyDescent="0.35">
      <c r="A1973" s="12" t="str">
        <f t="shared" si="30"/>
        <v>DISTRIBUCION VOLUMEN X CRITERIO (kg ó litros)Resto Bebidas CalienteHOMBRE</v>
      </c>
      <c r="B1973" s="12" t="s">
        <v>119</v>
      </c>
      <c r="C1973" s="12" t="s">
        <v>129</v>
      </c>
      <c r="D1973" s="12" t="s">
        <v>21</v>
      </c>
      <c r="E1973" s="13">
        <v>50.781973755451524</v>
      </c>
      <c r="F1973" s="13">
        <v>49.278229364172702</v>
      </c>
      <c r="G1973" s="13">
        <v>45.545553332603831</v>
      </c>
      <c r="H1973" s="13">
        <v>46.094898533619116</v>
      </c>
      <c r="I1973" s="13">
        <v>0</v>
      </c>
      <c r="J1973" s="13">
        <v>0</v>
      </c>
      <c r="K1973" s="13">
        <v>0</v>
      </c>
      <c r="L1973" s="13">
        <v>0</v>
      </c>
      <c r="M1973" s="13">
        <v>0</v>
      </c>
      <c r="N1973" s="13"/>
      <c r="O1973" s="13"/>
    </row>
    <row r="1974" spans="1:15" x14ac:dyDescent="0.35">
      <c r="A1974" s="12" t="str">
        <f t="shared" si="30"/>
        <v>DISTRIBUCION VOLUMEN X CRITERIO (kg ó litros)Resto Bebidas CalienteMUJER</v>
      </c>
      <c r="B1974" s="12" t="s">
        <v>119</v>
      </c>
      <c r="C1974" s="12" t="s">
        <v>129</v>
      </c>
      <c r="D1974" s="12" t="s">
        <v>22</v>
      </c>
      <c r="E1974" s="13">
        <v>49.218035100566674</v>
      </c>
      <c r="F1974" s="13">
        <v>50.721769190925514</v>
      </c>
      <c r="G1974" s="13">
        <v>54.454449199134125</v>
      </c>
      <c r="H1974" s="13">
        <v>53.905100112980861</v>
      </c>
      <c r="I1974" s="13">
        <v>0</v>
      </c>
      <c r="J1974" s="13">
        <v>0</v>
      </c>
      <c r="K1974" s="13">
        <v>0</v>
      </c>
      <c r="L1974" s="13">
        <v>0</v>
      </c>
      <c r="M1974" s="13">
        <v>0</v>
      </c>
      <c r="N1974" s="13"/>
      <c r="O1974" s="13"/>
    </row>
    <row r="1975" spans="1:15" x14ac:dyDescent="0.35">
      <c r="A1975" s="12" t="str">
        <f t="shared" si="30"/>
        <v>DISTRIBUCION VOLUMEN X CRITERIO (kg ó litros).Total Bebidas FriasT.ESPAÑA</v>
      </c>
      <c r="B1975" s="12" t="s">
        <v>119</v>
      </c>
      <c r="C1975" s="12" t="s">
        <v>130</v>
      </c>
      <c r="D1975" s="12" t="s">
        <v>36</v>
      </c>
      <c r="E1975" s="13">
        <v>100</v>
      </c>
      <c r="F1975" s="13">
        <v>100</v>
      </c>
      <c r="G1975" s="13">
        <v>100</v>
      </c>
      <c r="H1975" s="13">
        <v>100</v>
      </c>
      <c r="I1975" s="13">
        <v>0</v>
      </c>
      <c r="J1975" s="13">
        <v>0</v>
      </c>
      <c r="K1975" s="13">
        <v>0</v>
      </c>
      <c r="L1975" s="13">
        <v>0</v>
      </c>
      <c r="M1975" s="13">
        <v>0</v>
      </c>
      <c r="N1975" s="13"/>
      <c r="O1975" s="13"/>
    </row>
    <row r="1976" spans="1:15" x14ac:dyDescent="0.35">
      <c r="A1976" s="12" t="str">
        <f t="shared" si="30"/>
        <v>DISTRIBUCION VOLUMEN X CRITERIO (kg ó litros).Total Bebidas FriasBCN AM</v>
      </c>
      <c r="B1976" s="12" t="s">
        <v>119</v>
      </c>
      <c r="C1976" s="12" t="s">
        <v>130</v>
      </c>
      <c r="D1976" s="12" t="s">
        <v>1</v>
      </c>
      <c r="E1976" s="13">
        <v>7.8191671271904211</v>
      </c>
      <c r="F1976" s="13">
        <v>7.7082596320032044</v>
      </c>
      <c r="G1976" s="13">
        <v>8.3469322694985539</v>
      </c>
      <c r="H1976" s="13">
        <v>8.6234306131263168</v>
      </c>
      <c r="I1976" s="13">
        <v>0</v>
      </c>
      <c r="J1976" s="13">
        <v>0</v>
      </c>
      <c r="K1976" s="13">
        <v>0</v>
      </c>
      <c r="L1976" s="13">
        <v>0</v>
      </c>
      <c r="M1976" s="13">
        <v>0</v>
      </c>
      <c r="N1976" s="13"/>
      <c r="O1976" s="13"/>
    </row>
    <row r="1977" spans="1:15" x14ac:dyDescent="0.35">
      <c r="A1977" s="12" t="str">
        <f t="shared" si="30"/>
        <v>DISTRIBUCION VOLUMEN X CRITERIO (kg ó litros).Total Bebidas FriasREST.CAT ARAGON</v>
      </c>
      <c r="B1977" s="12" t="s">
        <v>119</v>
      </c>
      <c r="C1977" s="12" t="s">
        <v>130</v>
      </c>
      <c r="D1977" s="12" t="s">
        <v>2</v>
      </c>
      <c r="E1977" s="13">
        <v>13.869649814662022</v>
      </c>
      <c r="F1977" s="13">
        <v>11.845055953986117</v>
      </c>
      <c r="G1977" s="13">
        <v>12.146171498895262</v>
      </c>
      <c r="H1977" s="13">
        <v>12.197201829532366</v>
      </c>
      <c r="I1977" s="13">
        <v>0</v>
      </c>
      <c r="J1977" s="13">
        <v>0</v>
      </c>
      <c r="K1977" s="13">
        <v>0</v>
      </c>
      <c r="L1977" s="13">
        <v>0</v>
      </c>
      <c r="M1977" s="13">
        <v>0</v>
      </c>
      <c r="N1977" s="13"/>
      <c r="O1977" s="13"/>
    </row>
    <row r="1978" spans="1:15" x14ac:dyDescent="0.35">
      <c r="A1978" s="12" t="str">
        <f t="shared" si="30"/>
        <v>DISTRIBUCION VOLUMEN X CRITERIO (kg ó litros).Total Bebidas FriasLEVANTE</v>
      </c>
      <c r="B1978" s="12" t="s">
        <v>119</v>
      </c>
      <c r="C1978" s="12" t="s">
        <v>130</v>
      </c>
      <c r="D1978" s="12" t="s">
        <v>3</v>
      </c>
      <c r="E1978" s="13">
        <v>16.657422624416814</v>
      </c>
      <c r="F1978" s="13">
        <v>15.510640747704111</v>
      </c>
      <c r="G1978" s="13">
        <v>15.435157969750716</v>
      </c>
      <c r="H1978" s="13">
        <v>14.826649597963041</v>
      </c>
      <c r="I1978" s="13">
        <v>0</v>
      </c>
      <c r="J1978" s="13">
        <v>0</v>
      </c>
      <c r="K1978" s="13">
        <v>0</v>
      </c>
      <c r="L1978" s="13">
        <v>0</v>
      </c>
      <c r="M1978" s="13">
        <v>0</v>
      </c>
      <c r="N1978" s="13"/>
      <c r="O1978" s="13"/>
    </row>
    <row r="1979" spans="1:15" x14ac:dyDescent="0.35">
      <c r="A1979" s="12" t="str">
        <f t="shared" si="30"/>
        <v>DISTRIBUCION VOLUMEN X CRITERIO (kg ó litros).Total Bebidas FriasANDALUCIA</v>
      </c>
      <c r="B1979" s="12" t="s">
        <v>119</v>
      </c>
      <c r="C1979" s="12" t="s">
        <v>130</v>
      </c>
      <c r="D1979" s="12" t="s">
        <v>4</v>
      </c>
      <c r="E1979" s="13">
        <v>20.581268448084057</v>
      </c>
      <c r="F1979" s="13">
        <v>22.395203890172045</v>
      </c>
      <c r="G1979" s="13">
        <v>21.285382487373095</v>
      </c>
      <c r="H1979" s="13">
        <v>21.340078319648878</v>
      </c>
      <c r="I1979" s="13">
        <v>0</v>
      </c>
      <c r="J1979" s="13">
        <v>0</v>
      </c>
      <c r="K1979" s="13">
        <v>0</v>
      </c>
      <c r="L1979" s="13">
        <v>0</v>
      </c>
      <c r="M1979" s="13">
        <v>0</v>
      </c>
      <c r="N1979" s="13"/>
      <c r="O1979" s="13"/>
    </row>
    <row r="1980" spans="1:15" x14ac:dyDescent="0.35">
      <c r="A1980" s="12" t="str">
        <f t="shared" si="30"/>
        <v>DISTRIBUCION VOLUMEN X CRITERIO (kg ó litros).Total Bebidas FriasMDD AM</v>
      </c>
      <c r="B1980" s="12" t="s">
        <v>119</v>
      </c>
      <c r="C1980" s="12" t="s">
        <v>130</v>
      </c>
      <c r="D1980" s="12" t="s">
        <v>5</v>
      </c>
      <c r="E1980" s="13">
        <v>12.434684509383249</v>
      </c>
      <c r="F1980" s="13">
        <v>12.645209113250166</v>
      </c>
      <c r="G1980" s="13">
        <v>14.131547543277415</v>
      </c>
      <c r="H1980" s="13">
        <v>14.068558235255866</v>
      </c>
      <c r="I1980" s="13">
        <v>0</v>
      </c>
      <c r="J1980" s="13">
        <v>0</v>
      </c>
      <c r="K1980" s="13">
        <v>0</v>
      </c>
      <c r="L1980" s="13">
        <v>0</v>
      </c>
      <c r="M1980" s="13">
        <v>0</v>
      </c>
      <c r="N1980" s="13"/>
      <c r="O1980" s="13"/>
    </row>
    <row r="1981" spans="1:15" x14ac:dyDescent="0.35">
      <c r="A1981" s="12" t="str">
        <f t="shared" si="30"/>
        <v>DISTRIBUCION VOLUMEN X CRITERIO (kg ó litros).Total Bebidas FriasRTO CENTRO</v>
      </c>
      <c r="B1981" s="12" t="s">
        <v>119</v>
      </c>
      <c r="C1981" s="12" t="s">
        <v>130</v>
      </c>
      <c r="D1981" s="12" t="s">
        <v>6</v>
      </c>
      <c r="E1981" s="13">
        <v>9.4814304353325536</v>
      </c>
      <c r="F1981" s="13">
        <v>10.237896449259448</v>
      </c>
      <c r="G1981" s="13">
        <v>10.359241835154334</v>
      </c>
      <c r="H1981" s="13">
        <v>9.7004484915884088</v>
      </c>
      <c r="I1981" s="13">
        <v>0</v>
      </c>
      <c r="J1981" s="13">
        <v>0</v>
      </c>
      <c r="K1981" s="13">
        <v>0</v>
      </c>
      <c r="L1981" s="13">
        <v>0</v>
      </c>
      <c r="M1981" s="13">
        <v>0</v>
      </c>
      <c r="N1981" s="13"/>
      <c r="O1981" s="13"/>
    </row>
    <row r="1982" spans="1:15" x14ac:dyDescent="0.35">
      <c r="A1982" s="12" t="str">
        <f t="shared" si="30"/>
        <v>DISTRIBUCION VOLUMEN X CRITERIO (kg ó litros).Total Bebidas FriasNORTE-CENTRO</v>
      </c>
      <c r="B1982" s="12" t="s">
        <v>119</v>
      </c>
      <c r="C1982" s="12" t="s">
        <v>130</v>
      </c>
      <c r="D1982" s="12" t="s">
        <v>7</v>
      </c>
      <c r="E1982" s="13">
        <v>8.9264047315811812</v>
      </c>
      <c r="F1982" s="13">
        <v>9.0655533376089803</v>
      </c>
      <c r="G1982" s="13">
        <v>8.668616689631687</v>
      </c>
      <c r="H1982" s="13">
        <v>9.3618608441835676</v>
      </c>
      <c r="I1982" s="13">
        <v>0</v>
      </c>
      <c r="J1982" s="13">
        <v>0</v>
      </c>
      <c r="K1982" s="13">
        <v>0</v>
      </c>
      <c r="L1982" s="13">
        <v>0</v>
      </c>
      <c r="M1982" s="13">
        <v>0</v>
      </c>
      <c r="N1982" s="13"/>
      <c r="O1982" s="13"/>
    </row>
    <row r="1983" spans="1:15" x14ac:dyDescent="0.35">
      <c r="A1983" s="12" t="str">
        <f t="shared" si="30"/>
        <v>DISTRIBUCION VOLUMEN X CRITERIO (kg ó litros).Total Bebidas FriasNOROESTE</v>
      </c>
      <c r="B1983" s="12" t="s">
        <v>119</v>
      </c>
      <c r="C1983" s="12" t="s">
        <v>130</v>
      </c>
      <c r="D1983" s="12" t="s">
        <v>8</v>
      </c>
      <c r="E1983" s="13">
        <v>10.229968928238035</v>
      </c>
      <c r="F1983" s="13">
        <v>10.59218416245894</v>
      </c>
      <c r="G1983" s="13">
        <v>9.6269542100816974</v>
      </c>
      <c r="H1983" s="13">
        <v>9.8817672869011588</v>
      </c>
      <c r="I1983" s="13">
        <v>0</v>
      </c>
      <c r="J1983" s="13">
        <v>0</v>
      </c>
      <c r="K1983" s="13">
        <v>0</v>
      </c>
      <c r="L1983" s="13">
        <v>0</v>
      </c>
      <c r="M1983" s="13">
        <v>0</v>
      </c>
      <c r="N1983" s="13"/>
      <c r="O1983" s="13"/>
    </row>
    <row r="1984" spans="1:15" x14ac:dyDescent="0.35">
      <c r="A1984" s="12" t="str">
        <f t="shared" si="30"/>
        <v>DISTRIBUCION VOLUMEN X CRITERIO (kg ó litros).Total Bebidas Frias&lt;2MIL</v>
      </c>
      <c r="B1984" s="12" t="s">
        <v>119</v>
      </c>
      <c r="C1984" s="12" t="s">
        <v>130</v>
      </c>
      <c r="D1984" s="12" t="s">
        <v>9</v>
      </c>
      <c r="E1984" s="13">
        <v>5.6029100530932698</v>
      </c>
      <c r="F1984" s="13">
        <v>6.3257294100688668</v>
      </c>
      <c r="G1984" s="13">
        <v>5.8728196614586334</v>
      </c>
      <c r="H1984" s="13">
        <v>5.7128646213979488</v>
      </c>
      <c r="I1984" s="13">
        <v>0</v>
      </c>
      <c r="J1984" s="13">
        <v>0</v>
      </c>
      <c r="K1984" s="13">
        <v>0</v>
      </c>
      <c r="L1984" s="13">
        <v>0</v>
      </c>
      <c r="M1984" s="13">
        <v>0</v>
      </c>
      <c r="N1984" s="13"/>
      <c r="O1984" s="13"/>
    </row>
    <row r="1985" spans="1:15" x14ac:dyDescent="0.35">
      <c r="A1985" s="12" t="str">
        <f t="shared" si="30"/>
        <v>DISTRIBUCION VOLUMEN X CRITERIO (kg ó litros).Total Bebidas Frias2-5MIL</v>
      </c>
      <c r="B1985" s="12" t="s">
        <v>119</v>
      </c>
      <c r="C1985" s="12" t="s">
        <v>130</v>
      </c>
      <c r="D1985" s="12" t="s">
        <v>10</v>
      </c>
      <c r="E1985" s="13">
        <v>5.2603652947621304</v>
      </c>
      <c r="F1985" s="13">
        <v>4.9313668894875127</v>
      </c>
      <c r="G1985" s="13">
        <v>4.5163432248710871</v>
      </c>
      <c r="H1985" s="13">
        <v>5.0308914036178338</v>
      </c>
      <c r="I1985" s="13">
        <v>0</v>
      </c>
      <c r="J1985" s="13">
        <v>0</v>
      </c>
      <c r="K1985" s="13">
        <v>0</v>
      </c>
      <c r="L1985" s="13">
        <v>0</v>
      </c>
      <c r="M1985" s="13">
        <v>0</v>
      </c>
      <c r="N1985" s="13"/>
      <c r="O1985" s="13"/>
    </row>
    <row r="1986" spans="1:15" x14ac:dyDescent="0.35">
      <c r="A1986" s="12" t="str">
        <f t="shared" si="30"/>
        <v>DISTRIBUCION VOLUMEN X CRITERIO (kg ó litros).Total Bebidas Frias5-10MIL</v>
      </c>
      <c r="B1986" s="12" t="s">
        <v>119</v>
      </c>
      <c r="C1986" s="12" t="s">
        <v>130</v>
      </c>
      <c r="D1986" s="12" t="s">
        <v>11</v>
      </c>
      <c r="E1986" s="13">
        <v>7.5271178781342334</v>
      </c>
      <c r="F1986" s="13">
        <v>6.814446285473494</v>
      </c>
      <c r="G1986" s="13">
        <v>8.1897854679719782</v>
      </c>
      <c r="H1986" s="13">
        <v>8.4768542676781351</v>
      </c>
      <c r="I1986" s="13">
        <v>0</v>
      </c>
      <c r="J1986" s="13">
        <v>0</v>
      </c>
      <c r="K1986" s="13">
        <v>0</v>
      </c>
      <c r="L1986" s="13">
        <v>0</v>
      </c>
      <c r="M1986" s="13">
        <v>0</v>
      </c>
      <c r="N1986" s="13"/>
      <c r="O1986" s="13"/>
    </row>
    <row r="1987" spans="1:15" x14ac:dyDescent="0.35">
      <c r="A1987" s="12" t="str">
        <f t="shared" si="30"/>
        <v>DISTRIBUCION VOLUMEN X CRITERIO (kg ó litros).Total Bebidas Frias10-30MIL</v>
      </c>
      <c r="B1987" s="12" t="s">
        <v>119</v>
      </c>
      <c r="C1987" s="12" t="s">
        <v>130</v>
      </c>
      <c r="D1987" s="12" t="s">
        <v>12</v>
      </c>
      <c r="E1987" s="13">
        <v>21.021320968455807</v>
      </c>
      <c r="F1987" s="13">
        <v>19.240035697964675</v>
      </c>
      <c r="G1987" s="13">
        <v>18.651848924172949</v>
      </c>
      <c r="H1987" s="13">
        <v>18.110130775167978</v>
      </c>
      <c r="I1987" s="13">
        <v>0</v>
      </c>
      <c r="J1987" s="13">
        <v>0</v>
      </c>
      <c r="K1987" s="13">
        <v>0</v>
      </c>
      <c r="L1987" s="13">
        <v>0</v>
      </c>
      <c r="M1987" s="13">
        <v>0</v>
      </c>
      <c r="N1987" s="13"/>
      <c r="O1987" s="13"/>
    </row>
    <row r="1988" spans="1:15" x14ac:dyDescent="0.35">
      <c r="A1988" s="12" t="str">
        <f t="shared" ref="A1988:A2051" si="31">B1988&amp;C1988&amp;D1988</f>
        <v>DISTRIBUCION VOLUMEN X CRITERIO (kg ó litros).Total Bebidas Frias30-100MIL</v>
      </c>
      <c r="B1988" s="12" t="s">
        <v>119</v>
      </c>
      <c r="C1988" s="12" t="s">
        <v>130</v>
      </c>
      <c r="D1988" s="12" t="s">
        <v>13</v>
      </c>
      <c r="E1988" s="13">
        <v>19.907402541920362</v>
      </c>
      <c r="F1988" s="13">
        <v>20.453712455899385</v>
      </c>
      <c r="G1988" s="13">
        <v>19.834404049587494</v>
      </c>
      <c r="H1988" s="13">
        <v>19.014508098372019</v>
      </c>
      <c r="I1988" s="13">
        <v>0</v>
      </c>
      <c r="J1988" s="13">
        <v>0</v>
      </c>
      <c r="K1988" s="13">
        <v>0</v>
      </c>
      <c r="L1988" s="13">
        <v>0</v>
      </c>
      <c r="M1988" s="13">
        <v>0</v>
      </c>
      <c r="N1988" s="13"/>
      <c r="O1988" s="13"/>
    </row>
    <row r="1989" spans="1:15" x14ac:dyDescent="0.35">
      <c r="A1989" s="12" t="str">
        <f t="shared" si="31"/>
        <v>DISTRIBUCION VOLUMEN X CRITERIO (kg ó litros).Total Bebidas Frias100-200MIL</v>
      </c>
      <c r="B1989" s="12" t="s">
        <v>119</v>
      </c>
      <c r="C1989" s="12" t="s">
        <v>130</v>
      </c>
      <c r="D1989" s="12" t="s">
        <v>14</v>
      </c>
      <c r="E1989" s="13">
        <v>10.450395148403519</v>
      </c>
      <c r="F1989" s="13">
        <v>10.164259845677535</v>
      </c>
      <c r="G1989" s="13">
        <v>10.198668366305649</v>
      </c>
      <c r="H1989" s="13">
        <v>10.366595558024928</v>
      </c>
      <c r="I1989" s="13">
        <v>0</v>
      </c>
      <c r="J1989" s="13">
        <v>0</v>
      </c>
      <c r="K1989" s="13">
        <v>0</v>
      </c>
      <c r="L1989" s="13">
        <v>0</v>
      </c>
      <c r="M1989" s="13">
        <v>0</v>
      </c>
      <c r="N1989" s="13"/>
      <c r="O1989" s="13"/>
    </row>
    <row r="1990" spans="1:15" x14ac:dyDescent="0.35">
      <c r="A1990" s="12" t="str">
        <f t="shared" si="31"/>
        <v>DISTRIBUCION VOLUMEN X CRITERIO (kg ó litros).Total Bebidas Frias200-500MIL</v>
      </c>
      <c r="B1990" s="12" t="s">
        <v>119</v>
      </c>
      <c r="C1990" s="12" t="s">
        <v>130</v>
      </c>
      <c r="D1990" s="12" t="s">
        <v>15</v>
      </c>
      <c r="E1990" s="13">
        <v>13.165194397468195</v>
      </c>
      <c r="F1990" s="13">
        <v>13.199553567292174</v>
      </c>
      <c r="G1990" s="13">
        <v>12.765258705280477</v>
      </c>
      <c r="H1990" s="13">
        <v>13.310321852840879</v>
      </c>
      <c r="I1990" s="13">
        <v>0</v>
      </c>
      <c r="J1990" s="13">
        <v>0</v>
      </c>
      <c r="K1990" s="13">
        <v>0</v>
      </c>
      <c r="L1990" s="13">
        <v>0</v>
      </c>
      <c r="M1990" s="13">
        <v>0</v>
      </c>
      <c r="N1990" s="13"/>
      <c r="O1990" s="13"/>
    </row>
    <row r="1991" spans="1:15" x14ac:dyDescent="0.35">
      <c r="A1991" s="12" t="str">
        <f t="shared" si="31"/>
        <v>DISTRIBUCION VOLUMEN X CRITERIO (kg ó litros).Total Bebidas Frias&gt;500MIL</v>
      </c>
      <c r="B1991" s="12" t="s">
        <v>119</v>
      </c>
      <c r="C1991" s="12" t="s">
        <v>130</v>
      </c>
      <c r="D1991" s="12" t="s">
        <v>16</v>
      </c>
      <c r="E1991" s="13">
        <v>17.065292718656945</v>
      </c>
      <c r="F1991" s="13">
        <v>18.870899604463514</v>
      </c>
      <c r="G1991" s="13">
        <v>19.970872876836022</v>
      </c>
      <c r="H1991" s="13">
        <v>19.977830388507243</v>
      </c>
      <c r="I1991" s="13">
        <v>0</v>
      </c>
      <c r="J1991" s="13">
        <v>0</v>
      </c>
      <c r="K1991" s="13">
        <v>0</v>
      </c>
      <c r="L1991" s="13">
        <v>0</v>
      </c>
      <c r="M1991" s="13">
        <v>0</v>
      </c>
      <c r="N1991" s="13"/>
      <c r="O1991" s="13"/>
    </row>
    <row r="1992" spans="1:15" x14ac:dyDescent="0.35">
      <c r="A1992" s="12" t="str">
        <f t="shared" si="31"/>
        <v>DISTRIBUCION VOLUMEN X CRITERIO (kg ó litros).Total Bebidas FriasDE 15 A 19 AÑOS</v>
      </c>
      <c r="B1992" s="12" t="s">
        <v>119</v>
      </c>
      <c r="C1992" s="12" t="s">
        <v>130</v>
      </c>
      <c r="D1992" s="12" t="s">
        <v>39</v>
      </c>
      <c r="E1992" s="13">
        <v>2.0790899822205398</v>
      </c>
      <c r="F1992" s="13">
        <v>2.8858608190259769</v>
      </c>
      <c r="G1992" s="13">
        <v>2.7827381149638928</v>
      </c>
      <c r="H1992" s="13">
        <v>2.2267184928755661</v>
      </c>
      <c r="I1992" s="13">
        <v>0</v>
      </c>
      <c r="J1992" s="13">
        <v>0</v>
      </c>
      <c r="K1992" s="13">
        <v>0</v>
      </c>
      <c r="L1992" s="13">
        <v>0</v>
      </c>
      <c r="M1992" s="13">
        <v>0</v>
      </c>
      <c r="N1992" s="13"/>
      <c r="O1992" s="13"/>
    </row>
    <row r="1993" spans="1:15" x14ac:dyDescent="0.35">
      <c r="A1993" s="12" t="str">
        <f t="shared" si="31"/>
        <v>DISTRIBUCION VOLUMEN X CRITERIO (kg ó litros).Total Bebidas FriasDE 20 A 24 AÑOS</v>
      </c>
      <c r="B1993" s="12" t="s">
        <v>119</v>
      </c>
      <c r="C1993" s="12" t="s">
        <v>130</v>
      </c>
      <c r="D1993" s="12" t="s">
        <v>40</v>
      </c>
      <c r="E1993" s="13">
        <v>3.4893125980745099</v>
      </c>
      <c r="F1993" s="13">
        <v>4.208101311616514</v>
      </c>
      <c r="G1993" s="13">
        <v>2.9863204711773887</v>
      </c>
      <c r="H1993" s="13">
        <v>2.4333035230182003</v>
      </c>
      <c r="I1993" s="13">
        <v>0</v>
      </c>
      <c r="J1993" s="13">
        <v>0</v>
      </c>
      <c r="K1993" s="13">
        <v>0</v>
      </c>
      <c r="L1993" s="13">
        <v>0</v>
      </c>
      <c r="M1993" s="13">
        <v>0</v>
      </c>
      <c r="N1993" s="13"/>
      <c r="O1993" s="13"/>
    </row>
    <row r="1994" spans="1:15" x14ac:dyDescent="0.35">
      <c r="A1994" s="12" t="str">
        <f t="shared" si="31"/>
        <v>DISTRIBUCION VOLUMEN X CRITERIO (kg ó litros).Total Bebidas FriasDE 25 A 34 AÑOS</v>
      </c>
      <c r="B1994" s="12" t="s">
        <v>119</v>
      </c>
      <c r="C1994" s="12" t="s">
        <v>130</v>
      </c>
      <c r="D1994" s="12" t="s">
        <v>41</v>
      </c>
      <c r="E1994" s="13">
        <v>9.1631503036431905</v>
      </c>
      <c r="F1994" s="13">
        <v>8.7986971924464967</v>
      </c>
      <c r="G1994" s="13">
        <v>8.9724687894022512</v>
      </c>
      <c r="H1994" s="13">
        <v>7.471702047766783</v>
      </c>
      <c r="I1994" s="13">
        <v>0</v>
      </c>
      <c r="J1994" s="13">
        <v>0</v>
      </c>
      <c r="K1994" s="13">
        <v>0</v>
      </c>
      <c r="L1994" s="13">
        <v>0</v>
      </c>
      <c r="M1994" s="13">
        <v>0</v>
      </c>
      <c r="N1994" s="13"/>
      <c r="O1994" s="13"/>
    </row>
    <row r="1995" spans="1:15" x14ac:dyDescent="0.35">
      <c r="A1995" s="12" t="str">
        <f t="shared" si="31"/>
        <v>DISTRIBUCION VOLUMEN X CRITERIO (kg ó litros).Total Bebidas FriasDE 35 A 49 AÑOS</v>
      </c>
      <c r="B1995" s="12" t="s">
        <v>119</v>
      </c>
      <c r="C1995" s="12" t="s">
        <v>130</v>
      </c>
      <c r="D1995" s="12" t="s">
        <v>42</v>
      </c>
      <c r="E1995" s="13">
        <v>29.164900157446912</v>
      </c>
      <c r="F1995" s="13">
        <v>27.562771615967392</v>
      </c>
      <c r="G1995" s="13">
        <v>26.759593964935689</v>
      </c>
      <c r="H1995" s="13">
        <v>26.137387452149458</v>
      </c>
      <c r="I1995" s="13">
        <v>0</v>
      </c>
      <c r="J1995" s="13">
        <v>0</v>
      </c>
      <c r="K1995" s="13">
        <v>0</v>
      </c>
      <c r="L1995" s="13">
        <v>0</v>
      </c>
      <c r="M1995" s="13">
        <v>0</v>
      </c>
      <c r="N1995" s="13"/>
      <c r="O1995" s="13"/>
    </row>
    <row r="1996" spans="1:15" x14ac:dyDescent="0.35">
      <c r="A1996" s="12" t="str">
        <f t="shared" si="31"/>
        <v>DISTRIBUCION VOLUMEN X CRITERIO (kg ó litros).Total Bebidas FriasDE 50 A 59 AÑOS</v>
      </c>
      <c r="B1996" s="12" t="s">
        <v>119</v>
      </c>
      <c r="C1996" s="12" t="s">
        <v>130</v>
      </c>
      <c r="D1996" s="12" t="s">
        <v>43</v>
      </c>
      <c r="E1996" s="13">
        <v>24.18814435972201</v>
      </c>
      <c r="F1996" s="13">
        <v>24.300515406791227</v>
      </c>
      <c r="G1996" s="13">
        <v>26.196535903831215</v>
      </c>
      <c r="H1996" s="13">
        <v>24.644017200530822</v>
      </c>
      <c r="I1996" s="13">
        <v>0</v>
      </c>
      <c r="J1996" s="13">
        <v>0</v>
      </c>
      <c r="K1996" s="13">
        <v>0</v>
      </c>
      <c r="L1996" s="13">
        <v>0</v>
      </c>
      <c r="M1996" s="13">
        <v>0</v>
      </c>
      <c r="N1996" s="13"/>
      <c r="O1996" s="13"/>
    </row>
    <row r="1997" spans="1:15" x14ac:dyDescent="0.35">
      <c r="A1997" s="12" t="str">
        <f t="shared" si="31"/>
        <v>DISTRIBUCION VOLUMEN X CRITERIO (kg ó litros).Total Bebidas FriasDE 60 A 75 AÑOS</v>
      </c>
      <c r="B1997" s="12" t="s">
        <v>119</v>
      </c>
      <c r="C1997" s="12" t="s">
        <v>130</v>
      </c>
      <c r="D1997" s="12" t="s">
        <v>44</v>
      </c>
      <c r="E1997" s="13">
        <v>31.915396959088703</v>
      </c>
      <c r="F1997" s="13">
        <v>32.244057550503591</v>
      </c>
      <c r="G1997" s="13">
        <v>32.30234361175166</v>
      </c>
      <c r="H1997" s="13">
        <v>37.086865528693181</v>
      </c>
      <c r="I1997" s="13">
        <v>0</v>
      </c>
      <c r="J1997" s="13">
        <v>0</v>
      </c>
      <c r="K1997" s="13">
        <v>0</v>
      </c>
      <c r="L1997" s="13">
        <v>0</v>
      </c>
      <c r="M1997" s="13">
        <v>0</v>
      </c>
      <c r="N1997" s="13"/>
      <c r="O1997" s="13"/>
    </row>
    <row r="1998" spans="1:15" x14ac:dyDescent="0.35">
      <c r="A1998" s="12" t="str">
        <f t="shared" si="31"/>
        <v>DISTRIBUCION VOLUMEN X CRITERIO (kg ó litros).Total Bebidas FriasALTA Y MEDIA ALTA</v>
      </c>
      <c r="B1998" s="12" t="s">
        <v>119</v>
      </c>
      <c r="C1998" s="12" t="s">
        <v>130</v>
      </c>
      <c r="D1998" s="12" t="s">
        <v>17</v>
      </c>
      <c r="E1998" s="13">
        <v>25.221397214822126</v>
      </c>
      <c r="F1998" s="13">
        <v>25.215451994695076</v>
      </c>
      <c r="G1998" s="13">
        <v>28.170847635091899</v>
      </c>
      <c r="H1998" s="13">
        <v>26.694046899144595</v>
      </c>
      <c r="I1998" s="13">
        <v>0</v>
      </c>
      <c r="J1998" s="13">
        <v>0</v>
      </c>
      <c r="K1998" s="13">
        <v>0</v>
      </c>
      <c r="L1998" s="13">
        <v>0</v>
      </c>
      <c r="M1998" s="13">
        <v>0</v>
      </c>
      <c r="N1998" s="13"/>
      <c r="O1998" s="13"/>
    </row>
    <row r="1999" spans="1:15" x14ac:dyDescent="0.35">
      <c r="A1999" s="12" t="str">
        <f t="shared" si="31"/>
        <v>DISTRIBUCION VOLUMEN X CRITERIO (kg ó litros).Total Bebidas FriasMEDIA</v>
      </c>
      <c r="B1999" s="12" t="s">
        <v>119</v>
      </c>
      <c r="C1999" s="12" t="s">
        <v>130</v>
      </c>
      <c r="D1999" s="12" t="s">
        <v>18</v>
      </c>
      <c r="E1999" s="13">
        <v>31.493114827677754</v>
      </c>
      <c r="F1999" s="13">
        <v>30.907620789324568</v>
      </c>
      <c r="G1999" s="13">
        <v>32.12035125309383</v>
      </c>
      <c r="H1999" s="13">
        <v>33.342466602471845</v>
      </c>
      <c r="I1999" s="13">
        <v>0</v>
      </c>
      <c r="J1999" s="13">
        <v>0</v>
      </c>
      <c r="K1999" s="13">
        <v>0</v>
      </c>
      <c r="L1999" s="13">
        <v>0</v>
      </c>
      <c r="M1999" s="13">
        <v>0</v>
      </c>
      <c r="N1999" s="13"/>
      <c r="O1999" s="13"/>
    </row>
    <row r="2000" spans="1:15" x14ac:dyDescent="0.35">
      <c r="A2000" s="12" t="str">
        <f t="shared" si="31"/>
        <v>DISTRIBUCION VOLUMEN X CRITERIO (kg ó litros).Total Bebidas FriasMEDIA BAJA</v>
      </c>
      <c r="B2000" s="12" t="s">
        <v>119</v>
      </c>
      <c r="C2000" s="12" t="s">
        <v>130</v>
      </c>
      <c r="D2000" s="12" t="s">
        <v>19</v>
      </c>
      <c r="E2000" s="13">
        <v>27.925211458475115</v>
      </c>
      <c r="F2000" s="13">
        <v>25.664802116815068</v>
      </c>
      <c r="G2000" s="13">
        <v>22.878655452918998</v>
      </c>
      <c r="H2000" s="13">
        <v>24.004288787085219</v>
      </c>
      <c r="I2000" s="13">
        <v>0</v>
      </c>
      <c r="J2000" s="13">
        <v>0</v>
      </c>
      <c r="K2000" s="13">
        <v>0</v>
      </c>
      <c r="L2000" s="13">
        <v>0</v>
      </c>
      <c r="M2000" s="13">
        <v>0</v>
      </c>
      <c r="N2000" s="13"/>
      <c r="O2000" s="13"/>
    </row>
    <row r="2001" spans="1:15" x14ac:dyDescent="0.35">
      <c r="A2001" s="12" t="str">
        <f t="shared" si="31"/>
        <v>DISTRIBUCION VOLUMEN X CRITERIO (kg ó litros).Total Bebidas FriasBAJA</v>
      </c>
      <c r="B2001" s="12" t="s">
        <v>119</v>
      </c>
      <c r="C2001" s="12" t="s">
        <v>130</v>
      </c>
      <c r="D2001" s="12" t="s">
        <v>20</v>
      </c>
      <c r="E2001" s="13">
        <v>15.360271000573873</v>
      </c>
      <c r="F2001" s="13">
        <v>18.212125910758559</v>
      </c>
      <c r="G2001" s="13">
        <v>16.830144518708479</v>
      </c>
      <c r="H2001" s="13">
        <v>15.959193735678015</v>
      </c>
      <c r="I2001" s="13">
        <v>0</v>
      </c>
      <c r="J2001" s="13">
        <v>0</v>
      </c>
      <c r="K2001" s="13">
        <v>0</v>
      </c>
      <c r="L2001" s="13">
        <v>0</v>
      </c>
      <c r="M2001" s="13">
        <v>0</v>
      </c>
      <c r="N2001" s="13"/>
      <c r="O2001" s="13"/>
    </row>
    <row r="2002" spans="1:15" x14ac:dyDescent="0.35">
      <c r="A2002" s="12" t="str">
        <f t="shared" si="31"/>
        <v>DISTRIBUCION VOLUMEN X CRITERIO (kg ó litros).Total Bebidas FriasHOMBRE</v>
      </c>
      <c r="B2002" s="12" t="s">
        <v>119</v>
      </c>
      <c r="C2002" s="12" t="s">
        <v>130</v>
      </c>
      <c r="D2002" s="12" t="s">
        <v>21</v>
      </c>
      <c r="E2002" s="13">
        <v>55.183691026236581</v>
      </c>
      <c r="F2002" s="13">
        <v>56.274828522079957</v>
      </c>
      <c r="G2002" s="13">
        <v>57.525367161656085</v>
      </c>
      <c r="H2002" s="13">
        <v>57.934617566174282</v>
      </c>
      <c r="I2002" s="13">
        <v>0</v>
      </c>
      <c r="J2002" s="13">
        <v>0</v>
      </c>
      <c r="K2002" s="13">
        <v>0</v>
      </c>
      <c r="L2002" s="13">
        <v>0</v>
      </c>
      <c r="M2002" s="13">
        <v>0</v>
      </c>
      <c r="N2002" s="13"/>
      <c r="O2002" s="13"/>
    </row>
    <row r="2003" spans="1:15" x14ac:dyDescent="0.35">
      <c r="A2003" s="12" t="str">
        <f t="shared" si="31"/>
        <v>DISTRIBUCION VOLUMEN X CRITERIO (kg ó litros).Total Bebidas FriasMUJER</v>
      </c>
      <c r="B2003" s="12" t="s">
        <v>119</v>
      </c>
      <c r="C2003" s="12" t="s">
        <v>130</v>
      </c>
      <c r="D2003" s="12" t="s">
        <v>22</v>
      </c>
      <c r="E2003" s="13">
        <v>44.816306461510038</v>
      </c>
      <c r="F2003" s="13">
        <v>43.725169817575335</v>
      </c>
      <c r="G2003" s="13">
        <v>42.474634537180989</v>
      </c>
      <c r="H2003" s="13">
        <v>42.065372253249699</v>
      </c>
      <c r="I2003" s="13">
        <v>0</v>
      </c>
      <c r="J2003" s="13">
        <v>0</v>
      </c>
      <c r="K2003" s="13">
        <v>0</v>
      </c>
      <c r="L2003" s="13">
        <v>0</v>
      </c>
      <c r="M2003" s="13">
        <v>0</v>
      </c>
      <c r="N2003" s="13"/>
      <c r="O2003" s="13"/>
    </row>
    <row r="2004" spans="1:15" x14ac:dyDescent="0.35">
      <c r="A2004" s="12" t="str">
        <f t="shared" si="31"/>
        <v>DISTRIBUCION VOLUMEN X CRITERIO (kg ó litros)Total bebidas de vinoT.ESPAÑA</v>
      </c>
      <c r="B2004" s="12" t="s">
        <v>119</v>
      </c>
      <c r="C2004" s="12" t="s">
        <v>131</v>
      </c>
      <c r="D2004" s="12" t="s">
        <v>36</v>
      </c>
      <c r="E2004" s="13">
        <v>100</v>
      </c>
      <c r="F2004" s="13">
        <v>100</v>
      </c>
      <c r="G2004" s="13">
        <v>100</v>
      </c>
      <c r="H2004" s="13">
        <v>100</v>
      </c>
      <c r="I2004" s="13">
        <v>0</v>
      </c>
      <c r="J2004" s="13">
        <v>0</v>
      </c>
      <c r="K2004" s="13">
        <v>0</v>
      </c>
      <c r="L2004" s="13">
        <v>0</v>
      </c>
      <c r="M2004" s="13">
        <v>0</v>
      </c>
      <c r="N2004" s="13"/>
      <c r="O2004" s="13"/>
    </row>
    <row r="2005" spans="1:15" x14ac:dyDescent="0.35">
      <c r="A2005" s="12" t="str">
        <f t="shared" si="31"/>
        <v>DISTRIBUCION VOLUMEN X CRITERIO (kg ó litros)Total bebidas de vinoBCN AM</v>
      </c>
      <c r="B2005" s="12" t="s">
        <v>119</v>
      </c>
      <c r="C2005" s="12" t="s">
        <v>131</v>
      </c>
      <c r="D2005" s="12" t="s">
        <v>1</v>
      </c>
      <c r="E2005" s="13">
        <v>8.3026922098054463</v>
      </c>
      <c r="F2005" s="13">
        <v>6.8633908721903651</v>
      </c>
      <c r="G2005" s="13">
        <v>7.7577339426264196</v>
      </c>
      <c r="H2005" s="13">
        <v>7.9556366090727799</v>
      </c>
      <c r="I2005" s="13">
        <v>0</v>
      </c>
      <c r="J2005" s="13">
        <v>0</v>
      </c>
      <c r="K2005" s="13">
        <v>0</v>
      </c>
      <c r="L2005" s="13">
        <v>0</v>
      </c>
      <c r="M2005" s="13">
        <v>0</v>
      </c>
      <c r="N2005" s="13"/>
      <c r="O2005" s="13"/>
    </row>
    <row r="2006" spans="1:15" x14ac:dyDescent="0.35">
      <c r="A2006" s="12" t="str">
        <f t="shared" si="31"/>
        <v>DISTRIBUCION VOLUMEN X CRITERIO (kg ó litros)Total bebidas de vinoREST.CAT ARAGON</v>
      </c>
      <c r="B2006" s="12" t="s">
        <v>119</v>
      </c>
      <c r="C2006" s="12" t="s">
        <v>131</v>
      </c>
      <c r="D2006" s="12" t="s">
        <v>2</v>
      </c>
      <c r="E2006" s="13">
        <v>12.014138016529721</v>
      </c>
      <c r="F2006" s="13">
        <v>12.016597094334706</v>
      </c>
      <c r="G2006" s="13">
        <v>12.461327253673476</v>
      </c>
      <c r="H2006" s="13">
        <v>11.894989566933846</v>
      </c>
      <c r="I2006" s="13">
        <v>0</v>
      </c>
      <c r="J2006" s="13">
        <v>0</v>
      </c>
      <c r="K2006" s="13">
        <v>0</v>
      </c>
      <c r="L2006" s="13">
        <v>0</v>
      </c>
      <c r="M2006" s="13">
        <v>0</v>
      </c>
      <c r="N2006" s="13"/>
      <c r="O2006" s="13"/>
    </row>
    <row r="2007" spans="1:15" x14ac:dyDescent="0.35">
      <c r="A2007" s="12" t="str">
        <f t="shared" si="31"/>
        <v>DISTRIBUCION VOLUMEN X CRITERIO (kg ó litros)Total bebidas de vinoLEVANTE</v>
      </c>
      <c r="B2007" s="12" t="s">
        <v>119</v>
      </c>
      <c r="C2007" s="12" t="s">
        <v>131</v>
      </c>
      <c r="D2007" s="12" t="s">
        <v>3</v>
      </c>
      <c r="E2007" s="13">
        <v>15.293303390318805</v>
      </c>
      <c r="F2007" s="13">
        <v>14.648199357100397</v>
      </c>
      <c r="G2007" s="13">
        <v>12.126968640757633</v>
      </c>
      <c r="H2007" s="13">
        <v>12.731188193405373</v>
      </c>
      <c r="I2007" s="13">
        <v>0</v>
      </c>
      <c r="J2007" s="13">
        <v>0</v>
      </c>
      <c r="K2007" s="13">
        <v>0</v>
      </c>
      <c r="L2007" s="13">
        <v>0</v>
      </c>
      <c r="M2007" s="13">
        <v>0</v>
      </c>
      <c r="N2007" s="13"/>
      <c r="O2007" s="13"/>
    </row>
    <row r="2008" spans="1:15" x14ac:dyDescent="0.35">
      <c r="A2008" s="12" t="str">
        <f t="shared" si="31"/>
        <v>DISTRIBUCION VOLUMEN X CRITERIO (kg ó litros)Total bebidas de vinoANDALUCIA</v>
      </c>
      <c r="B2008" s="12" t="s">
        <v>119</v>
      </c>
      <c r="C2008" s="12" t="s">
        <v>131</v>
      </c>
      <c r="D2008" s="12" t="s">
        <v>4</v>
      </c>
      <c r="E2008" s="13">
        <v>17.441463357480309</v>
      </c>
      <c r="F2008" s="13">
        <v>19.273312499304467</v>
      </c>
      <c r="G2008" s="13">
        <v>17.155362772230422</v>
      </c>
      <c r="H2008" s="13">
        <v>18.693662735498567</v>
      </c>
      <c r="I2008" s="13">
        <v>0</v>
      </c>
      <c r="J2008" s="13">
        <v>0</v>
      </c>
      <c r="K2008" s="13">
        <v>0</v>
      </c>
      <c r="L2008" s="13">
        <v>0</v>
      </c>
      <c r="M2008" s="13">
        <v>0</v>
      </c>
      <c r="N2008" s="13"/>
      <c r="O2008" s="13"/>
    </row>
    <row r="2009" spans="1:15" x14ac:dyDescent="0.35">
      <c r="A2009" s="12" t="str">
        <f t="shared" si="31"/>
        <v>DISTRIBUCION VOLUMEN X CRITERIO (kg ó litros)Total bebidas de vinoMDD AM</v>
      </c>
      <c r="B2009" s="12" t="s">
        <v>119</v>
      </c>
      <c r="C2009" s="12" t="s">
        <v>131</v>
      </c>
      <c r="D2009" s="12" t="s">
        <v>5</v>
      </c>
      <c r="E2009" s="13">
        <v>12.606535101581171</v>
      </c>
      <c r="F2009" s="13">
        <v>13.35233528485896</v>
      </c>
      <c r="G2009" s="13">
        <v>15.697738489061161</v>
      </c>
      <c r="H2009" s="13">
        <v>14.878155946035262</v>
      </c>
      <c r="I2009" s="13">
        <v>0</v>
      </c>
      <c r="J2009" s="13">
        <v>0</v>
      </c>
      <c r="K2009" s="13">
        <v>0</v>
      </c>
      <c r="L2009" s="13">
        <v>0</v>
      </c>
      <c r="M2009" s="13">
        <v>0</v>
      </c>
      <c r="N2009" s="13"/>
      <c r="O2009" s="13"/>
    </row>
    <row r="2010" spans="1:15" x14ac:dyDescent="0.35">
      <c r="A2010" s="12" t="str">
        <f t="shared" si="31"/>
        <v>DISTRIBUCION VOLUMEN X CRITERIO (kg ó litros)Total bebidas de vinoRTO CENTRO</v>
      </c>
      <c r="B2010" s="12" t="s">
        <v>119</v>
      </c>
      <c r="C2010" s="12" t="s">
        <v>131</v>
      </c>
      <c r="D2010" s="12" t="s">
        <v>6</v>
      </c>
      <c r="E2010" s="13">
        <v>10.084541172733534</v>
      </c>
      <c r="F2010" s="13">
        <v>11.129564448330326</v>
      </c>
      <c r="G2010" s="13">
        <v>9.7250571305660785</v>
      </c>
      <c r="H2010" s="13">
        <v>8.4461511484193004</v>
      </c>
      <c r="I2010" s="13">
        <v>0</v>
      </c>
      <c r="J2010" s="13">
        <v>0</v>
      </c>
      <c r="K2010" s="13">
        <v>0</v>
      </c>
      <c r="L2010" s="13">
        <v>0</v>
      </c>
      <c r="M2010" s="13">
        <v>0</v>
      </c>
      <c r="N2010" s="13"/>
      <c r="O2010" s="13"/>
    </row>
    <row r="2011" spans="1:15" x14ac:dyDescent="0.35">
      <c r="A2011" s="12" t="str">
        <f t="shared" si="31"/>
        <v>DISTRIBUCION VOLUMEN X CRITERIO (kg ó litros)Total bebidas de vinoNORTE-CENTRO</v>
      </c>
      <c r="B2011" s="12" t="s">
        <v>119</v>
      </c>
      <c r="C2011" s="12" t="s">
        <v>131</v>
      </c>
      <c r="D2011" s="12" t="s">
        <v>7</v>
      </c>
      <c r="E2011" s="13">
        <v>13.787477778487755</v>
      </c>
      <c r="F2011" s="13">
        <v>12.286051455625538</v>
      </c>
      <c r="G2011" s="13">
        <v>13.850968288644403</v>
      </c>
      <c r="H2011" s="13">
        <v>15.357741158067343</v>
      </c>
      <c r="I2011" s="13">
        <v>0</v>
      </c>
      <c r="J2011" s="13">
        <v>0</v>
      </c>
      <c r="K2011" s="13">
        <v>0</v>
      </c>
      <c r="L2011" s="13">
        <v>0</v>
      </c>
      <c r="M2011" s="13">
        <v>0</v>
      </c>
      <c r="N2011" s="13"/>
      <c r="O2011" s="13"/>
    </row>
    <row r="2012" spans="1:15" x14ac:dyDescent="0.35">
      <c r="A2012" s="12" t="str">
        <f t="shared" si="31"/>
        <v>DISTRIBUCION VOLUMEN X CRITERIO (kg ó litros)Total bebidas de vinoNOROESTE</v>
      </c>
      <c r="B2012" s="12" t="s">
        <v>119</v>
      </c>
      <c r="C2012" s="12" t="s">
        <v>131</v>
      </c>
      <c r="D2012" s="12" t="s">
        <v>8</v>
      </c>
      <c r="E2012" s="13">
        <v>10.469843825971758</v>
      </c>
      <c r="F2012" s="13">
        <v>10.430548730755021</v>
      </c>
      <c r="G2012" s="13">
        <v>11.224843319378973</v>
      </c>
      <c r="H2012" s="13">
        <v>10.042476337673738</v>
      </c>
      <c r="I2012" s="13">
        <v>0</v>
      </c>
      <c r="J2012" s="13">
        <v>0</v>
      </c>
      <c r="K2012" s="13">
        <v>0</v>
      </c>
      <c r="L2012" s="13">
        <v>0</v>
      </c>
      <c r="M2012" s="13">
        <v>0</v>
      </c>
      <c r="N2012" s="13"/>
      <c r="O2012" s="13"/>
    </row>
    <row r="2013" spans="1:15" x14ac:dyDescent="0.35">
      <c r="A2013" s="12" t="str">
        <f t="shared" si="31"/>
        <v>DISTRIBUCION VOLUMEN X CRITERIO (kg ó litros)Total bebidas de vino&lt;2MIL</v>
      </c>
      <c r="B2013" s="12" t="s">
        <v>119</v>
      </c>
      <c r="C2013" s="12" t="s">
        <v>131</v>
      </c>
      <c r="D2013" s="12" t="s">
        <v>9</v>
      </c>
      <c r="E2013" s="13">
        <v>5.5215309992448915</v>
      </c>
      <c r="F2013" s="13">
        <v>5.4756775876422203</v>
      </c>
      <c r="G2013" s="13">
        <v>4.542224584134857</v>
      </c>
      <c r="H2013" s="13">
        <v>4.2915088634948573</v>
      </c>
      <c r="I2013" s="13">
        <v>0</v>
      </c>
      <c r="J2013" s="13">
        <v>0</v>
      </c>
      <c r="K2013" s="13">
        <v>0</v>
      </c>
      <c r="L2013" s="13">
        <v>0</v>
      </c>
      <c r="M2013" s="13">
        <v>0</v>
      </c>
      <c r="N2013" s="13"/>
      <c r="O2013" s="13"/>
    </row>
    <row r="2014" spans="1:15" x14ac:dyDescent="0.35">
      <c r="A2014" s="12" t="str">
        <f t="shared" si="31"/>
        <v>DISTRIBUCION VOLUMEN X CRITERIO (kg ó litros)Total bebidas de vino2-5MIL</v>
      </c>
      <c r="B2014" s="12" t="s">
        <v>119</v>
      </c>
      <c r="C2014" s="12" t="s">
        <v>131</v>
      </c>
      <c r="D2014" s="12" t="s">
        <v>10</v>
      </c>
      <c r="E2014" s="13">
        <v>5.326732215706004</v>
      </c>
      <c r="F2014" s="13">
        <v>5.3830881655452005</v>
      </c>
      <c r="G2014" s="13">
        <v>6.1372926584602254</v>
      </c>
      <c r="H2014" s="13">
        <v>6.1755265669236596</v>
      </c>
      <c r="I2014" s="13">
        <v>0</v>
      </c>
      <c r="J2014" s="13">
        <v>0</v>
      </c>
      <c r="K2014" s="13">
        <v>0</v>
      </c>
      <c r="L2014" s="13">
        <v>0</v>
      </c>
      <c r="M2014" s="13">
        <v>0</v>
      </c>
      <c r="N2014" s="13"/>
      <c r="O2014" s="13"/>
    </row>
    <row r="2015" spans="1:15" x14ac:dyDescent="0.35">
      <c r="A2015" s="12" t="str">
        <f t="shared" si="31"/>
        <v>DISTRIBUCION VOLUMEN X CRITERIO (kg ó litros)Total bebidas de vino5-10MIL</v>
      </c>
      <c r="B2015" s="12" t="s">
        <v>119</v>
      </c>
      <c r="C2015" s="12" t="s">
        <v>131</v>
      </c>
      <c r="D2015" s="12" t="s">
        <v>11</v>
      </c>
      <c r="E2015" s="13">
        <v>6.4264621210320598</v>
      </c>
      <c r="F2015" s="13">
        <v>6.2294593941406422</v>
      </c>
      <c r="G2015" s="13">
        <v>7.4006302371590529</v>
      </c>
      <c r="H2015" s="13">
        <v>7.1269514095616993</v>
      </c>
      <c r="I2015" s="13">
        <v>0</v>
      </c>
      <c r="J2015" s="13">
        <v>0</v>
      </c>
      <c r="K2015" s="13">
        <v>0</v>
      </c>
      <c r="L2015" s="13">
        <v>0</v>
      </c>
      <c r="M2015" s="13">
        <v>0</v>
      </c>
      <c r="N2015" s="13"/>
      <c r="O2015" s="13"/>
    </row>
    <row r="2016" spans="1:15" x14ac:dyDescent="0.35">
      <c r="A2016" s="12" t="str">
        <f t="shared" si="31"/>
        <v>DISTRIBUCION VOLUMEN X CRITERIO (kg ó litros)Total bebidas de vino10-30MIL</v>
      </c>
      <c r="B2016" s="12" t="s">
        <v>119</v>
      </c>
      <c r="C2016" s="12" t="s">
        <v>131</v>
      </c>
      <c r="D2016" s="12" t="s">
        <v>12</v>
      </c>
      <c r="E2016" s="13">
        <v>20.044892043218873</v>
      </c>
      <c r="F2016" s="13">
        <v>20.839888161494667</v>
      </c>
      <c r="G2016" s="13">
        <v>17.83703108233415</v>
      </c>
      <c r="H2016" s="13">
        <v>17.496629353450761</v>
      </c>
      <c r="I2016" s="13">
        <v>0</v>
      </c>
      <c r="J2016" s="13">
        <v>0</v>
      </c>
      <c r="K2016" s="13">
        <v>0</v>
      </c>
      <c r="L2016" s="13">
        <v>0</v>
      </c>
      <c r="M2016" s="13">
        <v>0</v>
      </c>
      <c r="N2016" s="13"/>
      <c r="O2016" s="13"/>
    </row>
    <row r="2017" spans="1:15" x14ac:dyDescent="0.35">
      <c r="A2017" s="12" t="str">
        <f t="shared" si="31"/>
        <v>DISTRIBUCION VOLUMEN X CRITERIO (kg ó litros)Total bebidas de vino30-100MIL</v>
      </c>
      <c r="B2017" s="12" t="s">
        <v>119</v>
      </c>
      <c r="C2017" s="12" t="s">
        <v>131</v>
      </c>
      <c r="D2017" s="12" t="s">
        <v>13</v>
      </c>
      <c r="E2017" s="13">
        <v>17.264369993871224</v>
      </c>
      <c r="F2017" s="13">
        <v>16.953961067002275</v>
      </c>
      <c r="G2017" s="13">
        <v>16.952240233447412</v>
      </c>
      <c r="H2017" s="13">
        <v>16.517759237647979</v>
      </c>
      <c r="I2017" s="13">
        <v>0</v>
      </c>
      <c r="J2017" s="13">
        <v>0</v>
      </c>
      <c r="K2017" s="13">
        <v>0</v>
      </c>
      <c r="L2017" s="13">
        <v>0</v>
      </c>
      <c r="M2017" s="13">
        <v>0</v>
      </c>
      <c r="N2017" s="13"/>
      <c r="O2017" s="13"/>
    </row>
    <row r="2018" spans="1:15" x14ac:dyDescent="0.35">
      <c r="A2018" s="12" t="str">
        <f t="shared" si="31"/>
        <v>DISTRIBUCION VOLUMEN X CRITERIO (kg ó litros)Total bebidas de vino100-200MIL</v>
      </c>
      <c r="B2018" s="12" t="s">
        <v>119</v>
      </c>
      <c r="C2018" s="12" t="s">
        <v>131</v>
      </c>
      <c r="D2018" s="12" t="s">
        <v>14</v>
      </c>
      <c r="E2018" s="13">
        <v>13.01223716249306</v>
      </c>
      <c r="F2018" s="13">
        <v>11.118040428636982</v>
      </c>
      <c r="G2018" s="13">
        <v>10.870044234164709</v>
      </c>
      <c r="H2018" s="13">
        <v>11.927552665946809</v>
      </c>
      <c r="I2018" s="13">
        <v>0</v>
      </c>
      <c r="J2018" s="13">
        <v>0</v>
      </c>
      <c r="K2018" s="13">
        <v>0</v>
      </c>
      <c r="L2018" s="13">
        <v>0</v>
      </c>
      <c r="M2018" s="13">
        <v>0</v>
      </c>
      <c r="N2018" s="13"/>
      <c r="O2018" s="13"/>
    </row>
    <row r="2019" spans="1:15" x14ac:dyDescent="0.35">
      <c r="A2019" s="12" t="str">
        <f t="shared" si="31"/>
        <v>DISTRIBUCION VOLUMEN X CRITERIO (kg ó litros)Total bebidas de vino200-500MIL</v>
      </c>
      <c r="B2019" s="12" t="s">
        <v>119</v>
      </c>
      <c r="C2019" s="12" t="s">
        <v>131</v>
      </c>
      <c r="D2019" s="12" t="s">
        <v>15</v>
      </c>
      <c r="E2019" s="13">
        <v>15.144584333840932</v>
      </c>
      <c r="F2019" s="13">
        <v>14.739513995479815</v>
      </c>
      <c r="G2019" s="13">
        <v>15.278684635894029</v>
      </c>
      <c r="H2019" s="13">
        <v>15.668291807664447</v>
      </c>
      <c r="I2019" s="13">
        <v>0</v>
      </c>
      <c r="J2019" s="13">
        <v>0</v>
      </c>
      <c r="K2019" s="13">
        <v>0</v>
      </c>
      <c r="L2019" s="13">
        <v>0</v>
      </c>
      <c r="M2019" s="13">
        <v>0</v>
      </c>
      <c r="N2019" s="13"/>
      <c r="O2019" s="13"/>
    </row>
    <row r="2020" spans="1:15" x14ac:dyDescent="0.35">
      <c r="A2020" s="12" t="str">
        <f t="shared" si="31"/>
        <v>DISTRIBUCION VOLUMEN X CRITERIO (kg ó litros)Total bebidas de vino&gt;500MIL</v>
      </c>
      <c r="B2020" s="12" t="s">
        <v>119</v>
      </c>
      <c r="C2020" s="12" t="s">
        <v>131</v>
      </c>
      <c r="D2020" s="12" t="s">
        <v>16</v>
      </c>
      <c r="E2020" s="13">
        <v>17.259189682251584</v>
      </c>
      <c r="F2020" s="13">
        <v>19.260370330501569</v>
      </c>
      <c r="G2020" s="13">
        <v>20.981852103950565</v>
      </c>
      <c r="H2020" s="13">
        <v>20.795785040037405</v>
      </c>
      <c r="I2020" s="13">
        <v>0</v>
      </c>
      <c r="J2020" s="13">
        <v>0</v>
      </c>
      <c r="K2020" s="13">
        <v>0</v>
      </c>
      <c r="L2020" s="13">
        <v>0</v>
      </c>
      <c r="M2020" s="13">
        <v>0</v>
      </c>
      <c r="N2020" s="13"/>
      <c r="O2020" s="13"/>
    </row>
    <row r="2021" spans="1:15" x14ac:dyDescent="0.35">
      <c r="A2021" s="12" t="str">
        <f t="shared" si="31"/>
        <v>DISTRIBUCION VOLUMEN X CRITERIO (kg ó litros)Total bebidas de vinoDE 15 A 19 AÑOS</v>
      </c>
      <c r="B2021" s="12" t="s">
        <v>119</v>
      </c>
      <c r="C2021" s="12" t="s">
        <v>131</v>
      </c>
      <c r="D2021" s="12" t="s">
        <v>39</v>
      </c>
      <c r="E2021" s="13">
        <v>0.3817824443586868</v>
      </c>
      <c r="F2021" s="13">
        <v>0.70722807391806985</v>
      </c>
      <c r="G2021" s="13">
        <v>2.0125898808866585</v>
      </c>
      <c r="H2021" s="13">
        <v>0.53089140573815574</v>
      </c>
      <c r="I2021" s="13">
        <v>0</v>
      </c>
      <c r="J2021" s="13">
        <v>0</v>
      </c>
      <c r="K2021" s="13">
        <v>0</v>
      </c>
      <c r="L2021" s="13">
        <v>0</v>
      </c>
      <c r="M2021" s="13">
        <v>0</v>
      </c>
      <c r="N2021" s="13"/>
      <c r="O2021" s="13"/>
    </row>
    <row r="2022" spans="1:15" x14ac:dyDescent="0.35">
      <c r="A2022" s="12" t="str">
        <f t="shared" si="31"/>
        <v>DISTRIBUCION VOLUMEN X CRITERIO (kg ó litros)Total bebidas de vinoDE 20 A 24 AÑOS</v>
      </c>
      <c r="B2022" s="12" t="s">
        <v>119</v>
      </c>
      <c r="C2022" s="12" t="s">
        <v>131</v>
      </c>
      <c r="D2022" s="12" t="s">
        <v>40</v>
      </c>
      <c r="E2022" s="13">
        <v>2.2163176405016136</v>
      </c>
      <c r="F2022" s="13">
        <v>2.2220611956591356</v>
      </c>
      <c r="G2022" s="13">
        <v>1.2473631206762079</v>
      </c>
      <c r="H2022" s="13">
        <v>1.3717424759658077</v>
      </c>
      <c r="I2022" s="13">
        <v>0</v>
      </c>
      <c r="J2022" s="13">
        <v>0</v>
      </c>
      <c r="K2022" s="13">
        <v>0</v>
      </c>
      <c r="L2022" s="13">
        <v>0</v>
      </c>
      <c r="M2022" s="13">
        <v>0</v>
      </c>
      <c r="N2022" s="13"/>
      <c r="O2022" s="13"/>
    </row>
    <row r="2023" spans="1:15" x14ac:dyDescent="0.35">
      <c r="A2023" s="12" t="str">
        <f t="shared" si="31"/>
        <v>DISTRIBUCION VOLUMEN X CRITERIO (kg ó litros)Total bebidas de vinoDE 25 A 34 AÑOS</v>
      </c>
      <c r="B2023" s="12" t="s">
        <v>119</v>
      </c>
      <c r="C2023" s="12" t="s">
        <v>131</v>
      </c>
      <c r="D2023" s="12" t="s">
        <v>41</v>
      </c>
      <c r="E2023" s="13">
        <v>6.315817419372161</v>
      </c>
      <c r="F2023" s="13">
        <v>6.8612648712457052</v>
      </c>
      <c r="G2023" s="13">
        <v>5.9872323339680138</v>
      </c>
      <c r="H2023" s="13">
        <v>5.7582234747827687</v>
      </c>
      <c r="I2023" s="13">
        <v>0</v>
      </c>
      <c r="J2023" s="13">
        <v>0</v>
      </c>
      <c r="K2023" s="13">
        <v>0</v>
      </c>
      <c r="L2023" s="13">
        <v>0</v>
      </c>
      <c r="M2023" s="13">
        <v>0</v>
      </c>
      <c r="N2023" s="13"/>
      <c r="O2023" s="13"/>
    </row>
    <row r="2024" spans="1:15" x14ac:dyDescent="0.35">
      <c r="A2024" s="12" t="str">
        <f t="shared" si="31"/>
        <v>DISTRIBUCION VOLUMEN X CRITERIO (kg ó litros)Total bebidas de vinoDE 35 A 49 AÑOS</v>
      </c>
      <c r="B2024" s="12" t="s">
        <v>119</v>
      </c>
      <c r="C2024" s="12" t="s">
        <v>131</v>
      </c>
      <c r="D2024" s="12" t="s">
        <v>42</v>
      </c>
      <c r="E2024" s="13">
        <v>19.398407431843992</v>
      </c>
      <c r="F2024" s="13">
        <v>18.167848980176647</v>
      </c>
      <c r="G2024" s="13">
        <v>17.792432055078987</v>
      </c>
      <c r="H2024" s="13">
        <v>17.736089627620739</v>
      </c>
      <c r="I2024" s="13">
        <v>0</v>
      </c>
      <c r="J2024" s="13">
        <v>0</v>
      </c>
      <c r="K2024" s="13">
        <v>0</v>
      </c>
      <c r="L2024" s="13">
        <v>0</v>
      </c>
      <c r="M2024" s="13">
        <v>0</v>
      </c>
      <c r="N2024" s="13"/>
      <c r="O2024" s="13"/>
    </row>
    <row r="2025" spans="1:15" x14ac:dyDescent="0.35">
      <c r="A2025" s="12" t="str">
        <f t="shared" si="31"/>
        <v>DISTRIBUCION VOLUMEN X CRITERIO (kg ó litros)Total bebidas de vinoDE 50 A 59 AÑOS</v>
      </c>
      <c r="B2025" s="12" t="s">
        <v>119</v>
      </c>
      <c r="C2025" s="12" t="s">
        <v>131</v>
      </c>
      <c r="D2025" s="12" t="s">
        <v>43</v>
      </c>
      <c r="E2025" s="13">
        <v>24.993878378633358</v>
      </c>
      <c r="F2025" s="13">
        <v>24.03460940705968</v>
      </c>
      <c r="G2025" s="13">
        <v>25.164572829280011</v>
      </c>
      <c r="H2025" s="13">
        <v>23.884669143236678</v>
      </c>
      <c r="I2025" s="13">
        <v>0</v>
      </c>
      <c r="J2025" s="13">
        <v>0</v>
      </c>
      <c r="K2025" s="13">
        <v>0</v>
      </c>
      <c r="L2025" s="13">
        <v>0</v>
      </c>
      <c r="M2025" s="13">
        <v>0</v>
      </c>
      <c r="N2025" s="13"/>
      <c r="O2025" s="13"/>
    </row>
    <row r="2026" spans="1:15" x14ac:dyDescent="0.35">
      <c r="A2026" s="12" t="str">
        <f t="shared" si="31"/>
        <v>DISTRIBUCION VOLUMEN X CRITERIO (kg ó litros)Total bebidas de vinoDE 60 A 75 AÑOS</v>
      </c>
      <c r="B2026" s="12" t="s">
        <v>119</v>
      </c>
      <c r="C2026" s="12" t="s">
        <v>131</v>
      </c>
      <c r="D2026" s="12" t="s">
        <v>44</v>
      </c>
      <c r="E2026" s="13">
        <v>46.69379813148268</v>
      </c>
      <c r="F2026" s="13">
        <v>48.006988540020998</v>
      </c>
      <c r="G2026" s="13">
        <v>47.795813823336502</v>
      </c>
      <c r="H2026" s="13">
        <v>50.718385995806869</v>
      </c>
      <c r="I2026" s="13">
        <v>0</v>
      </c>
      <c r="J2026" s="13">
        <v>0</v>
      </c>
      <c r="K2026" s="13">
        <v>0</v>
      </c>
      <c r="L2026" s="13">
        <v>0</v>
      </c>
      <c r="M2026" s="13">
        <v>0</v>
      </c>
      <c r="N2026" s="13"/>
      <c r="O2026" s="13"/>
    </row>
    <row r="2027" spans="1:15" x14ac:dyDescent="0.35">
      <c r="A2027" s="12" t="str">
        <f t="shared" si="31"/>
        <v>DISTRIBUCION VOLUMEN X CRITERIO (kg ó litros)Total bebidas de vinoALTA Y MEDIA ALTA</v>
      </c>
      <c r="B2027" s="12" t="s">
        <v>119</v>
      </c>
      <c r="C2027" s="12" t="s">
        <v>131</v>
      </c>
      <c r="D2027" s="12" t="s">
        <v>17</v>
      </c>
      <c r="E2027" s="13">
        <v>31.449136553220768</v>
      </c>
      <c r="F2027" s="13">
        <v>31.259781088744788</v>
      </c>
      <c r="G2027" s="13">
        <v>36.938514095328841</v>
      </c>
      <c r="H2027" s="13">
        <v>34.665866724926872</v>
      </c>
      <c r="I2027" s="13">
        <v>0</v>
      </c>
      <c r="J2027" s="13">
        <v>0</v>
      </c>
      <c r="K2027" s="13">
        <v>0</v>
      </c>
      <c r="L2027" s="13">
        <v>0</v>
      </c>
      <c r="M2027" s="13">
        <v>0</v>
      </c>
      <c r="N2027" s="13"/>
      <c r="O2027" s="13"/>
    </row>
    <row r="2028" spans="1:15" x14ac:dyDescent="0.35">
      <c r="A2028" s="12" t="str">
        <f t="shared" si="31"/>
        <v>DISTRIBUCION VOLUMEN X CRITERIO (kg ó litros)Total bebidas de vinoMEDIA</v>
      </c>
      <c r="B2028" s="12" t="s">
        <v>119</v>
      </c>
      <c r="C2028" s="12" t="s">
        <v>131</v>
      </c>
      <c r="D2028" s="12" t="s">
        <v>18</v>
      </c>
      <c r="E2028" s="13">
        <v>30.321190758070266</v>
      </c>
      <c r="F2028" s="13">
        <v>32.03134307210567</v>
      </c>
      <c r="G2028" s="13">
        <v>32.846892588170569</v>
      </c>
      <c r="H2028" s="13">
        <v>32.935929446584673</v>
      </c>
      <c r="I2028" s="13">
        <v>0</v>
      </c>
      <c r="J2028" s="13">
        <v>0</v>
      </c>
      <c r="K2028" s="13">
        <v>0</v>
      </c>
      <c r="L2028" s="13">
        <v>0</v>
      </c>
      <c r="M2028" s="13">
        <v>0</v>
      </c>
      <c r="N2028" s="13"/>
      <c r="O2028" s="13"/>
    </row>
    <row r="2029" spans="1:15" x14ac:dyDescent="0.35">
      <c r="A2029" s="12" t="str">
        <f t="shared" si="31"/>
        <v>DISTRIBUCION VOLUMEN X CRITERIO (kg ó litros)Total bebidas de vinoMEDIA BAJA</v>
      </c>
      <c r="B2029" s="12" t="s">
        <v>119</v>
      </c>
      <c r="C2029" s="12" t="s">
        <v>131</v>
      </c>
      <c r="D2029" s="12" t="s">
        <v>19</v>
      </c>
      <c r="E2029" s="13">
        <v>25.691563934776134</v>
      </c>
      <c r="F2029" s="13">
        <v>22.869560894028631</v>
      </c>
      <c r="G2029" s="13">
        <v>19.785070449273707</v>
      </c>
      <c r="H2029" s="13">
        <v>20.186659748861878</v>
      </c>
      <c r="I2029" s="13">
        <v>0</v>
      </c>
      <c r="J2029" s="13">
        <v>0</v>
      </c>
      <c r="K2029" s="13">
        <v>0</v>
      </c>
      <c r="L2029" s="13">
        <v>0</v>
      </c>
      <c r="M2029" s="13">
        <v>0</v>
      </c>
      <c r="N2029" s="13"/>
      <c r="O2029" s="13"/>
    </row>
    <row r="2030" spans="1:15" x14ac:dyDescent="0.35">
      <c r="A2030" s="12" t="str">
        <f t="shared" si="31"/>
        <v>DISTRIBUCION VOLUMEN X CRITERIO (kg ó litros)Total bebidas de vinoBAJA</v>
      </c>
      <c r="B2030" s="12" t="s">
        <v>119</v>
      </c>
      <c r="C2030" s="12" t="s">
        <v>131</v>
      </c>
      <c r="D2030" s="12" t="s">
        <v>20</v>
      </c>
      <c r="E2030" s="13">
        <v>12.538108462491731</v>
      </c>
      <c r="F2030" s="13">
        <v>13.839314860138879</v>
      </c>
      <c r="G2030" s="13">
        <v>10.429519834903925</v>
      </c>
      <c r="H2030" s="13">
        <v>12.21154666200678</v>
      </c>
      <c r="I2030" s="13">
        <v>0</v>
      </c>
      <c r="J2030" s="13">
        <v>0</v>
      </c>
      <c r="K2030" s="13">
        <v>0</v>
      </c>
      <c r="L2030" s="13">
        <v>0</v>
      </c>
      <c r="M2030" s="13">
        <v>0</v>
      </c>
      <c r="N2030" s="13"/>
      <c r="O2030" s="13"/>
    </row>
    <row r="2031" spans="1:15" x14ac:dyDescent="0.35">
      <c r="A2031" s="12" t="str">
        <f t="shared" si="31"/>
        <v>DISTRIBUCION VOLUMEN X CRITERIO (kg ó litros)Total bebidas de vinoHOMBRE</v>
      </c>
      <c r="B2031" s="12" t="s">
        <v>119</v>
      </c>
      <c r="C2031" s="12" t="s">
        <v>131</v>
      </c>
      <c r="D2031" s="12" t="s">
        <v>21</v>
      </c>
      <c r="E2031" s="13">
        <v>61.279895935093052</v>
      </c>
      <c r="F2031" s="13">
        <v>59.025328131106427</v>
      </c>
      <c r="G2031" s="13">
        <v>60.340663329415001</v>
      </c>
      <c r="H2031" s="13">
        <v>58.652024242836553</v>
      </c>
      <c r="I2031" s="13">
        <v>0</v>
      </c>
      <c r="J2031" s="13">
        <v>0</v>
      </c>
      <c r="K2031" s="13">
        <v>0</v>
      </c>
      <c r="L2031" s="13">
        <v>0</v>
      </c>
      <c r="M2031" s="13">
        <v>0</v>
      </c>
      <c r="N2031" s="13"/>
      <c r="O2031" s="13"/>
    </row>
    <row r="2032" spans="1:15" x14ac:dyDescent="0.35">
      <c r="A2032" s="12" t="str">
        <f t="shared" si="31"/>
        <v>DISTRIBUCION VOLUMEN X CRITERIO (kg ó litros)Total bebidas de vinoMUJER</v>
      </c>
      <c r="B2032" s="12" t="s">
        <v>119</v>
      </c>
      <c r="C2032" s="12" t="s">
        <v>131</v>
      </c>
      <c r="D2032" s="12" t="s">
        <v>22</v>
      </c>
      <c r="E2032" s="13">
        <v>38.720104450361312</v>
      </c>
      <c r="F2032" s="13">
        <v>40.974667371347003</v>
      </c>
      <c r="G2032" s="13">
        <v>39.659334761488061</v>
      </c>
      <c r="H2032" s="13">
        <v>41.347980908683589</v>
      </c>
      <c r="I2032" s="13">
        <v>0</v>
      </c>
      <c r="J2032" s="13">
        <v>0</v>
      </c>
      <c r="K2032" s="13">
        <v>0</v>
      </c>
      <c r="L2032" s="13">
        <v>0</v>
      </c>
      <c r="M2032" s="13">
        <v>0</v>
      </c>
      <c r="N2032" s="13"/>
      <c r="O2032" s="13"/>
    </row>
    <row r="2033" spans="1:15" x14ac:dyDescent="0.35">
      <c r="A2033" s="12" t="str">
        <f t="shared" si="31"/>
        <v>DISTRIBUCION VOLUMEN X CRITERIO (kg ó litros)VinoT.ESPAÑA</v>
      </c>
      <c r="B2033" s="12" t="s">
        <v>119</v>
      </c>
      <c r="C2033" s="12" t="s">
        <v>132</v>
      </c>
      <c r="D2033" s="12" t="s">
        <v>36</v>
      </c>
      <c r="E2033" s="13">
        <v>100</v>
      </c>
      <c r="F2033" s="13">
        <v>100</v>
      </c>
      <c r="G2033" s="13">
        <v>100</v>
      </c>
      <c r="H2033" s="13">
        <v>100</v>
      </c>
      <c r="I2033" s="13">
        <v>0</v>
      </c>
      <c r="J2033" s="13">
        <v>0</v>
      </c>
      <c r="K2033" s="13">
        <v>0</v>
      </c>
      <c r="L2033" s="13">
        <v>0</v>
      </c>
      <c r="M2033" s="13">
        <v>0</v>
      </c>
      <c r="N2033" s="13"/>
      <c r="O2033" s="13"/>
    </row>
    <row r="2034" spans="1:15" x14ac:dyDescent="0.35">
      <c r="A2034" s="12" t="str">
        <f t="shared" si="31"/>
        <v>DISTRIBUCION VOLUMEN X CRITERIO (kg ó litros)VinoBCN AM</v>
      </c>
      <c r="B2034" s="12" t="s">
        <v>119</v>
      </c>
      <c r="C2034" s="12" t="s">
        <v>132</v>
      </c>
      <c r="D2034" s="12" t="s">
        <v>1</v>
      </c>
      <c r="E2034" s="13">
        <v>7.9156210263325724</v>
      </c>
      <c r="F2034" s="13">
        <v>6.2452552100387617</v>
      </c>
      <c r="G2034" s="13">
        <v>8.0315098952848309</v>
      </c>
      <c r="H2034" s="13">
        <v>7.8969987472637104</v>
      </c>
      <c r="I2034" s="13">
        <v>0</v>
      </c>
      <c r="J2034" s="13">
        <v>0</v>
      </c>
      <c r="K2034" s="13">
        <v>0</v>
      </c>
      <c r="L2034" s="13">
        <v>0</v>
      </c>
      <c r="M2034" s="13">
        <v>0</v>
      </c>
      <c r="N2034" s="13"/>
      <c r="O2034" s="13"/>
    </row>
    <row r="2035" spans="1:15" x14ac:dyDescent="0.35">
      <c r="A2035" s="12" t="str">
        <f t="shared" si="31"/>
        <v>DISTRIBUCION VOLUMEN X CRITERIO (kg ó litros)VinoREST.CAT ARAGON</v>
      </c>
      <c r="B2035" s="12" t="s">
        <v>119</v>
      </c>
      <c r="C2035" s="12" t="s">
        <v>132</v>
      </c>
      <c r="D2035" s="12" t="s">
        <v>2</v>
      </c>
      <c r="E2035" s="13">
        <v>12.821339495055017</v>
      </c>
      <c r="F2035" s="13">
        <v>12.617331718832608</v>
      </c>
      <c r="G2035" s="13">
        <v>13.698631747139364</v>
      </c>
      <c r="H2035" s="13">
        <v>13.361954914989738</v>
      </c>
      <c r="I2035" s="13">
        <v>0</v>
      </c>
      <c r="J2035" s="13">
        <v>0</v>
      </c>
      <c r="K2035" s="13">
        <v>0</v>
      </c>
      <c r="L2035" s="13">
        <v>0</v>
      </c>
      <c r="M2035" s="13">
        <v>0</v>
      </c>
      <c r="N2035" s="13"/>
      <c r="O2035" s="13"/>
    </row>
    <row r="2036" spans="1:15" x14ac:dyDescent="0.35">
      <c r="A2036" s="12" t="str">
        <f t="shared" si="31"/>
        <v>DISTRIBUCION VOLUMEN X CRITERIO (kg ó litros)VinoLEVANTE</v>
      </c>
      <c r="B2036" s="12" t="s">
        <v>119</v>
      </c>
      <c r="C2036" s="12" t="s">
        <v>132</v>
      </c>
      <c r="D2036" s="12" t="s">
        <v>3</v>
      </c>
      <c r="E2036" s="13">
        <v>15.257258618225816</v>
      </c>
      <c r="F2036" s="13">
        <v>15.247512910632388</v>
      </c>
      <c r="G2036" s="13">
        <v>11.206387383591411</v>
      </c>
      <c r="H2036" s="13">
        <v>11.857542146166788</v>
      </c>
      <c r="I2036" s="13">
        <v>0</v>
      </c>
      <c r="J2036" s="13">
        <v>0</v>
      </c>
      <c r="K2036" s="13">
        <v>0</v>
      </c>
      <c r="L2036" s="13">
        <v>0</v>
      </c>
      <c r="M2036" s="13">
        <v>0</v>
      </c>
      <c r="N2036" s="13"/>
      <c r="O2036" s="13"/>
    </row>
    <row r="2037" spans="1:15" x14ac:dyDescent="0.35">
      <c r="A2037" s="12" t="str">
        <f t="shared" si="31"/>
        <v>DISTRIBUCION VOLUMEN X CRITERIO (kg ó litros)VinoANDALUCIA</v>
      </c>
      <c r="B2037" s="12" t="s">
        <v>119</v>
      </c>
      <c r="C2037" s="12" t="s">
        <v>132</v>
      </c>
      <c r="D2037" s="12" t="s">
        <v>4</v>
      </c>
      <c r="E2037" s="13">
        <v>11.415354467574636</v>
      </c>
      <c r="F2037" s="13">
        <v>12.731086277449855</v>
      </c>
      <c r="G2037" s="13">
        <v>11.320266613450594</v>
      </c>
      <c r="H2037" s="13">
        <v>11.49712392082124</v>
      </c>
      <c r="I2037" s="13">
        <v>0</v>
      </c>
      <c r="J2037" s="13">
        <v>0</v>
      </c>
      <c r="K2037" s="13">
        <v>0</v>
      </c>
      <c r="L2037" s="13">
        <v>0</v>
      </c>
      <c r="M2037" s="13">
        <v>0</v>
      </c>
      <c r="N2037" s="13"/>
      <c r="O2037" s="13"/>
    </row>
    <row r="2038" spans="1:15" x14ac:dyDescent="0.35">
      <c r="A2038" s="12" t="str">
        <f t="shared" si="31"/>
        <v>DISTRIBUCION VOLUMEN X CRITERIO (kg ó litros)VinoMDD AM</v>
      </c>
      <c r="B2038" s="12" t="s">
        <v>119</v>
      </c>
      <c r="C2038" s="12" t="s">
        <v>132</v>
      </c>
      <c r="D2038" s="12" t="s">
        <v>5</v>
      </c>
      <c r="E2038" s="13">
        <v>11.392999764698855</v>
      </c>
      <c r="F2038" s="13">
        <v>12.330838973662074</v>
      </c>
      <c r="G2038" s="13">
        <v>14.997367267841637</v>
      </c>
      <c r="H2038" s="13">
        <v>15.009911515172906</v>
      </c>
      <c r="I2038" s="13">
        <v>0</v>
      </c>
      <c r="J2038" s="13">
        <v>0</v>
      </c>
      <c r="K2038" s="13">
        <v>0</v>
      </c>
      <c r="L2038" s="13">
        <v>0</v>
      </c>
      <c r="M2038" s="13">
        <v>0</v>
      </c>
      <c r="N2038" s="13"/>
      <c r="O2038" s="13"/>
    </row>
    <row r="2039" spans="1:15" x14ac:dyDescent="0.35">
      <c r="A2039" s="12" t="str">
        <f t="shared" si="31"/>
        <v>DISTRIBUCION VOLUMEN X CRITERIO (kg ó litros)VinoRTO CENTRO</v>
      </c>
      <c r="B2039" s="12" t="s">
        <v>119</v>
      </c>
      <c r="C2039" s="12" t="s">
        <v>132</v>
      </c>
      <c r="D2039" s="12" t="s">
        <v>6</v>
      </c>
      <c r="E2039" s="13">
        <v>10.981761698450438</v>
      </c>
      <c r="F2039" s="13">
        <v>12.353053491424712</v>
      </c>
      <c r="G2039" s="13">
        <v>9.180760848026063</v>
      </c>
      <c r="H2039" s="13">
        <v>8.8739692225341038</v>
      </c>
      <c r="I2039" s="13">
        <v>0</v>
      </c>
      <c r="J2039" s="13">
        <v>0</v>
      </c>
      <c r="K2039" s="13">
        <v>0</v>
      </c>
      <c r="L2039" s="13">
        <v>0</v>
      </c>
      <c r="M2039" s="13">
        <v>0</v>
      </c>
      <c r="N2039" s="13"/>
      <c r="O2039" s="13"/>
    </row>
    <row r="2040" spans="1:15" x14ac:dyDescent="0.35">
      <c r="A2040" s="12" t="str">
        <f t="shared" si="31"/>
        <v>DISTRIBUCION VOLUMEN X CRITERIO (kg ó litros)VinoNORTE-CENTRO</v>
      </c>
      <c r="B2040" s="12" t="s">
        <v>119</v>
      </c>
      <c r="C2040" s="12" t="s">
        <v>132</v>
      </c>
      <c r="D2040" s="12" t="s">
        <v>7</v>
      </c>
      <c r="E2040" s="13">
        <v>16.406895703399908</v>
      </c>
      <c r="F2040" s="13">
        <v>14.804427705468163</v>
      </c>
      <c r="G2040" s="13">
        <v>16.662389991300405</v>
      </c>
      <c r="H2040" s="13">
        <v>17.708481116034864</v>
      </c>
      <c r="I2040" s="13">
        <v>0</v>
      </c>
      <c r="J2040" s="13">
        <v>0</v>
      </c>
      <c r="K2040" s="13">
        <v>0</v>
      </c>
      <c r="L2040" s="13">
        <v>0</v>
      </c>
      <c r="M2040" s="13">
        <v>0</v>
      </c>
      <c r="N2040" s="13"/>
      <c r="O2040" s="13"/>
    </row>
    <row r="2041" spans="1:15" x14ac:dyDescent="0.35">
      <c r="A2041" s="12" t="str">
        <f t="shared" si="31"/>
        <v>DISTRIBUCION VOLUMEN X CRITERIO (kg ó litros)VinoNOROESTE</v>
      </c>
      <c r="B2041" s="12" t="s">
        <v>119</v>
      </c>
      <c r="C2041" s="12" t="s">
        <v>132</v>
      </c>
      <c r="D2041" s="12" t="s">
        <v>8</v>
      </c>
      <c r="E2041" s="13">
        <v>13.808762103016816</v>
      </c>
      <c r="F2041" s="13">
        <v>13.670491703192667</v>
      </c>
      <c r="G2041" s="13">
        <v>14.902684422958757</v>
      </c>
      <c r="H2041" s="13">
        <v>13.794019402400453</v>
      </c>
      <c r="I2041" s="13">
        <v>0</v>
      </c>
      <c r="J2041" s="13">
        <v>0</v>
      </c>
      <c r="K2041" s="13">
        <v>0</v>
      </c>
      <c r="L2041" s="13">
        <v>0</v>
      </c>
      <c r="M2041" s="13">
        <v>0</v>
      </c>
      <c r="N2041" s="13"/>
      <c r="O2041" s="13"/>
    </row>
    <row r="2042" spans="1:15" x14ac:dyDescent="0.35">
      <c r="A2042" s="12" t="str">
        <f t="shared" si="31"/>
        <v>DISTRIBUCION VOLUMEN X CRITERIO (kg ó litros)Vino&lt;2MIL</v>
      </c>
      <c r="B2042" s="12" t="s">
        <v>119</v>
      </c>
      <c r="C2042" s="12" t="s">
        <v>132</v>
      </c>
      <c r="D2042" s="12" t="s">
        <v>9</v>
      </c>
      <c r="E2042" s="13">
        <v>5.1644518875684868</v>
      </c>
      <c r="F2042" s="13">
        <v>5.6719622483271905</v>
      </c>
      <c r="G2042" s="13">
        <v>4.1521966588100332</v>
      </c>
      <c r="H2042" s="13">
        <v>3.9997361986427711</v>
      </c>
      <c r="I2042" s="13">
        <v>0</v>
      </c>
      <c r="J2042" s="13">
        <v>0</v>
      </c>
      <c r="K2042" s="13">
        <v>0</v>
      </c>
      <c r="L2042" s="13">
        <v>0</v>
      </c>
      <c r="M2042" s="13">
        <v>0</v>
      </c>
      <c r="N2042" s="13"/>
      <c r="O2042" s="13"/>
    </row>
    <row r="2043" spans="1:15" x14ac:dyDescent="0.35">
      <c r="A2043" s="12" t="str">
        <f t="shared" si="31"/>
        <v>DISTRIBUCION VOLUMEN X CRITERIO (kg ó litros)Vino2-5MIL</v>
      </c>
      <c r="B2043" s="12" t="s">
        <v>119</v>
      </c>
      <c r="C2043" s="12" t="s">
        <v>132</v>
      </c>
      <c r="D2043" s="12" t="s">
        <v>10</v>
      </c>
      <c r="E2043" s="13">
        <v>5.2268366858117865</v>
      </c>
      <c r="F2043" s="13">
        <v>5.2960113539856284</v>
      </c>
      <c r="G2043" s="13">
        <v>5.5457236968727104</v>
      </c>
      <c r="H2043" s="13">
        <v>6.4577089046122094</v>
      </c>
      <c r="I2043" s="13">
        <v>0</v>
      </c>
      <c r="J2043" s="13">
        <v>0</v>
      </c>
      <c r="K2043" s="13">
        <v>0</v>
      </c>
      <c r="L2043" s="13">
        <v>0</v>
      </c>
      <c r="M2043" s="13">
        <v>0</v>
      </c>
      <c r="N2043" s="13"/>
      <c r="O2043" s="13"/>
    </row>
    <row r="2044" spans="1:15" x14ac:dyDescent="0.35">
      <c r="A2044" s="12" t="str">
        <f t="shared" si="31"/>
        <v>DISTRIBUCION VOLUMEN X CRITERIO (kg ó litros)Vino5-10MIL</v>
      </c>
      <c r="B2044" s="12" t="s">
        <v>119</v>
      </c>
      <c r="C2044" s="12" t="s">
        <v>132</v>
      </c>
      <c r="D2044" s="12" t="s">
        <v>11</v>
      </c>
      <c r="E2044" s="13">
        <v>6.4427373294046841</v>
      </c>
      <c r="F2044" s="13">
        <v>6.2248487637813561</v>
      </c>
      <c r="G2044" s="13">
        <v>7.01516666543331</v>
      </c>
      <c r="H2044" s="13">
        <v>6.7842067438481886</v>
      </c>
      <c r="I2044" s="13">
        <v>0</v>
      </c>
      <c r="J2044" s="13">
        <v>0</v>
      </c>
      <c r="K2044" s="13">
        <v>0</v>
      </c>
      <c r="L2044" s="13">
        <v>0</v>
      </c>
      <c r="M2044" s="13">
        <v>0</v>
      </c>
      <c r="N2044" s="13"/>
      <c r="O2044" s="13"/>
    </row>
    <row r="2045" spans="1:15" x14ac:dyDescent="0.35">
      <c r="A2045" s="12" t="str">
        <f t="shared" si="31"/>
        <v>DISTRIBUCION VOLUMEN X CRITERIO (kg ó litros)Vino10-30MIL</v>
      </c>
      <c r="B2045" s="12" t="s">
        <v>119</v>
      </c>
      <c r="C2045" s="12" t="s">
        <v>132</v>
      </c>
      <c r="D2045" s="12" t="s">
        <v>12</v>
      </c>
      <c r="E2045" s="13">
        <v>21.114792784565182</v>
      </c>
      <c r="F2045" s="13">
        <v>20.949986888379438</v>
      </c>
      <c r="G2045" s="13">
        <v>18.59197964974868</v>
      </c>
      <c r="H2045" s="13">
        <v>16.446264208374657</v>
      </c>
      <c r="I2045" s="13">
        <v>0</v>
      </c>
      <c r="J2045" s="13">
        <v>0</v>
      </c>
      <c r="K2045" s="13">
        <v>0</v>
      </c>
      <c r="L2045" s="13">
        <v>0</v>
      </c>
      <c r="M2045" s="13">
        <v>0</v>
      </c>
      <c r="N2045" s="13"/>
      <c r="O2045" s="13"/>
    </row>
    <row r="2046" spans="1:15" x14ac:dyDescent="0.35">
      <c r="A2046" s="12" t="str">
        <f t="shared" si="31"/>
        <v>DISTRIBUCION VOLUMEN X CRITERIO (kg ó litros)Vino30-100MIL</v>
      </c>
      <c r="B2046" s="12" t="s">
        <v>119</v>
      </c>
      <c r="C2046" s="12" t="s">
        <v>132</v>
      </c>
      <c r="D2046" s="12" t="s">
        <v>13</v>
      </c>
      <c r="E2046" s="13">
        <v>16.702073228373994</v>
      </c>
      <c r="F2046" s="13">
        <v>16.189345019129224</v>
      </c>
      <c r="G2046" s="13">
        <v>15.860273889033952</v>
      </c>
      <c r="H2046" s="13">
        <v>15.202303142095905</v>
      </c>
      <c r="I2046" s="13">
        <v>0</v>
      </c>
      <c r="J2046" s="13">
        <v>0</v>
      </c>
      <c r="K2046" s="13">
        <v>0</v>
      </c>
      <c r="L2046" s="13">
        <v>0</v>
      </c>
      <c r="M2046" s="13">
        <v>0</v>
      </c>
      <c r="N2046" s="13"/>
      <c r="O2046" s="13"/>
    </row>
    <row r="2047" spans="1:15" x14ac:dyDescent="0.35">
      <c r="A2047" s="12" t="str">
        <f t="shared" si="31"/>
        <v>DISTRIBUCION VOLUMEN X CRITERIO (kg ó litros)Vino100-200MIL</v>
      </c>
      <c r="B2047" s="12" t="s">
        <v>119</v>
      </c>
      <c r="C2047" s="12" t="s">
        <v>132</v>
      </c>
      <c r="D2047" s="12" t="s">
        <v>14</v>
      </c>
      <c r="E2047" s="13">
        <v>13.434440186795172</v>
      </c>
      <c r="F2047" s="13">
        <v>11.692897686242841</v>
      </c>
      <c r="G2047" s="13">
        <v>10.993274705642527</v>
      </c>
      <c r="H2047" s="13">
        <v>12.104182817249399</v>
      </c>
      <c r="I2047" s="13">
        <v>0</v>
      </c>
      <c r="J2047" s="13">
        <v>0</v>
      </c>
      <c r="K2047" s="13">
        <v>0</v>
      </c>
      <c r="L2047" s="13">
        <v>0</v>
      </c>
      <c r="M2047" s="13">
        <v>0</v>
      </c>
      <c r="N2047" s="13"/>
      <c r="O2047" s="13"/>
    </row>
    <row r="2048" spans="1:15" x14ac:dyDescent="0.35">
      <c r="A2048" s="12" t="str">
        <f t="shared" si="31"/>
        <v>DISTRIBUCION VOLUMEN X CRITERIO (kg ó litros)Vino200-500MIL</v>
      </c>
      <c r="B2048" s="12" t="s">
        <v>119</v>
      </c>
      <c r="C2048" s="12" t="s">
        <v>132</v>
      </c>
      <c r="D2048" s="12" t="s">
        <v>15</v>
      </c>
      <c r="E2048" s="13">
        <v>16.399027135185314</v>
      </c>
      <c r="F2048" s="13">
        <v>15.960676024220124</v>
      </c>
      <c r="G2048" s="13">
        <v>16.77981673163303</v>
      </c>
      <c r="H2048" s="13">
        <v>17.787748019205303</v>
      </c>
      <c r="I2048" s="13">
        <v>0</v>
      </c>
      <c r="J2048" s="13">
        <v>0</v>
      </c>
      <c r="K2048" s="13">
        <v>0</v>
      </c>
      <c r="L2048" s="13">
        <v>0</v>
      </c>
      <c r="M2048" s="13">
        <v>0</v>
      </c>
      <c r="N2048" s="13"/>
      <c r="O2048" s="13"/>
    </row>
    <row r="2049" spans="1:15" x14ac:dyDescent="0.35">
      <c r="A2049" s="12" t="str">
        <f t="shared" si="31"/>
        <v>DISTRIBUCION VOLUMEN X CRITERIO (kg ó litros)Vino&gt;500MIL</v>
      </c>
      <c r="B2049" s="12" t="s">
        <v>119</v>
      </c>
      <c r="C2049" s="12" t="s">
        <v>132</v>
      </c>
      <c r="D2049" s="12" t="s">
        <v>16</v>
      </c>
      <c r="E2049" s="13">
        <v>15.51563676443336</v>
      </c>
      <c r="F2049" s="13">
        <v>18.014269850514331</v>
      </c>
      <c r="G2049" s="13">
        <v>21.061567013857065</v>
      </c>
      <c r="H2049" s="13">
        <v>21.217854363986856</v>
      </c>
      <c r="I2049" s="13">
        <v>0</v>
      </c>
      <c r="J2049" s="13">
        <v>0</v>
      </c>
      <c r="K2049" s="13">
        <v>0</v>
      </c>
      <c r="L2049" s="13">
        <v>0</v>
      </c>
      <c r="M2049" s="13">
        <v>0</v>
      </c>
      <c r="N2049" s="13"/>
      <c r="O2049" s="13"/>
    </row>
    <row r="2050" spans="1:15" x14ac:dyDescent="0.35">
      <c r="A2050" s="12" t="str">
        <f t="shared" si="31"/>
        <v>DISTRIBUCION VOLUMEN X CRITERIO (kg ó litros)VinoDE 15 A 19 AÑOS</v>
      </c>
      <c r="B2050" s="12" t="s">
        <v>119</v>
      </c>
      <c r="C2050" s="12" t="s">
        <v>132</v>
      </c>
      <c r="D2050" s="12" t="s">
        <v>39</v>
      </c>
      <c r="E2050" s="13">
        <v>0.19910210250842567</v>
      </c>
      <c r="F2050" s="13">
        <v>0.39049948791757405</v>
      </c>
      <c r="G2050" s="13">
        <v>0.26061488285487444</v>
      </c>
      <c r="H2050" s="13">
        <v>0.34329779508782271</v>
      </c>
      <c r="I2050" s="13">
        <v>0</v>
      </c>
      <c r="J2050" s="13">
        <v>0</v>
      </c>
      <c r="K2050" s="13">
        <v>0</v>
      </c>
      <c r="L2050" s="13">
        <v>0</v>
      </c>
      <c r="M2050" s="13">
        <v>0</v>
      </c>
      <c r="N2050" s="13"/>
      <c r="O2050" s="13"/>
    </row>
    <row r="2051" spans="1:15" x14ac:dyDescent="0.35">
      <c r="A2051" s="12" t="str">
        <f t="shared" si="31"/>
        <v>DISTRIBUCION VOLUMEN X CRITERIO (kg ó litros)VinoDE 20 A 24 AÑOS</v>
      </c>
      <c r="B2051" s="12" t="s">
        <v>119</v>
      </c>
      <c r="C2051" s="12" t="s">
        <v>132</v>
      </c>
      <c r="D2051" s="12" t="s">
        <v>40</v>
      </c>
      <c r="E2051" s="13">
        <v>1.170111234499942</v>
      </c>
      <c r="F2051" s="13">
        <v>1.089166432851955</v>
      </c>
      <c r="G2051" s="13">
        <v>0.813665855640612</v>
      </c>
      <c r="H2051" s="13">
        <v>0.78227888538296952</v>
      </c>
      <c r="I2051" s="13">
        <v>0</v>
      </c>
      <c r="J2051" s="13">
        <v>0</v>
      </c>
      <c r="K2051" s="13">
        <v>0</v>
      </c>
      <c r="L2051" s="13">
        <v>0</v>
      </c>
      <c r="M2051" s="13">
        <v>0</v>
      </c>
      <c r="N2051" s="13"/>
      <c r="O2051" s="13"/>
    </row>
    <row r="2052" spans="1:15" x14ac:dyDescent="0.35">
      <c r="A2052" s="12" t="str">
        <f t="shared" ref="A2052:A2115" si="32">B2052&amp;C2052&amp;D2052</f>
        <v>DISTRIBUCION VOLUMEN X CRITERIO (kg ó litros)VinoDE 25 A 34 AÑOS</v>
      </c>
      <c r="B2052" s="12" t="s">
        <v>119</v>
      </c>
      <c r="C2052" s="12" t="s">
        <v>132</v>
      </c>
      <c r="D2052" s="12" t="s">
        <v>41</v>
      </c>
      <c r="E2052" s="13">
        <v>4.8353128727618611</v>
      </c>
      <c r="F2052" s="13">
        <v>5.0736551053712597</v>
      </c>
      <c r="G2052" s="13">
        <v>4.4723188381147621</v>
      </c>
      <c r="H2052" s="13">
        <v>3.7972700429299207</v>
      </c>
      <c r="I2052" s="13">
        <v>0</v>
      </c>
      <c r="J2052" s="13">
        <v>0</v>
      </c>
      <c r="K2052" s="13">
        <v>0</v>
      </c>
      <c r="L2052" s="13">
        <v>0</v>
      </c>
      <c r="M2052" s="13">
        <v>0</v>
      </c>
      <c r="N2052" s="13"/>
      <c r="O2052" s="13"/>
    </row>
    <row r="2053" spans="1:15" x14ac:dyDescent="0.35">
      <c r="A2053" s="12" t="str">
        <f t="shared" si="32"/>
        <v>DISTRIBUCION VOLUMEN X CRITERIO (kg ó litros)VinoDE 35 A 49 AÑOS</v>
      </c>
      <c r="B2053" s="12" t="s">
        <v>119</v>
      </c>
      <c r="C2053" s="12" t="s">
        <v>132</v>
      </c>
      <c r="D2053" s="12" t="s">
        <v>42</v>
      </c>
      <c r="E2053" s="13">
        <v>17.419905705865972</v>
      </c>
      <c r="F2053" s="13">
        <v>17.126599200954463</v>
      </c>
      <c r="G2053" s="13">
        <v>14.879148343285678</v>
      </c>
      <c r="H2053" s="13">
        <v>15.068215173127802</v>
      </c>
      <c r="I2053" s="13">
        <v>0</v>
      </c>
      <c r="J2053" s="13">
        <v>0</v>
      </c>
      <c r="K2053" s="13">
        <v>0</v>
      </c>
      <c r="L2053" s="13">
        <v>0</v>
      </c>
      <c r="M2053" s="13">
        <v>0</v>
      </c>
      <c r="N2053" s="13"/>
      <c r="O2053" s="13"/>
    </row>
    <row r="2054" spans="1:15" x14ac:dyDescent="0.35">
      <c r="A2054" s="12" t="str">
        <f t="shared" si="32"/>
        <v>DISTRIBUCION VOLUMEN X CRITERIO (kg ó litros)VinoDE 50 A 59 AÑOS</v>
      </c>
      <c r="B2054" s="12" t="s">
        <v>119</v>
      </c>
      <c r="C2054" s="12" t="s">
        <v>132</v>
      </c>
      <c r="D2054" s="12" t="s">
        <v>43</v>
      </c>
      <c r="E2054" s="13">
        <v>25.237022615647263</v>
      </c>
      <c r="F2054" s="13">
        <v>24.299255378313642</v>
      </c>
      <c r="G2054" s="13">
        <v>25.219933647064824</v>
      </c>
      <c r="H2054" s="13">
        <v>23.22708818356767</v>
      </c>
      <c r="I2054" s="13">
        <v>0</v>
      </c>
      <c r="J2054" s="13">
        <v>0</v>
      </c>
      <c r="K2054" s="13">
        <v>0</v>
      </c>
      <c r="L2054" s="13">
        <v>0</v>
      </c>
      <c r="M2054" s="13">
        <v>0</v>
      </c>
      <c r="N2054" s="13"/>
      <c r="O2054" s="13"/>
    </row>
    <row r="2055" spans="1:15" x14ac:dyDescent="0.35">
      <c r="A2055" s="12" t="str">
        <f t="shared" si="32"/>
        <v>DISTRIBUCION VOLUMEN X CRITERIO (kg ó litros)VinoDE 60 A 75 AÑOS</v>
      </c>
      <c r="B2055" s="12" t="s">
        <v>119</v>
      </c>
      <c r="C2055" s="12" t="s">
        <v>132</v>
      </c>
      <c r="D2055" s="12" t="s">
        <v>44</v>
      </c>
      <c r="E2055" s="13">
        <v>51.138546245393869</v>
      </c>
      <c r="F2055" s="13">
        <v>52.0208236842739</v>
      </c>
      <c r="G2055" s="13">
        <v>54.354321538040693</v>
      </c>
      <c r="H2055" s="13">
        <v>56.781848753196705</v>
      </c>
      <c r="I2055" s="13">
        <v>0</v>
      </c>
      <c r="J2055" s="13">
        <v>0</v>
      </c>
      <c r="K2055" s="13">
        <v>0</v>
      </c>
      <c r="L2055" s="13">
        <v>0</v>
      </c>
      <c r="M2055" s="13">
        <v>0</v>
      </c>
      <c r="N2055" s="13"/>
      <c r="O2055" s="13"/>
    </row>
    <row r="2056" spans="1:15" x14ac:dyDescent="0.35">
      <c r="A2056" s="12" t="str">
        <f t="shared" si="32"/>
        <v>DISTRIBUCION VOLUMEN X CRITERIO (kg ó litros)VinoALTA Y MEDIA ALTA</v>
      </c>
      <c r="B2056" s="12" t="s">
        <v>119</v>
      </c>
      <c r="C2056" s="12" t="s">
        <v>132</v>
      </c>
      <c r="D2056" s="12" t="s">
        <v>17</v>
      </c>
      <c r="E2056" s="13">
        <v>35.078496705852189</v>
      </c>
      <c r="F2056" s="13">
        <v>33.493061671582034</v>
      </c>
      <c r="G2056" s="13">
        <v>41.330514763369166</v>
      </c>
      <c r="H2056" s="13">
        <v>37.248982666692484</v>
      </c>
      <c r="I2056" s="13">
        <v>0</v>
      </c>
      <c r="J2056" s="13">
        <v>0</v>
      </c>
      <c r="K2056" s="13">
        <v>0</v>
      </c>
      <c r="L2056" s="13">
        <v>0</v>
      </c>
      <c r="M2056" s="13">
        <v>0</v>
      </c>
      <c r="N2056" s="13"/>
      <c r="O2056" s="13"/>
    </row>
    <row r="2057" spans="1:15" x14ac:dyDescent="0.35">
      <c r="A2057" s="12" t="str">
        <f t="shared" si="32"/>
        <v>DISTRIBUCION VOLUMEN X CRITERIO (kg ó litros)VinoMEDIA</v>
      </c>
      <c r="B2057" s="12" t="s">
        <v>119</v>
      </c>
      <c r="C2057" s="12" t="s">
        <v>132</v>
      </c>
      <c r="D2057" s="12" t="s">
        <v>18</v>
      </c>
      <c r="E2057" s="13">
        <v>30.222200243011283</v>
      </c>
      <c r="F2057" s="13">
        <v>32.839470335993752</v>
      </c>
      <c r="G2057" s="13">
        <v>32.363402829329566</v>
      </c>
      <c r="H2057" s="13">
        <v>34.558710834769194</v>
      </c>
      <c r="I2057" s="13">
        <v>0</v>
      </c>
      <c r="J2057" s="13">
        <v>0</v>
      </c>
      <c r="K2057" s="13">
        <v>0</v>
      </c>
      <c r="L2057" s="13">
        <v>0</v>
      </c>
      <c r="M2057" s="13">
        <v>0</v>
      </c>
      <c r="N2057" s="13"/>
      <c r="O2057" s="13"/>
    </row>
    <row r="2058" spans="1:15" x14ac:dyDescent="0.35">
      <c r="A2058" s="12" t="str">
        <f t="shared" si="32"/>
        <v>DISTRIBUCION VOLUMEN X CRITERIO (kg ó litros)VinoMEDIA BAJA</v>
      </c>
      <c r="B2058" s="12" t="s">
        <v>119</v>
      </c>
      <c r="C2058" s="12" t="s">
        <v>132</v>
      </c>
      <c r="D2058" s="12" t="s">
        <v>19</v>
      </c>
      <c r="E2058" s="13">
        <v>26.627364594648284</v>
      </c>
      <c r="F2058" s="13">
        <v>23.687026660590703</v>
      </c>
      <c r="G2058" s="13">
        <v>19.558766130116485</v>
      </c>
      <c r="H2058" s="13">
        <v>19.213424123896836</v>
      </c>
      <c r="I2058" s="13">
        <v>0</v>
      </c>
      <c r="J2058" s="13">
        <v>0</v>
      </c>
      <c r="K2058" s="13">
        <v>0</v>
      </c>
      <c r="L2058" s="13">
        <v>0</v>
      </c>
      <c r="M2058" s="13">
        <v>0</v>
      </c>
      <c r="N2058" s="13"/>
      <c r="O2058" s="13"/>
    </row>
    <row r="2059" spans="1:15" x14ac:dyDescent="0.35">
      <c r="A2059" s="12" t="str">
        <f t="shared" si="32"/>
        <v>DISTRIBUCION VOLUMEN X CRITERIO (kg ó litros)VinoBAJA</v>
      </c>
      <c r="B2059" s="12" t="s">
        <v>119</v>
      </c>
      <c r="C2059" s="12" t="s">
        <v>132</v>
      </c>
      <c r="D2059" s="12" t="s">
        <v>20</v>
      </c>
      <c r="E2059" s="13">
        <v>8.0719345639510642</v>
      </c>
      <c r="F2059" s="13">
        <v>9.980440777637396</v>
      </c>
      <c r="G2059" s="13">
        <v>6.7473094982175077</v>
      </c>
      <c r="H2059" s="13">
        <v>8.9788841561561785</v>
      </c>
      <c r="I2059" s="13">
        <v>0</v>
      </c>
      <c r="J2059" s="13">
        <v>0</v>
      </c>
      <c r="K2059" s="13">
        <v>0</v>
      </c>
      <c r="L2059" s="13">
        <v>0</v>
      </c>
      <c r="M2059" s="13">
        <v>0</v>
      </c>
      <c r="N2059" s="13"/>
      <c r="O2059" s="13"/>
    </row>
    <row r="2060" spans="1:15" x14ac:dyDescent="0.35">
      <c r="A2060" s="12" t="str">
        <f t="shared" si="32"/>
        <v>DISTRIBUCION VOLUMEN X CRITERIO (kg ó litros)VinoHOMBRE</v>
      </c>
      <c r="B2060" s="12" t="s">
        <v>119</v>
      </c>
      <c r="C2060" s="12" t="s">
        <v>132</v>
      </c>
      <c r="D2060" s="12" t="s">
        <v>21</v>
      </c>
      <c r="E2060" s="13">
        <v>66.172995930427973</v>
      </c>
      <c r="F2060" s="13">
        <v>64.684218487833505</v>
      </c>
      <c r="G2060" s="13">
        <v>66.498706626256421</v>
      </c>
      <c r="H2060" s="13">
        <v>64.906004728559751</v>
      </c>
      <c r="I2060" s="13">
        <v>0</v>
      </c>
      <c r="J2060" s="13">
        <v>0</v>
      </c>
      <c r="K2060" s="13">
        <v>0</v>
      </c>
      <c r="L2060" s="13">
        <v>0</v>
      </c>
      <c r="M2060" s="13">
        <v>0</v>
      </c>
      <c r="N2060" s="13"/>
      <c r="O2060" s="13"/>
    </row>
    <row r="2061" spans="1:15" x14ac:dyDescent="0.35">
      <c r="A2061" s="12" t="str">
        <f t="shared" si="32"/>
        <v>DISTRIBUCION VOLUMEN X CRITERIO (kg ó litros)VinoMUJER</v>
      </c>
      <c r="B2061" s="12" t="s">
        <v>119</v>
      </c>
      <c r="C2061" s="12" t="s">
        <v>132</v>
      </c>
      <c r="D2061" s="12" t="s">
        <v>22</v>
      </c>
      <c r="E2061" s="13">
        <v>33.827003109696712</v>
      </c>
      <c r="F2061" s="13">
        <v>35.31577090133888</v>
      </c>
      <c r="G2061" s="13">
        <v>33.501288644763477</v>
      </c>
      <c r="H2061" s="13">
        <v>35.094001155196509</v>
      </c>
      <c r="I2061" s="13">
        <v>0</v>
      </c>
      <c r="J2061" s="13">
        <v>0</v>
      </c>
      <c r="K2061" s="13">
        <v>0</v>
      </c>
      <c r="L2061" s="13">
        <v>0</v>
      </c>
      <c r="M2061" s="13">
        <v>0</v>
      </c>
      <c r="N2061" s="13"/>
      <c r="O2061" s="13"/>
    </row>
    <row r="2062" spans="1:15" x14ac:dyDescent="0.35">
      <c r="A2062" s="12" t="str">
        <f t="shared" si="32"/>
        <v>DISTRIBUCION VOLUMEN X CRITERIO (kg ó litros)TintoT.ESPAÑA</v>
      </c>
      <c r="B2062" s="12" t="s">
        <v>119</v>
      </c>
      <c r="C2062" s="12" t="s">
        <v>133</v>
      </c>
      <c r="D2062" s="12" t="s">
        <v>36</v>
      </c>
      <c r="E2062" s="13">
        <v>100</v>
      </c>
      <c r="F2062" s="13">
        <v>100</v>
      </c>
      <c r="G2062" s="13">
        <v>100</v>
      </c>
      <c r="H2062" s="13">
        <v>100</v>
      </c>
      <c r="I2062" s="13">
        <v>0</v>
      </c>
      <c r="J2062" s="13">
        <v>0</v>
      </c>
      <c r="K2062" s="13">
        <v>0</v>
      </c>
      <c r="L2062" s="13">
        <v>0</v>
      </c>
      <c r="M2062" s="13">
        <v>0</v>
      </c>
      <c r="N2062" s="13"/>
      <c r="O2062" s="13"/>
    </row>
    <row r="2063" spans="1:15" x14ac:dyDescent="0.35">
      <c r="A2063" s="12" t="str">
        <f t="shared" si="32"/>
        <v>DISTRIBUCION VOLUMEN X CRITERIO (kg ó litros)TintoBCN AM</v>
      </c>
      <c r="B2063" s="12" t="s">
        <v>119</v>
      </c>
      <c r="C2063" s="12" t="s">
        <v>133</v>
      </c>
      <c r="D2063" s="12" t="s">
        <v>1</v>
      </c>
      <c r="E2063" s="13">
        <v>8.1035440038249522</v>
      </c>
      <c r="F2063" s="13">
        <v>6.6765516159476883</v>
      </c>
      <c r="G2063" s="13">
        <v>8.4750138605664045</v>
      </c>
      <c r="H2063" s="13">
        <v>8.7068597060592872</v>
      </c>
      <c r="I2063" s="13">
        <v>0</v>
      </c>
      <c r="J2063" s="13">
        <v>0</v>
      </c>
      <c r="K2063" s="13">
        <v>0</v>
      </c>
      <c r="L2063" s="13">
        <v>0</v>
      </c>
      <c r="M2063" s="13">
        <v>0</v>
      </c>
      <c r="N2063" s="13"/>
      <c r="O2063" s="13"/>
    </row>
    <row r="2064" spans="1:15" x14ac:dyDescent="0.35">
      <c r="A2064" s="12" t="str">
        <f t="shared" si="32"/>
        <v>DISTRIBUCION VOLUMEN X CRITERIO (kg ó litros)TintoREST.CAT ARAGON</v>
      </c>
      <c r="B2064" s="12" t="s">
        <v>119</v>
      </c>
      <c r="C2064" s="12" t="s">
        <v>133</v>
      </c>
      <c r="D2064" s="12" t="s">
        <v>2</v>
      </c>
      <c r="E2064" s="13">
        <v>12.534466332637303</v>
      </c>
      <c r="F2064" s="13">
        <v>11.839875814915423</v>
      </c>
      <c r="G2064" s="13">
        <v>13.025208037249032</v>
      </c>
      <c r="H2064" s="13">
        <v>13.205173724013225</v>
      </c>
      <c r="I2064" s="13">
        <v>0</v>
      </c>
      <c r="J2064" s="13">
        <v>0</v>
      </c>
      <c r="K2064" s="13">
        <v>0</v>
      </c>
      <c r="L2064" s="13">
        <v>0</v>
      </c>
      <c r="M2064" s="13">
        <v>0</v>
      </c>
      <c r="N2064" s="13"/>
      <c r="O2064" s="13"/>
    </row>
    <row r="2065" spans="1:15" x14ac:dyDescent="0.35">
      <c r="A2065" s="12" t="str">
        <f t="shared" si="32"/>
        <v>DISTRIBUCION VOLUMEN X CRITERIO (kg ó litros)TintoLEVANTE</v>
      </c>
      <c r="B2065" s="12" t="s">
        <v>119</v>
      </c>
      <c r="C2065" s="12" t="s">
        <v>133</v>
      </c>
      <c r="D2065" s="12" t="s">
        <v>3</v>
      </c>
      <c r="E2065" s="13">
        <v>16.704522085755364</v>
      </c>
      <c r="F2065" s="13">
        <v>17.797942526577305</v>
      </c>
      <c r="G2065" s="13">
        <v>12.893189769468508</v>
      </c>
      <c r="H2065" s="13">
        <v>13.606451914460191</v>
      </c>
      <c r="I2065" s="13">
        <v>0</v>
      </c>
      <c r="J2065" s="13">
        <v>0</v>
      </c>
      <c r="K2065" s="13">
        <v>0</v>
      </c>
      <c r="L2065" s="13">
        <v>0</v>
      </c>
      <c r="M2065" s="13">
        <v>0</v>
      </c>
      <c r="N2065" s="13"/>
      <c r="O2065" s="13"/>
    </row>
    <row r="2066" spans="1:15" x14ac:dyDescent="0.35">
      <c r="A2066" s="12" t="str">
        <f t="shared" si="32"/>
        <v>DISTRIBUCION VOLUMEN X CRITERIO (kg ó litros)TintoANDALUCIA</v>
      </c>
      <c r="B2066" s="12" t="s">
        <v>119</v>
      </c>
      <c r="C2066" s="12" t="s">
        <v>133</v>
      </c>
      <c r="D2066" s="12" t="s">
        <v>4</v>
      </c>
      <c r="E2066" s="13">
        <v>10.803182076751193</v>
      </c>
      <c r="F2066" s="13">
        <v>12.661431601126383</v>
      </c>
      <c r="G2066" s="13">
        <v>11.690118785362435</v>
      </c>
      <c r="H2066" s="13">
        <v>11.449134608123353</v>
      </c>
      <c r="I2066" s="13">
        <v>0</v>
      </c>
      <c r="J2066" s="13">
        <v>0</v>
      </c>
      <c r="K2066" s="13">
        <v>0</v>
      </c>
      <c r="L2066" s="13">
        <v>0</v>
      </c>
      <c r="M2066" s="13">
        <v>0</v>
      </c>
      <c r="N2066" s="13"/>
      <c r="O2066" s="13"/>
    </row>
    <row r="2067" spans="1:15" x14ac:dyDescent="0.35">
      <c r="A2067" s="12" t="str">
        <f t="shared" si="32"/>
        <v>DISTRIBUCION VOLUMEN X CRITERIO (kg ó litros)TintoMDD AM</v>
      </c>
      <c r="B2067" s="12" t="s">
        <v>119</v>
      </c>
      <c r="C2067" s="12" t="s">
        <v>133</v>
      </c>
      <c r="D2067" s="12" t="s">
        <v>5</v>
      </c>
      <c r="E2067" s="13">
        <v>10.787772963543302</v>
      </c>
      <c r="F2067" s="13">
        <v>10.866963375336507</v>
      </c>
      <c r="G2067" s="13">
        <v>14.37854039007502</v>
      </c>
      <c r="H2067" s="13">
        <v>14.961196067516797</v>
      </c>
      <c r="I2067" s="13">
        <v>0</v>
      </c>
      <c r="J2067" s="13">
        <v>0</v>
      </c>
      <c r="K2067" s="13">
        <v>0</v>
      </c>
      <c r="L2067" s="13">
        <v>0</v>
      </c>
      <c r="M2067" s="13">
        <v>0</v>
      </c>
      <c r="N2067" s="13"/>
      <c r="O2067" s="13"/>
    </row>
    <row r="2068" spans="1:15" x14ac:dyDescent="0.35">
      <c r="A2068" s="12" t="str">
        <f t="shared" si="32"/>
        <v>DISTRIBUCION VOLUMEN X CRITERIO (kg ó litros)TintoRTO CENTRO</v>
      </c>
      <c r="B2068" s="12" t="s">
        <v>119</v>
      </c>
      <c r="C2068" s="12" t="s">
        <v>133</v>
      </c>
      <c r="D2068" s="12" t="s">
        <v>6</v>
      </c>
      <c r="E2068" s="13">
        <v>9.8330352647342476</v>
      </c>
      <c r="F2068" s="13">
        <v>12.5022393593337</v>
      </c>
      <c r="G2068" s="13">
        <v>8.9528770049993245</v>
      </c>
      <c r="H2068" s="13">
        <v>8.7892881564045471</v>
      </c>
      <c r="I2068" s="13">
        <v>0</v>
      </c>
      <c r="J2068" s="13">
        <v>0</v>
      </c>
      <c r="K2068" s="13">
        <v>0</v>
      </c>
      <c r="L2068" s="13">
        <v>0</v>
      </c>
      <c r="M2068" s="13">
        <v>0</v>
      </c>
      <c r="N2068" s="13"/>
      <c r="O2068" s="13"/>
    </row>
    <row r="2069" spans="1:15" x14ac:dyDescent="0.35">
      <c r="A2069" s="12" t="str">
        <f t="shared" si="32"/>
        <v>DISTRIBUCION VOLUMEN X CRITERIO (kg ó litros)TintoNORTE-CENTRO</v>
      </c>
      <c r="B2069" s="12" t="s">
        <v>119</v>
      </c>
      <c r="C2069" s="12" t="s">
        <v>133</v>
      </c>
      <c r="D2069" s="12" t="s">
        <v>7</v>
      </c>
      <c r="E2069" s="13">
        <v>17.244158376436893</v>
      </c>
      <c r="F2069" s="13">
        <v>14.859832714932722</v>
      </c>
      <c r="G2069" s="13">
        <v>16.145562759178905</v>
      </c>
      <c r="H2069" s="13">
        <v>16.087377418263397</v>
      </c>
      <c r="I2069" s="13">
        <v>0</v>
      </c>
      <c r="J2069" s="13">
        <v>0</v>
      </c>
      <c r="K2069" s="13">
        <v>0</v>
      </c>
      <c r="L2069" s="13">
        <v>0</v>
      </c>
      <c r="M2069" s="13">
        <v>0</v>
      </c>
      <c r="N2069" s="13"/>
      <c r="O2069" s="13"/>
    </row>
    <row r="2070" spans="1:15" x14ac:dyDescent="0.35">
      <c r="A2070" s="12" t="str">
        <f t="shared" si="32"/>
        <v>DISTRIBUCION VOLUMEN X CRITERIO (kg ó litros)TintoNOROESTE</v>
      </c>
      <c r="B2070" s="12" t="s">
        <v>119</v>
      </c>
      <c r="C2070" s="12" t="s">
        <v>133</v>
      </c>
      <c r="D2070" s="12" t="s">
        <v>8</v>
      </c>
      <c r="E2070" s="13">
        <v>13.98930751668048</v>
      </c>
      <c r="F2070" s="13">
        <v>12.795166527879868</v>
      </c>
      <c r="G2070" s="13">
        <v>14.43949134952687</v>
      </c>
      <c r="H2070" s="13">
        <v>13.194516078260552</v>
      </c>
      <c r="I2070" s="13">
        <v>0</v>
      </c>
      <c r="J2070" s="13">
        <v>0</v>
      </c>
      <c r="K2070" s="13">
        <v>0</v>
      </c>
      <c r="L2070" s="13">
        <v>0</v>
      </c>
      <c r="M2070" s="13">
        <v>0</v>
      </c>
      <c r="N2070" s="13"/>
      <c r="O2070" s="13"/>
    </row>
    <row r="2071" spans="1:15" x14ac:dyDescent="0.35">
      <c r="A2071" s="12" t="str">
        <f t="shared" si="32"/>
        <v>DISTRIBUCION VOLUMEN X CRITERIO (kg ó litros)Tinto&lt;2MIL</v>
      </c>
      <c r="B2071" s="12" t="s">
        <v>119</v>
      </c>
      <c r="C2071" s="12" t="s">
        <v>133</v>
      </c>
      <c r="D2071" s="12" t="s">
        <v>9</v>
      </c>
      <c r="E2071" s="13">
        <v>4.1917297193751475</v>
      </c>
      <c r="F2071" s="13">
        <v>4.581982857804328</v>
      </c>
      <c r="G2071" s="13">
        <v>3.3322260449137602</v>
      </c>
      <c r="H2071" s="13">
        <v>3.8796606621601706</v>
      </c>
      <c r="I2071" s="13">
        <v>0</v>
      </c>
      <c r="J2071" s="13">
        <v>0</v>
      </c>
      <c r="K2071" s="13">
        <v>0</v>
      </c>
      <c r="L2071" s="13">
        <v>0</v>
      </c>
      <c r="M2071" s="13">
        <v>0</v>
      </c>
      <c r="N2071" s="13"/>
      <c r="O2071" s="13"/>
    </row>
    <row r="2072" spans="1:15" x14ac:dyDescent="0.35">
      <c r="A2072" s="12" t="str">
        <f t="shared" si="32"/>
        <v>DISTRIBUCION VOLUMEN X CRITERIO (kg ó litros)Tinto2-5MIL</v>
      </c>
      <c r="B2072" s="12" t="s">
        <v>119</v>
      </c>
      <c r="C2072" s="12" t="s">
        <v>133</v>
      </c>
      <c r="D2072" s="12" t="s">
        <v>10</v>
      </c>
      <c r="E2072" s="13">
        <v>5.3654612182760282</v>
      </c>
      <c r="F2072" s="13">
        <v>6.1285882365557152</v>
      </c>
      <c r="G2072" s="13">
        <v>5.6823092875745234</v>
      </c>
      <c r="H2072" s="13">
        <v>6.194459320289365</v>
      </c>
      <c r="I2072" s="13">
        <v>0</v>
      </c>
      <c r="J2072" s="13">
        <v>0</v>
      </c>
      <c r="K2072" s="13">
        <v>0</v>
      </c>
      <c r="L2072" s="13">
        <v>0</v>
      </c>
      <c r="M2072" s="13">
        <v>0</v>
      </c>
      <c r="N2072" s="13"/>
      <c r="O2072" s="13"/>
    </row>
    <row r="2073" spans="1:15" x14ac:dyDescent="0.35">
      <c r="A2073" s="12" t="str">
        <f t="shared" si="32"/>
        <v>DISTRIBUCION VOLUMEN X CRITERIO (kg ó litros)Tinto5-10MIL</v>
      </c>
      <c r="B2073" s="12" t="s">
        <v>119</v>
      </c>
      <c r="C2073" s="12" t="s">
        <v>133</v>
      </c>
      <c r="D2073" s="12" t="s">
        <v>11</v>
      </c>
      <c r="E2073" s="13">
        <v>6.6194232313670875</v>
      </c>
      <c r="F2073" s="13">
        <v>5.7846103233296038</v>
      </c>
      <c r="G2073" s="13">
        <v>7.1412563474198647</v>
      </c>
      <c r="H2073" s="13">
        <v>7.1654487373761109</v>
      </c>
      <c r="I2073" s="13">
        <v>0</v>
      </c>
      <c r="J2073" s="13">
        <v>0</v>
      </c>
      <c r="K2073" s="13">
        <v>0</v>
      </c>
      <c r="L2073" s="13">
        <v>0</v>
      </c>
      <c r="M2073" s="13">
        <v>0</v>
      </c>
      <c r="N2073" s="13"/>
      <c r="O2073" s="13"/>
    </row>
    <row r="2074" spans="1:15" x14ac:dyDescent="0.35">
      <c r="A2074" s="12" t="str">
        <f t="shared" si="32"/>
        <v>DISTRIBUCION VOLUMEN X CRITERIO (kg ó litros)Tinto10-30MIL</v>
      </c>
      <c r="B2074" s="12" t="s">
        <v>119</v>
      </c>
      <c r="C2074" s="12" t="s">
        <v>133</v>
      </c>
      <c r="D2074" s="12" t="s">
        <v>12</v>
      </c>
      <c r="E2074" s="13">
        <v>21.235749158287675</v>
      </c>
      <c r="F2074" s="13">
        <v>21.945966951547888</v>
      </c>
      <c r="G2074" s="13">
        <v>18.380915236650686</v>
      </c>
      <c r="H2074" s="13">
        <v>14.848776214981093</v>
      </c>
      <c r="I2074" s="13">
        <v>0</v>
      </c>
      <c r="J2074" s="13">
        <v>0</v>
      </c>
      <c r="K2074" s="13">
        <v>0</v>
      </c>
      <c r="L2074" s="13">
        <v>0</v>
      </c>
      <c r="M2074" s="13">
        <v>0</v>
      </c>
      <c r="N2074" s="13"/>
      <c r="O2074" s="13"/>
    </row>
    <row r="2075" spans="1:15" x14ac:dyDescent="0.35">
      <c r="A2075" s="12" t="str">
        <f t="shared" si="32"/>
        <v>DISTRIBUCION VOLUMEN X CRITERIO (kg ó litros)Tinto30-100MIL</v>
      </c>
      <c r="B2075" s="12" t="s">
        <v>119</v>
      </c>
      <c r="C2075" s="12" t="s">
        <v>133</v>
      </c>
      <c r="D2075" s="12" t="s">
        <v>13</v>
      </c>
      <c r="E2075" s="13">
        <v>15.549228816770633</v>
      </c>
      <c r="F2075" s="13">
        <v>15.14303690139878</v>
      </c>
      <c r="G2075" s="13">
        <v>14.759585632426056</v>
      </c>
      <c r="H2075" s="13">
        <v>14.286199245227142</v>
      </c>
      <c r="I2075" s="13">
        <v>0</v>
      </c>
      <c r="J2075" s="13">
        <v>0</v>
      </c>
      <c r="K2075" s="13">
        <v>0</v>
      </c>
      <c r="L2075" s="13">
        <v>0</v>
      </c>
      <c r="M2075" s="13">
        <v>0</v>
      </c>
      <c r="N2075" s="13"/>
      <c r="O2075" s="13"/>
    </row>
    <row r="2076" spans="1:15" x14ac:dyDescent="0.35">
      <c r="A2076" s="12" t="str">
        <f t="shared" si="32"/>
        <v>DISTRIBUCION VOLUMEN X CRITERIO (kg ó litros)Tinto100-200MIL</v>
      </c>
      <c r="B2076" s="12" t="s">
        <v>119</v>
      </c>
      <c r="C2076" s="12" t="s">
        <v>133</v>
      </c>
      <c r="D2076" s="12" t="s">
        <v>14</v>
      </c>
      <c r="E2076" s="13">
        <v>14.850944383640256</v>
      </c>
      <c r="F2076" s="13">
        <v>12.740613051952341</v>
      </c>
      <c r="G2076" s="13">
        <v>12.39576564659917</v>
      </c>
      <c r="H2076" s="13">
        <v>12.421923601481675</v>
      </c>
      <c r="I2076" s="13">
        <v>0</v>
      </c>
      <c r="J2076" s="13">
        <v>0</v>
      </c>
      <c r="K2076" s="13">
        <v>0</v>
      </c>
      <c r="L2076" s="13">
        <v>0</v>
      </c>
      <c r="M2076" s="13">
        <v>0</v>
      </c>
      <c r="N2076" s="13"/>
      <c r="O2076" s="13"/>
    </row>
    <row r="2077" spans="1:15" x14ac:dyDescent="0.35">
      <c r="A2077" s="12" t="str">
        <f t="shared" si="32"/>
        <v>DISTRIBUCION VOLUMEN X CRITERIO (kg ó litros)Tinto200-500MIL</v>
      </c>
      <c r="B2077" s="12" t="s">
        <v>119</v>
      </c>
      <c r="C2077" s="12" t="s">
        <v>133</v>
      </c>
      <c r="D2077" s="12" t="s">
        <v>15</v>
      </c>
      <c r="E2077" s="13">
        <v>17.528984449766739</v>
      </c>
      <c r="F2077" s="13">
        <v>17.200136941233609</v>
      </c>
      <c r="G2077" s="13">
        <v>17.010361613616183</v>
      </c>
      <c r="H2077" s="13">
        <v>18.712724264508498</v>
      </c>
      <c r="I2077" s="13">
        <v>0</v>
      </c>
      <c r="J2077" s="13">
        <v>0</v>
      </c>
      <c r="K2077" s="13">
        <v>0</v>
      </c>
      <c r="L2077" s="13">
        <v>0</v>
      </c>
      <c r="M2077" s="13">
        <v>0</v>
      </c>
      <c r="N2077" s="13"/>
      <c r="O2077" s="13"/>
    </row>
    <row r="2078" spans="1:15" x14ac:dyDescent="0.35">
      <c r="A2078" s="12" t="str">
        <f t="shared" si="32"/>
        <v>DISTRIBUCION VOLUMEN X CRITERIO (kg ó litros)Tinto&gt;500MIL</v>
      </c>
      <c r="B2078" s="12" t="s">
        <v>119</v>
      </c>
      <c r="C2078" s="12" t="s">
        <v>133</v>
      </c>
      <c r="D2078" s="12" t="s">
        <v>16</v>
      </c>
      <c r="E2078" s="13">
        <v>14.658474234084965</v>
      </c>
      <c r="F2078" s="13">
        <v>16.475070418718197</v>
      </c>
      <c r="G2078" s="13">
        <v>21.297584579226772</v>
      </c>
      <c r="H2078" s="13">
        <v>22.490807863995339</v>
      </c>
      <c r="I2078" s="13">
        <v>0</v>
      </c>
      <c r="J2078" s="13">
        <v>0</v>
      </c>
      <c r="K2078" s="13">
        <v>0</v>
      </c>
      <c r="L2078" s="13">
        <v>0</v>
      </c>
      <c r="M2078" s="13">
        <v>0</v>
      </c>
      <c r="N2078" s="13"/>
      <c r="O2078" s="13"/>
    </row>
    <row r="2079" spans="1:15" x14ac:dyDescent="0.35">
      <c r="A2079" s="12" t="str">
        <f t="shared" si="32"/>
        <v>DISTRIBUCION VOLUMEN X CRITERIO (kg ó litros)TintoDE 15 A 19 AÑOS</v>
      </c>
      <c r="B2079" s="12" t="s">
        <v>119</v>
      </c>
      <c r="C2079" s="12" t="s">
        <v>133</v>
      </c>
      <c r="D2079" s="12" t="s">
        <v>39</v>
      </c>
      <c r="E2079" s="13">
        <v>0.2947751301437892</v>
      </c>
      <c r="F2079" s="13">
        <v>7.3913275238665435E-2</v>
      </c>
      <c r="G2079" s="13">
        <v>4.7687731426936719E-2</v>
      </c>
      <c r="H2079" s="13">
        <v>5.2752065782565999E-2</v>
      </c>
      <c r="I2079" s="13">
        <v>0</v>
      </c>
      <c r="J2079" s="13">
        <v>0</v>
      </c>
      <c r="K2079" s="13">
        <v>0</v>
      </c>
      <c r="L2079" s="13">
        <v>0</v>
      </c>
      <c r="M2079" s="13">
        <v>0</v>
      </c>
      <c r="N2079" s="13"/>
      <c r="O2079" s="13"/>
    </row>
    <row r="2080" spans="1:15" x14ac:dyDescent="0.35">
      <c r="A2080" s="12" t="str">
        <f t="shared" si="32"/>
        <v>DISTRIBUCION VOLUMEN X CRITERIO (kg ó litros)TintoDE 20 A 24 AÑOS</v>
      </c>
      <c r="B2080" s="12" t="s">
        <v>119</v>
      </c>
      <c r="C2080" s="12" t="s">
        <v>133</v>
      </c>
      <c r="D2080" s="12" t="s">
        <v>40</v>
      </c>
      <c r="E2080" s="13">
        <v>1.2116870708783876</v>
      </c>
      <c r="F2080" s="13">
        <v>0.7993912547473937</v>
      </c>
      <c r="G2080" s="13">
        <v>0.40987772980120818</v>
      </c>
      <c r="H2080" s="13">
        <v>0.57695381118582945</v>
      </c>
      <c r="I2080" s="13">
        <v>0</v>
      </c>
      <c r="J2080" s="13">
        <v>0</v>
      </c>
      <c r="K2080" s="13">
        <v>0</v>
      </c>
      <c r="L2080" s="13">
        <v>0</v>
      </c>
      <c r="M2080" s="13">
        <v>0</v>
      </c>
      <c r="N2080" s="13"/>
      <c r="O2080" s="13"/>
    </row>
    <row r="2081" spans="1:15" x14ac:dyDescent="0.35">
      <c r="A2081" s="12" t="str">
        <f t="shared" si="32"/>
        <v>DISTRIBUCION VOLUMEN X CRITERIO (kg ó litros)TintoDE 25 A 34 AÑOS</v>
      </c>
      <c r="B2081" s="12" t="s">
        <v>119</v>
      </c>
      <c r="C2081" s="12" t="s">
        <v>133</v>
      </c>
      <c r="D2081" s="12" t="s">
        <v>41</v>
      </c>
      <c r="E2081" s="13">
        <v>3.3371546201719733</v>
      </c>
      <c r="F2081" s="13">
        <v>3.2533390868463394</v>
      </c>
      <c r="G2081" s="13">
        <v>3.1857441016650756</v>
      </c>
      <c r="H2081" s="13">
        <v>2.6271966083038794</v>
      </c>
      <c r="I2081" s="13">
        <v>0</v>
      </c>
      <c r="J2081" s="13">
        <v>0</v>
      </c>
      <c r="K2081" s="13">
        <v>0</v>
      </c>
      <c r="L2081" s="13">
        <v>0</v>
      </c>
      <c r="M2081" s="13">
        <v>0</v>
      </c>
      <c r="N2081" s="13"/>
      <c r="O2081" s="13"/>
    </row>
    <row r="2082" spans="1:15" x14ac:dyDescent="0.35">
      <c r="A2082" s="12" t="str">
        <f t="shared" si="32"/>
        <v>DISTRIBUCION VOLUMEN X CRITERIO (kg ó litros)TintoDE 35 A 49 AÑOS</v>
      </c>
      <c r="B2082" s="12" t="s">
        <v>119</v>
      </c>
      <c r="C2082" s="12" t="s">
        <v>133</v>
      </c>
      <c r="D2082" s="12" t="s">
        <v>42</v>
      </c>
      <c r="E2082" s="13">
        <v>17.256952069710429</v>
      </c>
      <c r="F2082" s="13">
        <v>17.267848850097877</v>
      </c>
      <c r="G2082" s="13">
        <v>14.662484009838227</v>
      </c>
      <c r="H2082" s="13">
        <v>15.115445171714351</v>
      </c>
      <c r="I2082" s="13">
        <v>0</v>
      </c>
      <c r="J2082" s="13">
        <v>0</v>
      </c>
      <c r="K2082" s="13">
        <v>0</v>
      </c>
      <c r="L2082" s="13">
        <v>0</v>
      </c>
      <c r="M2082" s="13">
        <v>0</v>
      </c>
      <c r="N2082" s="13"/>
      <c r="O2082" s="13"/>
    </row>
    <row r="2083" spans="1:15" x14ac:dyDescent="0.35">
      <c r="A2083" s="12" t="str">
        <f t="shared" si="32"/>
        <v>DISTRIBUCION VOLUMEN X CRITERIO (kg ó litros)TintoDE 50 A 59 AÑOS</v>
      </c>
      <c r="B2083" s="12" t="s">
        <v>119</v>
      </c>
      <c r="C2083" s="12" t="s">
        <v>133</v>
      </c>
      <c r="D2083" s="12" t="s">
        <v>43</v>
      </c>
      <c r="E2083" s="13">
        <v>27.147350574438789</v>
      </c>
      <c r="F2083" s="13">
        <v>24.476903228908938</v>
      </c>
      <c r="G2083" s="13">
        <v>26.050488937852307</v>
      </c>
      <c r="H2083" s="13">
        <v>22.91883095610882</v>
      </c>
      <c r="I2083" s="13">
        <v>0</v>
      </c>
      <c r="J2083" s="13">
        <v>0</v>
      </c>
      <c r="K2083" s="13">
        <v>0</v>
      </c>
      <c r="L2083" s="13">
        <v>0</v>
      </c>
      <c r="M2083" s="13">
        <v>0</v>
      </c>
      <c r="N2083" s="13"/>
      <c r="O2083" s="13"/>
    </row>
    <row r="2084" spans="1:15" x14ac:dyDescent="0.35">
      <c r="A2084" s="12" t="str">
        <f t="shared" si="32"/>
        <v>DISTRIBUCION VOLUMEN X CRITERIO (kg ó litros)TintoDE 60 A 75 AÑOS</v>
      </c>
      <c r="B2084" s="12" t="s">
        <v>119</v>
      </c>
      <c r="C2084" s="12" t="s">
        <v>133</v>
      </c>
      <c r="D2084" s="12" t="s">
        <v>44</v>
      </c>
      <c r="E2084" s="13">
        <v>50.752075432132507</v>
      </c>
      <c r="F2084" s="13">
        <v>54.128609692585385</v>
      </c>
      <c r="G2084" s="13">
        <v>55.643724729354204</v>
      </c>
      <c r="H2084" s="13">
        <v>58.708814876807203</v>
      </c>
      <c r="I2084" s="13">
        <v>0</v>
      </c>
      <c r="J2084" s="13">
        <v>0</v>
      </c>
      <c r="K2084" s="13">
        <v>0</v>
      </c>
      <c r="L2084" s="13">
        <v>0</v>
      </c>
      <c r="M2084" s="13">
        <v>0</v>
      </c>
      <c r="N2084" s="13"/>
      <c r="O2084" s="13"/>
    </row>
    <row r="2085" spans="1:15" x14ac:dyDescent="0.35">
      <c r="A2085" s="12" t="str">
        <f t="shared" si="32"/>
        <v>DISTRIBUCION VOLUMEN X CRITERIO (kg ó litros)TintoALTA Y MEDIA ALTA</v>
      </c>
      <c r="B2085" s="12" t="s">
        <v>119</v>
      </c>
      <c r="C2085" s="12" t="s">
        <v>133</v>
      </c>
      <c r="D2085" s="12" t="s">
        <v>17</v>
      </c>
      <c r="E2085" s="13">
        <v>35.204921902596908</v>
      </c>
      <c r="F2085" s="13">
        <v>31.440130375413283</v>
      </c>
      <c r="G2085" s="13">
        <v>40.412980502357968</v>
      </c>
      <c r="H2085" s="13">
        <v>36.471241162146917</v>
      </c>
      <c r="I2085" s="13">
        <v>0</v>
      </c>
      <c r="J2085" s="13">
        <v>0</v>
      </c>
      <c r="K2085" s="13">
        <v>0</v>
      </c>
      <c r="L2085" s="13">
        <v>0</v>
      </c>
      <c r="M2085" s="13">
        <v>0</v>
      </c>
      <c r="N2085" s="13"/>
      <c r="O2085" s="13"/>
    </row>
    <row r="2086" spans="1:15" x14ac:dyDescent="0.35">
      <c r="A2086" s="12" t="str">
        <f t="shared" si="32"/>
        <v>DISTRIBUCION VOLUMEN X CRITERIO (kg ó litros)TintoMEDIA</v>
      </c>
      <c r="B2086" s="12" t="s">
        <v>119</v>
      </c>
      <c r="C2086" s="12" t="s">
        <v>133</v>
      </c>
      <c r="D2086" s="12" t="s">
        <v>18</v>
      </c>
      <c r="E2086" s="13">
        <v>31.316567131236617</v>
      </c>
      <c r="F2086" s="13">
        <v>35.320711206429024</v>
      </c>
      <c r="G2086" s="13">
        <v>33.773694804187102</v>
      </c>
      <c r="H2086" s="13">
        <v>34.359423416683995</v>
      </c>
      <c r="I2086" s="13">
        <v>0</v>
      </c>
      <c r="J2086" s="13">
        <v>0</v>
      </c>
      <c r="K2086" s="13">
        <v>0</v>
      </c>
      <c r="L2086" s="13">
        <v>0</v>
      </c>
      <c r="M2086" s="13">
        <v>0</v>
      </c>
      <c r="N2086" s="13"/>
      <c r="O2086" s="13"/>
    </row>
    <row r="2087" spans="1:15" x14ac:dyDescent="0.35">
      <c r="A2087" s="12" t="str">
        <f t="shared" si="32"/>
        <v>DISTRIBUCION VOLUMEN X CRITERIO (kg ó litros)TintoMEDIA BAJA</v>
      </c>
      <c r="B2087" s="12" t="s">
        <v>119</v>
      </c>
      <c r="C2087" s="12" t="s">
        <v>133</v>
      </c>
      <c r="D2087" s="12" t="s">
        <v>19</v>
      </c>
      <c r="E2087" s="13">
        <v>25.366758251463335</v>
      </c>
      <c r="F2087" s="13">
        <v>24.15640428534315</v>
      </c>
      <c r="G2087" s="13">
        <v>19.638595810379169</v>
      </c>
      <c r="H2087" s="13">
        <v>21.22404677251301</v>
      </c>
      <c r="I2087" s="13">
        <v>0</v>
      </c>
      <c r="J2087" s="13">
        <v>0</v>
      </c>
      <c r="K2087" s="13">
        <v>0</v>
      </c>
      <c r="L2087" s="13">
        <v>0</v>
      </c>
      <c r="M2087" s="13">
        <v>0</v>
      </c>
      <c r="N2087" s="13"/>
      <c r="O2087" s="13"/>
    </row>
    <row r="2088" spans="1:15" x14ac:dyDescent="0.35">
      <c r="A2088" s="12" t="str">
        <f t="shared" si="32"/>
        <v>DISTRIBUCION VOLUMEN X CRITERIO (kg ó litros)TintoBAJA</v>
      </c>
      <c r="B2088" s="12" t="s">
        <v>119</v>
      </c>
      <c r="C2088" s="12" t="s">
        <v>133</v>
      </c>
      <c r="D2088" s="12" t="s">
        <v>20</v>
      </c>
      <c r="E2088" s="13">
        <v>8.1117432208080729</v>
      </c>
      <c r="F2088" s="13">
        <v>9.0827598819472648</v>
      </c>
      <c r="G2088" s="13">
        <v>6.1747270078448411</v>
      </c>
      <c r="H2088" s="13">
        <v>7.9452862191795326</v>
      </c>
      <c r="I2088" s="13">
        <v>0</v>
      </c>
      <c r="J2088" s="13">
        <v>0</v>
      </c>
      <c r="K2088" s="13">
        <v>0</v>
      </c>
      <c r="L2088" s="13">
        <v>0</v>
      </c>
      <c r="M2088" s="13">
        <v>0</v>
      </c>
      <c r="N2088" s="13"/>
      <c r="O2088" s="13"/>
    </row>
    <row r="2089" spans="1:15" x14ac:dyDescent="0.35">
      <c r="A2089" s="12" t="str">
        <f t="shared" si="32"/>
        <v>DISTRIBUCION VOLUMEN X CRITERIO (kg ó litros)TintoHOMBRE</v>
      </c>
      <c r="B2089" s="12" t="s">
        <v>119</v>
      </c>
      <c r="C2089" s="12" t="s">
        <v>133</v>
      </c>
      <c r="D2089" s="12" t="s">
        <v>21</v>
      </c>
      <c r="E2089" s="13">
        <v>68.341993288688528</v>
      </c>
      <c r="F2089" s="13">
        <v>66.811332751670577</v>
      </c>
      <c r="G2089" s="13">
        <v>68.601749293510622</v>
      </c>
      <c r="H2089" s="13">
        <v>67.70000766976753</v>
      </c>
      <c r="I2089" s="13">
        <v>0</v>
      </c>
      <c r="J2089" s="13">
        <v>0</v>
      </c>
      <c r="K2089" s="13">
        <v>0</v>
      </c>
      <c r="L2089" s="13">
        <v>0</v>
      </c>
      <c r="M2089" s="13">
        <v>0</v>
      </c>
      <c r="N2089" s="13"/>
      <c r="O2089" s="13"/>
    </row>
    <row r="2090" spans="1:15" x14ac:dyDescent="0.35">
      <c r="A2090" s="12" t="str">
        <f t="shared" si="32"/>
        <v>DISTRIBUCION VOLUMEN X CRITERIO (kg ó litros)TintoMUJER</v>
      </c>
      <c r="B2090" s="12" t="s">
        <v>119</v>
      </c>
      <c r="C2090" s="12" t="s">
        <v>133</v>
      </c>
      <c r="D2090" s="12" t="s">
        <v>22</v>
      </c>
      <c r="E2090" s="13">
        <v>31.657997703371077</v>
      </c>
      <c r="F2090" s="13">
        <v>33.188656149617643</v>
      </c>
      <c r="G2090" s="13">
        <v>31.398250706489385</v>
      </c>
      <c r="H2090" s="13">
        <v>32.299996811267036</v>
      </c>
      <c r="I2090" s="13">
        <v>0</v>
      </c>
      <c r="J2090" s="13">
        <v>0</v>
      </c>
      <c r="K2090" s="13">
        <v>0</v>
      </c>
      <c r="L2090" s="13">
        <v>0</v>
      </c>
      <c r="M2090" s="13">
        <v>0</v>
      </c>
      <c r="N2090" s="13"/>
      <c r="O2090" s="13"/>
    </row>
    <row r="2091" spans="1:15" x14ac:dyDescent="0.35">
      <c r="A2091" s="12" t="str">
        <f t="shared" si="32"/>
        <v>DISTRIBUCION VOLUMEN X CRITERIO (kg ó litros)BlancoT.ESPAÑA</v>
      </c>
      <c r="B2091" s="12" t="s">
        <v>119</v>
      </c>
      <c r="C2091" s="12" t="s">
        <v>134</v>
      </c>
      <c r="D2091" s="12" t="s">
        <v>36</v>
      </c>
      <c r="E2091" s="13">
        <v>100</v>
      </c>
      <c r="F2091" s="13">
        <v>100</v>
      </c>
      <c r="G2091" s="13">
        <v>100</v>
      </c>
      <c r="H2091" s="13">
        <v>100</v>
      </c>
      <c r="I2091" s="13">
        <v>0</v>
      </c>
      <c r="J2091" s="13">
        <v>0</v>
      </c>
      <c r="K2091" s="13">
        <v>0</v>
      </c>
      <c r="L2091" s="13">
        <v>0</v>
      </c>
      <c r="M2091" s="13">
        <v>0</v>
      </c>
      <c r="N2091" s="13"/>
      <c r="O2091" s="13"/>
    </row>
    <row r="2092" spans="1:15" x14ac:dyDescent="0.35">
      <c r="A2092" s="12" t="str">
        <f t="shared" si="32"/>
        <v>DISTRIBUCION VOLUMEN X CRITERIO (kg ó litros)BlancoBCN AM</v>
      </c>
      <c r="B2092" s="12" t="s">
        <v>119</v>
      </c>
      <c r="C2092" s="12" t="s">
        <v>134</v>
      </c>
      <c r="D2092" s="12" t="s">
        <v>1</v>
      </c>
      <c r="E2092" s="13">
        <v>7.4552374504241303</v>
      </c>
      <c r="F2092" s="13">
        <v>5.1340631230930054</v>
      </c>
      <c r="G2092" s="13">
        <v>6.8990355783707464</v>
      </c>
      <c r="H2092" s="13">
        <v>6.4039780147816208</v>
      </c>
      <c r="I2092" s="13">
        <v>0</v>
      </c>
      <c r="J2092" s="13">
        <v>0</v>
      </c>
      <c r="K2092" s="13">
        <v>0</v>
      </c>
      <c r="L2092" s="13">
        <v>0</v>
      </c>
      <c r="M2092" s="13">
        <v>0</v>
      </c>
      <c r="N2092" s="13"/>
      <c r="O2092" s="13"/>
    </row>
    <row r="2093" spans="1:15" x14ac:dyDescent="0.35">
      <c r="A2093" s="12" t="str">
        <f t="shared" si="32"/>
        <v>DISTRIBUCION VOLUMEN X CRITERIO (kg ó litros)BlancoREST.CAT ARAGON</v>
      </c>
      <c r="B2093" s="12" t="s">
        <v>119</v>
      </c>
      <c r="C2093" s="12" t="s">
        <v>134</v>
      </c>
      <c r="D2093" s="12" t="s">
        <v>2</v>
      </c>
      <c r="E2093" s="13">
        <v>13.43903351176197</v>
      </c>
      <c r="F2093" s="13">
        <v>13.806194500408155</v>
      </c>
      <c r="G2093" s="13">
        <v>14.770255904748542</v>
      </c>
      <c r="H2093" s="13">
        <v>13.015708496709602</v>
      </c>
      <c r="I2093" s="13">
        <v>0</v>
      </c>
      <c r="J2093" s="13">
        <v>0</v>
      </c>
      <c r="K2093" s="13">
        <v>0</v>
      </c>
      <c r="L2093" s="13">
        <v>0</v>
      </c>
      <c r="M2093" s="13">
        <v>0</v>
      </c>
      <c r="N2093" s="13"/>
      <c r="O2093" s="13"/>
    </row>
    <row r="2094" spans="1:15" x14ac:dyDescent="0.35">
      <c r="A2094" s="12" t="str">
        <f t="shared" si="32"/>
        <v>DISTRIBUCION VOLUMEN X CRITERIO (kg ó litros)BlancoLEVANTE</v>
      </c>
      <c r="B2094" s="12" t="s">
        <v>119</v>
      </c>
      <c r="C2094" s="12" t="s">
        <v>134</v>
      </c>
      <c r="D2094" s="12" t="s">
        <v>3</v>
      </c>
      <c r="E2094" s="13">
        <v>10.472703997426571</v>
      </c>
      <c r="F2094" s="13">
        <v>11.528785862988398</v>
      </c>
      <c r="G2094" s="13">
        <v>8.7388710788603827</v>
      </c>
      <c r="H2094" s="13">
        <v>9.7360936930109894</v>
      </c>
      <c r="I2094" s="13">
        <v>0</v>
      </c>
      <c r="J2094" s="13">
        <v>0</v>
      </c>
      <c r="K2094" s="13">
        <v>0</v>
      </c>
      <c r="L2094" s="13">
        <v>0</v>
      </c>
      <c r="M2094" s="13">
        <v>0</v>
      </c>
      <c r="N2094" s="13"/>
      <c r="O2094" s="13"/>
    </row>
    <row r="2095" spans="1:15" x14ac:dyDescent="0.35">
      <c r="A2095" s="12" t="str">
        <f t="shared" si="32"/>
        <v>DISTRIBUCION VOLUMEN X CRITERIO (kg ó litros)BlancoANDALUCIA</v>
      </c>
      <c r="B2095" s="12" t="s">
        <v>119</v>
      </c>
      <c r="C2095" s="12" t="s">
        <v>134</v>
      </c>
      <c r="D2095" s="12" t="s">
        <v>4</v>
      </c>
      <c r="E2095" s="13">
        <v>12.48286637446825</v>
      </c>
      <c r="F2095" s="13">
        <v>11.867992150571871</v>
      </c>
      <c r="G2095" s="13">
        <v>9.3503503891962403</v>
      </c>
      <c r="H2095" s="13">
        <v>11.076809980316533</v>
      </c>
      <c r="I2095" s="13">
        <v>0</v>
      </c>
      <c r="J2095" s="13">
        <v>0</v>
      </c>
      <c r="K2095" s="13">
        <v>0</v>
      </c>
      <c r="L2095" s="13">
        <v>0</v>
      </c>
      <c r="M2095" s="13">
        <v>0</v>
      </c>
      <c r="N2095" s="13"/>
      <c r="O2095" s="13"/>
    </row>
    <row r="2096" spans="1:15" x14ac:dyDescent="0.35">
      <c r="A2096" s="12" t="str">
        <f t="shared" si="32"/>
        <v>DISTRIBUCION VOLUMEN X CRITERIO (kg ó litros)BlancoMDD AM</v>
      </c>
      <c r="B2096" s="12" t="s">
        <v>119</v>
      </c>
      <c r="C2096" s="12" t="s">
        <v>134</v>
      </c>
      <c r="D2096" s="12" t="s">
        <v>5</v>
      </c>
      <c r="E2096" s="13">
        <v>12.665146541305194</v>
      </c>
      <c r="F2096" s="13">
        <v>14.701711765628437</v>
      </c>
      <c r="G2096" s="13">
        <v>16.370627150141157</v>
      </c>
      <c r="H2096" s="13">
        <v>15.433808128325174</v>
      </c>
      <c r="I2096" s="13">
        <v>0</v>
      </c>
      <c r="J2096" s="13">
        <v>0</v>
      </c>
      <c r="K2096" s="13">
        <v>0</v>
      </c>
      <c r="L2096" s="13">
        <v>0</v>
      </c>
      <c r="M2096" s="13">
        <v>0</v>
      </c>
      <c r="N2096" s="13"/>
      <c r="O2096" s="13"/>
    </row>
    <row r="2097" spans="1:15" x14ac:dyDescent="0.35">
      <c r="A2097" s="12" t="str">
        <f t="shared" si="32"/>
        <v>DISTRIBUCION VOLUMEN X CRITERIO (kg ó litros)BlancoRTO CENTRO</v>
      </c>
      <c r="B2097" s="12" t="s">
        <v>119</v>
      </c>
      <c r="C2097" s="12" t="s">
        <v>134</v>
      </c>
      <c r="D2097" s="12" t="s">
        <v>6</v>
      </c>
      <c r="E2097" s="13">
        <v>14.280947261024554</v>
      </c>
      <c r="F2097" s="13">
        <v>12.851337347861099</v>
      </c>
      <c r="G2097" s="13">
        <v>9.8915912850830061</v>
      </c>
      <c r="H2097" s="13">
        <v>9.5406964621221899</v>
      </c>
      <c r="I2097" s="13">
        <v>0</v>
      </c>
      <c r="J2097" s="13">
        <v>0</v>
      </c>
      <c r="K2097" s="13">
        <v>0</v>
      </c>
      <c r="L2097" s="13">
        <v>0</v>
      </c>
      <c r="M2097" s="13">
        <v>0</v>
      </c>
      <c r="N2097" s="13"/>
      <c r="O2097" s="13"/>
    </row>
    <row r="2098" spans="1:15" x14ac:dyDescent="0.35">
      <c r="A2098" s="12" t="str">
        <f t="shared" si="32"/>
        <v>DISTRIBUCION VOLUMEN X CRITERIO (kg ó litros)BlancoNORTE-CENTRO</v>
      </c>
      <c r="B2098" s="12" t="s">
        <v>119</v>
      </c>
      <c r="C2098" s="12" t="s">
        <v>134</v>
      </c>
      <c r="D2098" s="12" t="s">
        <v>7</v>
      </c>
      <c r="E2098" s="13">
        <v>15.251463647951407</v>
      </c>
      <c r="F2098" s="13">
        <v>14.377494597747075</v>
      </c>
      <c r="G2098" s="13">
        <v>17.755784547331128</v>
      </c>
      <c r="H2098" s="13">
        <v>19.794193473800252</v>
      </c>
      <c r="I2098" s="13">
        <v>0</v>
      </c>
      <c r="J2098" s="13">
        <v>0</v>
      </c>
      <c r="K2098" s="13">
        <v>0</v>
      </c>
      <c r="L2098" s="13">
        <v>0</v>
      </c>
      <c r="M2098" s="13">
        <v>0</v>
      </c>
      <c r="N2098" s="13"/>
      <c r="O2098" s="13"/>
    </row>
    <row r="2099" spans="1:15" x14ac:dyDescent="0.35">
      <c r="A2099" s="12" t="str">
        <f t="shared" si="32"/>
        <v>DISTRIBUCION VOLUMEN X CRITERIO (kg ó litros)BlancoNOROESTE</v>
      </c>
      <c r="B2099" s="12" t="s">
        <v>119</v>
      </c>
      <c r="C2099" s="12" t="s">
        <v>134</v>
      </c>
      <c r="D2099" s="12" t="s">
        <v>8</v>
      </c>
      <c r="E2099" s="13">
        <v>13.952604022954858</v>
      </c>
      <c r="F2099" s="13">
        <v>15.732409282896242</v>
      </c>
      <c r="G2099" s="13">
        <v>16.223477390707504</v>
      </c>
      <c r="H2099" s="13">
        <v>14.99872044775975</v>
      </c>
      <c r="I2099" s="13">
        <v>0</v>
      </c>
      <c r="J2099" s="13">
        <v>0</v>
      </c>
      <c r="K2099" s="13">
        <v>0</v>
      </c>
      <c r="L2099" s="13">
        <v>0</v>
      </c>
      <c r="M2099" s="13">
        <v>0</v>
      </c>
      <c r="N2099" s="13"/>
      <c r="O2099" s="13"/>
    </row>
    <row r="2100" spans="1:15" x14ac:dyDescent="0.35">
      <c r="A2100" s="12" t="str">
        <f t="shared" si="32"/>
        <v>DISTRIBUCION VOLUMEN X CRITERIO (kg ó litros)Blanco&lt;2MIL</v>
      </c>
      <c r="B2100" s="12" t="s">
        <v>119</v>
      </c>
      <c r="C2100" s="12" t="s">
        <v>134</v>
      </c>
      <c r="D2100" s="12" t="s">
        <v>9</v>
      </c>
      <c r="E2100" s="13">
        <v>7.3679554727048364</v>
      </c>
      <c r="F2100" s="13">
        <v>7.0568302367220728</v>
      </c>
      <c r="G2100" s="13">
        <v>5.5876426731461137</v>
      </c>
      <c r="H2100" s="13">
        <v>4.2701935304862531</v>
      </c>
      <c r="I2100" s="13">
        <v>0</v>
      </c>
      <c r="J2100" s="13">
        <v>0</v>
      </c>
      <c r="K2100" s="13">
        <v>0</v>
      </c>
      <c r="L2100" s="13">
        <v>0</v>
      </c>
      <c r="M2100" s="13">
        <v>0</v>
      </c>
      <c r="N2100" s="13"/>
      <c r="O2100" s="13"/>
    </row>
    <row r="2101" spans="1:15" x14ac:dyDescent="0.35">
      <c r="A2101" s="12" t="str">
        <f t="shared" si="32"/>
        <v>DISTRIBUCION VOLUMEN X CRITERIO (kg ó litros)Blanco2-5MIL</v>
      </c>
      <c r="B2101" s="12" t="s">
        <v>119</v>
      </c>
      <c r="C2101" s="12" t="s">
        <v>134</v>
      </c>
      <c r="D2101" s="12" t="s">
        <v>10</v>
      </c>
      <c r="E2101" s="13">
        <v>4.947103744625676</v>
      </c>
      <c r="F2101" s="13">
        <v>3.9518294809024925</v>
      </c>
      <c r="G2101" s="13">
        <v>4.9703565781321393</v>
      </c>
      <c r="H2101" s="13">
        <v>6.7901197193446201</v>
      </c>
      <c r="I2101" s="13">
        <v>0</v>
      </c>
      <c r="J2101" s="13">
        <v>0</v>
      </c>
      <c r="K2101" s="13">
        <v>0</v>
      </c>
      <c r="L2101" s="13">
        <v>0</v>
      </c>
      <c r="M2101" s="13">
        <v>0</v>
      </c>
      <c r="N2101" s="13"/>
      <c r="O2101" s="13"/>
    </row>
    <row r="2102" spans="1:15" x14ac:dyDescent="0.35">
      <c r="A2102" s="12" t="str">
        <f t="shared" si="32"/>
        <v>DISTRIBUCION VOLUMEN X CRITERIO (kg ó litros)Blanco5-10MIL</v>
      </c>
      <c r="B2102" s="12" t="s">
        <v>119</v>
      </c>
      <c r="C2102" s="12" t="s">
        <v>134</v>
      </c>
      <c r="D2102" s="12" t="s">
        <v>11</v>
      </c>
      <c r="E2102" s="13">
        <v>6.717023758175392</v>
      </c>
      <c r="F2102" s="13">
        <v>7.4910779044535953</v>
      </c>
      <c r="G2102" s="13">
        <v>6.888963866367245</v>
      </c>
      <c r="H2102" s="13">
        <v>5.8786128935295165</v>
      </c>
      <c r="I2102" s="13">
        <v>0</v>
      </c>
      <c r="J2102" s="13">
        <v>0</v>
      </c>
      <c r="K2102" s="13">
        <v>0</v>
      </c>
      <c r="L2102" s="13">
        <v>0</v>
      </c>
      <c r="M2102" s="13">
        <v>0</v>
      </c>
      <c r="N2102" s="13"/>
      <c r="O2102" s="13"/>
    </row>
    <row r="2103" spans="1:15" x14ac:dyDescent="0.35">
      <c r="A2103" s="12" t="str">
        <f t="shared" si="32"/>
        <v>DISTRIBUCION VOLUMEN X CRITERIO (kg ó litros)Blanco10-30MIL</v>
      </c>
      <c r="B2103" s="12" t="s">
        <v>119</v>
      </c>
      <c r="C2103" s="12" t="s">
        <v>134</v>
      </c>
      <c r="D2103" s="12" t="s">
        <v>12</v>
      </c>
      <c r="E2103" s="13">
        <v>17.212376662316068</v>
      </c>
      <c r="F2103" s="13">
        <v>18.46523859156153</v>
      </c>
      <c r="G2103" s="13">
        <v>18.731864008530064</v>
      </c>
      <c r="H2103" s="13">
        <v>17.806463099277327</v>
      </c>
      <c r="I2103" s="13">
        <v>0</v>
      </c>
      <c r="J2103" s="13">
        <v>0</v>
      </c>
      <c r="K2103" s="13">
        <v>0</v>
      </c>
      <c r="L2103" s="13">
        <v>0</v>
      </c>
      <c r="M2103" s="13">
        <v>0</v>
      </c>
      <c r="N2103" s="13"/>
      <c r="O2103" s="13"/>
    </row>
    <row r="2104" spans="1:15" x14ac:dyDescent="0.35">
      <c r="A2104" s="12" t="str">
        <f t="shared" si="32"/>
        <v>DISTRIBUCION VOLUMEN X CRITERIO (kg ó litros)Blanco30-100MIL</v>
      </c>
      <c r="B2104" s="12" t="s">
        <v>119</v>
      </c>
      <c r="C2104" s="12" t="s">
        <v>134</v>
      </c>
      <c r="D2104" s="12" t="s">
        <v>13</v>
      </c>
      <c r="E2104" s="13">
        <v>19.625073473061398</v>
      </c>
      <c r="F2104" s="13">
        <v>17.522197919502027</v>
      </c>
      <c r="G2104" s="13">
        <v>17.523410363139387</v>
      </c>
      <c r="H2104" s="13">
        <v>16.724138704680101</v>
      </c>
      <c r="I2104" s="13">
        <v>0</v>
      </c>
      <c r="J2104" s="13">
        <v>0</v>
      </c>
      <c r="K2104" s="13">
        <v>0</v>
      </c>
      <c r="L2104" s="13">
        <v>0</v>
      </c>
      <c r="M2104" s="13">
        <v>0</v>
      </c>
      <c r="N2104" s="13"/>
      <c r="O2104" s="13"/>
    </row>
    <row r="2105" spans="1:15" x14ac:dyDescent="0.35">
      <c r="A2105" s="12" t="str">
        <f t="shared" si="32"/>
        <v>DISTRIBUCION VOLUMEN X CRITERIO (kg ó litros)Blanco100-200MIL</v>
      </c>
      <c r="B2105" s="12" t="s">
        <v>119</v>
      </c>
      <c r="C2105" s="12" t="s">
        <v>134</v>
      </c>
      <c r="D2105" s="12" t="s">
        <v>14</v>
      </c>
      <c r="E2105" s="13">
        <v>11.754102812874676</v>
      </c>
      <c r="F2105" s="13">
        <v>10.552391709341464</v>
      </c>
      <c r="G2105" s="13">
        <v>8.5633350570202627</v>
      </c>
      <c r="H2105" s="13">
        <v>11.77377869635621</v>
      </c>
      <c r="I2105" s="13">
        <v>0</v>
      </c>
      <c r="J2105" s="13">
        <v>0</v>
      </c>
      <c r="K2105" s="13">
        <v>0</v>
      </c>
      <c r="L2105" s="13">
        <v>0</v>
      </c>
      <c r="M2105" s="13">
        <v>0</v>
      </c>
      <c r="N2105" s="13"/>
      <c r="O2105" s="13"/>
    </row>
    <row r="2106" spans="1:15" x14ac:dyDescent="0.35">
      <c r="A2106" s="12" t="str">
        <f t="shared" si="32"/>
        <v>DISTRIBUCION VOLUMEN X CRITERIO (kg ó litros)Blanco200-500MIL</v>
      </c>
      <c r="B2106" s="12" t="s">
        <v>119</v>
      </c>
      <c r="C2106" s="12" t="s">
        <v>134</v>
      </c>
      <c r="D2106" s="12" t="s">
        <v>15</v>
      </c>
      <c r="E2106" s="13">
        <v>15.754520406282827</v>
      </c>
      <c r="F2106" s="13">
        <v>14.866956642870891</v>
      </c>
      <c r="G2106" s="13">
        <v>17.073240499864845</v>
      </c>
      <c r="H2106" s="13">
        <v>17.108220529432344</v>
      </c>
      <c r="I2106" s="13">
        <v>0</v>
      </c>
      <c r="J2106" s="13">
        <v>0</v>
      </c>
      <c r="K2106" s="13">
        <v>0</v>
      </c>
      <c r="L2106" s="13">
        <v>0</v>
      </c>
      <c r="M2106" s="13">
        <v>0</v>
      </c>
      <c r="N2106" s="13"/>
      <c r="O2106" s="13"/>
    </row>
    <row r="2107" spans="1:15" x14ac:dyDescent="0.35">
      <c r="A2107" s="12" t="str">
        <f t="shared" si="32"/>
        <v>DISTRIBUCION VOLUMEN X CRITERIO (kg ó litros)Blanco&gt;500MIL</v>
      </c>
      <c r="B2107" s="12" t="s">
        <v>119</v>
      </c>
      <c r="C2107" s="12" t="s">
        <v>134</v>
      </c>
      <c r="D2107" s="12" t="s">
        <v>16</v>
      </c>
      <c r="E2107" s="13">
        <v>16.621844359255686</v>
      </c>
      <c r="F2107" s="13">
        <v>20.093462964043127</v>
      </c>
      <c r="G2107" s="13">
        <v>20.661178976010923</v>
      </c>
      <c r="H2107" s="13">
        <v>19.648486222690959</v>
      </c>
      <c r="I2107" s="13">
        <v>0</v>
      </c>
      <c r="J2107" s="13">
        <v>0</v>
      </c>
      <c r="K2107" s="13">
        <v>0</v>
      </c>
      <c r="L2107" s="13">
        <v>0</v>
      </c>
      <c r="M2107" s="13">
        <v>0</v>
      </c>
      <c r="N2107" s="13"/>
      <c r="O2107" s="13"/>
    </row>
    <row r="2108" spans="1:15" x14ac:dyDescent="0.35">
      <c r="A2108" s="12" t="str">
        <f t="shared" si="32"/>
        <v>DISTRIBUCION VOLUMEN X CRITERIO (kg ó litros)BlancoDE 15 A 19 AÑOS</v>
      </c>
      <c r="B2108" s="12" t="s">
        <v>119</v>
      </c>
      <c r="C2108" s="12" t="s">
        <v>134</v>
      </c>
      <c r="D2108" s="12" t="s">
        <v>39</v>
      </c>
      <c r="E2108" s="13">
        <v>4.4714737459205768E-2</v>
      </c>
      <c r="F2108" s="13">
        <v>0.97214975872004439</v>
      </c>
      <c r="G2108" s="13">
        <v>0.49521163467859919</v>
      </c>
      <c r="H2108" s="13">
        <v>0.75684047141869404</v>
      </c>
      <c r="I2108" s="13">
        <v>0</v>
      </c>
      <c r="J2108" s="13">
        <v>0</v>
      </c>
      <c r="K2108" s="13">
        <v>0</v>
      </c>
      <c r="L2108" s="13">
        <v>0</v>
      </c>
      <c r="M2108" s="13">
        <v>0</v>
      </c>
      <c r="N2108" s="13"/>
      <c r="O2108" s="13"/>
    </row>
    <row r="2109" spans="1:15" x14ac:dyDescent="0.35">
      <c r="A2109" s="12" t="str">
        <f t="shared" si="32"/>
        <v>DISTRIBUCION VOLUMEN X CRITERIO (kg ó litros)BlancoDE 20 A 24 AÑOS</v>
      </c>
      <c r="B2109" s="12" t="s">
        <v>119</v>
      </c>
      <c r="C2109" s="12" t="s">
        <v>134</v>
      </c>
      <c r="D2109" s="12" t="s">
        <v>40</v>
      </c>
      <c r="E2109" s="13">
        <v>1.1177477155853166</v>
      </c>
      <c r="F2109" s="13">
        <v>1.737286231320164</v>
      </c>
      <c r="G2109" s="13">
        <v>1.4913840914448773</v>
      </c>
      <c r="H2109" s="13">
        <v>1.1936924888809661</v>
      </c>
      <c r="I2109" s="13">
        <v>0</v>
      </c>
      <c r="J2109" s="13">
        <v>0</v>
      </c>
      <c r="K2109" s="13">
        <v>0</v>
      </c>
      <c r="L2109" s="13">
        <v>0</v>
      </c>
      <c r="M2109" s="13">
        <v>0</v>
      </c>
      <c r="N2109" s="13"/>
      <c r="O2109" s="13"/>
    </row>
    <row r="2110" spans="1:15" x14ac:dyDescent="0.35">
      <c r="A2110" s="12" t="str">
        <f t="shared" si="32"/>
        <v>DISTRIBUCION VOLUMEN X CRITERIO (kg ó litros)BlancoDE 25 A 34 AÑOS</v>
      </c>
      <c r="B2110" s="12" t="s">
        <v>119</v>
      </c>
      <c r="C2110" s="12" t="s">
        <v>134</v>
      </c>
      <c r="D2110" s="12" t="s">
        <v>41</v>
      </c>
      <c r="E2110" s="13">
        <v>7.9905115043509873</v>
      </c>
      <c r="F2110" s="13">
        <v>8.0936445141210864</v>
      </c>
      <c r="G2110" s="13">
        <v>6.889504948562351</v>
      </c>
      <c r="H2110" s="13">
        <v>5.2892403255268263</v>
      </c>
      <c r="I2110" s="13">
        <v>0</v>
      </c>
      <c r="J2110" s="13">
        <v>0</v>
      </c>
      <c r="K2110" s="13">
        <v>0</v>
      </c>
      <c r="L2110" s="13">
        <v>0</v>
      </c>
      <c r="M2110" s="13">
        <v>0</v>
      </c>
      <c r="N2110" s="13"/>
      <c r="O2110" s="13"/>
    </row>
    <row r="2111" spans="1:15" x14ac:dyDescent="0.35">
      <c r="A2111" s="12" t="str">
        <f t="shared" si="32"/>
        <v>DISTRIBUCION VOLUMEN X CRITERIO (kg ó litros)BlancoDE 35 A 49 AÑOS</v>
      </c>
      <c r="B2111" s="12" t="s">
        <v>119</v>
      </c>
      <c r="C2111" s="12" t="s">
        <v>134</v>
      </c>
      <c r="D2111" s="12" t="s">
        <v>42</v>
      </c>
      <c r="E2111" s="13">
        <v>17.548319056693781</v>
      </c>
      <c r="F2111" s="13">
        <v>16.49817997331802</v>
      </c>
      <c r="G2111" s="13">
        <v>14.324896325984479</v>
      </c>
      <c r="H2111" s="13">
        <v>14.369064240903576</v>
      </c>
      <c r="I2111" s="13">
        <v>0</v>
      </c>
      <c r="J2111" s="13">
        <v>0</v>
      </c>
      <c r="K2111" s="13">
        <v>0</v>
      </c>
      <c r="L2111" s="13">
        <v>0</v>
      </c>
      <c r="M2111" s="13">
        <v>0</v>
      </c>
      <c r="N2111" s="13"/>
      <c r="O2111" s="13"/>
    </row>
    <row r="2112" spans="1:15" x14ac:dyDescent="0.35">
      <c r="A2112" s="12" t="str">
        <f t="shared" si="32"/>
        <v>DISTRIBUCION VOLUMEN X CRITERIO (kg ó litros)BlancoDE 50 A 59 AÑOS</v>
      </c>
      <c r="B2112" s="12" t="s">
        <v>119</v>
      </c>
      <c r="C2112" s="12" t="s">
        <v>134</v>
      </c>
      <c r="D2112" s="12" t="s">
        <v>43</v>
      </c>
      <c r="E2112" s="13">
        <v>22.06678623547538</v>
      </c>
      <c r="F2112" s="13">
        <v>23.278712945785525</v>
      </c>
      <c r="G2112" s="13">
        <v>24.044218207735504</v>
      </c>
      <c r="H2112" s="13">
        <v>23.401874039228204</v>
      </c>
      <c r="I2112" s="13">
        <v>0</v>
      </c>
      <c r="J2112" s="13">
        <v>0</v>
      </c>
      <c r="K2112" s="13">
        <v>0</v>
      </c>
      <c r="L2112" s="13">
        <v>0</v>
      </c>
      <c r="M2112" s="13">
        <v>0</v>
      </c>
      <c r="N2112" s="13"/>
      <c r="O2112" s="13"/>
    </row>
    <row r="2113" spans="1:15" x14ac:dyDescent="0.35">
      <c r="A2113" s="12" t="str">
        <f t="shared" si="32"/>
        <v>DISTRIBUCION VOLUMEN X CRITERIO (kg ó litros)BlancoDE 60 A 75 AÑOS</v>
      </c>
      <c r="B2113" s="12" t="s">
        <v>119</v>
      </c>
      <c r="C2113" s="12" t="s">
        <v>134</v>
      </c>
      <c r="D2113" s="12" t="s">
        <v>44</v>
      </c>
      <c r="E2113" s="13">
        <v>51.231936522794122</v>
      </c>
      <c r="F2113" s="13">
        <v>49.420016113517846</v>
      </c>
      <c r="G2113" s="13">
        <v>52.754782604772387</v>
      </c>
      <c r="H2113" s="13">
        <v>54.989297086115741</v>
      </c>
      <c r="I2113" s="13">
        <v>0</v>
      </c>
      <c r="J2113" s="13">
        <v>0</v>
      </c>
      <c r="K2113" s="13">
        <v>0</v>
      </c>
      <c r="L2113" s="13">
        <v>0</v>
      </c>
      <c r="M2113" s="13">
        <v>0</v>
      </c>
      <c r="N2113" s="13"/>
      <c r="O2113" s="13"/>
    </row>
    <row r="2114" spans="1:15" x14ac:dyDescent="0.35">
      <c r="A2114" s="12" t="str">
        <f t="shared" si="32"/>
        <v>DISTRIBUCION VOLUMEN X CRITERIO (kg ó litros)BlancoALTA Y MEDIA ALTA</v>
      </c>
      <c r="B2114" s="12" t="s">
        <v>119</v>
      </c>
      <c r="C2114" s="12" t="s">
        <v>134</v>
      </c>
      <c r="D2114" s="12" t="s">
        <v>17</v>
      </c>
      <c r="E2114" s="13">
        <v>38.592184068192111</v>
      </c>
      <c r="F2114" s="13">
        <v>40.016186739964283</v>
      </c>
      <c r="G2114" s="13">
        <v>46.079813786960457</v>
      </c>
      <c r="H2114" s="13">
        <v>40.920078853212345</v>
      </c>
      <c r="I2114" s="13">
        <v>0</v>
      </c>
      <c r="J2114" s="13">
        <v>0</v>
      </c>
      <c r="K2114" s="13">
        <v>0</v>
      </c>
      <c r="L2114" s="13">
        <v>0</v>
      </c>
      <c r="M2114" s="13">
        <v>0</v>
      </c>
      <c r="N2114" s="13"/>
      <c r="O2114" s="13"/>
    </row>
    <row r="2115" spans="1:15" x14ac:dyDescent="0.35">
      <c r="A2115" s="12" t="str">
        <f t="shared" si="32"/>
        <v>DISTRIBUCION VOLUMEN X CRITERIO (kg ó litros)BlancoMEDIA</v>
      </c>
      <c r="B2115" s="12" t="s">
        <v>119</v>
      </c>
      <c r="C2115" s="12" t="s">
        <v>134</v>
      </c>
      <c r="D2115" s="12" t="s">
        <v>18</v>
      </c>
      <c r="E2115" s="13">
        <v>27.841244306939831</v>
      </c>
      <c r="F2115" s="13">
        <v>27.421575504107921</v>
      </c>
      <c r="G2115" s="13">
        <v>28.49433990831508</v>
      </c>
      <c r="H2115" s="13">
        <v>33.361927741756475</v>
      </c>
      <c r="I2115" s="13">
        <v>0</v>
      </c>
      <c r="J2115" s="13">
        <v>0</v>
      </c>
      <c r="K2115" s="13">
        <v>0</v>
      </c>
      <c r="L2115" s="13">
        <v>0</v>
      </c>
      <c r="M2115" s="13">
        <v>0</v>
      </c>
      <c r="N2115" s="13"/>
      <c r="O2115" s="13"/>
    </row>
    <row r="2116" spans="1:15" x14ac:dyDescent="0.35">
      <c r="A2116" s="12" t="str">
        <f t="shared" ref="A2116:A2179" si="33">B2116&amp;C2116&amp;D2116</f>
        <v>DISTRIBUCION VOLUMEN X CRITERIO (kg ó litros)BlancoMEDIA BAJA</v>
      </c>
      <c r="B2116" s="12" t="s">
        <v>119</v>
      </c>
      <c r="C2116" s="12" t="s">
        <v>134</v>
      </c>
      <c r="D2116" s="12" t="s">
        <v>19</v>
      </c>
      <c r="E2116" s="13">
        <v>26.051806472483264</v>
      </c>
      <c r="F2116" s="13">
        <v>21.73024779023887</v>
      </c>
      <c r="G2116" s="13">
        <v>18.704709962662598</v>
      </c>
      <c r="H2116" s="13">
        <v>15.78974147453717</v>
      </c>
      <c r="I2116" s="13">
        <v>0</v>
      </c>
      <c r="J2116" s="13">
        <v>0</v>
      </c>
      <c r="K2116" s="13">
        <v>0</v>
      </c>
      <c r="L2116" s="13">
        <v>0</v>
      </c>
      <c r="M2116" s="13">
        <v>0</v>
      </c>
      <c r="N2116" s="13"/>
      <c r="O2116" s="13"/>
    </row>
    <row r="2117" spans="1:15" x14ac:dyDescent="0.35">
      <c r="A2117" s="12" t="str">
        <f t="shared" si="33"/>
        <v>DISTRIBUCION VOLUMEN X CRITERIO (kg ó litros)BlancoBAJA</v>
      </c>
      <c r="B2117" s="12" t="s">
        <v>119</v>
      </c>
      <c r="C2117" s="12" t="s">
        <v>134</v>
      </c>
      <c r="D2117" s="12" t="s">
        <v>20</v>
      </c>
      <c r="E2117" s="13">
        <v>7.5147745017528136</v>
      </c>
      <c r="F2117" s="13">
        <v>10.831975566017531</v>
      </c>
      <c r="G2117" s="13">
        <v>6.72112295805473</v>
      </c>
      <c r="H2117" s="13">
        <v>9.9282624621564999</v>
      </c>
      <c r="I2117" s="13">
        <v>0</v>
      </c>
      <c r="J2117" s="13">
        <v>0</v>
      </c>
      <c r="K2117" s="13">
        <v>0</v>
      </c>
      <c r="L2117" s="13">
        <v>0</v>
      </c>
      <c r="M2117" s="13">
        <v>0</v>
      </c>
      <c r="N2117" s="13"/>
      <c r="O2117" s="13"/>
    </row>
    <row r="2118" spans="1:15" x14ac:dyDescent="0.35">
      <c r="A2118" s="12" t="str">
        <f t="shared" si="33"/>
        <v>DISTRIBUCION VOLUMEN X CRITERIO (kg ó litros)BlancoHOMBRE</v>
      </c>
      <c r="B2118" s="12" t="s">
        <v>119</v>
      </c>
      <c r="C2118" s="12" t="s">
        <v>134</v>
      </c>
      <c r="D2118" s="12" t="s">
        <v>21</v>
      </c>
      <c r="E2118" s="13">
        <v>61.875812785617711</v>
      </c>
      <c r="F2118" s="13">
        <v>61.31271981348241</v>
      </c>
      <c r="G2118" s="13">
        <v>63.261687471601526</v>
      </c>
      <c r="H2118" s="13">
        <v>61.048617197190467</v>
      </c>
      <c r="I2118" s="13">
        <v>0</v>
      </c>
      <c r="J2118" s="13">
        <v>0</v>
      </c>
      <c r="K2118" s="13">
        <v>0</v>
      </c>
      <c r="L2118" s="13">
        <v>0</v>
      </c>
      <c r="M2118" s="13">
        <v>0</v>
      </c>
      <c r="N2118" s="13"/>
      <c r="O2118" s="13"/>
    </row>
    <row r="2119" spans="1:15" x14ac:dyDescent="0.35">
      <c r="A2119" s="12" t="str">
        <f t="shared" si="33"/>
        <v>DISTRIBUCION VOLUMEN X CRITERIO (kg ó litros)BlancoMUJER</v>
      </c>
      <c r="B2119" s="12" t="s">
        <v>119</v>
      </c>
      <c r="C2119" s="12" t="s">
        <v>134</v>
      </c>
      <c r="D2119" s="12" t="s">
        <v>22</v>
      </c>
      <c r="E2119" s="13">
        <v>38.124206013379663</v>
      </c>
      <c r="F2119" s="13">
        <v>38.687271008256793</v>
      </c>
      <c r="G2119" s="13">
        <v>36.738299999389334</v>
      </c>
      <c r="H2119" s="13">
        <v>38.951391753230915</v>
      </c>
      <c r="I2119" s="13">
        <v>0</v>
      </c>
      <c r="J2119" s="13">
        <v>0</v>
      </c>
      <c r="K2119" s="13">
        <v>0</v>
      </c>
      <c r="L2119" s="13">
        <v>0</v>
      </c>
      <c r="M2119" s="13">
        <v>0</v>
      </c>
      <c r="N2119" s="13"/>
      <c r="O2119" s="13"/>
    </row>
    <row r="2120" spans="1:15" x14ac:dyDescent="0.35">
      <c r="A2120" s="12" t="str">
        <f t="shared" si="33"/>
        <v>DISTRIBUCION VOLUMEN X CRITERIO (kg ó litros)RosadoT.ESPAÑA</v>
      </c>
      <c r="B2120" s="12" t="s">
        <v>119</v>
      </c>
      <c r="C2120" s="12" t="s">
        <v>135</v>
      </c>
      <c r="D2120" s="12" t="s">
        <v>36</v>
      </c>
      <c r="E2120" s="13">
        <v>100</v>
      </c>
      <c r="F2120" s="13">
        <v>100</v>
      </c>
      <c r="G2120" s="13">
        <v>100</v>
      </c>
      <c r="H2120" s="13">
        <v>100</v>
      </c>
      <c r="I2120" s="13">
        <v>0</v>
      </c>
      <c r="J2120" s="13">
        <v>0</v>
      </c>
      <c r="K2120" s="13">
        <v>0</v>
      </c>
      <c r="L2120" s="13">
        <v>0</v>
      </c>
      <c r="M2120" s="13">
        <v>0</v>
      </c>
      <c r="N2120" s="13"/>
      <c r="O2120" s="13"/>
    </row>
    <row r="2121" spans="1:15" x14ac:dyDescent="0.35">
      <c r="A2121" s="12" t="str">
        <f t="shared" si="33"/>
        <v>DISTRIBUCION VOLUMEN X CRITERIO (kg ó litros)RosadoBCN AM</v>
      </c>
      <c r="B2121" s="12" t="s">
        <v>119</v>
      </c>
      <c r="C2121" s="12" t="s">
        <v>135</v>
      </c>
      <c r="D2121" s="12" t="s">
        <v>1</v>
      </c>
      <c r="E2121" s="13">
        <v>8.5246187691247819</v>
      </c>
      <c r="F2121" s="13">
        <v>8.2756469819546492</v>
      </c>
      <c r="G2121" s="13">
        <v>9.8595384162378874</v>
      </c>
      <c r="H2121" s="13">
        <v>9.532823422044217</v>
      </c>
      <c r="I2121" s="13">
        <v>0</v>
      </c>
      <c r="J2121" s="13">
        <v>0</v>
      </c>
      <c r="K2121" s="13">
        <v>0</v>
      </c>
      <c r="L2121" s="13">
        <v>0</v>
      </c>
      <c r="M2121" s="13">
        <v>0</v>
      </c>
      <c r="N2121" s="13"/>
      <c r="O2121" s="13"/>
    </row>
    <row r="2122" spans="1:15" x14ac:dyDescent="0.35">
      <c r="A2122" s="12" t="str">
        <f t="shared" si="33"/>
        <v>DISTRIBUCION VOLUMEN X CRITERIO (kg ó litros)RosadoREST.CAT ARAGON</v>
      </c>
      <c r="B2122" s="12" t="s">
        <v>119</v>
      </c>
      <c r="C2122" s="12" t="s">
        <v>135</v>
      </c>
      <c r="D2122" s="12" t="s">
        <v>2</v>
      </c>
      <c r="E2122" s="13">
        <v>14.188105377385583</v>
      </c>
      <c r="F2122" s="13">
        <v>16.164829629772008</v>
      </c>
      <c r="G2122" s="13">
        <v>15.207792074888063</v>
      </c>
      <c r="H2122" s="13">
        <v>16.262361006178264</v>
      </c>
      <c r="I2122" s="13">
        <v>0</v>
      </c>
      <c r="J2122" s="13">
        <v>0</v>
      </c>
      <c r="K2122" s="13">
        <v>0</v>
      </c>
      <c r="L2122" s="13">
        <v>0</v>
      </c>
      <c r="M2122" s="13">
        <v>0</v>
      </c>
      <c r="N2122" s="13"/>
      <c r="O2122" s="13"/>
    </row>
    <row r="2123" spans="1:15" x14ac:dyDescent="0.35">
      <c r="A2123" s="12" t="str">
        <f t="shared" si="33"/>
        <v>DISTRIBUCION VOLUMEN X CRITERIO (kg ó litros)RosadoLEVANTE</v>
      </c>
      <c r="B2123" s="12" t="s">
        <v>119</v>
      </c>
      <c r="C2123" s="12" t="s">
        <v>135</v>
      </c>
      <c r="D2123" s="12" t="s">
        <v>3</v>
      </c>
      <c r="E2123" s="13">
        <v>25.54255493900175</v>
      </c>
      <c r="F2123" s="13">
        <v>11.016775275439041</v>
      </c>
      <c r="G2123" s="13">
        <v>10.356212531401255</v>
      </c>
      <c r="H2123" s="13">
        <v>6.6646697985551606</v>
      </c>
      <c r="I2123" s="13">
        <v>0</v>
      </c>
      <c r="J2123" s="13">
        <v>0</v>
      </c>
      <c r="K2123" s="13">
        <v>0</v>
      </c>
      <c r="L2123" s="13">
        <v>0</v>
      </c>
      <c r="M2123" s="13">
        <v>0</v>
      </c>
      <c r="N2123" s="13"/>
      <c r="O2123" s="13"/>
    </row>
    <row r="2124" spans="1:15" x14ac:dyDescent="0.35">
      <c r="A2124" s="12" t="str">
        <f t="shared" si="33"/>
        <v>DISTRIBUCION VOLUMEN X CRITERIO (kg ó litros)RosadoANDALUCIA</v>
      </c>
      <c r="B2124" s="12" t="s">
        <v>119</v>
      </c>
      <c r="C2124" s="12" t="s">
        <v>135</v>
      </c>
      <c r="D2124" s="12" t="s">
        <v>4</v>
      </c>
      <c r="E2124" s="13">
        <v>6.3108216000074382</v>
      </c>
      <c r="F2124" s="13">
        <v>8.4904800410175216</v>
      </c>
      <c r="G2124" s="13">
        <v>13.103032715130922</v>
      </c>
      <c r="H2124" s="13">
        <v>6.2329684799561278</v>
      </c>
      <c r="I2124" s="13">
        <v>0</v>
      </c>
      <c r="J2124" s="13">
        <v>0</v>
      </c>
      <c r="K2124" s="13">
        <v>0</v>
      </c>
      <c r="L2124" s="13">
        <v>0</v>
      </c>
      <c r="M2124" s="13">
        <v>0</v>
      </c>
      <c r="N2124" s="13"/>
      <c r="O2124" s="13"/>
    </row>
    <row r="2125" spans="1:15" x14ac:dyDescent="0.35">
      <c r="A2125" s="12" t="str">
        <f t="shared" si="33"/>
        <v>DISTRIBUCION VOLUMEN X CRITERIO (kg ó litros)RosadoMDD AM</v>
      </c>
      <c r="B2125" s="12" t="s">
        <v>119</v>
      </c>
      <c r="C2125" s="12" t="s">
        <v>135</v>
      </c>
      <c r="D2125" s="12" t="s">
        <v>5</v>
      </c>
      <c r="E2125" s="13">
        <v>12.825453099942793</v>
      </c>
      <c r="F2125" s="13">
        <v>16.269821264777804</v>
      </c>
      <c r="G2125" s="13">
        <v>14.175350336352174</v>
      </c>
      <c r="H2125" s="13">
        <v>14.625068122218851</v>
      </c>
      <c r="I2125" s="13">
        <v>0</v>
      </c>
      <c r="J2125" s="13">
        <v>0</v>
      </c>
      <c r="K2125" s="13">
        <v>0</v>
      </c>
      <c r="L2125" s="13">
        <v>0</v>
      </c>
      <c r="M2125" s="13">
        <v>0</v>
      </c>
      <c r="N2125" s="13"/>
      <c r="O2125" s="13"/>
    </row>
    <row r="2126" spans="1:15" x14ac:dyDescent="0.35">
      <c r="A2126" s="12" t="str">
        <f t="shared" si="33"/>
        <v>DISTRIBUCION VOLUMEN X CRITERIO (kg ó litros)RosadoRTO CENTRO</v>
      </c>
      <c r="B2126" s="12" t="s">
        <v>119</v>
      </c>
      <c r="C2126" s="12" t="s">
        <v>135</v>
      </c>
      <c r="D2126" s="12" t="s">
        <v>6</v>
      </c>
      <c r="E2126" s="13">
        <v>7.1678221701535438</v>
      </c>
      <c r="F2126" s="13">
        <v>9.4347116170249503</v>
      </c>
      <c r="G2126" s="13">
        <v>8.2513581813655446</v>
      </c>
      <c r="H2126" s="13">
        <v>6.7145520836505863</v>
      </c>
      <c r="I2126" s="13">
        <v>0</v>
      </c>
      <c r="J2126" s="13">
        <v>0</v>
      </c>
      <c r="K2126" s="13">
        <v>0</v>
      </c>
      <c r="L2126" s="13">
        <v>0</v>
      </c>
      <c r="M2126" s="13">
        <v>0</v>
      </c>
      <c r="N2126" s="13"/>
      <c r="O2126" s="13"/>
    </row>
    <row r="2127" spans="1:15" x14ac:dyDescent="0.35">
      <c r="A2127" s="12" t="str">
        <f t="shared" si="33"/>
        <v>DISTRIBUCION VOLUMEN X CRITERIO (kg ó litros)RosadoNORTE-CENTRO</v>
      </c>
      <c r="B2127" s="12" t="s">
        <v>119</v>
      </c>
      <c r="C2127" s="12" t="s">
        <v>135</v>
      </c>
      <c r="D2127" s="12" t="s">
        <v>7</v>
      </c>
      <c r="E2127" s="13">
        <v>12.952224357965688</v>
      </c>
      <c r="F2127" s="13">
        <v>17.615141535061259</v>
      </c>
      <c r="G2127" s="13">
        <v>15.923527819477041</v>
      </c>
      <c r="H2127" s="13">
        <v>24.514559656674155</v>
      </c>
      <c r="I2127" s="13">
        <v>0</v>
      </c>
      <c r="J2127" s="13">
        <v>0</v>
      </c>
      <c r="K2127" s="13">
        <v>0</v>
      </c>
      <c r="L2127" s="13">
        <v>0</v>
      </c>
      <c r="M2127" s="13">
        <v>0</v>
      </c>
      <c r="N2127" s="13"/>
      <c r="O2127" s="13"/>
    </row>
    <row r="2128" spans="1:15" x14ac:dyDescent="0.35">
      <c r="A2128" s="12" t="str">
        <f t="shared" si="33"/>
        <v>DISTRIBUCION VOLUMEN X CRITERIO (kg ó litros)RosadoNOROESTE</v>
      </c>
      <c r="B2128" s="12" t="s">
        <v>119</v>
      </c>
      <c r="C2128" s="12" t="s">
        <v>135</v>
      </c>
      <c r="D2128" s="12" t="s">
        <v>8</v>
      </c>
      <c r="E2128" s="13">
        <v>12.488388655217303</v>
      </c>
      <c r="F2128" s="13">
        <v>12.732584189818748</v>
      </c>
      <c r="G2128" s="13">
        <v>13.123174684077993</v>
      </c>
      <c r="H2128" s="13">
        <v>15.452985665748169</v>
      </c>
      <c r="I2128" s="13">
        <v>0</v>
      </c>
      <c r="J2128" s="13">
        <v>0</v>
      </c>
      <c r="K2128" s="13">
        <v>0</v>
      </c>
      <c r="L2128" s="13">
        <v>0</v>
      </c>
      <c r="M2128" s="13">
        <v>0</v>
      </c>
      <c r="N2128" s="13"/>
      <c r="O2128" s="13"/>
    </row>
    <row r="2129" spans="1:15" x14ac:dyDescent="0.35">
      <c r="A2129" s="12" t="str">
        <f t="shared" si="33"/>
        <v>DISTRIBUCION VOLUMEN X CRITERIO (kg ó litros)Rosado&lt;2MIL</v>
      </c>
      <c r="B2129" s="12" t="s">
        <v>119</v>
      </c>
      <c r="C2129" s="12" t="s">
        <v>135</v>
      </c>
      <c r="D2129" s="12" t="s">
        <v>9</v>
      </c>
      <c r="E2129" s="13">
        <v>4.3766826756495476</v>
      </c>
      <c r="F2129" s="13">
        <v>11.116015021313297</v>
      </c>
      <c r="G2129" s="13">
        <v>4.6533377106081861</v>
      </c>
      <c r="H2129" s="13">
        <v>4.4825702084203245</v>
      </c>
      <c r="I2129" s="13">
        <v>0</v>
      </c>
      <c r="J2129" s="13">
        <v>0</v>
      </c>
      <c r="K2129" s="13">
        <v>0</v>
      </c>
      <c r="L2129" s="13">
        <v>0</v>
      </c>
      <c r="M2129" s="13">
        <v>0</v>
      </c>
      <c r="N2129" s="13"/>
      <c r="O2129" s="13"/>
    </row>
    <row r="2130" spans="1:15" x14ac:dyDescent="0.35">
      <c r="A2130" s="12" t="str">
        <f t="shared" si="33"/>
        <v>DISTRIBUCION VOLUMEN X CRITERIO (kg ó litros)Rosado2-5MIL</v>
      </c>
      <c r="B2130" s="12" t="s">
        <v>119</v>
      </c>
      <c r="C2130" s="12" t="s">
        <v>135</v>
      </c>
      <c r="D2130" s="12" t="s">
        <v>10</v>
      </c>
      <c r="E2130" s="13">
        <v>5.3909620035750452</v>
      </c>
      <c r="F2130" s="13">
        <v>4.004961550441374</v>
      </c>
      <c r="G2130" s="13">
        <v>8.626760222826146</v>
      </c>
      <c r="H2130" s="13">
        <v>8.2732507148157168</v>
      </c>
      <c r="I2130" s="13">
        <v>0</v>
      </c>
      <c r="J2130" s="13">
        <v>0</v>
      </c>
      <c r="K2130" s="13">
        <v>0</v>
      </c>
      <c r="L2130" s="13">
        <v>0</v>
      </c>
      <c r="M2130" s="13">
        <v>0</v>
      </c>
      <c r="N2130" s="13"/>
      <c r="O2130" s="13"/>
    </row>
    <row r="2131" spans="1:15" x14ac:dyDescent="0.35">
      <c r="A2131" s="12" t="str">
        <f t="shared" si="33"/>
        <v>DISTRIBUCION VOLUMEN X CRITERIO (kg ó litros)Rosado5-10MIL</v>
      </c>
      <c r="B2131" s="12" t="s">
        <v>119</v>
      </c>
      <c r="C2131" s="12" t="s">
        <v>135</v>
      </c>
      <c r="D2131" s="12" t="s">
        <v>11</v>
      </c>
      <c r="E2131" s="13">
        <v>3.9962256909930973</v>
      </c>
      <c r="F2131" s="13">
        <v>3.8379720498961092</v>
      </c>
      <c r="G2131" s="13">
        <v>7.1655726657392922</v>
      </c>
      <c r="H2131" s="13">
        <v>9.9332005262792862</v>
      </c>
      <c r="I2131" s="13">
        <v>0</v>
      </c>
      <c r="J2131" s="13">
        <v>0</v>
      </c>
      <c r="K2131" s="13">
        <v>0</v>
      </c>
      <c r="L2131" s="13">
        <v>0</v>
      </c>
      <c r="M2131" s="13">
        <v>0</v>
      </c>
      <c r="N2131" s="13"/>
      <c r="O2131" s="13"/>
    </row>
    <row r="2132" spans="1:15" x14ac:dyDescent="0.35">
      <c r="A2132" s="12" t="str">
        <f t="shared" si="33"/>
        <v>DISTRIBUCION VOLUMEN X CRITERIO (kg ó litros)Rosado10-30MIL</v>
      </c>
      <c r="B2132" s="12" t="s">
        <v>119</v>
      </c>
      <c r="C2132" s="12" t="s">
        <v>135</v>
      </c>
      <c r="D2132" s="12" t="s">
        <v>12</v>
      </c>
      <c r="E2132" s="13">
        <v>37.567602552469282</v>
      </c>
      <c r="F2132" s="13">
        <v>23.235549761922755</v>
      </c>
      <c r="G2132" s="13">
        <v>17.885769061698049</v>
      </c>
      <c r="H2132" s="13">
        <v>20.785060939189108</v>
      </c>
      <c r="I2132" s="13">
        <v>0</v>
      </c>
      <c r="J2132" s="13">
        <v>0</v>
      </c>
      <c r="K2132" s="13">
        <v>0</v>
      </c>
      <c r="L2132" s="13">
        <v>0</v>
      </c>
      <c r="M2132" s="13">
        <v>0</v>
      </c>
      <c r="N2132" s="13"/>
      <c r="O2132" s="13"/>
    </row>
    <row r="2133" spans="1:15" x14ac:dyDescent="0.35">
      <c r="A2133" s="12" t="str">
        <f t="shared" si="33"/>
        <v>DISTRIBUCION VOLUMEN X CRITERIO (kg ó litros)Rosado30-100MIL</v>
      </c>
      <c r="B2133" s="12" t="s">
        <v>119</v>
      </c>
      <c r="C2133" s="12" t="s">
        <v>135</v>
      </c>
      <c r="D2133" s="12" t="s">
        <v>13</v>
      </c>
      <c r="E2133" s="13">
        <v>14.653388337153036</v>
      </c>
      <c r="F2133" s="13">
        <v>19.479347004772904</v>
      </c>
      <c r="G2133" s="13">
        <v>17.352035957382867</v>
      </c>
      <c r="H2133" s="13">
        <v>15.234078104081725</v>
      </c>
      <c r="I2133" s="13">
        <v>0</v>
      </c>
      <c r="J2133" s="13">
        <v>0</v>
      </c>
      <c r="K2133" s="13">
        <v>0</v>
      </c>
      <c r="L2133" s="13">
        <v>0</v>
      </c>
      <c r="M2133" s="13">
        <v>0</v>
      </c>
      <c r="N2133" s="13"/>
      <c r="O2133" s="13"/>
    </row>
    <row r="2134" spans="1:15" x14ac:dyDescent="0.35">
      <c r="A2134" s="12" t="str">
        <f t="shared" si="33"/>
        <v>DISTRIBUCION VOLUMEN X CRITERIO (kg ó litros)Rosado100-200MIL</v>
      </c>
      <c r="B2134" s="12" t="s">
        <v>119</v>
      </c>
      <c r="C2134" s="12" t="s">
        <v>135</v>
      </c>
      <c r="D2134" s="12" t="s">
        <v>14</v>
      </c>
      <c r="E2134" s="13">
        <v>7.343217353730747</v>
      </c>
      <c r="F2134" s="13">
        <v>6.9866071266051959</v>
      </c>
      <c r="G2134" s="13">
        <v>11.218657019197599</v>
      </c>
      <c r="H2134" s="13">
        <v>11.742006224745429</v>
      </c>
      <c r="I2134" s="13">
        <v>0</v>
      </c>
      <c r="J2134" s="13">
        <v>0</v>
      </c>
      <c r="K2134" s="13">
        <v>0</v>
      </c>
      <c r="L2134" s="13">
        <v>0</v>
      </c>
      <c r="M2134" s="13">
        <v>0</v>
      </c>
      <c r="N2134" s="13"/>
      <c r="O2134" s="13"/>
    </row>
    <row r="2135" spans="1:15" x14ac:dyDescent="0.35">
      <c r="A2135" s="12" t="str">
        <f t="shared" si="33"/>
        <v>DISTRIBUCION VOLUMEN X CRITERIO (kg ó litros)Rosado200-500MIL</v>
      </c>
      <c r="B2135" s="12" t="s">
        <v>119</v>
      </c>
      <c r="C2135" s="12" t="s">
        <v>135</v>
      </c>
      <c r="D2135" s="12" t="s">
        <v>15</v>
      </c>
      <c r="E2135" s="13">
        <v>7.7548073133416304</v>
      </c>
      <c r="F2135" s="13">
        <v>7.8450168763339478</v>
      </c>
      <c r="G2135" s="13">
        <v>11.34218410454371</v>
      </c>
      <c r="H2135" s="13">
        <v>10.667508089596449</v>
      </c>
      <c r="I2135" s="13">
        <v>0</v>
      </c>
      <c r="J2135" s="13">
        <v>0</v>
      </c>
      <c r="K2135" s="13">
        <v>0</v>
      </c>
      <c r="L2135" s="13">
        <v>0</v>
      </c>
      <c r="M2135" s="13">
        <v>0</v>
      </c>
      <c r="N2135" s="13"/>
      <c r="O2135" s="13"/>
    </row>
    <row r="2136" spans="1:15" x14ac:dyDescent="0.35">
      <c r="A2136" s="12" t="str">
        <f t="shared" si="33"/>
        <v>DISTRIBUCION VOLUMEN X CRITERIO (kg ó litros)Rosado&gt;500MIL</v>
      </c>
      <c r="B2136" s="12" t="s">
        <v>119</v>
      </c>
      <c r="C2136" s="12" t="s">
        <v>135</v>
      </c>
      <c r="D2136" s="12" t="s">
        <v>16</v>
      </c>
      <c r="E2136" s="13">
        <v>18.917097227651212</v>
      </c>
      <c r="F2136" s="13">
        <v>23.494510731932987</v>
      </c>
      <c r="G2136" s="13">
        <v>21.755667714140401</v>
      </c>
      <c r="H2136" s="13">
        <v>18.882321271213819</v>
      </c>
      <c r="I2136" s="13">
        <v>0</v>
      </c>
      <c r="J2136" s="13">
        <v>0</v>
      </c>
      <c r="K2136" s="13">
        <v>0</v>
      </c>
      <c r="L2136" s="13">
        <v>0</v>
      </c>
      <c r="M2136" s="13">
        <v>0</v>
      </c>
      <c r="N2136" s="13"/>
      <c r="O2136" s="13"/>
    </row>
    <row r="2137" spans="1:15" x14ac:dyDescent="0.35">
      <c r="A2137" s="12" t="str">
        <f t="shared" si="33"/>
        <v>DISTRIBUCION VOLUMEN X CRITERIO (kg ó litros)RosadoDE 15 A 19 AÑOS</v>
      </c>
      <c r="B2137" s="12" t="s">
        <v>119</v>
      </c>
      <c r="C2137" s="12" t="s">
        <v>135</v>
      </c>
      <c r="D2137" s="12" t="s">
        <v>39</v>
      </c>
      <c r="E2137" s="13" t="s">
        <v>212</v>
      </c>
      <c r="F2137" s="13">
        <v>0.50326197641608961</v>
      </c>
      <c r="G2137" s="13">
        <v>1.2117788940231897</v>
      </c>
      <c r="H2137" s="13" t="s">
        <v>212</v>
      </c>
      <c r="I2137" s="13">
        <v>0</v>
      </c>
      <c r="J2137" s="13">
        <v>0</v>
      </c>
      <c r="K2137" s="13">
        <v>0</v>
      </c>
      <c r="L2137" s="13">
        <v>0</v>
      </c>
      <c r="M2137" s="13">
        <v>0</v>
      </c>
      <c r="N2137" s="13"/>
      <c r="O2137" s="13"/>
    </row>
    <row r="2138" spans="1:15" x14ac:dyDescent="0.35">
      <c r="A2138" s="12" t="str">
        <f t="shared" si="33"/>
        <v>DISTRIBUCION VOLUMEN X CRITERIO (kg ó litros)RosadoDE 20 A 24 AÑOS</v>
      </c>
      <c r="B2138" s="12" t="s">
        <v>119</v>
      </c>
      <c r="C2138" s="12" t="s">
        <v>135</v>
      </c>
      <c r="D2138" s="12" t="s">
        <v>40</v>
      </c>
      <c r="E2138" s="13">
        <v>1.1317983153286173</v>
      </c>
      <c r="F2138" s="13">
        <v>0.36994185058514184</v>
      </c>
      <c r="G2138" s="13">
        <v>0.90292830826454318</v>
      </c>
      <c r="H2138" s="13">
        <v>0.36861190242798664</v>
      </c>
      <c r="I2138" s="13">
        <v>0</v>
      </c>
      <c r="J2138" s="13">
        <v>0</v>
      </c>
      <c r="K2138" s="13">
        <v>0</v>
      </c>
      <c r="L2138" s="13">
        <v>0</v>
      </c>
      <c r="M2138" s="13">
        <v>0</v>
      </c>
      <c r="N2138" s="13"/>
      <c r="O2138" s="13"/>
    </row>
    <row r="2139" spans="1:15" x14ac:dyDescent="0.35">
      <c r="A2139" s="12" t="str">
        <f t="shared" si="33"/>
        <v>DISTRIBUCION VOLUMEN X CRITERIO (kg ó litros)RosadoDE 25 A 34 AÑOS</v>
      </c>
      <c r="B2139" s="12" t="s">
        <v>119</v>
      </c>
      <c r="C2139" s="12" t="s">
        <v>135</v>
      </c>
      <c r="D2139" s="12" t="s">
        <v>41</v>
      </c>
      <c r="E2139" s="13">
        <v>4.1069317171673756</v>
      </c>
      <c r="F2139" s="13">
        <v>5.5502672152949568</v>
      </c>
      <c r="G2139" s="13">
        <v>2.6456847825463203</v>
      </c>
      <c r="H2139" s="13">
        <v>6.473158337442829</v>
      </c>
      <c r="I2139" s="13">
        <v>0</v>
      </c>
      <c r="J2139" s="13">
        <v>0</v>
      </c>
      <c r="K2139" s="13">
        <v>0</v>
      </c>
      <c r="L2139" s="13">
        <v>0</v>
      </c>
      <c r="M2139" s="13">
        <v>0</v>
      </c>
      <c r="N2139" s="13"/>
      <c r="O2139" s="13"/>
    </row>
    <row r="2140" spans="1:15" x14ac:dyDescent="0.35">
      <c r="A2140" s="12" t="str">
        <f t="shared" si="33"/>
        <v>DISTRIBUCION VOLUMEN X CRITERIO (kg ó litros)RosadoDE 35 A 49 AÑOS</v>
      </c>
      <c r="B2140" s="12" t="s">
        <v>119</v>
      </c>
      <c r="C2140" s="12" t="s">
        <v>135</v>
      </c>
      <c r="D2140" s="12" t="s">
        <v>42</v>
      </c>
      <c r="E2140" s="13">
        <v>17.470487551151798</v>
      </c>
      <c r="F2140" s="13">
        <v>19.33739766187891</v>
      </c>
      <c r="G2140" s="13">
        <v>18.589987148655833</v>
      </c>
      <c r="H2140" s="13">
        <v>13.662528500801491</v>
      </c>
      <c r="I2140" s="13">
        <v>0</v>
      </c>
      <c r="J2140" s="13">
        <v>0</v>
      </c>
      <c r="K2140" s="13">
        <v>0</v>
      </c>
      <c r="L2140" s="13">
        <v>0</v>
      </c>
      <c r="M2140" s="13">
        <v>0</v>
      </c>
      <c r="N2140" s="13"/>
      <c r="O2140" s="13"/>
    </row>
    <row r="2141" spans="1:15" x14ac:dyDescent="0.35">
      <c r="A2141" s="12" t="str">
        <f t="shared" si="33"/>
        <v>DISTRIBUCION VOLUMEN X CRITERIO (kg ó litros)RosadoDE 50 A 59 AÑOS</v>
      </c>
      <c r="B2141" s="12" t="s">
        <v>119</v>
      </c>
      <c r="C2141" s="12" t="s">
        <v>135</v>
      </c>
      <c r="D2141" s="12" t="s">
        <v>43</v>
      </c>
      <c r="E2141" s="13">
        <v>21.248930869395799</v>
      </c>
      <c r="F2141" s="13">
        <v>27.990553505019218</v>
      </c>
      <c r="G2141" s="13">
        <v>22.763445601050176</v>
      </c>
      <c r="H2141" s="13">
        <v>26.912662066445009</v>
      </c>
      <c r="I2141" s="13">
        <v>0</v>
      </c>
      <c r="J2141" s="13">
        <v>0</v>
      </c>
      <c r="K2141" s="13">
        <v>0</v>
      </c>
      <c r="L2141" s="13">
        <v>0</v>
      </c>
      <c r="M2141" s="13">
        <v>0</v>
      </c>
      <c r="N2141" s="13"/>
      <c r="O2141" s="13"/>
    </row>
    <row r="2142" spans="1:15" x14ac:dyDescent="0.35">
      <c r="A2142" s="12" t="str">
        <f t="shared" si="33"/>
        <v>DISTRIBUCION VOLUMEN X CRITERIO (kg ó litros)RosadoDE 60 A 75 AÑOS</v>
      </c>
      <c r="B2142" s="12" t="s">
        <v>119</v>
      </c>
      <c r="C2142" s="12" t="s">
        <v>135</v>
      </c>
      <c r="D2142" s="12" t="s">
        <v>44</v>
      </c>
      <c r="E2142" s="13">
        <v>56.041841509172841</v>
      </c>
      <c r="F2142" s="13">
        <v>46.248566942305928</v>
      </c>
      <c r="G2142" s="13">
        <v>53.886169738752834</v>
      </c>
      <c r="H2142" s="13">
        <v>52.58303453515947</v>
      </c>
      <c r="I2142" s="13">
        <v>0</v>
      </c>
      <c r="J2142" s="13">
        <v>0</v>
      </c>
      <c r="K2142" s="13">
        <v>0</v>
      </c>
      <c r="L2142" s="13">
        <v>0</v>
      </c>
      <c r="M2142" s="13">
        <v>0</v>
      </c>
      <c r="N2142" s="13"/>
      <c r="O2142" s="13"/>
    </row>
    <row r="2143" spans="1:15" x14ac:dyDescent="0.35">
      <c r="A2143" s="12" t="str">
        <f t="shared" si="33"/>
        <v>DISTRIBUCION VOLUMEN X CRITERIO (kg ó litros)RosadoALTA Y MEDIA ALTA</v>
      </c>
      <c r="B2143" s="12" t="s">
        <v>119</v>
      </c>
      <c r="C2143" s="12" t="s">
        <v>135</v>
      </c>
      <c r="D2143" s="12" t="s">
        <v>17</v>
      </c>
      <c r="E2143" s="13">
        <v>18.330676138420802</v>
      </c>
      <c r="F2143" s="13">
        <v>19.824095580961913</v>
      </c>
      <c r="G2143" s="13">
        <v>22.10869776033234</v>
      </c>
      <c r="H2143" s="13">
        <v>22.069200059445098</v>
      </c>
      <c r="I2143" s="13">
        <v>0</v>
      </c>
      <c r="J2143" s="13">
        <v>0</v>
      </c>
      <c r="K2143" s="13">
        <v>0</v>
      </c>
      <c r="L2143" s="13">
        <v>0</v>
      </c>
      <c r="M2143" s="13">
        <v>0</v>
      </c>
      <c r="N2143" s="13"/>
      <c r="O2143" s="13"/>
    </row>
    <row r="2144" spans="1:15" x14ac:dyDescent="0.35">
      <c r="A2144" s="12" t="str">
        <f t="shared" si="33"/>
        <v>DISTRIBUCION VOLUMEN X CRITERIO (kg ó litros)RosadoMEDIA</v>
      </c>
      <c r="B2144" s="12" t="s">
        <v>119</v>
      </c>
      <c r="C2144" s="12" t="s">
        <v>135</v>
      </c>
      <c r="D2144" s="12" t="s">
        <v>18</v>
      </c>
      <c r="E2144" s="13">
        <v>32.281271674329453</v>
      </c>
      <c r="F2144" s="13">
        <v>37.006060161265495</v>
      </c>
      <c r="G2144" s="13">
        <v>43.052351152858677</v>
      </c>
      <c r="H2144" s="13">
        <v>43.530146112053629</v>
      </c>
      <c r="I2144" s="13">
        <v>0</v>
      </c>
      <c r="J2144" s="13">
        <v>0</v>
      </c>
      <c r="K2144" s="13">
        <v>0</v>
      </c>
      <c r="L2144" s="13">
        <v>0</v>
      </c>
      <c r="M2144" s="13">
        <v>0</v>
      </c>
      <c r="N2144" s="13"/>
      <c r="O2144" s="13"/>
    </row>
    <row r="2145" spans="1:15" x14ac:dyDescent="0.35">
      <c r="A2145" s="12" t="str">
        <f t="shared" si="33"/>
        <v>DISTRIBUCION VOLUMEN X CRITERIO (kg ó litros)RosadoMEDIA BAJA</v>
      </c>
      <c r="B2145" s="12" t="s">
        <v>119</v>
      </c>
      <c r="C2145" s="12" t="s">
        <v>135</v>
      </c>
      <c r="D2145" s="12" t="s">
        <v>19</v>
      </c>
      <c r="E2145" s="13">
        <v>40.906552103917235</v>
      </c>
      <c r="F2145" s="13">
        <v>32.076683894666743</v>
      </c>
      <c r="G2145" s="13">
        <v>25.712267275314332</v>
      </c>
      <c r="H2145" s="13">
        <v>20.70755087404228</v>
      </c>
      <c r="I2145" s="13">
        <v>0</v>
      </c>
      <c r="J2145" s="13">
        <v>0</v>
      </c>
      <c r="K2145" s="13">
        <v>0</v>
      </c>
      <c r="L2145" s="13">
        <v>0</v>
      </c>
      <c r="M2145" s="13">
        <v>0</v>
      </c>
      <c r="N2145" s="13"/>
      <c r="O2145" s="13"/>
    </row>
    <row r="2146" spans="1:15" x14ac:dyDescent="0.35">
      <c r="A2146" s="12" t="str">
        <f t="shared" si="33"/>
        <v>DISTRIBUCION VOLUMEN X CRITERIO (kg ó litros)RosadoBAJA</v>
      </c>
      <c r="B2146" s="12" t="s">
        <v>119</v>
      </c>
      <c r="C2146" s="12" t="s">
        <v>135</v>
      </c>
      <c r="D2146" s="12" t="s">
        <v>20</v>
      </c>
      <c r="E2146" s="13">
        <v>8.4814902588594556</v>
      </c>
      <c r="F2146" s="13">
        <v>11.093172740588779</v>
      </c>
      <c r="G2146" s="13">
        <v>9.1266665405349308</v>
      </c>
      <c r="H2146" s="13">
        <v>13.693093904478642</v>
      </c>
      <c r="I2146" s="13">
        <v>0</v>
      </c>
      <c r="J2146" s="13">
        <v>0</v>
      </c>
      <c r="K2146" s="13">
        <v>0</v>
      </c>
      <c r="L2146" s="13">
        <v>0</v>
      </c>
      <c r="M2146" s="13">
        <v>0</v>
      </c>
      <c r="N2146" s="13"/>
      <c r="O2146" s="13"/>
    </row>
    <row r="2147" spans="1:15" x14ac:dyDescent="0.35">
      <c r="A2147" s="12" t="str">
        <f t="shared" si="33"/>
        <v>DISTRIBUCION VOLUMEN X CRITERIO (kg ó litros)RosadoHOMBRE</v>
      </c>
      <c r="B2147" s="12" t="s">
        <v>119</v>
      </c>
      <c r="C2147" s="12" t="s">
        <v>135</v>
      </c>
      <c r="D2147" s="12" t="s">
        <v>21</v>
      </c>
      <c r="E2147" s="13">
        <v>67.767283528670262</v>
      </c>
      <c r="F2147" s="13">
        <v>63.024140897111224</v>
      </c>
      <c r="G2147" s="13">
        <v>64.52187429687045</v>
      </c>
      <c r="H2147" s="13">
        <v>63.0940014944293</v>
      </c>
      <c r="I2147" s="13">
        <v>0</v>
      </c>
      <c r="J2147" s="13">
        <v>0</v>
      </c>
      <c r="K2147" s="13">
        <v>0</v>
      </c>
      <c r="L2147" s="13">
        <v>0</v>
      </c>
      <c r="M2147" s="13">
        <v>0</v>
      </c>
      <c r="N2147" s="13"/>
      <c r="O2147" s="13"/>
    </row>
    <row r="2148" spans="1:15" x14ac:dyDescent="0.35">
      <c r="A2148" s="12" t="str">
        <f t="shared" si="33"/>
        <v>DISTRIBUCION VOLUMEN X CRITERIO (kg ó litros)RosadoMUJER</v>
      </c>
      <c r="B2148" s="12" t="s">
        <v>119</v>
      </c>
      <c r="C2148" s="12" t="s">
        <v>135</v>
      </c>
      <c r="D2148" s="12" t="s">
        <v>22</v>
      </c>
      <c r="E2148" s="13">
        <v>32.232701112972372</v>
      </c>
      <c r="F2148" s="13">
        <v>36.975834347922884</v>
      </c>
      <c r="G2148" s="13">
        <v>35.478120521841646</v>
      </c>
      <c r="H2148" s="13">
        <v>36.905998505570714</v>
      </c>
      <c r="I2148" s="13">
        <v>0</v>
      </c>
      <c r="J2148" s="13">
        <v>0</v>
      </c>
      <c r="K2148" s="13">
        <v>0</v>
      </c>
      <c r="L2148" s="13">
        <v>0</v>
      </c>
      <c r="M2148" s="13">
        <v>0</v>
      </c>
      <c r="N2148" s="13"/>
      <c r="O2148" s="13"/>
    </row>
    <row r="2149" spans="1:15" x14ac:dyDescent="0.35">
      <c r="A2149" s="12" t="str">
        <f t="shared" si="33"/>
        <v>DISTRIBUCION VOLUMEN X CRITERIO (kg ó litros)Resto vinoT.ESPAÑA</v>
      </c>
      <c r="B2149" s="12" t="s">
        <v>119</v>
      </c>
      <c r="C2149" s="12" t="s">
        <v>136</v>
      </c>
      <c r="D2149" s="12" t="s">
        <v>36</v>
      </c>
      <c r="E2149" s="13">
        <v>100</v>
      </c>
      <c r="F2149" s="13">
        <v>100</v>
      </c>
      <c r="G2149" s="13">
        <v>100</v>
      </c>
      <c r="H2149" s="13">
        <v>100</v>
      </c>
      <c r="I2149" s="13">
        <v>0</v>
      </c>
      <c r="J2149" s="13">
        <v>0</v>
      </c>
      <c r="K2149" s="13">
        <v>0</v>
      </c>
      <c r="L2149" s="13">
        <v>0</v>
      </c>
      <c r="M2149" s="13">
        <v>0</v>
      </c>
      <c r="N2149" s="13"/>
      <c r="O2149" s="13"/>
    </row>
    <row r="2150" spans="1:15" x14ac:dyDescent="0.35">
      <c r="A2150" s="12" t="str">
        <f t="shared" si="33"/>
        <v>DISTRIBUCION VOLUMEN X CRITERIO (kg ó litros)Resto vinoBCN AM</v>
      </c>
      <c r="B2150" s="12" t="s">
        <v>119</v>
      </c>
      <c r="C2150" s="12" t="s">
        <v>136</v>
      </c>
      <c r="D2150" s="12" t="s">
        <v>1</v>
      </c>
      <c r="E2150" s="13">
        <v>6.1436572934351164</v>
      </c>
      <c r="F2150" s="13">
        <v>7.0986304571271699</v>
      </c>
      <c r="G2150" s="13">
        <v>11.735817411771615</v>
      </c>
      <c r="H2150" s="13">
        <v>6.6132799090742722</v>
      </c>
      <c r="I2150" s="13">
        <v>0</v>
      </c>
      <c r="J2150" s="13">
        <v>0</v>
      </c>
      <c r="K2150" s="13">
        <v>0</v>
      </c>
      <c r="L2150" s="13">
        <v>0</v>
      </c>
      <c r="M2150" s="13">
        <v>0</v>
      </c>
      <c r="N2150" s="13"/>
      <c r="O2150" s="13"/>
    </row>
    <row r="2151" spans="1:15" x14ac:dyDescent="0.35">
      <c r="A2151" s="12" t="str">
        <f t="shared" si="33"/>
        <v>DISTRIBUCION VOLUMEN X CRITERIO (kg ó litros)Resto vinoREST.CAT ARAGON</v>
      </c>
      <c r="B2151" s="12" t="s">
        <v>119</v>
      </c>
      <c r="C2151" s="12" t="s">
        <v>136</v>
      </c>
      <c r="D2151" s="12" t="s">
        <v>2</v>
      </c>
      <c r="E2151" s="13">
        <v>4.5085747514452237</v>
      </c>
      <c r="F2151" s="13">
        <v>6.2055431941020585</v>
      </c>
      <c r="G2151" s="13">
        <v>9.2152129548594566</v>
      </c>
      <c r="H2151" s="13">
        <v>19.494563155372795</v>
      </c>
      <c r="I2151" s="13">
        <v>0</v>
      </c>
      <c r="J2151" s="13">
        <v>0</v>
      </c>
      <c r="K2151" s="13">
        <v>0</v>
      </c>
      <c r="L2151" s="13">
        <v>0</v>
      </c>
      <c r="M2151" s="13">
        <v>0</v>
      </c>
      <c r="N2151" s="13"/>
      <c r="O2151" s="13"/>
    </row>
    <row r="2152" spans="1:15" x14ac:dyDescent="0.35">
      <c r="A2152" s="12" t="str">
        <f t="shared" si="33"/>
        <v>DISTRIBUCION VOLUMEN X CRITERIO (kg ó litros)Resto vinoLEVANTE</v>
      </c>
      <c r="B2152" s="12" t="s">
        <v>119</v>
      </c>
      <c r="C2152" s="12" t="s">
        <v>136</v>
      </c>
      <c r="D2152" s="12" t="s">
        <v>3</v>
      </c>
      <c r="E2152" s="13">
        <v>4.1266618426262571</v>
      </c>
      <c r="F2152" s="13">
        <v>5.876891269947456</v>
      </c>
      <c r="G2152" s="13">
        <v>2.3315287845615686</v>
      </c>
      <c r="H2152" s="13">
        <v>8.4890915249009566</v>
      </c>
      <c r="I2152" s="13">
        <v>0</v>
      </c>
      <c r="J2152" s="13">
        <v>0</v>
      </c>
      <c r="K2152" s="13">
        <v>0</v>
      </c>
      <c r="L2152" s="13">
        <v>0</v>
      </c>
      <c r="M2152" s="13">
        <v>0</v>
      </c>
      <c r="N2152" s="13"/>
      <c r="O2152" s="13"/>
    </row>
    <row r="2153" spans="1:15" x14ac:dyDescent="0.35">
      <c r="A2153" s="12" t="str">
        <f t="shared" si="33"/>
        <v>DISTRIBUCION VOLUMEN X CRITERIO (kg ó litros)Resto vinoANDALUCIA</v>
      </c>
      <c r="B2153" s="12" t="s">
        <v>119</v>
      </c>
      <c r="C2153" s="12" t="s">
        <v>136</v>
      </c>
      <c r="D2153" s="12" t="s">
        <v>4</v>
      </c>
      <c r="E2153" s="13">
        <v>47.752532077270871</v>
      </c>
      <c r="F2153" s="13">
        <v>52.273845124221339</v>
      </c>
      <c r="G2153" s="13">
        <v>45.704844539547288</v>
      </c>
      <c r="H2153" s="13">
        <v>39.996440870511421</v>
      </c>
      <c r="I2153" s="13">
        <v>0</v>
      </c>
      <c r="J2153" s="13">
        <v>0</v>
      </c>
      <c r="K2153" s="13">
        <v>0</v>
      </c>
      <c r="L2153" s="13">
        <v>0</v>
      </c>
      <c r="M2153" s="13">
        <v>0</v>
      </c>
      <c r="N2153" s="13"/>
      <c r="O2153" s="13"/>
    </row>
    <row r="2154" spans="1:15" x14ac:dyDescent="0.35">
      <c r="A2154" s="12" t="str">
        <f t="shared" si="33"/>
        <v>DISTRIBUCION VOLUMEN X CRITERIO (kg ó litros)Resto vinoMDD AM</v>
      </c>
      <c r="B2154" s="12" t="s">
        <v>119</v>
      </c>
      <c r="C2154" s="12" t="s">
        <v>136</v>
      </c>
      <c r="D2154" s="12" t="s">
        <v>5</v>
      </c>
      <c r="E2154" s="13">
        <v>3.2305552584174628</v>
      </c>
      <c r="F2154" s="13">
        <v>6.5325388963461268</v>
      </c>
      <c r="G2154" s="13">
        <v>8.563728176717305</v>
      </c>
      <c r="H2154" s="13">
        <v>7.6895504320298453</v>
      </c>
      <c r="I2154" s="13">
        <v>0</v>
      </c>
      <c r="J2154" s="13">
        <v>0</v>
      </c>
      <c r="K2154" s="13">
        <v>0</v>
      </c>
      <c r="L2154" s="13">
        <v>0</v>
      </c>
      <c r="M2154" s="13">
        <v>0</v>
      </c>
      <c r="N2154" s="13"/>
      <c r="O2154" s="13"/>
    </row>
    <row r="2155" spans="1:15" x14ac:dyDescent="0.35">
      <c r="A2155" s="12" t="str">
        <f t="shared" si="33"/>
        <v>DISTRIBUCION VOLUMEN X CRITERIO (kg ó litros)Resto vinoRTO CENTRO</v>
      </c>
      <c r="B2155" s="12" t="s">
        <v>119</v>
      </c>
      <c r="C2155" s="12" t="s">
        <v>136</v>
      </c>
      <c r="D2155" s="12" t="s">
        <v>6</v>
      </c>
      <c r="E2155" s="13">
        <v>8.5450080509065973</v>
      </c>
      <c r="F2155" s="13">
        <v>3.2802746997957861</v>
      </c>
      <c r="G2155" s="13">
        <v>3.1511603174606067</v>
      </c>
      <c r="H2155" s="13">
        <v>2.4496173316933185</v>
      </c>
      <c r="I2155" s="13">
        <v>0</v>
      </c>
      <c r="J2155" s="13">
        <v>0</v>
      </c>
      <c r="K2155" s="13">
        <v>0</v>
      </c>
      <c r="L2155" s="13">
        <v>0</v>
      </c>
      <c r="M2155" s="13">
        <v>0</v>
      </c>
      <c r="N2155" s="13"/>
      <c r="O2155" s="13"/>
    </row>
    <row r="2156" spans="1:15" x14ac:dyDescent="0.35">
      <c r="A2156" s="12" t="str">
        <f t="shared" si="33"/>
        <v>DISTRIBUCION VOLUMEN X CRITERIO (kg ó litros)Resto vinoNORTE-CENTRO</v>
      </c>
      <c r="B2156" s="12" t="s">
        <v>119</v>
      </c>
      <c r="C2156" s="12" t="s">
        <v>136</v>
      </c>
      <c r="D2156" s="12" t="s">
        <v>7</v>
      </c>
      <c r="E2156" s="13">
        <v>19.11705382937842</v>
      </c>
      <c r="F2156" s="13">
        <v>13.09376019794472</v>
      </c>
      <c r="G2156" s="13">
        <v>13.219810133963032</v>
      </c>
      <c r="H2156" s="13">
        <v>11.774619723104676</v>
      </c>
      <c r="I2156" s="13">
        <v>0</v>
      </c>
      <c r="J2156" s="13">
        <v>0</v>
      </c>
      <c r="K2156" s="13">
        <v>0</v>
      </c>
      <c r="L2156" s="13">
        <v>0</v>
      </c>
      <c r="M2156" s="13">
        <v>0</v>
      </c>
      <c r="N2156" s="13"/>
      <c r="O2156" s="13"/>
    </row>
    <row r="2157" spans="1:15" x14ac:dyDescent="0.35">
      <c r="A2157" s="12" t="str">
        <f t="shared" si="33"/>
        <v>DISTRIBUCION VOLUMEN X CRITERIO (kg ó litros)Resto vinoNOROESTE</v>
      </c>
      <c r="B2157" s="12" t="s">
        <v>119</v>
      </c>
      <c r="C2157" s="12" t="s">
        <v>136</v>
      </c>
      <c r="D2157" s="12" t="s">
        <v>8</v>
      </c>
      <c r="E2157" s="13">
        <v>6.5759461959818548</v>
      </c>
      <c r="F2157" s="13">
        <v>5.6385194678709105</v>
      </c>
      <c r="G2157" s="13">
        <v>6.0778969003835828</v>
      </c>
      <c r="H2157" s="13">
        <v>3.492822089672698</v>
      </c>
      <c r="I2157" s="13">
        <v>0</v>
      </c>
      <c r="J2157" s="13">
        <v>0</v>
      </c>
      <c r="K2157" s="13">
        <v>0</v>
      </c>
      <c r="L2157" s="13">
        <v>0</v>
      </c>
      <c r="M2157" s="13">
        <v>0</v>
      </c>
      <c r="N2157" s="13"/>
      <c r="O2157" s="13"/>
    </row>
    <row r="2158" spans="1:15" x14ac:dyDescent="0.35">
      <c r="A2158" s="12" t="str">
        <f t="shared" si="33"/>
        <v>DISTRIBUCION VOLUMEN X CRITERIO (kg ó litros)Resto vino&lt;2MIL</v>
      </c>
      <c r="B2158" s="12" t="s">
        <v>119</v>
      </c>
      <c r="C2158" s="12" t="s">
        <v>136</v>
      </c>
      <c r="D2158" s="12" t="s">
        <v>9</v>
      </c>
      <c r="E2158" s="13">
        <v>5.6074690184642426</v>
      </c>
      <c r="F2158" s="13">
        <v>2.0711154211890617</v>
      </c>
      <c r="G2158" s="13">
        <v>0.5996076855919652</v>
      </c>
      <c r="H2158" s="13">
        <v>0.75312183096429342</v>
      </c>
      <c r="I2158" s="13">
        <v>0</v>
      </c>
      <c r="J2158" s="13">
        <v>0</v>
      </c>
      <c r="K2158" s="13">
        <v>0</v>
      </c>
      <c r="L2158" s="13">
        <v>0</v>
      </c>
      <c r="M2158" s="13">
        <v>0</v>
      </c>
      <c r="N2158" s="13"/>
      <c r="O2158" s="13"/>
    </row>
    <row r="2159" spans="1:15" x14ac:dyDescent="0.35">
      <c r="A2159" s="12" t="str">
        <f t="shared" si="33"/>
        <v>DISTRIBUCION VOLUMEN X CRITERIO (kg ó litros)Resto vino2-5MIL</v>
      </c>
      <c r="B2159" s="12" t="s">
        <v>119</v>
      </c>
      <c r="C2159" s="12" t="s">
        <v>136</v>
      </c>
      <c r="D2159" s="12" t="s">
        <v>10</v>
      </c>
      <c r="E2159" s="13">
        <v>3.8842163601741233</v>
      </c>
      <c r="F2159" s="13">
        <v>5.1709219739610877</v>
      </c>
      <c r="G2159" s="13">
        <v>2.4767804173203265</v>
      </c>
      <c r="H2159" s="13">
        <v>3.4748908457881615</v>
      </c>
      <c r="I2159" s="13">
        <v>0</v>
      </c>
      <c r="J2159" s="13">
        <v>0</v>
      </c>
      <c r="K2159" s="13">
        <v>0</v>
      </c>
      <c r="L2159" s="13">
        <v>0</v>
      </c>
      <c r="M2159" s="13">
        <v>0</v>
      </c>
      <c r="N2159" s="13"/>
      <c r="O2159" s="13"/>
    </row>
    <row r="2160" spans="1:15" x14ac:dyDescent="0.35">
      <c r="A2160" s="12" t="str">
        <f t="shared" si="33"/>
        <v>DISTRIBUCION VOLUMEN X CRITERIO (kg ó litros)Resto vino5-10MIL</v>
      </c>
      <c r="B2160" s="12" t="s">
        <v>119</v>
      </c>
      <c r="C2160" s="12" t="s">
        <v>136</v>
      </c>
      <c r="D2160" s="12" t="s">
        <v>11</v>
      </c>
      <c r="E2160" s="13">
        <v>2.3204156317314188</v>
      </c>
      <c r="F2160" s="13">
        <v>3.1593506561933395</v>
      </c>
      <c r="G2160" s="13">
        <v>3.540761409220377</v>
      </c>
      <c r="H2160" s="13">
        <v>3.917581822569137</v>
      </c>
      <c r="I2160" s="13">
        <v>0</v>
      </c>
      <c r="J2160" s="13">
        <v>0</v>
      </c>
      <c r="K2160" s="13">
        <v>0</v>
      </c>
      <c r="L2160" s="13">
        <v>0</v>
      </c>
      <c r="M2160" s="13">
        <v>0</v>
      </c>
      <c r="N2160" s="13"/>
      <c r="O2160" s="13"/>
    </row>
    <row r="2161" spans="1:15" x14ac:dyDescent="0.35">
      <c r="A2161" s="12" t="str">
        <f t="shared" si="33"/>
        <v>DISTRIBUCION VOLUMEN X CRITERIO (kg ó litros)Resto vino10-30MIL</v>
      </c>
      <c r="B2161" s="12" t="s">
        <v>119</v>
      </c>
      <c r="C2161" s="12" t="s">
        <v>136</v>
      </c>
      <c r="D2161" s="12" t="s">
        <v>12</v>
      </c>
      <c r="E2161" s="13">
        <v>28.60931917718711</v>
      </c>
      <c r="F2161" s="13">
        <v>29.289841556551444</v>
      </c>
      <c r="G2161" s="13">
        <v>28.721421923465385</v>
      </c>
      <c r="H2161" s="13">
        <v>35.066843134166547</v>
      </c>
      <c r="I2161" s="13">
        <v>0</v>
      </c>
      <c r="J2161" s="13">
        <v>0</v>
      </c>
      <c r="K2161" s="13">
        <v>0</v>
      </c>
      <c r="L2161" s="13">
        <v>0</v>
      </c>
      <c r="M2161" s="13">
        <v>0</v>
      </c>
      <c r="N2161" s="13"/>
      <c r="O2161" s="13"/>
    </row>
    <row r="2162" spans="1:15" x14ac:dyDescent="0.35">
      <c r="A2162" s="12" t="str">
        <f t="shared" si="33"/>
        <v>DISTRIBUCION VOLUMEN X CRITERIO (kg ó litros)Resto vino30-100MIL</v>
      </c>
      <c r="B2162" s="12" t="s">
        <v>119</v>
      </c>
      <c r="C2162" s="12" t="s">
        <v>136</v>
      </c>
      <c r="D2162" s="12" t="s">
        <v>13</v>
      </c>
      <c r="E2162" s="13">
        <v>14.888429055057228</v>
      </c>
      <c r="F2162" s="13">
        <v>19.410793839882317</v>
      </c>
      <c r="G2162" s="13">
        <v>15.737626323987609</v>
      </c>
      <c r="H2162" s="13">
        <v>15.028736469867459</v>
      </c>
      <c r="I2162" s="13">
        <v>0</v>
      </c>
      <c r="J2162" s="13">
        <v>0</v>
      </c>
      <c r="K2162" s="13">
        <v>0</v>
      </c>
      <c r="L2162" s="13">
        <v>0</v>
      </c>
      <c r="M2162" s="13">
        <v>0</v>
      </c>
      <c r="N2162" s="13"/>
      <c r="O2162" s="13"/>
    </row>
    <row r="2163" spans="1:15" x14ac:dyDescent="0.35">
      <c r="A2163" s="12" t="str">
        <f t="shared" si="33"/>
        <v>DISTRIBUCION VOLUMEN X CRITERIO (kg ó litros)Resto vino100-200MIL</v>
      </c>
      <c r="B2163" s="12" t="s">
        <v>119</v>
      </c>
      <c r="C2163" s="12" t="s">
        <v>136</v>
      </c>
      <c r="D2163" s="12" t="s">
        <v>14</v>
      </c>
      <c r="E2163" s="13">
        <v>11.65119362898516</v>
      </c>
      <c r="F2163" s="13">
        <v>8.5573078349447407</v>
      </c>
      <c r="G2163" s="13">
        <v>11.376089344044992</v>
      </c>
      <c r="H2163" s="13">
        <v>8.349707989183468</v>
      </c>
      <c r="I2163" s="13">
        <v>0</v>
      </c>
      <c r="J2163" s="13">
        <v>0</v>
      </c>
      <c r="K2163" s="13">
        <v>0</v>
      </c>
      <c r="L2163" s="13">
        <v>0</v>
      </c>
      <c r="M2163" s="13">
        <v>0</v>
      </c>
      <c r="N2163" s="13"/>
      <c r="O2163" s="13"/>
    </row>
    <row r="2164" spans="1:15" x14ac:dyDescent="0.35">
      <c r="A2164" s="12" t="str">
        <f t="shared" si="33"/>
        <v>DISTRIBUCION VOLUMEN X CRITERIO (kg ó litros)Resto vino200-500MIL</v>
      </c>
      <c r="B2164" s="12" t="s">
        <v>119</v>
      </c>
      <c r="C2164" s="12" t="s">
        <v>136</v>
      </c>
      <c r="D2164" s="12" t="s">
        <v>15</v>
      </c>
      <c r="E2164" s="13">
        <v>17.323388419585083</v>
      </c>
      <c r="F2164" s="13">
        <v>14.780452521040699</v>
      </c>
      <c r="G2164" s="13">
        <v>19.658080770371544</v>
      </c>
      <c r="H2164" s="13">
        <v>18.439176331792595</v>
      </c>
      <c r="I2164" s="13">
        <v>0</v>
      </c>
      <c r="J2164" s="13">
        <v>0</v>
      </c>
      <c r="K2164" s="13">
        <v>0</v>
      </c>
      <c r="L2164" s="13">
        <v>0</v>
      </c>
      <c r="M2164" s="13">
        <v>0</v>
      </c>
      <c r="N2164" s="13"/>
      <c r="O2164" s="13"/>
    </row>
    <row r="2165" spans="1:15" x14ac:dyDescent="0.35">
      <c r="A2165" s="12" t="str">
        <f t="shared" si="33"/>
        <v>DISTRIBUCION VOLUMEN X CRITERIO (kg ó litros)Resto vino&gt;500MIL</v>
      </c>
      <c r="B2165" s="12" t="s">
        <v>119</v>
      </c>
      <c r="C2165" s="12" t="s">
        <v>136</v>
      </c>
      <c r="D2165" s="12" t="s">
        <v>16</v>
      </c>
      <c r="E2165" s="13">
        <v>15.715554084746763</v>
      </c>
      <c r="F2165" s="13">
        <v>17.560225100656186</v>
      </c>
      <c r="G2165" s="13">
        <v>17.889628612687844</v>
      </c>
      <c r="H2165" s="13">
        <v>14.969932874588773</v>
      </c>
      <c r="I2165" s="13">
        <v>0</v>
      </c>
      <c r="J2165" s="13">
        <v>0</v>
      </c>
      <c r="K2165" s="13">
        <v>0</v>
      </c>
      <c r="L2165" s="13">
        <v>0</v>
      </c>
      <c r="M2165" s="13">
        <v>0</v>
      </c>
      <c r="N2165" s="13"/>
      <c r="O2165" s="13"/>
    </row>
    <row r="2166" spans="1:15" x14ac:dyDescent="0.35">
      <c r="A2166" s="12" t="str">
        <f t="shared" si="33"/>
        <v>DISTRIBUCION VOLUMEN X CRITERIO (kg ó litros)Resto vinoDE 15 A 19 AÑOS</v>
      </c>
      <c r="B2166" s="12" t="s">
        <v>119</v>
      </c>
      <c r="C2166" s="12" t="s">
        <v>136</v>
      </c>
      <c r="D2166" s="12" t="s">
        <v>39</v>
      </c>
      <c r="E2166" s="13" t="s">
        <v>212</v>
      </c>
      <c r="F2166" s="13" t="s">
        <v>212</v>
      </c>
      <c r="G2166" s="13" t="s">
        <v>212</v>
      </c>
      <c r="H2166" s="13">
        <v>3.0820516975658445</v>
      </c>
      <c r="I2166" s="13">
        <v>0</v>
      </c>
      <c r="J2166" s="13">
        <v>0</v>
      </c>
      <c r="K2166" s="13">
        <v>0</v>
      </c>
      <c r="L2166" s="13">
        <v>0</v>
      </c>
      <c r="M2166" s="13">
        <v>0</v>
      </c>
      <c r="N2166" s="13"/>
      <c r="O2166" s="13"/>
    </row>
    <row r="2167" spans="1:15" x14ac:dyDescent="0.35">
      <c r="A2167" s="12" t="str">
        <f t="shared" si="33"/>
        <v>DISTRIBUCION VOLUMEN X CRITERIO (kg ó litros)Resto vinoDE 20 A 24 AÑOS</v>
      </c>
      <c r="B2167" s="12" t="s">
        <v>119</v>
      </c>
      <c r="C2167" s="12" t="s">
        <v>136</v>
      </c>
      <c r="D2167" s="12" t="s">
        <v>40</v>
      </c>
      <c r="E2167" s="13">
        <v>0.38229996511981235</v>
      </c>
      <c r="F2167" s="13">
        <v>0.71845807419248309</v>
      </c>
      <c r="G2167" s="13">
        <v>0.69924419333791588</v>
      </c>
      <c r="H2167" s="13">
        <v>0.28995577302219749</v>
      </c>
      <c r="I2167" s="13">
        <v>0</v>
      </c>
      <c r="J2167" s="13">
        <v>0</v>
      </c>
      <c r="K2167" s="13">
        <v>0</v>
      </c>
      <c r="L2167" s="13">
        <v>0</v>
      </c>
      <c r="M2167" s="13">
        <v>0</v>
      </c>
      <c r="N2167" s="13"/>
      <c r="O2167" s="13"/>
    </row>
    <row r="2168" spans="1:15" x14ac:dyDescent="0.35">
      <c r="A2168" s="12" t="str">
        <f t="shared" si="33"/>
        <v>DISTRIBUCION VOLUMEN X CRITERIO (kg ó litros)Resto vinoDE 25 A 34 AÑOS</v>
      </c>
      <c r="B2168" s="12" t="s">
        <v>119</v>
      </c>
      <c r="C2168" s="12" t="s">
        <v>136</v>
      </c>
      <c r="D2168" s="12" t="s">
        <v>41</v>
      </c>
      <c r="E2168" s="13">
        <v>9.4695482835569855</v>
      </c>
      <c r="F2168" s="13">
        <v>11.521307752820556</v>
      </c>
      <c r="G2168" s="13">
        <v>5.4899874179261516</v>
      </c>
      <c r="H2168" s="13">
        <v>6.6956373821581012</v>
      </c>
      <c r="I2168" s="13">
        <v>0</v>
      </c>
      <c r="J2168" s="13">
        <v>0</v>
      </c>
      <c r="K2168" s="13">
        <v>0</v>
      </c>
      <c r="L2168" s="13">
        <v>0</v>
      </c>
      <c r="M2168" s="13">
        <v>0</v>
      </c>
      <c r="N2168" s="13"/>
      <c r="O2168" s="13"/>
    </row>
    <row r="2169" spans="1:15" x14ac:dyDescent="0.35">
      <c r="A2169" s="12" t="str">
        <f t="shared" si="33"/>
        <v>DISTRIBUCION VOLUMEN X CRITERIO (kg ó litros)Resto vinoDE 35 A 49 AÑOS</v>
      </c>
      <c r="B2169" s="12" t="s">
        <v>119</v>
      </c>
      <c r="C2169" s="12" t="s">
        <v>136</v>
      </c>
      <c r="D2169" s="12" t="s">
        <v>42</v>
      </c>
      <c r="E2169" s="13">
        <v>23.276866474368486</v>
      </c>
      <c r="F2169" s="13">
        <v>18.603101734741077</v>
      </c>
      <c r="G2169" s="13">
        <v>27.316133330165282</v>
      </c>
      <c r="H2169" s="13">
        <v>34.749540256015692</v>
      </c>
      <c r="I2169" s="13">
        <v>0</v>
      </c>
      <c r="J2169" s="13">
        <v>0</v>
      </c>
      <c r="K2169" s="13">
        <v>0</v>
      </c>
      <c r="L2169" s="13">
        <v>0</v>
      </c>
      <c r="M2169" s="13">
        <v>0</v>
      </c>
      <c r="N2169" s="13"/>
      <c r="O2169" s="13"/>
    </row>
    <row r="2170" spans="1:15" x14ac:dyDescent="0.35">
      <c r="A2170" s="12" t="str">
        <f t="shared" si="33"/>
        <v>DISTRIBUCION VOLUMEN X CRITERIO (kg ó litros)Resto vinoDE 50 A 59 AÑOS</v>
      </c>
      <c r="B2170" s="12" t="s">
        <v>119</v>
      </c>
      <c r="C2170" s="12" t="s">
        <v>136</v>
      </c>
      <c r="D2170" s="12" t="s">
        <v>43</v>
      </c>
      <c r="E2170" s="13">
        <v>23.826599490590176</v>
      </c>
      <c r="F2170" s="13">
        <v>28.71616063235825</v>
      </c>
      <c r="G2170" s="13">
        <v>28.8198039713571</v>
      </c>
      <c r="H2170" s="13">
        <v>20.270476291183865</v>
      </c>
      <c r="I2170" s="13">
        <v>0</v>
      </c>
      <c r="J2170" s="13">
        <v>0</v>
      </c>
      <c r="K2170" s="13">
        <v>0</v>
      </c>
      <c r="L2170" s="13">
        <v>0</v>
      </c>
      <c r="M2170" s="13">
        <v>0</v>
      </c>
      <c r="N2170" s="13"/>
      <c r="O2170" s="13"/>
    </row>
    <row r="2171" spans="1:15" x14ac:dyDescent="0.35">
      <c r="A2171" s="12" t="str">
        <f t="shared" si="33"/>
        <v>DISTRIBUCION VOLUMEN X CRITERIO (kg ó litros)Resto vinoDE 60 A 75 AÑOS</v>
      </c>
      <c r="B2171" s="12" t="s">
        <v>119</v>
      </c>
      <c r="C2171" s="12" t="s">
        <v>136</v>
      </c>
      <c r="D2171" s="12" t="s">
        <v>44</v>
      </c>
      <c r="E2171" s="13">
        <v>43.04467692275206</v>
      </c>
      <c r="F2171" s="13">
        <v>40.440970228533438</v>
      </c>
      <c r="G2171" s="13">
        <v>37.674818074954416</v>
      </c>
      <c r="H2171" s="13">
        <v>34.912324338412212</v>
      </c>
      <c r="I2171" s="13">
        <v>0</v>
      </c>
      <c r="J2171" s="13">
        <v>0</v>
      </c>
      <c r="K2171" s="13">
        <v>0</v>
      </c>
      <c r="L2171" s="13">
        <v>0</v>
      </c>
      <c r="M2171" s="13">
        <v>0</v>
      </c>
      <c r="N2171" s="13"/>
      <c r="O2171" s="13"/>
    </row>
    <row r="2172" spans="1:15" x14ac:dyDescent="0.35">
      <c r="A2172" s="12" t="str">
        <f t="shared" si="33"/>
        <v>DISTRIBUCION VOLUMEN X CRITERIO (kg ó litros)Resto vinoALTA Y MEDIA ALTA</v>
      </c>
      <c r="B2172" s="12" t="s">
        <v>119</v>
      </c>
      <c r="C2172" s="12" t="s">
        <v>136</v>
      </c>
      <c r="D2172" s="12" t="s">
        <v>17</v>
      </c>
      <c r="E2172" s="13">
        <v>25.484744189188657</v>
      </c>
      <c r="F2172" s="13">
        <v>12.640246441749694</v>
      </c>
      <c r="G2172" s="13">
        <v>27.287152426618473</v>
      </c>
      <c r="H2172" s="13">
        <v>24.738085497214236</v>
      </c>
      <c r="I2172" s="13">
        <v>0</v>
      </c>
      <c r="J2172" s="13">
        <v>0</v>
      </c>
      <c r="K2172" s="13">
        <v>0</v>
      </c>
      <c r="L2172" s="13">
        <v>0</v>
      </c>
      <c r="M2172" s="13">
        <v>0</v>
      </c>
      <c r="N2172" s="13"/>
      <c r="O2172" s="13"/>
    </row>
    <row r="2173" spans="1:15" x14ac:dyDescent="0.35">
      <c r="A2173" s="12" t="str">
        <f t="shared" si="33"/>
        <v>DISTRIBUCION VOLUMEN X CRITERIO (kg ó litros)Resto vinoMEDIA</v>
      </c>
      <c r="B2173" s="12" t="s">
        <v>119</v>
      </c>
      <c r="C2173" s="12" t="s">
        <v>136</v>
      </c>
      <c r="D2173" s="12" t="s">
        <v>18</v>
      </c>
      <c r="E2173" s="13">
        <v>20.067846405758772</v>
      </c>
      <c r="F2173" s="13">
        <v>39.687725083038153</v>
      </c>
      <c r="G2173" s="13">
        <v>30.58184863239725</v>
      </c>
      <c r="H2173" s="13">
        <v>44.913637074535231</v>
      </c>
      <c r="I2173" s="13">
        <v>0</v>
      </c>
      <c r="J2173" s="13">
        <v>0</v>
      </c>
      <c r="K2173" s="13">
        <v>0</v>
      </c>
      <c r="L2173" s="13">
        <v>0</v>
      </c>
      <c r="M2173" s="13">
        <v>0</v>
      </c>
      <c r="N2173" s="13"/>
      <c r="O2173" s="13"/>
    </row>
    <row r="2174" spans="1:15" x14ac:dyDescent="0.35">
      <c r="A2174" s="12" t="str">
        <f t="shared" si="33"/>
        <v>DISTRIBUCION VOLUMEN X CRITERIO (kg ó litros)Resto vinoMEDIA BAJA</v>
      </c>
      <c r="B2174" s="12" t="s">
        <v>119</v>
      </c>
      <c r="C2174" s="12" t="s">
        <v>136</v>
      </c>
      <c r="D2174" s="12" t="s">
        <v>19</v>
      </c>
      <c r="E2174" s="13">
        <v>35.311349814754067</v>
      </c>
      <c r="F2174" s="13">
        <v>21.668603377771724</v>
      </c>
      <c r="G2174" s="13">
        <v>14.478913803230128</v>
      </c>
      <c r="H2174" s="13">
        <v>16.8772032343483</v>
      </c>
      <c r="I2174" s="13">
        <v>0</v>
      </c>
      <c r="J2174" s="13">
        <v>0</v>
      </c>
      <c r="K2174" s="13">
        <v>0</v>
      </c>
      <c r="L2174" s="13">
        <v>0</v>
      </c>
      <c r="M2174" s="13">
        <v>0</v>
      </c>
      <c r="N2174" s="13"/>
      <c r="O2174" s="13"/>
    </row>
    <row r="2175" spans="1:15" x14ac:dyDescent="0.35">
      <c r="A2175" s="12" t="str">
        <f t="shared" si="33"/>
        <v>DISTRIBUCION VOLUMEN X CRITERIO (kg ó litros)Resto vinoBAJA</v>
      </c>
      <c r="B2175" s="12" t="s">
        <v>119</v>
      </c>
      <c r="C2175" s="12" t="s">
        <v>136</v>
      </c>
      <c r="D2175" s="12" t="s">
        <v>20</v>
      </c>
      <c r="E2175" s="13">
        <v>19.136050673183348</v>
      </c>
      <c r="F2175" s="13">
        <v>26.003435782743068</v>
      </c>
      <c r="G2175" s="13">
        <v>27.652070824269103</v>
      </c>
      <c r="H2175" s="13">
        <v>13.471065326560014</v>
      </c>
      <c r="I2175" s="13">
        <v>0</v>
      </c>
      <c r="J2175" s="13">
        <v>0</v>
      </c>
      <c r="K2175" s="13">
        <v>0</v>
      </c>
      <c r="L2175" s="13">
        <v>0</v>
      </c>
      <c r="M2175" s="13">
        <v>0</v>
      </c>
      <c r="N2175" s="13"/>
      <c r="O2175" s="13"/>
    </row>
    <row r="2176" spans="1:15" x14ac:dyDescent="0.35">
      <c r="A2176" s="12" t="str">
        <f t="shared" si="33"/>
        <v>DISTRIBUCION VOLUMEN X CRITERIO (kg ó litros)Resto vinoHOMBRE</v>
      </c>
      <c r="B2176" s="12" t="s">
        <v>119</v>
      </c>
      <c r="C2176" s="12" t="s">
        <v>136</v>
      </c>
      <c r="D2176" s="12" t="s">
        <v>21</v>
      </c>
      <c r="E2176" s="13">
        <v>48.59661906508471</v>
      </c>
      <c r="F2176" s="13">
        <v>57.075757803571925</v>
      </c>
      <c r="G2176" s="13">
        <v>64.662816061593574</v>
      </c>
      <c r="H2176" s="13">
        <v>51.268259012258625</v>
      </c>
      <c r="I2176" s="13">
        <v>0</v>
      </c>
      <c r="J2176" s="13">
        <v>0</v>
      </c>
      <c r="K2176" s="13">
        <v>0</v>
      </c>
      <c r="L2176" s="13">
        <v>0</v>
      </c>
      <c r="M2176" s="13">
        <v>0</v>
      </c>
      <c r="N2176" s="13"/>
      <c r="O2176" s="13"/>
    </row>
    <row r="2177" spans="1:15" x14ac:dyDescent="0.35">
      <c r="A2177" s="12" t="str">
        <f t="shared" si="33"/>
        <v>DISTRIBUCION VOLUMEN X CRITERIO (kg ó litros)Resto vinoMUJER</v>
      </c>
      <c r="B2177" s="12" t="s">
        <v>119</v>
      </c>
      <c r="C2177" s="12" t="s">
        <v>136</v>
      </c>
      <c r="D2177" s="12" t="s">
        <v>22</v>
      </c>
      <c r="E2177" s="13">
        <v>51.403386285184396</v>
      </c>
      <c r="F2177" s="13">
        <v>42.924267637624851</v>
      </c>
      <c r="G2177" s="13">
        <v>35.337173528599116</v>
      </c>
      <c r="H2177" s="13">
        <v>48.731746529830275</v>
      </c>
      <c r="I2177" s="13">
        <v>0</v>
      </c>
      <c r="J2177" s="13">
        <v>0</v>
      </c>
      <c r="K2177" s="13">
        <v>0</v>
      </c>
      <c r="L2177" s="13">
        <v>0</v>
      </c>
      <c r="M2177" s="13">
        <v>0</v>
      </c>
      <c r="N2177" s="13"/>
      <c r="O2177" s="13"/>
    </row>
    <row r="2178" spans="1:15" x14ac:dyDescent="0.35">
      <c r="A2178" s="12" t="str">
        <f t="shared" si="33"/>
        <v>DISTRIBUCION VOLUMEN X CRITERIO (kg ó litros)CavaT.ESPAÑA</v>
      </c>
      <c r="B2178" s="12" t="s">
        <v>119</v>
      </c>
      <c r="C2178" s="12" t="s">
        <v>137</v>
      </c>
      <c r="D2178" s="12" t="s">
        <v>36</v>
      </c>
      <c r="E2178" s="13">
        <v>100</v>
      </c>
      <c r="F2178" s="13">
        <v>100</v>
      </c>
      <c r="G2178" s="13">
        <v>100</v>
      </c>
      <c r="H2178" s="13">
        <v>100</v>
      </c>
      <c r="I2178" s="13">
        <v>0</v>
      </c>
      <c r="J2178" s="13">
        <v>0</v>
      </c>
      <c r="K2178" s="13">
        <v>0</v>
      </c>
      <c r="L2178" s="13">
        <v>0</v>
      </c>
      <c r="M2178" s="13">
        <v>0</v>
      </c>
      <c r="N2178" s="13"/>
      <c r="O2178" s="13"/>
    </row>
    <row r="2179" spans="1:15" x14ac:dyDescent="0.35">
      <c r="A2179" s="12" t="str">
        <f t="shared" si="33"/>
        <v>DISTRIBUCION VOLUMEN X CRITERIO (kg ó litros)CavaBCN AM</v>
      </c>
      <c r="B2179" s="12" t="s">
        <v>119</v>
      </c>
      <c r="C2179" s="12" t="s">
        <v>137</v>
      </c>
      <c r="D2179" s="12" t="s">
        <v>1</v>
      </c>
      <c r="E2179" s="13">
        <v>31.917768559811531</v>
      </c>
      <c r="F2179" s="13">
        <v>33.660874720329197</v>
      </c>
      <c r="G2179" s="13">
        <v>24.373733413092904</v>
      </c>
      <c r="H2179" s="13">
        <v>32.985268016329172</v>
      </c>
      <c r="I2179" s="13">
        <v>0</v>
      </c>
      <c r="J2179" s="13">
        <v>0</v>
      </c>
      <c r="K2179" s="13">
        <v>0</v>
      </c>
      <c r="L2179" s="13">
        <v>0</v>
      </c>
      <c r="M2179" s="13">
        <v>0</v>
      </c>
      <c r="N2179" s="13"/>
      <c r="O2179" s="13"/>
    </row>
    <row r="2180" spans="1:15" x14ac:dyDescent="0.35">
      <c r="A2180" s="12" t="str">
        <f t="shared" ref="A2180:A2243" si="34">B2180&amp;C2180&amp;D2180</f>
        <v>DISTRIBUCION VOLUMEN X CRITERIO (kg ó litros)CavaREST.CAT ARAGON</v>
      </c>
      <c r="B2180" s="12" t="s">
        <v>119</v>
      </c>
      <c r="C2180" s="12" t="s">
        <v>137</v>
      </c>
      <c r="D2180" s="12" t="s">
        <v>2</v>
      </c>
      <c r="E2180" s="13">
        <v>25.262974930629557</v>
      </c>
      <c r="F2180" s="13">
        <v>23.702484004900139</v>
      </c>
      <c r="G2180" s="13">
        <v>21.274770379544936</v>
      </c>
      <c r="H2180" s="13">
        <v>23.174675034787459</v>
      </c>
      <c r="I2180" s="13">
        <v>0</v>
      </c>
      <c r="J2180" s="13">
        <v>0</v>
      </c>
      <c r="K2180" s="13">
        <v>0</v>
      </c>
      <c r="L2180" s="13">
        <v>0</v>
      </c>
      <c r="M2180" s="13">
        <v>0</v>
      </c>
      <c r="N2180" s="13"/>
      <c r="O2180" s="13"/>
    </row>
    <row r="2181" spans="1:15" x14ac:dyDescent="0.35">
      <c r="A2181" s="12" t="str">
        <f t="shared" si="34"/>
        <v>DISTRIBUCION VOLUMEN X CRITERIO (kg ó litros)CavaLEVANTE</v>
      </c>
      <c r="B2181" s="12" t="s">
        <v>119</v>
      </c>
      <c r="C2181" s="12" t="s">
        <v>137</v>
      </c>
      <c r="D2181" s="12" t="s">
        <v>3</v>
      </c>
      <c r="E2181" s="13">
        <v>14.49480607003156</v>
      </c>
      <c r="F2181" s="13">
        <v>13.055533632586952</v>
      </c>
      <c r="G2181" s="13">
        <v>12.88560930094318</v>
      </c>
      <c r="H2181" s="13">
        <v>12.069040289476828</v>
      </c>
      <c r="I2181" s="13">
        <v>0</v>
      </c>
      <c r="J2181" s="13">
        <v>0</v>
      </c>
      <c r="K2181" s="13">
        <v>0</v>
      </c>
      <c r="L2181" s="13">
        <v>0</v>
      </c>
      <c r="M2181" s="13">
        <v>0</v>
      </c>
      <c r="N2181" s="13"/>
      <c r="O2181" s="13"/>
    </row>
    <row r="2182" spans="1:15" x14ac:dyDescent="0.35">
      <c r="A2182" s="12" t="str">
        <f t="shared" si="34"/>
        <v>DISTRIBUCION VOLUMEN X CRITERIO (kg ó litros)CavaANDALUCIA</v>
      </c>
      <c r="B2182" s="12" t="s">
        <v>119</v>
      </c>
      <c r="C2182" s="12" t="s">
        <v>137</v>
      </c>
      <c r="D2182" s="12" t="s">
        <v>4</v>
      </c>
      <c r="E2182" s="13">
        <v>3.5430928759786124</v>
      </c>
      <c r="F2182" s="13">
        <v>5.703765376923128</v>
      </c>
      <c r="G2182" s="13">
        <v>6.1808462061948886</v>
      </c>
      <c r="H2182" s="13">
        <v>7.6069308663324176</v>
      </c>
      <c r="I2182" s="13">
        <v>0</v>
      </c>
      <c r="J2182" s="13">
        <v>0</v>
      </c>
      <c r="K2182" s="13">
        <v>0</v>
      </c>
      <c r="L2182" s="13">
        <v>0</v>
      </c>
      <c r="M2182" s="13">
        <v>0</v>
      </c>
      <c r="N2182" s="13"/>
      <c r="O2182" s="13"/>
    </row>
    <row r="2183" spans="1:15" x14ac:dyDescent="0.35">
      <c r="A2183" s="12" t="str">
        <f t="shared" si="34"/>
        <v>DISTRIBUCION VOLUMEN X CRITERIO (kg ó litros)CavaMDD AM</v>
      </c>
      <c r="B2183" s="12" t="s">
        <v>119</v>
      </c>
      <c r="C2183" s="12" t="s">
        <v>137</v>
      </c>
      <c r="D2183" s="12" t="s">
        <v>5</v>
      </c>
      <c r="E2183" s="13">
        <v>4.0681143256902095</v>
      </c>
      <c r="F2183" s="13">
        <v>3.9776685504104896</v>
      </c>
      <c r="G2183" s="13">
        <v>8.3968215367908581</v>
      </c>
      <c r="H2183" s="13">
        <v>4.2327553926443455</v>
      </c>
      <c r="I2183" s="13">
        <v>0</v>
      </c>
      <c r="J2183" s="13">
        <v>0</v>
      </c>
      <c r="K2183" s="13">
        <v>0</v>
      </c>
      <c r="L2183" s="13">
        <v>0</v>
      </c>
      <c r="M2183" s="13">
        <v>0</v>
      </c>
      <c r="N2183" s="13"/>
      <c r="O2183" s="13"/>
    </row>
    <row r="2184" spans="1:15" x14ac:dyDescent="0.35">
      <c r="A2184" s="12" t="str">
        <f t="shared" si="34"/>
        <v>DISTRIBUCION VOLUMEN X CRITERIO (kg ó litros)CavaRTO CENTRO</v>
      </c>
      <c r="B2184" s="12" t="s">
        <v>119</v>
      </c>
      <c r="C2184" s="12" t="s">
        <v>137</v>
      </c>
      <c r="D2184" s="12" t="s">
        <v>6</v>
      </c>
      <c r="E2184" s="13">
        <v>4.6911280298065279</v>
      </c>
      <c r="F2184" s="13">
        <v>3.1598155860274617</v>
      </c>
      <c r="G2184" s="13">
        <v>4.0102567024773075</v>
      </c>
      <c r="H2184" s="13">
        <v>3.5217499244978043</v>
      </c>
      <c r="I2184" s="13">
        <v>0</v>
      </c>
      <c r="J2184" s="13">
        <v>0</v>
      </c>
      <c r="K2184" s="13">
        <v>0</v>
      </c>
      <c r="L2184" s="13">
        <v>0</v>
      </c>
      <c r="M2184" s="13">
        <v>0</v>
      </c>
      <c r="N2184" s="13"/>
      <c r="O2184" s="13"/>
    </row>
    <row r="2185" spans="1:15" x14ac:dyDescent="0.35">
      <c r="A2185" s="12" t="str">
        <f t="shared" si="34"/>
        <v>DISTRIBUCION VOLUMEN X CRITERIO (kg ó litros)CavaNORTE-CENTRO</v>
      </c>
      <c r="B2185" s="12" t="s">
        <v>119</v>
      </c>
      <c r="C2185" s="12" t="s">
        <v>137</v>
      </c>
      <c r="D2185" s="12" t="s">
        <v>7</v>
      </c>
      <c r="E2185" s="13">
        <v>13.062019610654401</v>
      </c>
      <c r="F2185" s="13">
        <v>12.408485371669773</v>
      </c>
      <c r="G2185" s="13">
        <v>18.31700048623884</v>
      </c>
      <c r="H2185" s="13">
        <v>13.675507440611995</v>
      </c>
      <c r="I2185" s="13">
        <v>0</v>
      </c>
      <c r="J2185" s="13">
        <v>0</v>
      </c>
      <c r="K2185" s="13">
        <v>0</v>
      </c>
      <c r="L2185" s="13">
        <v>0</v>
      </c>
      <c r="M2185" s="13">
        <v>0</v>
      </c>
      <c r="N2185" s="13"/>
      <c r="O2185" s="13"/>
    </row>
    <row r="2186" spans="1:15" x14ac:dyDescent="0.35">
      <c r="A2186" s="12" t="str">
        <f t="shared" si="34"/>
        <v>DISTRIBUCION VOLUMEN X CRITERIO (kg ó litros)CavaNOROESTE</v>
      </c>
      <c r="B2186" s="12" t="s">
        <v>119</v>
      </c>
      <c r="C2186" s="12" t="s">
        <v>137</v>
      </c>
      <c r="D2186" s="12" t="s">
        <v>8</v>
      </c>
      <c r="E2186" s="13">
        <v>2.9600922262590856</v>
      </c>
      <c r="F2186" s="13">
        <v>4.3313751024006564</v>
      </c>
      <c r="G2186" s="13">
        <v>4.5609664931988068</v>
      </c>
      <c r="H2186" s="13">
        <v>2.7340914992525045</v>
      </c>
      <c r="I2186" s="13">
        <v>0</v>
      </c>
      <c r="J2186" s="13">
        <v>0</v>
      </c>
      <c r="K2186" s="13">
        <v>0</v>
      </c>
      <c r="L2186" s="13">
        <v>0</v>
      </c>
      <c r="M2186" s="13">
        <v>0</v>
      </c>
      <c r="N2186" s="13"/>
      <c r="O2186" s="13"/>
    </row>
    <row r="2187" spans="1:15" x14ac:dyDescent="0.35">
      <c r="A2187" s="12" t="str">
        <f t="shared" si="34"/>
        <v>DISTRIBUCION VOLUMEN X CRITERIO (kg ó litros)Cava&lt;2MIL</v>
      </c>
      <c r="B2187" s="12" t="s">
        <v>119</v>
      </c>
      <c r="C2187" s="12" t="s">
        <v>137</v>
      </c>
      <c r="D2187" s="12" t="s">
        <v>9</v>
      </c>
      <c r="E2187" s="13">
        <v>6.7316862647242477</v>
      </c>
      <c r="F2187" s="13">
        <v>8.3435362829209065</v>
      </c>
      <c r="G2187" s="13">
        <v>4.2890125084125339</v>
      </c>
      <c r="H2187" s="13">
        <v>5.6572897134491757</v>
      </c>
      <c r="I2187" s="13">
        <v>0</v>
      </c>
      <c r="J2187" s="13">
        <v>0</v>
      </c>
      <c r="K2187" s="13">
        <v>0</v>
      </c>
      <c r="L2187" s="13">
        <v>0</v>
      </c>
      <c r="M2187" s="13">
        <v>0</v>
      </c>
      <c r="N2187" s="13"/>
      <c r="O2187" s="13"/>
    </row>
    <row r="2188" spans="1:15" x14ac:dyDescent="0.35">
      <c r="A2188" s="12" t="str">
        <f t="shared" si="34"/>
        <v>DISTRIBUCION VOLUMEN X CRITERIO (kg ó litros)Cava2-5MIL</v>
      </c>
      <c r="B2188" s="12" t="s">
        <v>119</v>
      </c>
      <c r="C2188" s="12" t="s">
        <v>137</v>
      </c>
      <c r="D2188" s="12" t="s">
        <v>10</v>
      </c>
      <c r="E2188" s="13">
        <v>3.1353381651412207</v>
      </c>
      <c r="F2188" s="13">
        <v>4.274895264292093</v>
      </c>
      <c r="G2188" s="13">
        <v>6.8719783594848831</v>
      </c>
      <c r="H2188" s="13">
        <v>3.5744062963656389</v>
      </c>
      <c r="I2188" s="13">
        <v>0</v>
      </c>
      <c r="J2188" s="13">
        <v>0</v>
      </c>
      <c r="K2188" s="13">
        <v>0</v>
      </c>
      <c r="L2188" s="13">
        <v>0</v>
      </c>
      <c r="M2188" s="13">
        <v>0</v>
      </c>
      <c r="N2188" s="13"/>
      <c r="O2188" s="13"/>
    </row>
    <row r="2189" spans="1:15" x14ac:dyDescent="0.35">
      <c r="A2189" s="12" t="str">
        <f t="shared" si="34"/>
        <v>DISTRIBUCION VOLUMEN X CRITERIO (kg ó litros)Cava5-10MIL</v>
      </c>
      <c r="B2189" s="12" t="s">
        <v>119</v>
      </c>
      <c r="C2189" s="12" t="s">
        <v>137</v>
      </c>
      <c r="D2189" s="12" t="s">
        <v>11</v>
      </c>
      <c r="E2189" s="13">
        <v>5.8771465766644599</v>
      </c>
      <c r="F2189" s="13">
        <v>2.7509496724096691</v>
      </c>
      <c r="G2189" s="13">
        <v>5.7516768022905689</v>
      </c>
      <c r="H2189" s="13">
        <v>5.1035788981477728</v>
      </c>
      <c r="I2189" s="13">
        <v>0</v>
      </c>
      <c r="J2189" s="13">
        <v>0</v>
      </c>
      <c r="K2189" s="13">
        <v>0</v>
      </c>
      <c r="L2189" s="13">
        <v>0</v>
      </c>
      <c r="M2189" s="13">
        <v>0</v>
      </c>
      <c r="N2189" s="13"/>
      <c r="O2189" s="13"/>
    </row>
    <row r="2190" spans="1:15" x14ac:dyDescent="0.35">
      <c r="A2190" s="12" t="str">
        <f t="shared" si="34"/>
        <v>DISTRIBUCION VOLUMEN X CRITERIO (kg ó litros)Cava10-30MIL</v>
      </c>
      <c r="B2190" s="12" t="s">
        <v>119</v>
      </c>
      <c r="C2190" s="12" t="s">
        <v>137</v>
      </c>
      <c r="D2190" s="12" t="s">
        <v>12</v>
      </c>
      <c r="E2190" s="13">
        <v>18.828618363488225</v>
      </c>
      <c r="F2190" s="13">
        <v>13.765642547934313</v>
      </c>
      <c r="G2190" s="13">
        <v>13.599884427278678</v>
      </c>
      <c r="H2190" s="13">
        <v>12.289836934074588</v>
      </c>
      <c r="I2190" s="13">
        <v>0</v>
      </c>
      <c r="J2190" s="13">
        <v>0</v>
      </c>
      <c r="K2190" s="13">
        <v>0</v>
      </c>
      <c r="L2190" s="13">
        <v>0</v>
      </c>
      <c r="M2190" s="13">
        <v>0</v>
      </c>
      <c r="N2190" s="13"/>
      <c r="O2190" s="13"/>
    </row>
    <row r="2191" spans="1:15" x14ac:dyDescent="0.35">
      <c r="A2191" s="12" t="str">
        <f t="shared" si="34"/>
        <v>DISTRIBUCION VOLUMEN X CRITERIO (kg ó litros)Cava30-100MIL</v>
      </c>
      <c r="B2191" s="12" t="s">
        <v>119</v>
      </c>
      <c r="C2191" s="12" t="s">
        <v>137</v>
      </c>
      <c r="D2191" s="12" t="s">
        <v>13</v>
      </c>
      <c r="E2191" s="13">
        <v>18.267269188006338</v>
      </c>
      <c r="F2191" s="13">
        <v>16.633137270616917</v>
      </c>
      <c r="G2191" s="13">
        <v>20.37847116668955</v>
      </c>
      <c r="H2191" s="13">
        <v>20.805583140383277</v>
      </c>
      <c r="I2191" s="13">
        <v>0</v>
      </c>
      <c r="J2191" s="13">
        <v>0</v>
      </c>
      <c r="K2191" s="13">
        <v>0</v>
      </c>
      <c r="L2191" s="13">
        <v>0</v>
      </c>
      <c r="M2191" s="13">
        <v>0</v>
      </c>
      <c r="N2191" s="13"/>
      <c r="O2191" s="13"/>
    </row>
    <row r="2192" spans="1:15" x14ac:dyDescent="0.35">
      <c r="A2192" s="12" t="str">
        <f t="shared" si="34"/>
        <v>DISTRIBUCION VOLUMEN X CRITERIO (kg ó litros)Cava100-200MIL</v>
      </c>
      <c r="B2192" s="12" t="s">
        <v>119</v>
      </c>
      <c r="C2192" s="12" t="s">
        <v>137</v>
      </c>
      <c r="D2192" s="12" t="s">
        <v>14</v>
      </c>
      <c r="E2192" s="13">
        <v>6.8342497829576745</v>
      </c>
      <c r="F2192" s="13">
        <v>7.7167692151760781</v>
      </c>
      <c r="G2192" s="13">
        <v>14.152696190593575</v>
      </c>
      <c r="H2192" s="13">
        <v>7.9713617350169299</v>
      </c>
      <c r="I2192" s="13">
        <v>0</v>
      </c>
      <c r="J2192" s="13">
        <v>0</v>
      </c>
      <c r="K2192" s="13">
        <v>0</v>
      </c>
      <c r="L2192" s="13">
        <v>0</v>
      </c>
      <c r="M2192" s="13">
        <v>0</v>
      </c>
      <c r="N2192" s="13"/>
      <c r="O2192" s="13"/>
    </row>
    <row r="2193" spans="1:15" x14ac:dyDescent="0.35">
      <c r="A2193" s="12" t="str">
        <f t="shared" si="34"/>
        <v>DISTRIBUCION VOLUMEN X CRITERIO (kg ó litros)Cava200-500MIL</v>
      </c>
      <c r="B2193" s="12" t="s">
        <v>119</v>
      </c>
      <c r="C2193" s="12" t="s">
        <v>137</v>
      </c>
      <c r="D2193" s="12" t="s">
        <v>15</v>
      </c>
      <c r="E2193" s="13">
        <v>20.438766151166774</v>
      </c>
      <c r="F2193" s="13">
        <v>21.377582245291304</v>
      </c>
      <c r="G2193" s="13">
        <v>19.853235320770782</v>
      </c>
      <c r="H2193" s="13">
        <v>20.231721765236628</v>
      </c>
      <c r="I2193" s="13">
        <v>0</v>
      </c>
      <c r="J2193" s="13">
        <v>0</v>
      </c>
      <c r="K2193" s="13">
        <v>0</v>
      </c>
      <c r="L2193" s="13">
        <v>0</v>
      </c>
      <c r="M2193" s="13">
        <v>0</v>
      </c>
      <c r="N2193" s="13"/>
      <c r="O2193" s="13"/>
    </row>
    <row r="2194" spans="1:15" x14ac:dyDescent="0.35">
      <c r="A2194" s="12" t="str">
        <f t="shared" si="34"/>
        <v>DISTRIBUCION VOLUMEN X CRITERIO (kg ó litros)Cava&gt;500MIL</v>
      </c>
      <c r="B2194" s="12" t="s">
        <v>119</v>
      </c>
      <c r="C2194" s="12" t="s">
        <v>137</v>
      </c>
      <c r="D2194" s="12" t="s">
        <v>16</v>
      </c>
      <c r="E2194" s="13">
        <v>19.886930665692994</v>
      </c>
      <c r="F2194" s="13">
        <v>25.137484034470653</v>
      </c>
      <c r="G2194" s="13">
        <v>15.103038327519137</v>
      </c>
      <c r="H2194" s="13">
        <v>24.366226691931285</v>
      </c>
      <c r="I2194" s="13">
        <v>0</v>
      </c>
      <c r="J2194" s="13">
        <v>0</v>
      </c>
      <c r="K2194" s="13">
        <v>0</v>
      </c>
      <c r="L2194" s="13">
        <v>0</v>
      </c>
      <c r="M2194" s="13">
        <v>0</v>
      </c>
      <c r="N2194" s="13"/>
      <c r="O2194" s="13"/>
    </row>
    <row r="2195" spans="1:15" x14ac:dyDescent="0.35">
      <c r="A2195" s="12" t="str">
        <f t="shared" si="34"/>
        <v>DISTRIBUCION VOLUMEN X CRITERIO (kg ó litros)CavaDE 15 A 19 AÑOS</v>
      </c>
      <c r="B2195" s="12" t="s">
        <v>119</v>
      </c>
      <c r="C2195" s="12" t="s">
        <v>137</v>
      </c>
      <c r="D2195" s="12" t="s">
        <v>39</v>
      </c>
      <c r="E2195" s="13" t="s">
        <v>212</v>
      </c>
      <c r="F2195" s="13" t="s">
        <v>212</v>
      </c>
      <c r="G2195" s="13">
        <v>0.65749707742092101</v>
      </c>
      <c r="H2195" s="13" t="s">
        <v>212</v>
      </c>
      <c r="I2195" s="13">
        <v>0</v>
      </c>
      <c r="J2195" s="13">
        <v>0</v>
      </c>
      <c r="K2195" s="13">
        <v>0</v>
      </c>
      <c r="L2195" s="13">
        <v>0</v>
      </c>
      <c r="M2195" s="13">
        <v>0</v>
      </c>
      <c r="N2195" s="13"/>
      <c r="O2195" s="13"/>
    </row>
    <row r="2196" spans="1:15" x14ac:dyDescent="0.35">
      <c r="A2196" s="12" t="str">
        <f t="shared" si="34"/>
        <v>DISTRIBUCION VOLUMEN X CRITERIO (kg ó litros)CavaDE 20 A 24 AÑOS</v>
      </c>
      <c r="B2196" s="12" t="s">
        <v>119</v>
      </c>
      <c r="C2196" s="12" t="s">
        <v>137</v>
      </c>
      <c r="D2196" s="12" t="s">
        <v>40</v>
      </c>
      <c r="E2196" s="13">
        <v>0.78607944984637557</v>
      </c>
      <c r="F2196" s="13">
        <v>0.82963599918670883</v>
      </c>
      <c r="G2196" s="13">
        <v>0.18293142902758006</v>
      </c>
      <c r="H2196" s="13">
        <v>0.60535225890337874</v>
      </c>
      <c r="I2196" s="13">
        <v>0</v>
      </c>
      <c r="J2196" s="13">
        <v>0</v>
      </c>
      <c r="K2196" s="13">
        <v>0</v>
      </c>
      <c r="L2196" s="13">
        <v>0</v>
      </c>
      <c r="M2196" s="13">
        <v>0</v>
      </c>
      <c r="N2196" s="13"/>
      <c r="O2196" s="13"/>
    </row>
    <row r="2197" spans="1:15" x14ac:dyDescent="0.35">
      <c r="A2197" s="12" t="str">
        <f t="shared" si="34"/>
        <v>DISTRIBUCION VOLUMEN X CRITERIO (kg ó litros)CavaDE 25 A 34 AÑOS</v>
      </c>
      <c r="B2197" s="12" t="s">
        <v>119</v>
      </c>
      <c r="C2197" s="12" t="s">
        <v>137</v>
      </c>
      <c r="D2197" s="12" t="s">
        <v>41</v>
      </c>
      <c r="E2197" s="13">
        <v>1.9455005565918251</v>
      </c>
      <c r="F2197" s="13">
        <v>3.8868260395106948</v>
      </c>
      <c r="G2197" s="13">
        <v>5.2489262957813194</v>
      </c>
      <c r="H2197" s="13">
        <v>1.4709011422235563</v>
      </c>
      <c r="I2197" s="13">
        <v>0</v>
      </c>
      <c r="J2197" s="13">
        <v>0</v>
      </c>
      <c r="K2197" s="13">
        <v>0</v>
      </c>
      <c r="L2197" s="13">
        <v>0</v>
      </c>
      <c r="M2197" s="13">
        <v>0</v>
      </c>
      <c r="N2197" s="13"/>
      <c r="O2197" s="13"/>
    </row>
    <row r="2198" spans="1:15" x14ac:dyDescent="0.35">
      <c r="A2198" s="12" t="str">
        <f t="shared" si="34"/>
        <v>DISTRIBUCION VOLUMEN X CRITERIO (kg ó litros)CavaDE 35 A 49 AÑOS</v>
      </c>
      <c r="B2198" s="12" t="s">
        <v>119</v>
      </c>
      <c r="C2198" s="12" t="s">
        <v>137</v>
      </c>
      <c r="D2198" s="12" t="s">
        <v>42</v>
      </c>
      <c r="E2198" s="13">
        <v>11.687061661393477</v>
      </c>
      <c r="F2198" s="13">
        <v>14.066880451299093</v>
      </c>
      <c r="G2198" s="13">
        <v>21.077711233372302</v>
      </c>
      <c r="H2198" s="13">
        <v>14.13102794475027</v>
      </c>
      <c r="I2198" s="13">
        <v>0</v>
      </c>
      <c r="J2198" s="13">
        <v>0</v>
      </c>
      <c r="K2198" s="13">
        <v>0</v>
      </c>
      <c r="L2198" s="13">
        <v>0</v>
      </c>
      <c r="M2198" s="13">
        <v>0</v>
      </c>
      <c r="N2198" s="13"/>
      <c r="O2198" s="13"/>
    </row>
    <row r="2199" spans="1:15" x14ac:dyDescent="0.35">
      <c r="A2199" s="12" t="str">
        <f t="shared" si="34"/>
        <v>DISTRIBUCION VOLUMEN X CRITERIO (kg ó litros)CavaDE 50 A 59 AÑOS</v>
      </c>
      <c r="B2199" s="12" t="s">
        <v>119</v>
      </c>
      <c r="C2199" s="12" t="s">
        <v>137</v>
      </c>
      <c r="D2199" s="12" t="s">
        <v>43</v>
      </c>
      <c r="E2199" s="13">
        <v>29.450471047499377</v>
      </c>
      <c r="F2199" s="13">
        <v>27.175313187450762</v>
      </c>
      <c r="G2199" s="13">
        <v>23.717984988097566</v>
      </c>
      <c r="H2199" s="13">
        <v>23.178805310650368</v>
      </c>
      <c r="I2199" s="13">
        <v>0</v>
      </c>
      <c r="J2199" s="13">
        <v>0</v>
      </c>
      <c r="K2199" s="13">
        <v>0</v>
      </c>
      <c r="L2199" s="13">
        <v>0</v>
      </c>
      <c r="M2199" s="13">
        <v>0</v>
      </c>
      <c r="N2199" s="13"/>
      <c r="O2199" s="13"/>
    </row>
    <row r="2200" spans="1:15" x14ac:dyDescent="0.35">
      <c r="A2200" s="12" t="str">
        <f t="shared" si="34"/>
        <v>DISTRIBUCION VOLUMEN X CRITERIO (kg ó litros)CavaDE 60 A 75 AÑOS</v>
      </c>
      <c r="B2200" s="12" t="s">
        <v>119</v>
      </c>
      <c r="C2200" s="12" t="s">
        <v>137</v>
      </c>
      <c r="D2200" s="12" t="s">
        <v>44</v>
      </c>
      <c r="E2200" s="13">
        <v>56.13088566652246</v>
      </c>
      <c r="F2200" s="13">
        <v>54.041356507644586</v>
      </c>
      <c r="G2200" s="13">
        <v>49.114958082296113</v>
      </c>
      <c r="H2200" s="13">
        <v>60.613918112341622</v>
      </c>
      <c r="I2200" s="13">
        <v>0</v>
      </c>
      <c r="J2200" s="13">
        <v>0</v>
      </c>
      <c r="K2200" s="13">
        <v>0</v>
      </c>
      <c r="L2200" s="13">
        <v>0</v>
      </c>
      <c r="M2200" s="13">
        <v>0</v>
      </c>
      <c r="N2200" s="13"/>
      <c r="O2200" s="13"/>
    </row>
    <row r="2201" spans="1:15" x14ac:dyDescent="0.35">
      <c r="A2201" s="12" t="str">
        <f t="shared" si="34"/>
        <v>DISTRIBUCION VOLUMEN X CRITERIO (kg ó litros)CavaALTA Y MEDIA ALTA</v>
      </c>
      <c r="B2201" s="12" t="s">
        <v>119</v>
      </c>
      <c r="C2201" s="12" t="s">
        <v>137</v>
      </c>
      <c r="D2201" s="12" t="s">
        <v>17</v>
      </c>
      <c r="E2201" s="13">
        <v>23.725630587472466</v>
      </c>
      <c r="F2201" s="13">
        <v>25.626404472040871</v>
      </c>
      <c r="G2201" s="13">
        <v>24.866242900021813</v>
      </c>
      <c r="H2201" s="13">
        <v>35.361910130277749</v>
      </c>
      <c r="I2201" s="13">
        <v>0</v>
      </c>
      <c r="J2201" s="13">
        <v>0</v>
      </c>
      <c r="K2201" s="13">
        <v>0</v>
      </c>
      <c r="L2201" s="13">
        <v>0</v>
      </c>
      <c r="M2201" s="13">
        <v>0</v>
      </c>
      <c r="N2201" s="13"/>
      <c r="O2201" s="13"/>
    </row>
    <row r="2202" spans="1:15" x14ac:dyDescent="0.35">
      <c r="A2202" s="12" t="str">
        <f t="shared" si="34"/>
        <v>DISTRIBUCION VOLUMEN X CRITERIO (kg ó litros)CavaMEDIA</v>
      </c>
      <c r="B2202" s="12" t="s">
        <v>119</v>
      </c>
      <c r="C2202" s="12" t="s">
        <v>137</v>
      </c>
      <c r="D2202" s="12" t="s">
        <v>18</v>
      </c>
      <c r="E2202" s="13">
        <v>32.330796068402968</v>
      </c>
      <c r="F2202" s="13">
        <v>24.936702271607018</v>
      </c>
      <c r="G2202" s="13">
        <v>37.491629512613969</v>
      </c>
      <c r="H2202" s="13">
        <v>33.354152103288882</v>
      </c>
      <c r="I2202" s="13">
        <v>0</v>
      </c>
      <c r="J2202" s="13">
        <v>0</v>
      </c>
      <c r="K2202" s="13">
        <v>0</v>
      </c>
      <c r="L2202" s="13">
        <v>0</v>
      </c>
      <c r="M2202" s="13">
        <v>0</v>
      </c>
      <c r="N2202" s="13"/>
      <c r="O2202" s="13"/>
    </row>
    <row r="2203" spans="1:15" x14ac:dyDescent="0.35">
      <c r="A2203" s="12" t="str">
        <f t="shared" si="34"/>
        <v>DISTRIBUCION VOLUMEN X CRITERIO (kg ó litros)CavaMEDIA BAJA</v>
      </c>
      <c r="B2203" s="12" t="s">
        <v>119</v>
      </c>
      <c r="C2203" s="12" t="s">
        <v>137</v>
      </c>
      <c r="D2203" s="12" t="s">
        <v>19</v>
      </c>
      <c r="E2203" s="13">
        <v>27.798842074599989</v>
      </c>
      <c r="F2203" s="13">
        <v>28.514445094995793</v>
      </c>
      <c r="G2203" s="13">
        <v>26.913305899455249</v>
      </c>
      <c r="H2203" s="13">
        <v>16.502602473649496</v>
      </c>
      <c r="I2203" s="13">
        <v>0</v>
      </c>
      <c r="J2203" s="13">
        <v>0</v>
      </c>
      <c r="K2203" s="13">
        <v>0</v>
      </c>
      <c r="L2203" s="13">
        <v>0</v>
      </c>
      <c r="M2203" s="13">
        <v>0</v>
      </c>
      <c r="N2203" s="13"/>
      <c r="O2203" s="13"/>
    </row>
    <row r="2204" spans="1:15" x14ac:dyDescent="0.35">
      <c r="A2204" s="12" t="str">
        <f t="shared" si="34"/>
        <v>DISTRIBUCION VOLUMEN X CRITERIO (kg ó litros)CavaBAJA</v>
      </c>
      <c r="B2204" s="12" t="s">
        <v>119</v>
      </c>
      <c r="C2204" s="12" t="s">
        <v>137</v>
      </c>
      <c r="D2204" s="12" t="s">
        <v>20</v>
      </c>
      <c r="E2204" s="13">
        <v>16.144723178792137</v>
      </c>
      <c r="F2204" s="13">
        <v>20.922448161356307</v>
      </c>
      <c r="G2204" s="13">
        <v>10.728830473845646</v>
      </c>
      <c r="H2204" s="13">
        <v>14.78135293348374</v>
      </c>
      <c r="I2204" s="13">
        <v>0</v>
      </c>
      <c r="J2204" s="13">
        <v>0</v>
      </c>
      <c r="K2204" s="13">
        <v>0</v>
      </c>
      <c r="L2204" s="13">
        <v>0</v>
      </c>
      <c r="M2204" s="13">
        <v>0</v>
      </c>
      <c r="N2204" s="13"/>
      <c r="O2204" s="13"/>
    </row>
    <row r="2205" spans="1:15" x14ac:dyDescent="0.35">
      <c r="A2205" s="12" t="str">
        <f t="shared" si="34"/>
        <v>DISTRIBUCION VOLUMEN X CRITERIO (kg ó litros)CavaHOMBRE</v>
      </c>
      <c r="B2205" s="12" t="s">
        <v>119</v>
      </c>
      <c r="C2205" s="12" t="s">
        <v>137</v>
      </c>
      <c r="D2205" s="12" t="s">
        <v>21</v>
      </c>
      <c r="E2205" s="13">
        <v>47.253686837210992</v>
      </c>
      <c r="F2205" s="13">
        <v>43.637897919724409</v>
      </c>
      <c r="G2205" s="13">
        <v>41.537725933499495</v>
      </c>
      <c r="H2205" s="13">
        <v>42.888585808597938</v>
      </c>
      <c r="I2205" s="13">
        <v>0</v>
      </c>
      <c r="J2205" s="13">
        <v>0</v>
      </c>
      <c r="K2205" s="13">
        <v>0</v>
      </c>
      <c r="L2205" s="13">
        <v>0</v>
      </c>
      <c r="M2205" s="13">
        <v>0</v>
      </c>
      <c r="N2205" s="13"/>
      <c r="O2205" s="13"/>
    </row>
    <row r="2206" spans="1:15" x14ac:dyDescent="0.35">
      <c r="A2206" s="12" t="str">
        <f t="shared" si="34"/>
        <v>DISTRIBUCION VOLUMEN X CRITERIO (kg ó litros)CavaMUJER</v>
      </c>
      <c r="B2206" s="12" t="s">
        <v>119</v>
      </c>
      <c r="C2206" s="12" t="s">
        <v>137</v>
      </c>
      <c r="D2206" s="12" t="s">
        <v>22</v>
      </c>
      <c r="E2206" s="13">
        <v>52.746313162789015</v>
      </c>
      <c r="F2206" s="13">
        <v>56.362117375369955</v>
      </c>
      <c r="G2206" s="13">
        <v>58.462271556232878</v>
      </c>
      <c r="H2206" s="13">
        <v>57.111415955472054</v>
      </c>
      <c r="I2206" s="13">
        <v>0</v>
      </c>
      <c r="J2206" s="13">
        <v>0</v>
      </c>
      <c r="K2206" s="13">
        <v>0</v>
      </c>
      <c r="L2206" s="13">
        <v>0</v>
      </c>
      <c r="M2206" s="13">
        <v>0</v>
      </c>
      <c r="N2206" s="13"/>
      <c r="O2206" s="13"/>
    </row>
    <row r="2207" spans="1:15" x14ac:dyDescent="0.35">
      <c r="A2207" s="12" t="str">
        <f t="shared" si="34"/>
        <v>DISTRIBUCION VOLUMEN X CRITERIO (kg ó litros)Otr.Bebidas Deri.VinoT.ESPAÑA</v>
      </c>
      <c r="B2207" s="12" t="s">
        <v>119</v>
      </c>
      <c r="C2207" s="12" t="s">
        <v>138</v>
      </c>
      <c r="D2207" s="12" t="s">
        <v>36</v>
      </c>
      <c r="E2207" s="13">
        <v>100</v>
      </c>
      <c r="F2207" s="13">
        <v>100</v>
      </c>
      <c r="G2207" s="13">
        <v>100</v>
      </c>
      <c r="H2207" s="13">
        <v>100</v>
      </c>
      <c r="I2207" s="13">
        <v>0</v>
      </c>
      <c r="J2207" s="13">
        <v>0</v>
      </c>
      <c r="K2207" s="13">
        <v>0</v>
      </c>
      <c r="L2207" s="13">
        <v>0</v>
      </c>
      <c r="M2207" s="13">
        <v>0</v>
      </c>
      <c r="N2207" s="13"/>
      <c r="O2207" s="13"/>
    </row>
    <row r="2208" spans="1:15" x14ac:dyDescent="0.35">
      <c r="A2208" s="12" t="str">
        <f t="shared" si="34"/>
        <v>DISTRIBUCION VOLUMEN X CRITERIO (kg ó litros)Otr.Bebidas Deri.VinoBCN AM</v>
      </c>
      <c r="B2208" s="12" t="s">
        <v>119</v>
      </c>
      <c r="C2208" s="12" t="s">
        <v>138</v>
      </c>
      <c r="D2208" s="12" t="s">
        <v>1</v>
      </c>
      <c r="E2208" s="13">
        <v>5.5537260973089646</v>
      </c>
      <c r="F2208" s="13">
        <v>3.887142887856756</v>
      </c>
      <c r="G2208" s="13">
        <v>5.3650390084373454</v>
      </c>
      <c r="H2208" s="13">
        <v>5.6974293038881063</v>
      </c>
      <c r="I2208" s="13">
        <v>0</v>
      </c>
      <c r="J2208" s="13">
        <v>0</v>
      </c>
      <c r="K2208" s="13">
        <v>0</v>
      </c>
      <c r="L2208" s="13">
        <v>0</v>
      </c>
      <c r="M2208" s="13">
        <v>0</v>
      </c>
      <c r="N2208" s="13"/>
      <c r="O2208" s="13"/>
    </row>
    <row r="2209" spans="1:15" x14ac:dyDescent="0.35">
      <c r="A2209" s="12" t="str">
        <f t="shared" si="34"/>
        <v>DISTRIBUCION VOLUMEN X CRITERIO (kg ó litros)Otr.Bebidas Deri.VinoREST.CAT ARAGON</v>
      </c>
      <c r="B2209" s="12" t="s">
        <v>119</v>
      </c>
      <c r="C2209" s="12" t="s">
        <v>138</v>
      </c>
      <c r="D2209" s="12" t="s">
        <v>2</v>
      </c>
      <c r="E2209" s="13">
        <v>7.4147334379724388</v>
      </c>
      <c r="F2209" s="13">
        <v>8.4819703447993344</v>
      </c>
      <c r="G2209" s="13">
        <v>8.6571900274052194</v>
      </c>
      <c r="H2209" s="13">
        <v>7.715089873356697</v>
      </c>
      <c r="I2209" s="13">
        <v>0</v>
      </c>
      <c r="J2209" s="13">
        <v>0</v>
      </c>
      <c r="K2209" s="13">
        <v>0</v>
      </c>
      <c r="L2209" s="13">
        <v>0</v>
      </c>
      <c r="M2209" s="13">
        <v>0</v>
      </c>
      <c r="N2209" s="13"/>
      <c r="O2209" s="13"/>
    </row>
    <row r="2210" spans="1:15" x14ac:dyDescent="0.35">
      <c r="A2210" s="12" t="str">
        <f t="shared" si="34"/>
        <v>DISTRIBUCION VOLUMEN X CRITERIO (kg ó litros)Otr.Bebidas Deri.VinoLEVANTE</v>
      </c>
      <c r="B2210" s="12" t="s">
        <v>119</v>
      </c>
      <c r="C2210" s="12" t="s">
        <v>138</v>
      </c>
      <c r="D2210" s="12" t="s">
        <v>3</v>
      </c>
      <c r="E2210" s="13">
        <v>15.532888199753426</v>
      </c>
      <c r="F2210" s="13">
        <v>13.379210811767898</v>
      </c>
      <c r="G2210" s="13">
        <v>14.183635687855872</v>
      </c>
      <c r="H2210" s="13">
        <v>14.644144483514859</v>
      </c>
      <c r="I2210" s="13">
        <v>0</v>
      </c>
      <c r="J2210" s="13">
        <v>0</v>
      </c>
      <c r="K2210" s="13">
        <v>0</v>
      </c>
      <c r="L2210" s="13">
        <v>0</v>
      </c>
      <c r="M2210" s="13">
        <v>0</v>
      </c>
      <c r="N2210" s="13"/>
      <c r="O2210" s="13"/>
    </row>
    <row r="2211" spans="1:15" x14ac:dyDescent="0.35">
      <c r="A2211" s="12" t="str">
        <f t="shared" si="34"/>
        <v>DISTRIBUCION VOLUMEN X CRITERIO (kg ó litros)Otr.Bebidas Deri.VinoANDALUCIA</v>
      </c>
      <c r="B2211" s="12" t="s">
        <v>119</v>
      </c>
      <c r="C2211" s="12" t="s">
        <v>138</v>
      </c>
      <c r="D2211" s="12" t="s">
        <v>4</v>
      </c>
      <c r="E2211" s="13">
        <v>37.723764949690384</v>
      </c>
      <c r="F2211" s="13">
        <v>38.399061227412034</v>
      </c>
      <c r="G2211" s="13">
        <v>31.860646206919757</v>
      </c>
      <c r="H2211" s="13">
        <v>34.987477881144386</v>
      </c>
      <c r="I2211" s="13">
        <v>0</v>
      </c>
      <c r="J2211" s="13">
        <v>0</v>
      </c>
      <c r="K2211" s="13">
        <v>0</v>
      </c>
      <c r="L2211" s="13">
        <v>0</v>
      </c>
      <c r="M2211" s="13">
        <v>0</v>
      </c>
      <c r="N2211" s="13"/>
      <c r="O2211" s="13"/>
    </row>
    <row r="2212" spans="1:15" x14ac:dyDescent="0.35">
      <c r="A2212" s="12" t="str">
        <f t="shared" si="34"/>
        <v>DISTRIBUCION VOLUMEN X CRITERIO (kg ó litros)Otr.Bebidas Deri.VinoMDD AM</v>
      </c>
      <c r="B2212" s="12" t="s">
        <v>119</v>
      </c>
      <c r="C2212" s="12" t="s">
        <v>138</v>
      </c>
      <c r="D2212" s="12" t="s">
        <v>5</v>
      </c>
      <c r="E2212" s="13">
        <v>17.639870092794034</v>
      </c>
      <c r="F2212" s="13">
        <v>17.574649062515181</v>
      </c>
      <c r="G2212" s="13">
        <v>18.095567108078008</v>
      </c>
      <c r="H2212" s="13">
        <v>15.612416839897822</v>
      </c>
      <c r="I2212" s="13">
        <v>0</v>
      </c>
      <c r="J2212" s="13">
        <v>0</v>
      </c>
      <c r="K2212" s="13">
        <v>0</v>
      </c>
      <c r="L2212" s="13">
        <v>0</v>
      </c>
      <c r="M2212" s="13">
        <v>0</v>
      </c>
      <c r="N2212" s="13"/>
      <c r="O2212" s="13"/>
    </row>
    <row r="2213" spans="1:15" x14ac:dyDescent="0.35">
      <c r="A2213" s="12" t="str">
        <f t="shared" si="34"/>
        <v>DISTRIBUCION VOLUMEN X CRITERIO (kg ó litros)Otr.Bebidas Deri.VinoRTO CENTRO</v>
      </c>
      <c r="B2213" s="12" t="s">
        <v>119</v>
      </c>
      <c r="C2213" s="12" t="s">
        <v>138</v>
      </c>
      <c r="D2213" s="12" t="s">
        <v>6</v>
      </c>
      <c r="E2213" s="13">
        <v>8.2985055459896895</v>
      </c>
      <c r="F2213" s="13">
        <v>9.3427095414491603</v>
      </c>
      <c r="G2213" s="13">
        <v>11.592860656025939</v>
      </c>
      <c r="H2213" s="13">
        <v>8.0089678310206214</v>
      </c>
      <c r="I2213" s="13">
        <v>0</v>
      </c>
      <c r="J2213" s="13">
        <v>0</v>
      </c>
      <c r="K2213" s="13">
        <v>0</v>
      </c>
      <c r="L2213" s="13">
        <v>0</v>
      </c>
      <c r="M2213" s="13">
        <v>0</v>
      </c>
      <c r="N2213" s="13"/>
      <c r="O2213" s="13"/>
    </row>
    <row r="2214" spans="1:15" x14ac:dyDescent="0.35">
      <c r="A2214" s="12" t="str">
        <f t="shared" si="34"/>
        <v>DISTRIBUCION VOLUMEN X CRITERIO (kg ó litros)Otr.Bebidas Deri.VinoNORTE-CENTRO</v>
      </c>
      <c r="B2214" s="12" t="s">
        <v>119</v>
      </c>
      <c r="C2214" s="12" t="s">
        <v>138</v>
      </c>
      <c r="D2214" s="12" t="s">
        <v>7</v>
      </c>
      <c r="E2214" s="13">
        <v>6.0899198413807065</v>
      </c>
      <c r="F2214" s="13">
        <v>5.7927097765956654</v>
      </c>
      <c r="G2214" s="13">
        <v>6.8526698411114344</v>
      </c>
      <c r="H2214" s="13">
        <v>10.540204967656184</v>
      </c>
      <c r="I2214" s="13">
        <v>0</v>
      </c>
      <c r="J2214" s="13">
        <v>0</v>
      </c>
      <c r="K2214" s="13">
        <v>0</v>
      </c>
      <c r="L2214" s="13">
        <v>0</v>
      </c>
      <c r="M2214" s="13">
        <v>0</v>
      </c>
      <c r="N2214" s="13"/>
      <c r="O2214" s="13"/>
    </row>
    <row r="2215" spans="1:15" x14ac:dyDescent="0.35">
      <c r="A2215" s="12" t="str">
        <f t="shared" si="34"/>
        <v>DISTRIBUCION VOLUMEN X CRITERIO (kg ó litros)Otr.Bebidas Deri.VinoNOROESTE</v>
      </c>
      <c r="B2215" s="12" t="s">
        <v>119</v>
      </c>
      <c r="C2215" s="12" t="s">
        <v>138</v>
      </c>
      <c r="D2215" s="12" t="s">
        <v>8</v>
      </c>
      <c r="E2215" s="13">
        <v>1.746592292123117</v>
      </c>
      <c r="F2215" s="13">
        <v>3.1425501490305567</v>
      </c>
      <c r="G2215" s="13">
        <v>3.3923946763364841</v>
      </c>
      <c r="H2215" s="13">
        <v>2.7942704213620049</v>
      </c>
      <c r="I2215" s="13">
        <v>0</v>
      </c>
      <c r="J2215" s="13">
        <v>0</v>
      </c>
      <c r="K2215" s="13">
        <v>0</v>
      </c>
      <c r="L2215" s="13">
        <v>0</v>
      </c>
      <c r="M2215" s="13">
        <v>0</v>
      </c>
      <c r="N2215" s="13"/>
      <c r="O2215" s="13"/>
    </row>
    <row r="2216" spans="1:15" x14ac:dyDescent="0.35">
      <c r="A2216" s="12" t="str">
        <f t="shared" si="34"/>
        <v>DISTRIBUCION VOLUMEN X CRITERIO (kg ó litros)Otr.Bebidas Deri.Vino&lt;2MIL</v>
      </c>
      <c r="B2216" s="12" t="s">
        <v>119</v>
      </c>
      <c r="C2216" s="12" t="s">
        <v>138</v>
      </c>
      <c r="D2216" s="12" t="s">
        <v>9</v>
      </c>
      <c r="E2216" s="13">
        <v>6.3871433605713941</v>
      </c>
      <c r="F2216" s="13">
        <v>4.482669508527608</v>
      </c>
      <c r="G2216" s="13">
        <v>5.4743533489346792</v>
      </c>
      <c r="H2216" s="13">
        <v>4.7793350213427743</v>
      </c>
      <c r="I2216" s="13">
        <v>0</v>
      </c>
      <c r="J2216" s="13">
        <v>0</v>
      </c>
      <c r="K2216" s="13">
        <v>0</v>
      </c>
      <c r="L2216" s="13">
        <v>0</v>
      </c>
      <c r="M2216" s="13">
        <v>0</v>
      </c>
      <c r="N2216" s="13"/>
      <c r="O2216" s="13"/>
    </row>
    <row r="2217" spans="1:15" x14ac:dyDescent="0.35">
      <c r="A2217" s="12" t="str">
        <f t="shared" si="34"/>
        <v>DISTRIBUCION VOLUMEN X CRITERIO (kg ó litros)Otr.Bebidas Deri.Vino2-5MIL</v>
      </c>
      <c r="B2217" s="12" t="s">
        <v>119</v>
      </c>
      <c r="C2217" s="12" t="s">
        <v>138</v>
      </c>
      <c r="D2217" s="12" t="s">
        <v>10</v>
      </c>
      <c r="E2217" s="13">
        <v>5.9871560489399291</v>
      </c>
      <c r="F2217" s="13">
        <v>5.7956638645902832</v>
      </c>
      <c r="G2217" s="13">
        <v>7.4327745085448651</v>
      </c>
      <c r="H2217" s="13">
        <v>5.8255899344452295</v>
      </c>
      <c r="I2217" s="13">
        <v>0</v>
      </c>
      <c r="J2217" s="13">
        <v>0</v>
      </c>
      <c r="K2217" s="13">
        <v>0</v>
      </c>
      <c r="L2217" s="13">
        <v>0</v>
      </c>
      <c r="M2217" s="13">
        <v>0</v>
      </c>
      <c r="N2217" s="13"/>
      <c r="O2217" s="13"/>
    </row>
    <row r="2218" spans="1:15" x14ac:dyDescent="0.35">
      <c r="A2218" s="12" t="str">
        <f t="shared" si="34"/>
        <v>DISTRIBUCION VOLUMEN X CRITERIO (kg ó litros)Otr.Bebidas Deri.Vino5-10MIL</v>
      </c>
      <c r="B2218" s="12" t="s">
        <v>119</v>
      </c>
      <c r="C2218" s="12" t="s">
        <v>138</v>
      </c>
      <c r="D2218" s="12" t="s">
        <v>11</v>
      </c>
      <c r="E2218" s="13">
        <v>6.468705202992628</v>
      </c>
      <c r="F2218" s="13">
        <v>6.8338692483561321</v>
      </c>
      <c r="G2218" s="13">
        <v>8.4697679993908288</v>
      </c>
      <c r="H2218" s="13">
        <v>8.0452965946808472</v>
      </c>
      <c r="I2218" s="13">
        <v>0</v>
      </c>
      <c r="J2218" s="13">
        <v>0</v>
      </c>
      <c r="K2218" s="13">
        <v>0</v>
      </c>
      <c r="L2218" s="13">
        <v>0</v>
      </c>
      <c r="M2218" s="13">
        <v>0</v>
      </c>
      <c r="N2218" s="13"/>
      <c r="O2218" s="13"/>
    </row>
    <row r="2219" spans="1:15" x14ac:dyDescent="0.35">
      <c r="A2219" s="12" t="str">
        <f t="shared" si="34"/>
        <v>DISTRIBUCION VOLUMEN X CRITERIO (kg ó litros)Otr.Bebidas Deri.Vino10-30MIL</v>
      </c>
      <c r="B2219" s="12" t="s">
        <v>119</v>
      </c>
      <c r="C2219" s="12" t="s">
        <v>138</v>
      </c>
      <c r="D2219" s="12" t="s">
        <v>12</v>
      </c>
      <c r="E2219" s="13">
        <v>17.052918232005922</v>
      </c>
      <c r="F2219" s="13">
        <v>21.762012607248462</v>
      </c>
      <c r="G2219" s="13">
        <v>16.532701087562138</v>
      </c>
      <c r="H2219" s="13">
        <v>20.216354195650283</v>
      </c>
      <c r="I2219" s="13">
        <v>0</v>
      </c>
      <c r="J2219" s="13">
        <v>0</v>
      </c>
      <c r="K2219" s="13">
        <v>0</v>
      </c>
      <c r="L2219" s="13">
        <v>0</v>
      </c>
      <c r="M2219" s="13">
        <v>0</v>
      </c>
      <c r="N2219" s="13"/>
      <c r="O2219" s="13"/>
    </row>
    <row r="2220" spans="1:15" x14ac:dyDescent="0.35">
      <c r="A2220" s="12" t="str">
        <f t="shared" si="34"/>
        <v>DISTRIBUCION VOLUMEN X CRITERIO (kg ó litros)Otr.Bebidas Deri.Vino30-100MIL</v>
      </c>
      <c r="B2220" s="12" t="s">
        <v>119</v>
      </c>
      <c r="C2220" s="12" t="s">
        <v>138</v>
      </c>
      <c r="D2220" s="12" t="s">
        <v>13</v>
      </c>
      <c r="E2220" s="13">
        <v>18.776706570494746</v>
      </c>
      <c r="F2220" s="13">
        <v>18.973754674644109</v>
      </c>
      <c r="G2220" s="13">
        <v>19.124628286302588</v>
      </c>
      <c r="H2220" s="13">
        <v>18.895092768254433</v>
      </c>
      <c r="I2220" s="13">
        <v>0</v>
      </c>
      <c r="J2220" s="13">
        <v>0</v>
      </c>
      <c r="K2220" s="13">
        <v>0</v>
      </c>
      <c r="L2220" s="13">
        <v>0</v>
      </c>
      <c r="M2220" s="13">
        <v>0</v>
      </c>
      <c r="N2220" s="13"/>
      <c r="O2220" s="13"/>
    </row>
    <row r="2221" spans="1:15" x14ac:dyDescent="0.35">
      <c r="A2221" s="12" t="str">
        <f t="shared" si="34"/>
        <v>DISTRIBUCION VOLUMEN X CRITERIO (kg ó litros)Otr.Bebidas Deri.Vino100-200MIL</v>
      </c>
      <c r="B2221" s="12" t="s">
        <v>119</v>
      </c>
      <c r="C2221" s="12" t="s">
        <v>138</v>
      </c>
      <c r="D2221" s="12" t="s">
        <v>14</v>
      </c>
      <c r="E2221" s="13">
        <v>12.773572035112634</v>
      </c>
      <c r="F2221" s="13">
        <v>10.220000900721846</v>
      </c>
      <c r="G2221" s="13">
        <v>10.236845338792969</v>
      </c>
      <c r="H2221" s="13">
        <v>11.930099544504186</v>
      </c>
      <c r="I2221" s="13">
        <v>0</v>
      </c>
      <c r="J2221" s="13">
        <v>0</v>
      </c>
      <c r="K2221" s="13">
        <v>0</v>
      </c>
      <c r="L2221" s="13">
        <v>0</v>
      </c>
      <c r="M2221" s="13">
        <v>0</v>
      </c>
      <c r="N2221" s="13"/>
      <c r="O2221" s="13"/>
    </row>
    <row r="2222" spans="1:15" x14ac:dyDescent="0.35">
      <c r="A2222" s="12" t="str">
        <f t="shared" si="34"/>
        <v>DISTRIBUCION VOLUMEN X CRITERIO (kg ó litros)Otr.Bebidas Deri.Vino200-500MIL</v>
      </c>
      <c r="B2222" s="12" t="s">
        <v>119</v>
      </c>
      <c r="C2222" s="12" t="s">
        <v>138</v>
      </c>
      <c r="D2222" s="12" t="s">
        <v>15</v>
      </c>
      <c r="E2222" s="13">
        <v>10.525516490288178</v>
      </c>
      <c r="F2222" s="13">
        <v>10.470215199523501</v>
      </c>
      <c r="G2222" s="13">
        <v>11.310414662717481</v>
      </c>
      <c r="H2222" s="13">
        <v>10.746020113970026</v>
      </c>
      <c r="I2222" s="13">
        <v>0</v>
      </c>
      <c r="J2222" s="13">
        <v>0</v>
      </c>
      <c r="K2222" s="13">
        <v>0</v>
      </c>
      <c r="L2222" s="13">
        <v>0</v>
      </c>
      <c r="M2222" s="13">
        <v>0</v>
      </c>
      <c r="N2222" s="13"/>
      <c r="O2222" s="13"/>
    </row>
    <row r="2223" spans="1:15" x14ac:dyDescent="0.35">
      <c r="A2223" s="12" t="str">
        <f t="shared" si="34"/>
        <v>DISTRIBUCION VOLUMEN X CRITERIO (kg ó litros)Otr.Bebidas Deri.Vino&gt;500MIL</v>
      </c>
      <c r="B2223" s="12" t="s">
        <v>119</v>
      </c>
      <c r="C2223" s="12" t="s">
        <v>138</v>
      </c>
      <c r="D2223" s="12" t="s">
        <v>16</v>
      </c>
      <c r="E2223" s="13">
        <v>22.028287127977556</v>
      </c>
      <c r="F2223" s="13">
        <v>21.461816899785148</v>
      </c>
      <c r="G2223" s="13">
        <v>21.418517003000066</v>
      </c>
      <c r="H2223" s="13">
        <v>19.562217907654357</v>
      </c>
      <c r="I2223" s="13">
        <v>0</v>
      </c>
      <c r="J2223" s="13">
        <v>0</v>
      </c>
      <c r="K2223" s="13">
        <v>0</v>
      </c>
      <c r="L2223" s="13">
        <v>0</v>
      </c>
      <c r="M2223" s="13">
        <v>0</v>
      </c>
      <c r="N2223" s="13"/>
      <c r="O2223" s="13"/>
    </row>
    <row r="2224" spans="1:15" x14ac:dyDescent="0.35">
      <c r="A2224" s="12" t="str">
        <f t="shared" si="34"/>
        <v>DISTRIBUCION VOLUMEN X CRITERIO (kg ó litros)Otr.Bebidas Deri.VinoDE 15 A 19 AÑOS</v>
      </c>
      <c r="B2224" s="12" t="s">
        <v>119</v>
      </c>
      <c r="C2224" s="12" t="s">
        <v>138</v>
      </c>
      <c r="D2224" s="12" t="s">
        <v>39</v>
      </c>
      <c r="E2224" s="13">
        <v>0.99009894638714224</v>
      </c>
      <c r="F2224" s="13">
        <v>1.6417284932977103</v>
      </c>
      <c r="G2224" s="13">
        <v>6.2226602889206939</v>
      </c>
      <c r="H2224" s="13">
        <v>0.97864924985443891</v>
      </c>
      <c r="I2224" s="13">
        <v>0</v>
      </c>
      <c r="J2224" s="13">
        <v>0</v>
      </c>
      <c r="K2224" s="13">
        <v>0</v>
      </c>
      <c r="L2224" s="13">
        <v>0</v>
      </c>
      <c r="M2224" s="13">
        <v>0</v>
      </c>
      <c r="N2224" s="13"/>
      <c r="O2224" s="13"/>
    </row>
    <row r="2225" spans="1:15" x14ac:dyDescent="0.35">
      <c r="A2225" s="12" t="str">
        <f t="shared" si="34"/>
        <v>DISTRIBUCION VOLUMEN X CRITERIO (kg ó litros)Otr.Bebidas Deri.VinoDE 20 A 24 AÑOS</v>
      </c>
      <c r="B2225" s="12" t="s">
        <v>119</v>
      </c>
      <c r="C2225" s="12" t="s">
        <v>138</v>
      </c>
      <c r="D2225" s="12" t="s">
        <v>40</v>
      </c>
      <c r="E2225" s="13">
        <v>5.5751110586459474</v>
      </c>
      <c r="F2225" s="13">
        <v>5.3709149099728251</v>
      </c>
      <c r="G2225" s="13">
        <v>2.3666481649431543</v>
      </c>
      <c r="H2225" s="13">
        <v>2.6928689086571382</v>
      </c>
      <c r="I2225" s="13">
        <v>0</v>
      </c>
      <c r="J2225" s="13">
        <v>0</v>
      </c>
      <c r="K2225" s="13">
        <v>0</v>
      </c>
      <c r="L2225" s="13">
        <v>0</v>
      </c>
      <c r="M2225" s="13">
        <v>0</v>
      </c>
      <c r="N2225" s="13"/>
      <c r="O2225" s="13"/>
    </row>
    <row r="2226" spans="1:15" x14ac:dyDescent="0.35">
      <c r="A2226" s="12" t="str">
        <f t="shared" si="34"/>
        <v>DISTRIBUCION VOLUMEN X CRITERIO (kg ó litros)Otr.Bebidas Deri.VinoDE 25 A 34 AÑOS</v>
      </c>
      <c r="B2226" s="12" t="s">
        <v>119</v>
      </c>
      <c r="C2226" s="12" t="s">
        <v>138</v>
      </c>
      <c r="D2226" s="12" t="s">
        <v>41</v>
      </c>
      <c r="E2226" s="13">
        <v>11.456815104778876</v>
      </c>
      <c r="F2226" s="13">
        <v>11.96229745195552</v>
      </c>
      <c r="G2226" s="13">
        <v>9.5817975374714486</v>
      </c>
      <c r="H2226" s="13">
        <v>10.318587545560291</v>
      </c>
      <c r="I2226" s="13">
        <v>0</v>
      </c>
      <c r="J2226" s="13">
        <v>0</v>
      </c>
      <c r="K2226" s="13">
        <v>0</v>
      </c>
      <c r="L2226" s="13">
        <v>0</v>
      </c>
      <c r="M2226" s="13">
        <v>0</v>
      </c>
      <c r="N2226" s="13"/>
      <c r="O2226" s="13"/>
    </row>
    <row r="2227" spans="1:15" x14ac:dyDescent="0.35">
      <c r="A2227" s="12" t="str">
        <f t="shared" si="34"/>
        <v>DISTRIBUCION VOLUMEN X CRITERIO (kg ó litros)Otr.Bebidas Deri.VinoDE 35 A 49 AÑOS</v>
      </c>
      <c r="B2227" s="12" t="s">
        <v>119</v>
      </c>
      <c r="C2227" s="12" t="s">
        <v>138</v>
      </c>
      <c r="D2227" s="12" t="s">
        <v>42</v>
      </c>
      <c r="E2227" s="13">
        <v>26.578002304956787</v>
      </c>
      <c r="F2227" s="13">
        <v>21.542562876905048</v>
      </c>
      <c r="G2227" s="13">
        <v>24.207452032138413</v>
      </c>
      <c r="H2227" s="13">
        <v>23.728408801661843</v>
      </c>
      <c r="I2227" s="13">
        <v>0</v>
      </c>
      <c r="J2227" s="13">
        <v>0</v>
      </c>
      <c r="K2227" s="13">
        <v>0</v>
      </c>
      <c r="L2227" s="13">
        <v>0</v>
      </c>
      <c r="M2227" s="13">
        <v>0</v>
      </c>
      <c r="N2227" s="13"/>
      <c r="O2227" s="13"/>
    </row>
    <row r="2228" spans="1:15" x14ac:dyDescent="0.35">
      <c r="A2228" s="12" t="str">
        <f t="shared" si="34"/>
        <v>DISTRIBUCION VOLUMEN X CRITERIO (kg ó litros)Otr.Bebidas Deri.VinoDE 50 A 59 AÑOS</v>
      </c>
      <c r="B2228" s="12" t="s">
        <v>119</v>
      </c>
      <c r="C2228" s="12" t="s">
        <v>138</v>
      </c>
      <c r="D2228" s="12" t="s">
        <v>43</v>
      </c>
      <c r="E2228" s="13">
        <v>23.531444059047079</v>
      </c>
      <c r="F2228" s="13">
        <v>22.81942690875637</v>
      </c>
      <c r="G2228" s="13">
        <v>25.189047905723683</v>
      </c>
      <c r="H2228" s="13">
        <v>25.344272000985679</v>
      </c>
      <c r="I2228" s="13">
        <v>0</v>
      </c>
      <c r="J2228" s="13">
        <v>0</v>
      </c>
      <c r="K2228" s="13">
        <v>0</v>
      </c>
      <c r="L2228" s="13">
        <v>0</v>
      </c>
      <c r="M2228" s="13">
        <v>0</v>
      </c>
      <c r="N2228" s="13"/>
      <c r="O2228" s="13"/>
    </row>
    <row r="2229" spans="1:15" x14ac:dyDescent="0.35">
      <c r="A2229" s="12" t="str">
        <f t="shared" si="34"/>
        <v>DISTRIBUCION VOLUMEN X CRITERIO (kg ó litros)Otr.Bebidas Deri.VinoDE 60 A 75 AÑOS</v>
      </c>
      <c r="B2229" s="12" t="s">
        <v>119</v>
      </c>
      <c r="C2229" s="12" t="s">
        <v>138</v>
      </c>
      <c r="D2229" s="12" t="s">
        <v>44</v>
      </c>
      <c r="E2229" s="13">
        <v>31.868532477115213</v>
      </c>
      <c r="F2229" s="13">
        <v>36.663073104086578</v>
      </c>
      <c r="G2229" s="13">
        <v>32.432399756476357</v>
      </c>
      <c r="H2229" s="13">
        <v>36.937222330829265</v>
      </c>
      <c r="I2229" s="13">
        <v>0</v>
      </c>
      <c r="J2229" s="13">
        <v>0</v>
      </c>
      <c r="K2229" s="13">
        <v>0</v>
      </c>
      <c r="L2229" s="13">
        <v>0</v>
      </c>
      <c r="M2229" s="13">
        <v>0</v>
      </c>
      <c r="N2229" s="13"/>
      <c r="O2229" s="13"/>
    </row>
    <row r="2230" spans="1:15" x14ac:dyDescent="0.35">
      <c r="A2230" s="12" t="str">
        <f t="shared" si="34"/>
        <v>DISTRIBUCION VOLUMEN X CRITERIO (kg ó litros)Otr.Bebidas Deri.VinoALTA Y MEDIA ALTA</v>
      </c>
      <c r="B2230" s="12" t="s">
        <v>119</v>
      </c>
      <c r="C2230" s="12" t="s">
        <v>138</v>
      </c>
      <c r="D2230" s="12" t="s">
        <v>17</v>
      </c>
      <c r="E2230" s="13">
        <v>21.894417722250044</v>
      </c>
      <c r="F2230" s="13">
        <v>26.47966009878958</v>
      </c>
      <c r="G2230" s="13">
        <v>28.020279856534259</v>
      </c>
      <c r="H2230" s="13">
        <v>29.129908732884925</v>
      </c>
      <c r="I2230" s="13">
        <v>0</v>
      </c>
      <c r="J2230" s="13">
        <v>0</v>
      </c>
      <c r="K2230" s="13">
        <v>0</v>
      </c>
      <c r="L2230" s="13">
        <v>0</v>
      </c>
      <c r="M2230" s="13">
        <v>0</v>
      </c>
      <c r="N2230" s="13"/>
      <c r="O2230" s="13"/>
    </row>
    <row r="2231" spans="1:15" x14ac:dyDescent="0.35">
      <c r="A2231" s="12" t="str">
        <f t="shared" si="34"/>
        <v>DISTRIBUCION VOLUMEN X CRITERIO (kg ó litros)Otr.Bebidas Deri.VinoMEDIA</v>
      </c>
      <c r="B2231" s="12" t="s">
        <v>119</v>
      </c>
      <c r="C2231" s="12" t="s">
        <v>138</v>
      </c>
      <c r="D2231" s="12" t="s">
        <v>18</v>
      </c>
      <c r="E2231" s="13">
        <v>30.28438445682956</v>
      </c>
      <c r="F2231" s="13">
        <v>31.162936895853967</v>
      </c>
      <c r="G2231" s="13">
        <v>33.47799594448265</v>
      </c>
      <c r="H2231" s="13">
        <v>29.45990823244292</v>
      </c>
      <c r="I2231" s="13">
        <v>0</v>
      </c>
      <c r="J2231" s="13">
        <v>0</v>
      </c>
      <c r="K2231" s="13">
        <v>0</v>
      </c>
      <c r="L2231" s="13">
        <v>0</v>
      </c>
      <c r="M2231" s="13">
        <v>0</v>
      </c>
      <c r="N2231" s="13"/>
      <c r="O2231" s="13"/>
    </row>
    <row r="2232" spans="1:15" x14ac:dyDescent="0.35">
      <c r="A2232" s="12" t="str">
        <f t="shared" si="34"/>
        <v>DISTRIBUCION VOLUMEN X CRITERIO (kg ó litros)Otr.Bebidas Deri.VinoMEDIA BAJA</v>
      </c>
      <c r="B2232" s="12" t="s">
        <v>119</v>
      </c>
      <c r="C2232" s="12" t="s">
        <v>138</v>
      </c>
      <c r="D2232" s="12" t="s">
        <v>19</v>
      </c>
      <c r="E2232" s="13">
        <v>22.550338317334184</v>
      </c>
      <c r="F2232" s="13">
        <v>19.806990628953674</v>
      </c>
      <c r="G2232" s="13">
        <v>19.556545420862921</v>
      </c>
      <c r="H2232" s="13">
        <v>22.598126974114262</v>
      </c>
      <c r="I2232" s="13">
        <v>0</v>
      </c>
      <c r="J2232" s="13">
        <v>0</v>
      </c>
      <c r="K2232" s="13">
        <v>0</v>
      </c>
      <c r="L2232" s="13">
        <v>0</v>
      </c>
      <c r="M2232" s="13">
        <v>0</v>
      </c>
      <c r="N2232" s="13"/>
      <c r="O2232" s="13"/>
    </row>
    <row r="2233" spans="1:15" x14ac:dyDescent="0.35">
      <c r="A2233" s="12" t="str">
        <f t="shared" si="34"/>
        <v>DISTRIBUCION VOLUMEN X CRITERIO (kg ó litros)Otr.Bebidas Deri.VinoBAJA</v>
      </c>
      <c r="B2233" s="12" t="s">
        <v>119</v>
      </c>
      <c r="C2233" s="12" t="s">
        <v>138</v>
      </c>
      <c r="D2233" s="12" t="s">
        <v>20</v>
      </c>
      <c r="E2233" s="13">
        <v>25.270871248814164</v>
      </c>
      <c r="F2233" s="13">
        <v>22.550413482872379</v>
      </c>
      <c r="G2233" s="13">
        <v>18.945183192863002</v>
      </c>
      <c r="H2233" s="13">
        <v>18.812058905476185</v>
      </c>
      <c r="I2233" s="13">
        <v>0</v>
      </c>
      <c r="J2233" s="13">
        <v>0</v>
      </c>
      <c r="K2233" s="13">
        <v>0</v>
      </c>
      <c r="L2233" s="13">
        <v>0</v>
      </c>
      <c r="M2233" s="13">
        <v>0</v>
      </c>
      <c r="N2233" s="13"/>
      <c r="O2233" s="13"/>
    </row>
    <row r="2234" spans="1:15" x14ac:dyDescent="0.35">
      <c r="A2234" s="12" t="str">
        <f t="shared" si="34"/>
        <v>DISTRIBUCION VOLUMEN X CRITERIO (kg ó litros)Otr.Bebidas Deri.VinoHOMBRE</v>
      </c>
      <c r="B2234" s="12" t="s">
        <v>119</v>
      </c>
      <c r="C2234" s="12" t="s">
        <v>138</v>
      </c>
      <c r="D2234" s="12" t="s">
        <v>21</v>
      </c>
      <c r="E2234" s="13">
        <v>48.99561491830692</v>
      </c>
      <c r="F2234" s="13">
        <v>47.102630367034941</v>
      </c>
      <c r="G2234" s="13">
        <v>48.034798387399036</v>
      </c>
      <c r="H2234" s="13">
        <v>46.909716152433944</v>
      </c>
      <c r="I2234" s="13">
        <v>0</v>
      </c>
      <c r="J2234" s="13">
        <v>0</v>
      </c>
      <c r="K2234" s="13">
        <v>0</v>
      </c>
      <c r="L2234" s="13">
        <v>0</v>
      </c>
      <c r="M2234" s="13">
        <v>0</v>
      </c>
      <c r="N2234" s="13"/>
      <c r="O2234" s="13"/>
    </row>
    <row r="2235" spans="1:15" x14ac:dyDescent="0.35">
      <c r="A2235" s="12" t="str">
        <f t="shared" si="34"/>
        <v>DISTRIBUCION VOLUMEN X CRITERIO (kg ó litros)Otr.Bebidas Deri.VinoMUJER</v>
      </c>
      <c r="B2235" s="12" t="s">
        <v>119</v>
      </c>
      <c r="C2235" s="12" t="s">
        <v>138</v>
      </c>
      <c r="D2235" s="12" t="s">
        <v>22</v>
      </c>
      <c r="E2235" s="13">
        <v>51.004389545927488</v>
      </c>
      <c r="F2235" s="13">
        <v>52.897377475524365</v>
      </c>
      <c r="G2235" s="13">
        <v>51.965206312722536</v>
      </c>
      <c r="H2235" s="13">
        <v>53.090287771012299</v>
      </c>
      <c r="I2235" s="13">
        <v>0</v>
      </c>
      <c r="J2235" s="13">
        <v>0</v>
      </c>
      <c r="K2235" s="13">
        <v>0</v>
      </c>
      <c r="L2235" s="13">
        <v>0</v>
      </c>
      <c r="M2235" s="13">
        <v>0</v>
      </c>
      <c r="N2235" s="13"/>
      <c r="O2235" s="13"/>
    </row>
    <row r="2236" spans="1:15" x14ac:dyDescent="0.35">
      <c r="A2236" s="12" t="str">
        <f t="shared" si="34"/>
        <v>DISTRIBUCION VOLUMEN X CRITERIO (kg ó litros)Tinto de VeranoT.ESPAÑA</v>
      </c>
      <c r="B2236" s="12" t="s">
        <v>119</v>
      </c>
      <c r="C2236" s="12" t="s">
        <v>139</v>
      </c>
      <c r="D2236" s="12" t="s">
        <v>36</v>
      </c>
      <c r="E2236" s="13">
        <v>100</v>
      </c>
      <c r="F2236" s="13">
        <v>100</v>
      </c>
      <c r="G2236" s="13">
        <v>100</v>
      </c>
      <c r="H2236" s="13">
        <v>100</v>
      </c>
      <c r="I2236" s="13">
        <v>0</v>
      </c>
      <c r="J2236" s="13">
        <v>0</v>
      </c>
      <c r="K2236" s="13">
        <v>0</v>
      </c>
      <c r="L2236" s="13">
        <v>0</v>
      </c>
      <c r="M2236" s="13">
        <v>0</v>
      </c>
      <c r="N2236" s="13"/>
      <c r="O2236" s="13"/>
    </row>
    <row r="2237" spans="1:15" x14ac:dyDescent="0.35">
      <c r="A2237" s="12" t="str">
        <f t="shared" si="34"/>
        <v>DISTRIBUCION VOLUMEN X CRITERIO (kg ó litros)Tinto de VeranoBCN AM</v>
      </c>
      <c r="B2237" s="12" t="s">
        <v>119</v>
      </c>
      <c r="C2237" s="12" t="s">
        <v>139</v>
      </c>
      <c r="D2237" s="12" t="s">
        <v>1</v>
      </c>
      <c r="E2237" s="13">
        <v>2.3001554426177355</v>
      </c>
      <c r="F2237" s="13">
        <v>1.4961261011692051</v>
      </c>
      <c r="G2237" s="13">
        <v>2.2309647882983992</v>
      </c>
      <c r="H2237" s="13">
        <v>2.9732661941336684</v>
      </c>
      <c r="I2237" s="13">
        <v>0</v>
      </c>
      <c r="J2237" s="13">
        <v>0</v>
      </c>
      <c r="K2237" s="13">
        <v>0</v>
      </c>
      <c r="L2237" s="13">
        <v>0</v>
      </c>
      <c r="M2237" s="13">
        <v>0</v>
      </c>
      <c r="N2237" s="13"/>
      <c r="O2237" s="13"/>
    </row>
    <row r="2238" spans="1:15" x14ac:dyDescent="0.35">
      <c r="A2238" s="12" t="str">
        <f t="shared" si="34"/>
        <v>DISTRIBUCION VOLUMEN X CRITERIO (kg ó litros)Tinto de VeranoREST.CAT ARAGON</v>
      </c>
      <c r="B2238" s="12" t="s">
        <v>119</v>
      </c>
      <c r="C2238" s="12" t="s">
        <v>139</v>
      </c>
      <c r="D2238" s="12" t="s">
        <v>2</v>
      </c>
      <c r="E2238" s="13">
        <v>3.4851341621410965</v>
      </c>
      <c r="F2238" s="13">
        <v>3.1978147515365452</v>
      </c>
      <c r="G2238" s="13">
        <v>4.4973875797277278</v>
      </c>
      <c r="H2238" s="13">
        <v>3.0606812246437443</v>
      </c>
      <c r="I2238" s="13">
        <v>0</v>
      </c>
      <c r="J2238" s="13">
        <v>0</v>
      </c>
      <c r="K2238" s="13">
        <v>0</v>
      </c>
      <c r="L2238" s="13">
        <v>0</v>
      </c>
      <c r="M2238" s="13">
        <v>0</v>
      </c>
      <c r="N2238" s="13"/>
      <c r="O2238" s="13"/>
    </row>
    <row r="2239" spans="1:15" x14ac:dyDescent="0.35">
      <c r="A2239" s="12" t="str">
        <f t="shared" si="34"/>
        <v>DISTRIBUCION VOLUMEN X CRITERIO (kg ó litros)Tinto de VeranoLEVANTE</v>
      </c>
      <c r="B2239" s="12" t="s">
        <v>119</v>
      </c>
      <c r="C2239" s="12" t="s">
        <v>139</v>
      </c>
      <c r="D2239" s="12" t="s">
        <v>3</v>
      </c>
      <c r="E2239" s="13">
        <v>15.81972106805128</v>
      </c>
      <c r="F2239" s="13">
        <v>12.897581933322149</v>
      </c>
      <c r="G2239" s="13">
        <v>11.877079476785166</v>
      </c>
      <c r="H2239" s="13">
        <v>12.27187999962073</v>
      </c>
      <c r="I2239" s="13">
        <v>0</v>
      </c>
      <c r="J2239" s="13">
        <v>0</v>
      </c>
      <c r="K2239" s="13">
        <v>0</v>
      </c>
      <c r="L2239" s="13">
        <v>0</v>
      </c>
      <c r="M2239" s="13">
        <v>0</v>
      </c>
      <c r="N2239" s="13"/>
      <c r="O2239" s="13"/>
    </row>
    <row r="2240" spans="1:15" x14ac:dyDescent="0.35">
      <c r="A2240" s="12" t="str">
        <f t="shared" si="34"/>
        <v>DISTRIBUCION VOLUMEN X CRITERIO (kg ó litros)Tinto de VeranoANDALUCIA</v>
      </c>
      <c r="B2240" s="12" t="s">
        <v>119</v>
      </c>
      <c r="C2240" s="12" t="s">
        <v>139</v>
      </c>
      <c r="D2240" s="12" t="s">
        <v>4</v>
      </c>
      <c r="E2240" s="13">
        <v>44.757329405055799</v>
      </c>
      <c r="F2240" s="13">
        <v>47.907112201563876</v>
      </c>
      <c r="G2240" s="13">
        <v>40.013701172176752</v>
      </c>
      <c r="H2240" s="13">
        <v>44.786617993005997</v>
      </c>
      <c r="I2240" s="13">
        <v>0</v>
      </c>
      <c r="J2240" s="13">
        <v>0</v>
      </c>
      <c r="K2240" s="13">
        <v>0</v>
      </c>
      <c r="L2240" s="13">
        <v>0</v>
      </c>
      <c r="M2240" s="13">
        <v>0</v>
      </c>
      <c r="N2240" s="13"/>
      <c r="O2240" s="13"/>
    </row>
    <row r="2241" spans="1:15" x14ac:dyDescent="0.35">
      <c r="A2241" s="12" t="str">
        <f t="shared" si="34"/>
        <v>DISTRIBUCION VOLUMEN X CRITERIO (kg ó litros)Tinto de VeranoMDD AM</v>
      </c>
      <c r="B2241" s="12" t="s">
        <v>119</v>
      </c>
      <c r="C2241" s="12" t="s">
        <v>139</v>
      </c>
      <c r="D2241" s="12" t="s">
        <v>5</v>
      </c>
      <c r="E2241" s="13">
        <v>20.526889196201168</v>
      </c>
      <c r="F2241" s="13">
        <v>21.145095060455937</v>
      </c>
      <c r="G2241" s="13">
        <v>22.401256543590343</v>
      </c>
      <c r="H2241" s="13">
        <v>19.076333782117288</v>
      </c>
      <c r="I2241" s="13">
        <v>0</v>
      </c>
      <c r="J2241" s="13">
        <v>0</v>
      </c>
      <c r="K2241" s="13">
        <v>0</v>
      </c>
      <c r="L2241" s="13">
        <v>0</v>
      </c>
      <c r="M2241" s="13">
        <v>0</v>
      </c>
      <c r="N2241" s="13"/>
      <c r="O2241" s="13"/>
    </row>
    <row r="2242" spans="1:15" x14ac:dyDescent="0.35">
      <c r="A2242" s="12" t="str">
        <f t="shared" si="34"/>
        <v>DISTRIBUCION VOLUMEN X CRITERIO (kg ó litros)Tinto de VeranoRTO CENTRO</v>
      </c>
      <c r="B2242" s="12" t="s">
        <v>119</v>
      </c>
      <c r="C2242" s="12" t="s">
        <v>139</v>
      </c>
      <c r="D2242" s="12" t="s">
        <v>6</v>
      </c>
      <c r="E2242" s="13">
        <v>9.2778224317570821</v>
      </c>
      <c r="F2242" s="13">
        <v>9.7584032962147482</v>
      </c>
      <c r="G2242" s="13">
        <v>13.687994461979736</v>
      </c>
      <c r="H2242" s="13">
        <v>9.075567522279206</v>
      </c>
      <c r="I2242" s="13">
        <v>0</v>
      </c>
      <c r="J2242" s="13">
        <v>0</v>
      </c>
      <c r="K2242" s="13">
        <v>0</v>
      </c>
      <c r="L2242" s="13">
        <v>0</v>
      </c>
      <c r="M2242" s="13">
        <v>0</v>
      </c>
      <c r="N2242" s="13"/>
      <c r="O2242" s="13"/>
    </row>
    <row r="2243" spans="1:15" x14ac:dyDescent="0.35">
      <c r="A2243" s="12" t="str">
        <f t="shared" si="34"/>
        <v>DISTRIBUCION VOLUMEN X CRITERIO (kg ó litros)Tinto de VeranoNORTE-CENTRO</v>
      </c>
      <c r="B2243" s="12" t="s">
        <v>119</v>
      </c>
      <c r="C2243" s="12" t="s">
        <v>139</v>
      </c>
      <c r="D2243" s="12" t="s">
        <v>7</v>
      </c>
      <c r="E2243" s="13">
        <v>3.2334314448231676</v>
      </c>
      <c r="F2243" s="13">
        <v>1.9200208386977589</v>
      </c>
      <c r="G2243" s="13">
        <v>3.6096430469678213</v>
      </c>
      <c r="H2243" s="13">
        <v>7.0283368822202066</v>
      </c>
      <c r="I2243" s="13">
        <v>0</v>
      </c>
      <c r="J2243" s="13">
        <v>0</v>
      </c>
      <c r="K2243" s="13">
        <v>0</v>
      </c>
      <c r="L2243" s="13">
        <v>0</v>
      </c>
      <c r="M2243" s="13">
        <v>0</v>
      </c>
      <c r="N2243" s="13"/>
      <c r="O2243" s="13"/>
    </row>
    <row r="2244" spans="1:15" x14ac:dyDescent="0.35">
      <c r="A2244" s="12" t="str">
        <f t="shared" ref="A2244:A2307" si="35">B2244&amp;C2244&amp;D2244</f>
        <v>DISTRIBUCION VOLUMEN X CRITERIO (kg ó litros)Tinto de VeranoNOROESTE</v>
      </c>
      <c r="B2244" s="12" t="s">
        <v>119</v>
      </c>
      <c r="C2244" s="12" t="s">
        <v>139</v>
      </c>
      <c r="D2244" s="12" t="s">
        <v>8</v>
      </c>
      <c r="E2244" s="13">
        <v>0.59952125907231812</v>
      </c>
      <c r="F2244" s="13">
        <v>1.6778487968782021</v>
      </c>
      <c r="G2244" s="13">
        <v>1.6819780819022312</v>
      </c>
      <c r="H2244" s="13">
        <v>1.7273203792439722</v>
      </c>
      <c r="I2244" s="13">
        <v>0</v>
      </c>
      <c r="J2244" s="13">
        <v>0</v>
      </c>
      <c r="K2244" s="13">
        <v>0</v>
      </c>
      <c r="L2244" s="13">
        <v>0</v>
      </c>
      <c r="M2244" s="13">
        <v>0</v>
      </c>
      <c r="N2244" s="13"/>
      <c r="O2244" s="13"/>
    </row>
    <row r="2245" spans="1:15" x14ac:dyDescent="0.35">
      <c r="A2245" s="12" t="str">
        <f t="shared" si="35"/>
        <v>DISTRIBUCION VOLUMEN X CRITERIO (kg ó litros)Tinto de Verano&lt;2MIL</v>
      </c>
      <c r="B2245" s="12" t="s">
        <v>119</v>
      </c>
      <c r="C2245" s="12" t="s">
        <v>139</v>
      </c>
      <c r="D2245" s="12" t="s">
        <v>9</v>
      </c>
      <c r="E2245" s="13">
        <v>5.003909187837019</v>
      </c>
      <c r="F2245" s="13">
        <v>3.3130104914495084</v>
      </c>
      <c r="G2245" s="13">
        <v>4.6045638562767079</v>
      </c>
      <c r="H2245" s="13">
        <v>3.395543057964276</v>
      </c>
      <c r="I2245" s="13">
        <v>0</v>
      </c>
      <c r="J2245" s="13">
        <v>0</v>
      </c>
      <c r="K2245" s="13">
        <v>0</v>
      </c>
      <c r="L2245" s="13">
        <v>0</v>
      </c>
      <c r="M2245" s="13">
        <v>0</v>
      </c>
      <c r="N2245" s="13"/>
      <c r="O2245" s="13"/>
    </row>
    <row r="2246" spans="1:15" x14ac:dyDescent="0.35">
      <c r="A2246" s="12" t="str">
        <f t="shared" si="35"/>
        <v>DISTRIBUCION VOLUMEN X CRITERIO (kg ó litros)Tinto de Verano2-5MIL</v>
      </c>
      <c r="B2246" s="12" t="s">
        <v>119</v>
      </c>
      <c r="C2246" s="12" t="s">
        <v>139</v>
      </c>
      <c r="D2246" s="12" t="s">
        <v>10</v>
      </c>
      <c r="E2246" s="13">
        <v>5.9307642516626995</v>
      </c>
      <c r="F2246" s="13">
        <v>5.3657710980038704</v>
      </c>
      <c r="G2246" s="13">
        <v>6.7601490613641468</v>
      </c>
      <c r="H2246" s="13">
        <v>3.4138364079075147</v>
      </c>
      <c r="I2246" s="13">
        <v>0</v>
      </c>
      <c r="J2246" s="13">
        <v>0</v>
      </c>
      <c r="K2246" s="13">
        <v>0</v>
      </c>
      <c r="L2246" s="13">
        <v>0</v>
      </c>
      <c r="M2246" s="13">
        <v>0</v>
      </c>
      <c r="N2246" s="13"/>
      <c r="O2246" s="13"/>
    </row>
    <row r="2247" spans="1:15" x14ac:dyDescent="0.35">
      <c r="A2247" s="12" t="str">
        <f t="shared" si="35"/>
        <v>DISTRIBUCION VOLUMEN X CRITERIO (kg ó litros)Tinto de Verano5-10MIL</v>
      </c>
      <c r="B2247" s="12" t="s">
        <v>119</v>
      </c>
      <c r="C2247" s="12" t="s">
        <v>139</v>
      </c>
      <c r="D2247" s="12" t="s">
        <v>11</v>
      </c>
      <c r="E2247" s="13">
        <v>5.5244573360339517</v>
      </c>
      <c r="F2247" s="13">
        <v>4.8057897756311174</v>
      </c>
      <c r="G2247" s="13">
        <v>8.2046256083441271</v>
      </c>
      <c r="H2247" s="13">
        <v>9.0840108577420189</v>
      </c>
      <c r="I2247" s="13">
        <v>0</v>
      </c>
      <c r="J2247" s="13">
        <v>0</v>
      </c>
      <c r="K2247" s="13">
        <v>0</v>
      </c>
      <c r="L2247" s="13">
        <v>0</v>
      </c>
      <c r="M2247" s="13">
        <v>0</v>
      </c>
      <c r="N2247" s="13"/>
      <c r="O2247" s="13"/>
    </row>
    <row r="2248" spans="1:15" x14ac:dyDescent="0.35">
      <c r="A2248" s="12" t="str">
        <f t="shared" si="35"/>
        <v>DISTRIBUCION VOLUMEN X CRITERIO (kg ó litros)Tinto de Verano10-30MIL</v>
      </c>
      <c r="B2248" s="12" t="s">
        <v>119</v>
      </c>
      <c r="C2248" s="12" t="s">
        <v>139</v>
      </c>
      <c r="D2248" s="12" t="s">
        <v>12</v>
      </c>
      <c r="E2248" s="13">
        <v>18.343046409006362</v>
      </c>
      <c r="F2248" s="13">
        <v>22.600158185868867</v>
      </c>
      <c r="G2248" s="13">
        <v>16.056018329034501</v>
      </c>
      <c r="H2248" s="13">
        <v>21.427864157252269</v>
      </c>
      <c r="I2248" s="13">
        <v>0</v>
      </c>
      <c r="J2248" s="13">
        <v>0</v>
      </c>
      <c r="K2248" s="13">
        <v>0</v>
      </c>
      <c r="L2248" s="13">
        <v>0</v>
      </c>
      <c r="M2248" s="13">
        <v>0</v>
      </c>
      <c r="N2248" s="13"/>
      <c r="O2248" s="13"/>
    </row>
    <row r="2249" spans="1:15" x14ac:dyDescent="0.35">
      <c r="A2249" s="12" t="str">
        <f t="shared" si="35"/>
        <v>DISTRIBUCION VOLUMEN X CRITERIO (kg ó litros)Tinto de Verano30-100MIL</v>
      </c>
      <c r="B2249" s="12" t="s">
        <v>119</v>
      </c>
      <c r="C2249" s="12" t="s">
        <v>139</v>
      </c>
      <c r="D2249" s="12" t="s">
        <v>13</v>
      </c>
      <c r="E2249" s="13">
        <v>18.178838757598712</v>
      </c>
      <c r="F2249" s="13">
        <v>20.18872967115546</v>
      </c>
      <c r="G2249" s="13">
        <v>19.753667380796202</v>
      </c>
      <c r="H2249" s="13">
        <v>18.71924023169445</v>
      </c>
      <c r="I2249" s="13">
        <v>0</v>
      </c>
      <c r="J2249" s="13">
        <v>0</v>
      </c>
      <c r="K2249" s="13">
        <v>0</v>
      </c>
      <c r="L2249" s="13">
        <v>0</v>
      </c>
      <c r="M2249" s="13">
        <v>0</v>
      </c>
      <c r="N2249" s="13"/>
      <c r="O2249" s="13"/>
    </row>
    <row r="2250" spans="1:15" x14ac:dyDescent="0.35">
      <c r="A2250" s="12" t="str">
        <f t="shared" si="35"/>
        <v>DISTRIBUCION VOLUMEN X CRITERIO (kg ó litros)Tinto de Verano100-200MIL</v>
      </c>
      <c r="B2250" s="12" t="s">
        <v>119</v>
      </c>
      <c r="C2250" s="12" t="s">
        <v>139</v>
      </c>
      <c r="D2250" s="12" t="s">
        <v>14</v>
      </c>
      <c r="E2250" s="13">
        <v>13.584949598192928</v>
      </c>
      <c r="F2250" s="13">
        <v>10.571859302161037</v>
      </c>
      <c r="G2250" s="13">
        <v>10.740212600525263</v>
      </c>
      <c r="H2250" s="13">
        <v>12.831685351008254</v>
      </c>
      <c r="I2250" s="13">
        <v>0</v>
      </c>
      <c r="J2250" s="13">
        <v>0</v>
      </c>
      <c r="K2250" s="13">
        <v>0</v>
      </c>
      <c r="L2250" s="13">
        <v>0</v>
      </c>
      <c r="M2250" s="13">
        <v>0</v>
      </c>
      <c r="N2250" s="13"/>
      <c r="O2250" s="13"/>
    </row>
    <row r="2251" spans="1:15" x14ac:dyDescent="0.35">
      <c r="A2251" s="12" t="str">
        <f t="shared" si="35"/>
        <v>DISTRIBUCION VOLUMEN X CRITERIO (kg ó litros)Tinto de Verano200-500MIL</v>
      </c>
      <c r="B2251" s="12" t="s">
        <v>119</v>
      </c>
      <c r="C2251" s="12" t="s">
        <v>139</v>
      </c>
      <c r="D2251" s="12" t="s">
        <v>15</v>
      </c>
      <c r="E2251" s="13">
        <v>10.144184947078353</v>
      </c>
      <c r="F2251" s="13">
        <v>8.5694403151715512</v>
      </c>
      <c r="G2251" s="13">
        <v>9.4082038409644948</v>
      </c>
      <c r="H2251" s="13">
        <v>9.1225993150068181</v>
      </c>
      <c r="I2251" s="13">
        <v>0</v>
      </c>
      <c r="J2251" s="13">
        <v>0</v>
      </c>
      <c r="K2251" s="13">
        <v>0</v>
      </c>
      <c r="L2251" s="13">
        <v>0</v>
      </c>
      <c r="M2251" s="13">
        <v>0</v>
      </c>
      <c r="N2251" s="13"/>
      <c r="O2251" s="13"/>
    </row>
    <row r="2252" spans="1:15" x14ac:dyDescent="0.35">
      <c r="A2252" s="12" t="str">
        <f t="shared" si="35"/>
        <v>DISTRIBUCION VOLUMEN X CRITERIO (kg ó litros)Tinto de Verano&gt;500MIL</v>
      </c>
      <c r="B2252" s="12" t="s">
        <v>119</v>
      </c>
      <c r="C2252" s="12" t="s">
        <v>139</v>
      </c>
      <c r="D2252" s="12" t="s">
        <v>16</v>
      </c>
      <c r="E2252" s="13">
        <v>23.289858460884709</v>
      </c>
      <c r="F2252" s="13">
        <v>24.585244025787841</v>
      </c>
      <c r="G2252" s="13">
        <v>24.472564474122738</v>
      </c>
      <c r="H2252" s="13">
        <v>22.005230962312904</v>
      </c>
      <c r="I2252" s="13">
        <v>0</v>
      </c>
      <c r="J2252" s="13">
        <v>0</v>
      </c>
      <c r="K2252" s="13">
        <v>0</v>
      </c>
      <c r="L2252" s="13">
        <v>0</v>
      </c>
      <c r="M2252" s="13">
        <v>0</v>
      </c>
      <c r="N2252" s="13"/>
      <c r="O2252" s="13"/>
    </row>
    <row r="2253" spans="1:15" x14ac:dyDescent="0.35">
      <c r="A2253" s="12" t="str">
        <f t="shared" si="35"/>
        <v>DISTRIBUCION VOLUMEN X CRITERIO (kg ó litros)Tinto de VeranoDE 15 A 19 AÑOS</v>
      </c>
      <c r="B2253" s="12" t="s">
        <v>119</v>
      </c>
      <c r="C2253" s="12" t="s">
        <v>139</v>
      </c>
      <c r="D2253" s="12" t="s">
        <v>39</v>
      </c>
      <c r="E2253" s="13">
        <v>0.39779430977221075</v>
      </c>
      <c r="F2253" s="13">
        <v>1.5010987523840569</v>
      </c>
      <c r="G2253" s="13">
        <v>5.0397308416736832</v>
      </c>
      <c r="H2253" s="13">
        <v>1.0776246590927245</v>
      </c>
      <c r="I2253" s="13">
        <v>0</v>
      </c>
      <c r="J2253" s="13">
        <v>0</v>
      </c>
      <c r="K2253" s="13">
        <v>0</v>
      </c>
      <c r="L2253" s="13">
        <v>0</v>
      </c>
      <c r="M2253" s="13">
        <v>0</v>
      </c>
      <c r="N2253" s="13"/>
      <c r="O2253" s="13"/>
    </row>
    <row r="2254" spans="1:15" x14ac:dyDescent="0.35">
      <c r="A2254" s="12" t="str">
        <f t="shared" si="35"/>
        <v>DISTRIBUCION VOLUMEN X CRITERIO (kg ó litros)Tinto de VeranoDE 20 A 24 AÑOS</v>
      </c>
      <c r="B2254" s="12" t="s">
        <v>119</v>
      </c>
      <c r="C2254" s="12" t="s">
        <v>139</v>
      </c>
      <c r="D2254" s="12" t="s">
        <v>40</v>
      </c>
      <c r="E2254" s="13">
        <v>5.2085252623246294</v>
      </c>
      <c r="F2254" s="13">
        <v>5.1253962425819068</v>
      </c>
      <c r="G2254" s="13">
        <v>1.3912601249174337</v>
      </c>
      <c r="H2254" s="13">
        <v>2.0431828185723888</v>
      </c>
      <c r="I2254" s="13">
        <v>0</v>
      </c>
      <c r="J2254" s="13">
        <v>0</v>
      </c>
      <c r="K2254" s="13">
        <v>0</v>
      </c>
      <c r="L2254" s="13">
        <v>0</v>
      </c>
      <c r="M2254" s="13">
        <v>0</v>
      </c>
      <c r="N2254" s="13"/>
      <c r="O2254" s="13"/>
    </row>
    <row r="2255" spans="1:15" x14ac:dyDescent="0.35">
      <c r="A2255" s="12" t="str">
        <f t="shared" si="35"/>
        <v>DISTRIBUCION VOLUMEN X CRITERIO (kg ó litros)Tinto de VeranoDE 25 A 34 AÑOS</v>
      </c>
      <c r="B2255" s="12" t="s">
        <v>119</v>
      </c>
      <c r="C2255" s="12" t="s">
        <v>139</v>
      </c>
      <c r="D2255" s="12" t="s">
        <v>41</v>
      </c>
      <c r="E2255" s="13">
        <v>10.323580646542213</v>
      </c>
      <c r="F2255" s="13">
        <v>11.739879405709734</v>
      </c>
      <c r="G2255" s="13">
        <v>9.8962197798809193</v>
      </c>
      <c r="H2255" s="13">
        <v>10.800292258963594</v>
      </c>
      <c r="I2255" s="13">
        <v>0</v>
      </c>
      <c r="J2255" s="13">
        <v>0</v>
      </c>
      <c r="K2255" s="13">
        <v>0</v>
      </c>
      <c r="L2255" s="13">
        <v>0</v>
      </c>
      <c r="M2255" s="13">
        <v>0</v>
      </c>
      <c r="N2255" s="13"/>
      <c r="O2255" s="13"/>
    </row>
    <row r="2256" spans="1:15" x14ac:dyDescent="0.35">
      <c r="A2256" s="12" t="str">
        <f t="shared" si="35"/>
        <v>DISTRIBUCION VOLUMEN X CRITERIO (kg ó litros)Tinto de VeranoDE 35 A 49 AÑOS</v>
      </c>
      <c r="B2256" s="12" t="s">
        <v>119</v>
      </c>
      <c r="C2256" s="12" t="s">
        <v>139</v>
      </c>
      <c r="D2256" s="12" t="s">
        <v>42</v>
      </c>
      <c r="E2256" s="13">
        <v>27.160290159553103</v>
      </c>
      <c r="F2256" s="13">
        <v>20.644180782992201</v>
      </c>
      <c r="G2256" s="13">
        <v>24.307912177042621</v>
      </c>
      <c r="H2256" s="13">
        <v>23.22294694704199</v>
      </c>
      <c r="I2256" s="13">
        <v>0</v>
      </c>
      <c r="J2256" s="13">
        <v>0</v>
      </c>
      <c r="K2256" s="13">
        <v>0</v>
      </c>
      <c r="L2256" s="13">
        <v>0</v>
      </c>
      <c r="M2256" s="13">
        <v>0</v>
      </c>
      <c r="N2256" s="13"/>
      <c r="O2256" s="13"/>
    </row>
    <row r="2257" spans="1:15" x14ac:dyDescent="0.35">
      <c r="A2257" s="12" t="str">
        <f t="shared" si="35"/>
        <v>DISTRIBUCION VOLUMEN X CRITERIO (kg ó litros)Tinto de VeranoDE 50 A 59 AÑOS</v>
      </c>
      <c r="B2257" s="12" t="s">
        <v>119</v>
      </c>
      <c r="C2257" s="12" t="s">
        <v>139</v>
      </c>
      <c r="D2257" s="12" t="s">
        <v>43</v>
      </c>
      <c r="E2257" s="13">
        <v>24.094628002206573</v>
      </c>
      <c r="F2257" s="13">
        <v>23.654382615127517</v>
      </c>
      <c r="G2257" s="13">
        <v>25.031991498661348</v>
      </c>
      <c r="H2257" s="13">
        <v>25.247970529040494</v>
      </c>
      <c r="I2257" s="13">
        <v>0</v>
      </c>
      <c r="J2257" s="13">
        <v>0</v>
      </c>
      <c r="K2257" s="13">
        <v>0</v>
      </c>
      <c r="L2257" s="13">
        <v>0</v>
      </c>
      <c r="M2257" s="13">
        <v>0</v>
      </c>
      <c r="N2257" s="13"/>
      <c r="O2257" s="13"/>
    </row>
    <row r="2258" spans="1:15" x14ac:dyDescent="0.35">
      <c r="A2258" s="12" t="str">
        <f t="shared" si="35"/>
        <v>DISTRIBUCION VOLUMEN X CRITERIO (kg ó litros)Tinto de VeranoDE 60 A 75 AÑOS</v>
      </c>
      <c r="B2258" s="12" t="s">
        <v>119</v>
      </c>
      <c r="C2258" s="12" t="s">
        <v>139</v>
      </c>
      <c r="D2258" s="12" t="s">
        <v>44</v>
      </c>
      <c r="E2258" s="13">
        <v>32.815187217654454</v>
      </c>
      <c r="F2258" s="13">
        <v>37.335066086455448</v>
      </c>
      <c r="G2258" s="13">
        <v>34.332895067296953</v>
      </c>
      <c r="H2258" s="13">
        <v>37.607995466809022</v>
      </c>
      <c r="I2258" s="13">
        <v>0</v>
      </c>
      <c r="J2258" s="13">
        <v>0</v>
      </c>
      <c r="K2258" s="13">
        <v>0</v>
      </c>
      <c r="L2258" s="13">
        <v>0</v>
      </c>
      <c r="M2258" s="13">
        <v>0</v>
      </c>
      <c r="N2258" s="13"/>
      <c r="O2258" s="13"/>
    </row>
    <row r="2259" spans="1:15" x14ac:dyDescent="0.35">
      <c r="A2259" s="12" t="str">
        <f t="shared" si="35"/>
        <v>DISTRIBUCION VOLUMEN X CRITERIO (kg ó litros)Tinto de VeranoALTA Y MEDIA ALTA</v>
      </c>
      <c r="B2259" s="12" t="s">
        <v>119</v>
      </c>
      <c r="C2259" s="12" t="s">
        <v>139</v>
      </c>
      <c r="D2259" s="12" t="s">
        <v>17</v>
      </c>
      <c r="E2259" s="13">
        <v>23.588388606830684</v>
      </c>
      <c r="F2259" s="13">
        <v>26.074429739438461</v>
      </c>
      <c r="G2259" s="13">
        <v>29.148665851951733</v>
      </c>
      <c r="H2259" s="13">
        <v>30.59764544650589</v>
      </c>
      <c r="I2259" s="13">
        <v>0</v>
      </c>
      <c r="J2259" s="13">
        <v>0</v>
      </c>
      <c r="K2259" s="13">
        <v>0</v>
      </c>
      <c r="L2259" s="13">
        <v>0</v>
      </c>
      <c r="M2259" s="13">
        <v>0</v>
      </c>
      <c r="N2259" s="13"/>
      <c r="O2259" s="13"/>
    </row>
    <row r="2260" spans="1:15" x14ac:dyDescent="0.35">
      <c r="A2260" s="12" t="str">
        <f t="shared" si="35"/>
        <v>DISTRIBUCION VOLUMEN X CRITERIO (kg ó litros)Tinto de VeranoMEDIA</v>
      </c>
      <c r="B2260" s="12" t="s">
        <v>119</v>
      </c>
      <c r="C2260" s="12" t="s">
        <v>139</v>
      </c>
      <c r="D2260" s="12" t="s">
        <v>18</v>
      </c>
      <c r="E2260" s="13">
        <v>28.780492030219172</v>
      </c>
      <c r="F2260" s="13">
        <v>31.34750597208329</v>
      </c>
      <c r="G2260" s="13">
        <v>34.916779626792042</v>
      </c>
      <c r="H2260" s="13">
        <v>30.239863431544627</v>
      </c>
      <c r="I2260" s="13">
        <v>0</v>
      </c>
      <c r="J2260" s="13">
        <v>0</v>
      </c>
      <c r="K2260" s="13">
        <v>0</v>
      </c>
      <c r="L2260" s="13">
        <v>0</v>
      </c>
      <c r="M2260" s="13">
        <v>0</v>
      </c>
      <c r="N2260" s="13"/>
      <c r="O2260" s="13"/>
    </row>
    <row r="2261" spans="1:15" x14ac:dyDescent="0.35">
      <c r="A2261" s="12" t="str">
        <f t="shared" si="35"/>
        <v>DISTRIBUCION VOLUMEN X CRITERIO (kg ó litros)Tinto de VeranoMEDIA BAJA</v>
      </c>
      <c r="B2261" s="12" t="s">
        <v>119</v>
      </c>
      <c r="C2261" s="12" t="s">
        <v>139</v>
      </c>
      <c r="D2261" s="12" t="s">
        <v>19</v>
      </c>
      <c r="E2261" s="13">
        <v>24.035272889344238</v>
      </c>
      <c r="F2261" s="13">
        <v>19.607262338430726</v>
      </c>
      <c r="G2261" s="13">
        <v>18.71830532979321</v>
      </c>
      <c r="H2261" s="13">
        <v>22.142316939387186</v>
      </c>
      <c r="I2261" s="13">
        <v>0</v>
      </c>
      <c r="J2261" s="13">
        <v>0</v>
      </c>
      <c r="K2261" s="13">
        <v>0</v>
      </c>
      <c r="L2261" s="13">
        <v>0</v>
      </c>
      <c r="M2261" s="13">
        <v>0</v>
      </c>
      <c r="N2261" s="13"/>
      <c r="O2261" s="13"/>
    </row>
    <row r="2262" spans="1:15" x14ac:dyDescent="0.35">
      <c r="A2262" s="12" t="str">
        <f t="shared" si="35"/>
        <v>DISTRIBUCION VOLUMEN X CRITERIO (kg ó litros)Tinto de VeranoBAJA</v>
      </c>
      <c r="B2262" s="12" t="s">
        <v>119</v>
      </c>
      <c r="C2262" s="12" t="s">
        <v>139</v>
      </c>
      <c r="D2262" s="12" t="s">
        <v>20</v>
      </c>
      <c r="E2262" s="13">
        <v>23.595862222604648</v>
      </c>
      <c r="F2262" s="13">
        <v>22.970803096139225</v>
      </c>
      <c r="G2262" s="13">
        <v>17.216254614018986</v>
      </c>
      <c r="H2262" s="13">
        <v>17.020179750733043</v>
      </c>
      <c r="I2262" s="13">
        <v>0</v>
      </c>
      <c r="J2262" s="13">
        <v>0</v>
      </c>
      <c r="K2262" s="13">
        <v>0</v>
      </c>
      <c r="L2262" s="13">
        <v>0</v>
      </c>
      <c r="M2262" s="13">
        <v>0</v>
      </c>
      <c r="N2262" s="13"/>
      <c r="O2262" s="13"/>
    </row>
    <row r="2263" spans="1:15" x14ac:dyDescent="0.35">
      <c r="A2263" s="12" t="str">
        <f t="shared" si="35"/>
        <v>DISTRIBUCION VOLUMEN X CRITERIO (kg ó litros)Tinto de VeranoHOMBRE</v>
      </c>
      <c r="B2263" s="12" t="s">
        <v>119</v>
      </c>
      <c r="C2263" s="12" t="s">
        <v>139</v>
      </c>
      <c r="D2263" s="12" t="s">
        <v>21</v>
      </c>
      <c r="E2263" s="13">
        <v>47.954747686006769</v>
      </c>
      <c r="F2263" s="13">
        <v>47.696557964567724</v>
      </c>
      <c r="G2263" s="13">
        <v>50.362140429974524</v>
      </c>
      <c r="H2263" s="13">
        <v>49.637735607599112</v>
      </c>
      <c r="I2263" s="13">
        <v>0</v>
      </c>
      <c r="J2263" s="13">
        <v>0</v>
      </c>
      <c r="K2263" s="13">
        <v>0</v>
      </c>
      <c r="L2263" s="13">
        <v>0</v>
      </c>
      <c r="M2263" s="13">
        <v>0</v>
      </c>
      <c r="N2263" s="13"/>
      <c r="O2263" s="13"/>
    </row>
    <row r="2264" spans="1:15" x14ac:dyDescent="0.35">
      <c r="A2264" s="12" t="str">
        <f t="shared" si="35"/>
        <v>DISTRIBUCION VOLUMEN X CRITERIO (kg ó litros)Tinto de VeranoMUJER</v>
      </c>
      <c r="B2264" s="12" t="s">
        <v>119</v>
      </c>
      <c r="C2264" s="12" t="s">
        <v>139</v>
      </c>
      <c r="D2264" s="12" t="s">
        <v>22</v>
      </c>
      <c r="E2264" s="13">
        <v>52.045259472629027</v>
      </c>
      <c r="F2264" s="13">
        <v>52.303451204165881</v>
      </c>
      <c r="G2264" s="13">
        <v>49.637865896340784</v>
      </c>
      <c r="H2264" s="13">
        <v>50.362267574212737</v>
      </c>
      <c r="I2264" s="13">
        <v>0</v>
      </c>
      <c r="J2264" s="13">
        <v>0</v>
      </c>
      <c r="K2264" s="13">
        <v>0</v>
      </c>
      <c r="L2264" s="13">
        <v>0</v>
      </c>
      <c r="M2264" s="13">
        <v>0</v>
      </c>
      <c r="N2264" s="13"/>
      <c r="O2264" s="13"/>
    </row>
    <row r="2265" spans="1:15" x14ac:dyDescent="0.35">
      <c r="A2265" s="12" t="str">
        <f t="shared" si="35"/>
        <v>DISTRIBUCION VOLUMEN X CRITERIO (kg ó litros)Sangria de VinoT.ESPAÑA</v>
      </c>
      <c r="B2265" s="12" t="s">
        <v>119</v>
      </c>
      <c r="C2265" s="12" t="s">
        <v>140</v>
      </c>
      <c r="D2265" s="12" t="s">
        <v>36</v>
      </c>
      <c r="E2265" s="13">
        <v>100</v>
      </c>
      <c r="F2265" s="13">
        <v>100</v>
      </c>
      <c r="G2265" s="13">
        <v>100</v>
      </c>
      <c r="H2265" s="13">
        <v>100</v>
      </c>
      <c r="I2265" s="13">
        <v>0</v>
      </c>
      <c r="J2265" s="13">
        <v>0</v>
      </c>
      <c r="K2265" s="13">
        <v>0</v>
      </c>
      <c r="L2265" s="13">
        <v>0</v>
      </c>
      <c r="M2265" s="13">
        <v>0</v>
      </c>
      <c r="N2265" s="13"/>
      <c r="O2265" s="13"/>
    </row>
    <row r="2266" spans="1:15" x14ac:dyDescent="0.35">
      <c r="A2266" s="12" t="str">
        <f t="shared" si="35"/>
        <v>DISTRIBUCION VOLUMEN X CRITERIO (kg ó litros)Sangria de VinoBCN AM</v>
      </c>
      <c r="B2266" s="12" t="s">
        <v>119</v>
      </c>
      <c r="C2266" s="12" t="s">
        <v>140</v>
      </c>
      <c r="D2266" s="12" t="s">
        <v>1</v>
      </c>
      <c r="E2266" s="13">
        <v>13.714443669705648</v>
      </c>
      <c r="F2266" s="13">
        <v>13.445028509768923</v>
      </c>
      <c r="G2266" s="13">
        <v>17.233959205489128</v>
      </c>
      <c r="H2266" s="13">
        <v>10.673455194201541</v>
      </c>
      <c r="I2266" s="13">
        <v>0</v>
      </c>
      <c r="J2266" s="13">
        <v>0</v>
      </c>
      <c r="K2266" s="13">
        <v>0</v>
      </c>
      <c r="L2266" s="13">
        <v>0</v>
      </c>
      <c r="M2266" s="13">
        <v>0</v>
      </c>
      <c r="N2266" s="13"/>
      <c r="O2266" s="13"/>
    </row>
    <row r="2267" spans="1:15" x14ac:dyDescent="0.35">
      <c r="A2267" s="12" t="str">
        <f t="shared" si="35"/>
        <v>DISTRIBUCION VOLUMEN X CRITERIO (kg ó litros)Sangria de VinoREST.CAT ARAGON</v>
      </c>
      <c r="B2267" s="12" t="s">
        <v>119</v>
      </c>
      <c r="C2267" s="12" t="s">
        <v>140</v>
      </c>
      <c r="D2267" s="12" t="s">
        <v>2</v>
      </c>
      <c r="E2267" s="13">
        <v>22.855301974430251</v>
      </c>
      <c r="F2267" s="13">
        <v>24.23773496632483</v>
      </c>
      <c r="G2267" s="13">
        <v>16.449483583942527</v>
      </c>
      <c r="H2267" s="13">
        <v>14.892813380319087</v>
      </c>
      <c r="I2267" s="13">
        <v>0</v>
      </c>
      <c r="J2267" s="13">
        <v>0</v>
      </c>
      <c r="K2267" s="13">
        <v>0</v>
      </c>
      <c r="L2267" s="13">
        <v>0</v>
      </c>
      <c r="M2267" s="13">
        <v>0</v>
      </c>
      <c r="N2267" s="13"/>
      <c r="O2267" s="13"/>
    </row>
    <row r="2268" spans="1:15" x14ac:dyDescent="0.35">
      <c r="A2268" s="12" t="str">
        <f t="shared" si="35"/>
        <v>DISTRIBUCION VOLUMEN X CRITERIO (kg ó litros)Sangria de VinoLEVANTE</v>
      </c>
      <c r="B2268" s="12" t="s">
        <v>119</v>
      </c>
      <c r="C2268" s="12" t="s">
        <v>140</v>
      </c>
      <c r="D2268" s="12" t="s">
        <v>3</v>
      </c>
      <c r="E2268" s="13">
        <v>22.563332012431768</v>
      </c>
      <c r="F2268" s="13">
        <v>25.592971221015688</v>
      </c>
      <c r="G2268" s="13">
        <v>29.427081572054142</v>
      </c>
      <c r="H2268" s="13">
        <v>35.402751369486332</v>
      </c>
      <c r="I2268" s="13">
        <v>0</v>
      </c>
      <c r="J2268" s="13">
        <v>0</v>
      </c>
      <c r="K2268" s="13">
        <v>0</v>
      </c>
      <c r="L2268" s="13">
        <v>0</v>
      </c>
      <c r="M2268" s="13">
        <v>0</v>
      </c>
      <c r="N2268" s="13"/>
      <c r="O2268" s="13"/>
    </row>
    <row r="2269" spans="1:15" x14ac:dyDescent="0.35">
      <c r="A2269" s="12" t="str">
        <f t="shared" si="35"/>
        <v>DISTRIBUCION VOLUMEN X CRITERIO (kg ó litros)Sangria de VinoANDALUCIA</v>
      </c>
      <c r="B2269" s="12" t="s">
        <v>119</v>
      </c>
      <c r="C2269" s="12" t="s">
        <v>140</v>
      </c>
      <c r="D2269" s="12" t="s">
        <v>4</v>
      </c>
      <c r="E2269" s="13">
        <v>11.273676577187578</v>
      </c>
      <c r="F2269" s="13">
        <v>12.368709447272252</v>
      </c>
      <c r="G2269" s="13">
        <v>7.5232110345359162</v>
      </c>
      <c r="H2269" s="13">
        <v>6.6234727375136231</v>
      </c>
      <c r="I2269" s="13">
        <v>0</v>
      </c>
      <c r="J2269" s="13">
        <v>0</v>
      </c>
      <c r="K2269" s="13">
        <v>0</v>
      </c>
      <c r="L2269" s="13">
        <v>0</v>
      </c>
      <c r="M2269" s="13">
        <v>0</v>
      </c>
      <c r="N2269" s="13"/>
      <c r="O2269" s="13"/>
    </row>
    <row r="2270" spans="1:15" x14ac:dyDescent="0.35">
      <c r="A2270" s="12" t="str">
        <f t="shared" si="35"/>
        <v>DISTRIBUCION VOLUMEN X CRITERIO (kg ó litros)Sangria de VinoMDD AM</v>
      </c>
      <c r="B2270" s="12" t="s">
        <v>119</v>
      </c>
      <c r="C2270" s="12" t="s">
        <v>140</v>
      </c>
      <c r="D2270" s="12" t="s">
        <v>5</v>
      </c>
      <c r="E2270" s="13">
        <v>10.11777861236115</v>
      </c>
      <c r="F2270" s="13">
        <v>5.4542186816636207</v>
      </c>
      <c r="G2270" s="13">
        <v>10.971806504630839</v>
      </c>
      <c r="H2270" s="13">
        <v>10.060830728780232</v>
      </c>
      <c r="I2270" s="13">
        <v>0</v>
      </c>
      <c r="J2270" s="13">
        <v>0</v>
      </c>
      <c r="K2270" s="13">
        <v>0</v>
      </c>
      <c r="L2270" s="13">
        <v>0</v>
      </c>
      <c r="M2270" s="13">
        <v>0</v>
      </c>
      <c r="N2270" s="13"/>
      <c r="O2270" s="13"/>
    </row>
    <row r="2271" spans="1:15" x14ac:dyDescent="0.35">
      <c r="A2271" s="12" t="str">
        <f t="shared" si="35"/>
        <v>DISTRIBUCION VOLUMEN X CRITERIO (kg ó litros)Sangria de VinoRTO CENTRO</v>
      </c>
      <c r="B2271" s="12" t="s">
        <v>119</v>
      </c>
      <c r="C2271" s="12" t="s">
        <v>140</v>
      </c>
      <c r="D2271" s="12" t="s">
        <v>6</v>
      </c>
      <c r="E2271" s="13">
        <v>6.3556960088291703</v>
      </c>
      <c r="F2271" s="13">
        <v>7.9437986332528157</v>
      </c>
      <c r="G2271" s="13">
        <v>5.1931823820608303</v>
      </c>
      <c r="H2271" s="13">
        <v>6.466573747217824</v>
      </c>
      <c r="I2271" s="13">
        <v>0</v>
      </c>
      <c r="J2271" s="13">
        <v>0</v>
      </c>
      <c r="K2271" s="13">
        <v>0</v>
      </c>
      <c r="L2271" s="13">
        <v>0</v>
      </c>
      <c r="M2271" s="13">
        <v>0</v>
      </c>
      <c r="N2271" s="13"/>
      <c r="O2271" s="13"/>
    </row>
    <row r="2272" spans="1:15" x14ac:dyDescent="0.35">
      <c r="A2272" s="12" t="str">
        <f t="shared" si="35"/>
        <v>DISTRIBUCION VOLUMEN X CRITERIO (kg ó litros)Sangria de VinoNORTE-CENTRO</v>
      </c>
      <c r="B2272" s="12" t="s">
        <v>119</v>
      </c>
      <c r="C2272" s="12" t="s">
        <v>140</v>
      </c>
      <c r="D2272" s="12" t="s">
        <v>7</v>
      </c>
      <c r="E2272" s="13">
        <v>3.5859117681829424</v>
      </c>
      <c r="F2272" s="13">
        <v>3.5421960572050084</v>
      </c>
      <c r="G2272" s="13">
        <v>6.3760724585978696</v>
      </c>
      <c r="H2272" s="13">
        <v>7.8938900143296378</v>
      </c>
      <c r="I2272" s="13">
        <v>0</v>
      </c>
      <c r="J2272" s="13">
        <v>0</v>
      </c>
      <c r="K2272" s="13">
        <v>0</v>
      </c>
      <c r="L2272" s="13">
        <v>0</v>
      </c>
      <c r="M2272" s="13">
        <v>0</v>
      </c>
      <c r="N2272" s="13"/>
      <c r="O2272" s="13"/>
    </row>
    <row r="2273" spans="1:15" x14ac:dyDescent="0.35">
      <c r="A2273" s="12" t="str">
        <f t="shared" si="35"/>
        <v>DISTRIBUCION VOLUMEN X CRITERIO (kg ó litros)Sangria de VinoNOROESTE</v>
      </c>
      <c r="B2273" s="12" t="s">
        <v>119</v>
      </c>
      <c r="C2273" s="12" t="s">
        <v>140</v>
      </c>
      <c r="D2273" s="12" t="s">
        <v>8</v>
      </c>
      <c r="E2273" s="13">
        <v>9.5338337301223106</v>
      </c>
      <c r="F2273" s="13">
        <v>7.4153550543075513</v>
      </c>
      <c r="G2273" s="13">
        <v>6.825190546826124</v>
      </c>
      <c r="H2273" s="13">
        <v>7.9862062536143394</v>
      </c>
      <c r="I2273" s="13">
        <v>0</v>
      </c>
      <c r="J2273" s="13">
        <v>0</v>
      </c>
      <c r="K2273" s="13">
        <v>0</v>
      </c>
      <c r="L2273" s="13">
        <v>0</v>
      </c>
      <c r="M2273" s="13">
        <v>0</v>
      </c>
      <c r="N2273" s="13"/>
      <c r="O2273" s="13"/>
    </row>
    <row r="2274" spans="1:15" x14ac:dyDescent="0.35">
      <c r="A2274" s="12" t="str">
        <f t="shared" si="35"/>
        <v>DISTRIBUCION VOLUMEN X CRITERIO (kg ó litros)Sangria de Vino&lt;2MIL</v>
      </c>
      <c r="B2274" s="12" t="s">
        <v>119</v>
      </c>
      <c r="C2274" s="12" t="s">
        <v>140</v>
      </c>
      <c r="D2274" s="12" t="s">
        <v>9</v>
      </c>
      <c r="E2274" s="13">
        <v>10.274460805778471</v>
      </c>
      <c r="F2274" s="13">
        <v>11.372482133962629</v>
      </c>
      <c r="G2274" s="13">
        <v>8.8937585790735323</v>
      </c>
      <c r="H2274" s="13">
        <v>8.6224991555541859</v>
      </c>
      <c r="I2274" s="13">
        <v>0</v>
      </c>
      <c r="J2274" s="13">
        <v>0</v>
      </c>
      <c r="K2274" s="13">
        <v>0</v>
      </c>
      <c r="L2274" s="13">
        <v>0</v>
      </c>
      <c r="M2274" s="13">
        <v>0</v>
      </c>
      <c r="N2274" s="13"/>
      <c r="O2274" s="13"/>
    </row>
    <row r="2275" spans="1:15" x14ac:dyDescent="0.35">
      <c r="A2275" s="12" t="str">
        <f t="shared" si="35"/>
        <v>DISTRIBUCION VOLUMEN X CRITERIO (kg ó litros)Sangria de Vino2-5MIL</v>
      </c>
      <c r="B2275" s="12" t="s">
        <v>119</v>
      </c>
      <c r="C2275" s="12" t="s">
        <v>140</v>
      </c>
      <c r="D2275" s="12" t="s">
        <v>10</v>
      </c>
      <c r="E2275" s="13">
        <v>7.6992325127669874</v>
      </c>
      <c r="F2275" s="13">
        <v>5.6027143949205653</v>
      </c>
      <c r="G2275" s="13">
        <v>15.921426244724904</v>
      </c>
      <c r="H2275" s="13">
        <v>24.854416043371639</v>
      </c>
      <c r="I2275" s="13">
        <v>0</v>
      </c>
      <c r="J2275" s="13">
        <v>0</v>
      </c>
      <c r="K2275" s="13">
        <v>0</v>
      </c>
      <c r="L2275" s="13">
        <v>0</v>
      </c>
      <c r="M2275" s="13">
        <v>0</v>
      </c>
      <c r="N2275" s="13"/>
      <c r="O2275" s="13"/>
    </row>
    <row r="2276" spans="1:15" x14ac:dyDescent="0.35">
      <c r="A2276" s="12" t="str">
        <f t="shared" si="35"/>
        <v>DISTRIBUCION VOLUMEN X CRITERIO (kg ó litros)Sangria de Vino5-10MIL</v>
      </c>
      <c r="B2276" s="12" t="s">
        <v>119</v>
      </c>
      <c r="C2276" s="12" t="s">
        <v>140</v>
      </c>
      <c r="D2276" s="12" t="s">
        <v>11</v>
      </c>
      <c r="E2276" s="13">
        <v>8.7989887908734126</v>
      </c>
      <c r="F2276" s="13">
        <v>11.92413306614564</v>
      </c>
      <c r="G2276" s="13">
        <v>6.3269226389659119</v>
      </c>
      <c r="H2276" s="13">
        <v>3.7068651992122543</v>
      </c>
      <c r="I2276" s="13">
        <v>0</v>
      </c>
      <c r="J2276" s="13">
        <v>0</v>
      </c>
      <c r="K2276" s="13">
        <v>0</v>
      </c>
      <c r="L2276" s="13">
        <v>0</v>
      </c>
      <c r="M2276" s="13">
        <v>0</v>
      </c>
      <c r="N2276" s="13"/>
      <c r="O2276" s="13"/>
    </row>
    <row r="2277" spans="1:15" x14ac:dyDescent="0.35">
      <c r="A2277" s="12" t="str">
        <f t="shared" si="35"/>
        <v>DISTRIBUCION VOLUMEN X CRITERIO (kg ó litros)Sangria de Vino10-30MIL</v>
      </c>
      <c r="B2277" s="12" t="s">
        <v>119</v>
      </c>
      <c r="C2277" s="12" t="s">
        <v>140</v>
      </c>
      <c r="D2277" s="12" t="s">
        <v>12</v>
      </c>
      <c r="E2277" s="13">
        <v>16.54425041299238</v>
      </c>
      <c r="F2277" s="13">
        <v>9.6739460185065731</v>
      </c>
      <c r="G2277" s="13">
        <v>18.052529276618053</v>
      </c>
      <c r="H2277" s="13">
        <v>9.9419569260366174</v>
      </c>
      <c r="I2277" s="13">
        <v>0</v>
      </c>
      <c r="J2277" s="13">
        <v>0</v>
      </c>
      <c r="K2277" s="13">
        <v>0</v>
      </c>
      <c r="L2277" s="13">
        <v>0</v>
      </c>
      <c r="M2277" s="13">
        <v>0</v>
      </c>
      <c r="N2277" s="13"/>
      <c r="O2277" s="13"/>
    </row>
    <row r="2278" spans="1:15" x14ac:dyDescent="0.35">
      <c r="A2278" s="12" t="str">
        <f t="shared" si="35"/>
        <v>DISTRIBUCION VOLUMEN X CRITERIO (kg ó litros)Sangria de Vino30-100MIL</v>
      </c>
      <c r="B2278" s="12" t="s">
        <v>119</v>
      </c>
      <c r="C2278" s="12" t="s">
        <v>140</v>
      </c>
      <c r="D2278" s="12" t="s">
        <v>13</v>
      </c>
      <c r="E2278" s="13">
        <v>25.347432175139879</v>
      </c>
      <c r="F2278" s="13">
        <v>19.794601136871844</v>
      </c>
      <c r="G2278" s="13">
        <v>14.919047148836395</v>
      </c>
      <c r="H2278" s="13">
        <v>19.170174224832994</v>
      </c>
      <c r="I2278" s="13">
        <v>0</v>
      </c>
      <c r="J2278" s="13">
        <v>0</v>
      </c>
      <c r="K2278" s="13">
        <v>0</v>
      </c>
      <c r="L2278" s="13">
        <v>0</v>
      </c>
      <c r="M2278" s="13">
        <v>0</v>
      </c>
      <c r="N2278" s="13"/>
      <c r="O2278" s="13"/>
    </row>
    <row r="2279" spans="1:15" x14ac:dyDescent="0.35">
      <c r="A2279" s="12" t="str">
        <f t="shared" si="35"/>
        <v>DISTRIBUCION VOLUMEN X CRITERIO (kg ó litros)Sangria de Vino100-200MIL</v>
      </c>
      <c r="B2279" s="12" t="s">
        <v>119</v>
      </c>
      <c r="C2279" s="12" t="s">
        <v>140</v>
      </c>
      <c r="D2279" s="12" t="s">
        <v>14</v>
      </c>
      <c r="E2279" s="13">
        <v>8.2297816020837846</v>
      </c>
      <c r="F2279" s="13">
        <v>7.7791164213579806</v>
      </c>
      <c r="G2279" s="13">
        <v>6.5255134162714734</v>
      </c>
      <c r="H2279" s="13">
        <v>9.8490444475626209</v>
      </c>
      <c r="I2279" s="13">
        <v>0</v>
      </c>
      <c r="J2279" s="13">
        <v>0</v>
      </c>
      <c r="K2279" s="13">
        <v>0</v>
      </c>
      <c r="L2279" s="13">
        <v>0</v>
      </c>
      <c r="M2279" s="13">
        <v>0</v>
      </c>
      <c r="N2279" s="13"/>
      <c r="O2279" s="13"/>
    </row>
    <row r="2280" spans="1:15" x14ac:dyDescent="0.35">
      <c r="A2280" s="12" t="str">
        <f t="shared" si="35"/>
        <v>DISTRIBUCION VOLUMEN X CRITERIO (kg ó litros)Sangria de Vino200-500MIL</v>
      </c>
      <c r="B2280" s="12" t="s">
        <v>119</v>
      </c>
      <c r="C2280" s="12" t="s">
        <v>140</v>
      </c>
      <c r="D2280" s="12" t="s">
        <v>15</v>
      </c>
      <c r="E2280" s="13">
        <v>13.126749481620672</v>
      </c>
      <c r="F2280" s="13">
        <v>22.665464915350423</v>
      </c>
      <c r="G2280" s="13">
        <v>17.623375053951261</v>
      </c>
      <c r="H2280" s="13">
        <v>10.164767284514848</v>
      </c>
      <c r="I2280" s="13">
        <v>0</v>
      </c>
      <c r="J2280" s="13">
        <v>0</v>
      </c>
      <c r="K2280" s="13">
        <v>0</v>
      </c>
      <c r="L2280" s="13">
        <v>0</v>
      </c>
      <c r="M2280" s="13">
        <v>0</v>
      </c>
      <c r="N2280" s="13"/>
      <c r="O2280" s="13"/>
    </row>
    <row r="2281" spans="1:15" x14ac:dyDescent="0.35">
      <c r="A2281" s="12" t="str">
        <f t="shared" si="35"/>
        <v>DISTRIBUCION VOLUMEN X CRITERIO (kg ó litros)Sangria de Vino&gt;500MIL</v>
      </c>
      <c r="B2281" s="12" t="s">
        <v>119</v>
      </c>
      <c r="C2281" s="12" t="s">
        <v>140</v>
      </c>
      <c r="D2281" s="12" t="s">
        <v>16</v>
      </c>
      <c r="E2281" s="13">
        <v>9.979090413443485</v>
      </c>
      <c r="F2281" s="13">
        <v>11.187546982126275</v>
      </c>
      <c r="G2281" s="13">
        <v>11.737417279056892</v>
      </c>
      <c r="H2281" s="13">
        <v>13.690272086159425</v>
      </c>
      <c r="I2281" s="13">
        <v>0</v>
      </c>
      <c r="J2281" s="13">
        <v>0</v>
      </c>
      <c r="K2281" s="13">
        <v>0</v>
      </c>
      <c r="L2281" s="13">
        <v>0</v>
      </c>
      <c r="M2281" s="13">
        <v>0</v>
      </c>
      <c r="N2281" s="13"/>
      <c r="O2281" s="13"/>
    </row>
    <row r="2282" spans="1:15" x14ac:dyDescent="0.35">
      <c r="A2282" s="12" t="str">
        <f t="shared" si="35"/>
        <v>DISTRIBUCION VOLUMEN X CRITERIO (kg ó litros)Sangria de VinoDE 15 A 19 AÑOS</v>
      </c>
      <c r="B2282" s="12" t="s">
        <v>119</v>
      </c>
      <c r="C2282" s="12" t="s">
        <v>140</v>
      </c>
      <c r="D2282" s="12" t="s">
        <v>39</v>
      </c>
      <c r="E2282" s="13">
        <v>5.5793093149615247</v>
      </c>
      <c r="F2282" s="13">
        <v>0.52863395966772453</v>
      </c>
      <c r="G2282" s="13">
        <v>1.4408528462204526</v>
      </c>
      <c r="H2282" s="13">
        <v>1.0874913239040944</v>
      </c>
      <c r="I2282" s="13">
        <v>0</v>
      </c>
      <c r="J2282" s="13">
        <v>0</v>
      </c>
      <c r="K2282" s="13">
        <v>0</v>
      </c>
      <c r="L2282" s="13">
        <v>0</v>
      </c>
      <c r="M2282" s="13">
        <v>0</v>
      </c>
      <c r="N2282" s="13"/>
      <c r="O2282" s="13"/>
    </row>
    <row r="2283" spans="1:15" x14ac:dyDescent="0.35">
      <c r="A2283" s="12" t="str">
        <f t="shared" si="35"/>
        <v>DISTRIBUCION VOLUMEN X CRITERIO (kg ó litros)Sangria de VinoDE 20 A 24 AÑOS</v>
      </c>
      <c r="B2283" s="12" t="s">
        <v>119</v>
      </c>
      <c r="C2283" s="12" t="s">
        <v>140</v>
      </c>
      <c r="D2283" s="12" t="s">
        <v>40</v>
      </c>
      <c r="E2283" s="13">
        <v>5.1314887830957785</v>
      </c>
      <c r="F2283" s="13">
        <v>4.2619125679203123</v>
      </c>
      <c r="G2283" s="13">
        <v>6.3090882991212185</v>
      </c>
      <c r="H2283" s="13">
        <v>2.6973607829476931</v>
      </c>
      <c r="I2283" s="13">
        <v>0</v>
      </c>
      <c r="J2283" s="13">
        <v>0</v>
      </c>
      <c r="K2283" s="13">
        <v>0</v>
      </c>
      <c r="L2283" s="13">
        <v>0</v>
      </c>
      <c r="M2283" s="13">
        <v>0</v>
      </c>
      <c r="N2283" s="13"/>
      <c r="O2283" s="13"/>
    </row>
    <row r="2284" spans="1:15" x14ac:dyDescent="0.35">
      <c r="A2284" s="12" t="str">
        <f t="shared" si="35"/>
        <v>DISTRIBUCION VOLUMEN X CRITERIO (kg ó litros)Sangria de VinoDE 25 A 34 AÑOS</v>
      </c>
      <c r="B2284" s="12" t="s">
        <v>119</v>
      </c>
      <c r="C2284" s="12" t="s">
        <v>140</v>
      </c>
      <c r="D2284" s="12" t="s">
        <v>41</v>
      </c>
      <c r="E2284" s="13">
        <v>16.013794558067037</v>
      </c>
      <c r="F2284" s="13">
        <v>15.69348127427148</v>
      </c>
      <c r="G2284" s="13">
        <v>10.654134415456941</v>
      </c>
      <c r="H2284" s="13">
        <v>6.8465491354116388</v>
      </c>
      <c r="I2284" s="13">
        <v>0</v>
      </c>
      <c r="J2284" s="13">
        <v>0</v>
      </c>
      <c r="K2284" s="13">
        <v>0</v>
      </c>
      <c r="L2284" s="13">
        <v>0</v>
      </c>
      <c r="M2284" s="13">
        <v>0</v>
      </c>
      <c r="N2284" s="13"/>
      <c r="O2284" s="13"/>
    </row>
    <row r="2285" spans="1:15" x14ac:dyDescent="0.35">
      <c r="A2285" s="12" t="str">
        <f t="shared" si="35"/>
        <v>DISTRIBUCION VOLUMEN X CRITERIO (kg ó litros)Sangria de VinoDE 35 A 49 AÑOS</v>
      </c>
      <c r="B2285" s="12" t="s">
        <v>119</v>
      </c>
      <c r="C2285" s="12" t="s">
        <v>140</v>
      </c>
      <c r="D2285" s="12" t="s">
        <v>42</v>
      </c>
      <c r="E2285" s="13">
        <v>25.594252581007947</v>
      </c>
      <c r="F2285" s="13">
        <v>26.219944609552837</v>
      </c>
      <c r="G2285" s="13">
        <v>23.587787644751391</v>
      </c>
      <c r="H2285" s="13">
        <v>22.852018059856668</v>
      </c>
      <c r="I2285" s="13">
        <v>0</v>
      </c>
      <c r="J2285" s="13">
        <v>0</v>
      </c>
      <c r="K2285" s="13">
        <v>0</v>
      </c>
      <c r="L2285" s="13">
        <v>0</v>
      </c>
      <c r="M2285" s="13">
        <v>0</v>
      </c>
      <c r="N2285" s="13"/>
      <c r="O2285" s="13"/>
    </row>
    <row r="2286" spans="1:15" x14ac:dyDescent="0.35">
      <c r="A2286" s="12" t="str">
        <f t="shared" si="35"/>
        <v>DISTRIBUCION VOLUMEN X CRITERIO (kg ó litros)Sangria de VinoDE 50 A 59 AÑOS</v>
      </c>
      <c r="B2286" s="12" t="s">
        <v>119</v>
      </c>
      <c r="C2286" s="12" t="s">
        <v>140</v>
      </c>
      <c r="D2286" s="12" t="s">
        <v>43</v>
      </c>
      <c r="E2286" s="13">
        <v>23.908663642981693</v>
      </c>
      <c r="F2286" s="13">
        <v>20.397533588757206</v>
      </c>
      <c r="G2286" s="13">
        <v>28.855805481954771</v>
      </c>
      <c r="H2286" s="13">
        <v>20.927624261253889</v>
      </c>
      <c r="I2286" s="13">
        <v>0</v>
      </c>
      <c r="J2286" s="13">
        <v>0</v>
      </c>
      <c r="K2286" s="13">
        <v>0</v>
      </c>
      <c r="L2286" s="13">
        <v>0</v>
      </c>
      <c r="M2286" s="13">
        <v>0</v>
      </c>
      <c r="N2286" s="13"/>
      <c r="O2286" s="13"/>
    </row>
    <row r="2287" spans="1:15" x14ac:dyDescent="0.35">
      <c r="A2287" s="12" t="str">
        <f t="shared" si="35"/>
        <v>DISTRIBUCION VOLUMEN X CRITERIO (kg ó litros)Sangria de VinoDE 60 A 75 AÑOS</v>
      </c>
      <c r="B2287" s="12" t="s">
        <v>119</v>
      </c>
      <c r="C2287" s="12" t="s">
        <v>140</v>
      </c>
      <c r="D2287" s="12" t="s">
        <v>44</v>
      </c>
      <c r="E2287" s="13">
        <v>23.772483196421039</v>
      </c>
      <c r="F2287" s="13">
        <v>32.898502626634517</v>
      </c>
      <c r="G2287" s="13">
        <v>29.152314226233074</v>
      </c>
      <c r="H2287" s="13">
        <v>45.58895429607896</v>
      </c>
      <c r="I2287" s="13">
        <v>0</v>
      </c>
      <c r="J2287" s="13">
        <v>0</v>
      </c>
      <c r="K2287" s="13">
        <v>0</v>
      </c>
      <c r="L2287" s="13">
        <v>0</v>
      </c>
      <c r="M2287" s="13">
        <v>0</v>
      </c>
      <c r="N2287" s="13"/>
      <c r="O2287" s="13"/>
    </row>
    <row r="2288" spans="1:15" x14ac:dyDescent="0.35">
      <c r="A2288" s="12" t="str">
        <f t="shared" si="35"/>
        <v>DISTRIBUCION VOLUMEN X CRITERIO (kg ó litros)Sangria de VinoALTA Y MEDIA ALTA</v>
      </c>
      <c r="B2288" s="12" t="s">
        <v>119</v>
      </c>
      <c r="C2288" s="12" t="s">
        <v>140</v>
      </c>
      <c r="D2288" s="12" t="s">
        <v>17</v>
      </c>
      <c r="E2288" s="13">
        <v>17.625358646162748</v>
      </c>
      <c r="F2288" s="13">
        <v>18.496289513817306</v>
      </c>
      <c r="G2288" s="13">
        <v>23.532803103903039</v>
      </c>
      <c r="H2288" s="13">
        <v>21.320680991193971</v>
      </c>
      <c r="I2288" s="13">
        <v>0</v>
      </c>
      <c r="J2288" s="13">
        <v>0</v>
      </c>
      <c r="K2288" s="13">
        <v>0</v>
      </c>
      <c r="L2288" s="13">
        <v>0</v>
      </c>
      <c r="M2288" s="13">
        <v>0</v>
      </c>
      <c r="N2288" s="13"/>
      <c r="O2288" s="13"/>
    </row>
    <row r="2289" spans="1:15" x14ac:dyDescent="0.35">
      <c r="A2289" s="12" t="str">
        <f t="shared" si="35"/>
        <v>DISTRIBUCION VOLUMEN X CRITERIO (kg ó litros)Sangria de VinoMEDIA</v>
      </c>
      <c r="B2289" s="12" t="s">
        <v>119</v>
      </c>
      <c r="C2289" s="12" t="s">
        <v>140</v>
      </c>
      <c r="D2289" s="12" t="s">
        <v>18</v>
      </c>
      <c r="E2289" s="13">
        <v>39.118354594793026</v>
      </c>
      <c r="F2289" s="13">
        <v>43.404272032025062</v>
      </c>
      <c r="G2289" s="13">
        <v>27.227581046212556</v>
      </c>
      <c r="H2289" s="13">
        <v>24.516508520671806</v>
      </c>
      <c r="I2289" s="13">
        <v>0</v>
      </c>
      <c r="J2289" s="13">
        <v>0</v>
      </c>
      <c r="K2289" s="13">
        <v>0</v>
      </c>
      <c r="L2289" s="13">
        <v>0</v>
      </c>
      <c r="M2289" s="13">
        <v>0</v>
      </c>
      <c r="N2289" s="13"/>
      <c r="O2289" s="13"/>
    </row>
    <row r="2290" spans="1:15" x14ac:dyDescent="0.35">
      <c r="A2290" s="12" t="str">
        <f t="shared" si="35"/>
        <v>DISTRIBUCION VOLUMEN X CRITERIO (kg ó litros)Sangria de VinoMEDIA BAJA</v>
      </c>
      <c r="B2290" s="12" t="s">
        <v>119</v>
      </c>
      <c r="C2290" s="12" t="s">
        <v>140</v>
      </c>
      <c r="D2290" s="12" t="s">
        <v>19</v>
      </c>
      <c r="E2290" s="13">
        <v>16.578445608669885</v>
      </c>
      <c r="F2290" s="13">
        <v>15.010934843567345</v>
      </c>
      <c r="G2290" s="13">
        <v>20.646531661622937</v>
      </c>
      <c r="H2290" s="13">
        <v>20.526387634601932</v>
      </c>
      <c r="I2290" s="13">
        <v>0</v>
      </c>
      <c r="J2290" s="13">
        <v>0</v>
      </c>
      <c r="K2290" s="13">
        <v>0</v>
      </c>
      <c r="L2290" s="13">
        <v>0</v>
      </c>
      <c r="M2290" s="13">
        <v>0</v>
      </c>
      <c r="N2290" s="13"/>
      <c r="O2290" s="13"/>
    </row>
    <row r="2291" spans="1:15" x14ac:dyDescent="0.35">
      <c r="A2291" s="12" t="str">
        <f t="shared" si="35"/>
        <v>DISTRIBUCION VOLUMEN X CRITERIO (kg ó litros)Sangria de VinoBAJA</v>
      </c>
      <c r="B2291" s="12" t="s">
        <v>119</v>
      </c>
      <c r="C2291" s="12" t="s">
        <v>140</v>
      </c>
      <c r="D2291" s="12" t="s">
        <v>20</v>
      </c>
      <c r="E2291" s="13">
        <v>26.677837115726525</v>
      </c>
      <c r="F2291" s="13">
        <v>23.088515885884632</v>
      </c>
      <c r="G2291" s="13">
        <v>28.593071294461787</v>
      </c>
      <c r="H2291" s="13">
        <v>33.63641576934085</v>
      </c>
      <c r="I2291" s="13">
        <v>0</v>
      </c>
      <c r="J2291" s="13">
        <v>0</v>
      </c>
      <c r="K2291" s="13">
        <v>0</v>
      </c>
      <c r="L2291" s="13">
        <v>0</v>
      </c>
      <c r="M2291" s="13">
        <v>0</v>
      </c>
      <c r="N2291" s="13"/>
      <c r="O2291" s="13"/>
    </row>
    <row r="2292" spans="1:15" x14ac:dyDescent="0.35">
      <c r="A2292" s="12" t="str">
        <f t="shared" si="35"/>
        <v>DISTRIBUCION VOLUMEN X CRITERIO (kg ó litros)Sangria de VinoHOMBRE</v>
      </c>
      <c r="B2292" s="12" t="s">
        <v>119</v>
      </c>
      <c r="C2292" s="12" t="s">
        <v>140</v>
      </c>
      <c r="D2292" s="12" t="s">
        <v>21</v>
      </c>
      <c r="E2292" s="13">
        <v>54.122701806277796</v>
      </c>
      <c r="F2292" s="13">
        <v>52.828876247836241</v>
      </c>
      <c r="G2292" s="13">
        <v>43.750058882344398</v>
      </c>
      <c r="H2292" s="13">
        <v>36.410118602411956</v>
      </c>
      <c r="I2292" s="13">
        <v>0</v>
      </c>
      <c r="J2292" s="13">
        <v>0</v>
      </c>
      <c r="K2292" s="13">
        <v>0</v>
      </c>
      <c r="L2292" s="13">
        <v>0</v>
      </c>
      <c r="M2292" s="13">
        <v>0</v>
      </c>
      <c r="N2292" s="13"/>
      <c r="O2292" s="13"/>
    </row>
    <row r="2293" spans="1:15" x14ac:dyDescent="0.35">
      <c r="A2293" s="12" t="str">
        <f t="shared" si="35"/>
        <v>DISTRIBUCION VOLUMEN X CRITERIO (kg ó litros)Sangria de VinoMUJER</v>
      </c>
      <c r="B2293" s="12" t="s">
        <v>119</v>
      </c>
      <c r="C2293" s="12" t="s">
        <v>140</v>
      </c>
      <c r="D2293" s="12" t="s">
        <v>22</v>
      </c>
      <c r="E2293" s="13">
        <v>45.877296249313623</v>
      </c>
      <c r="F2293" s="13">
        <v>47.171137391379695</v>
      </c>
      <c r="G2293" s="13">
        <v>56.249939931109616</v>
      </c>
      <c r="H2293" s="13">
        <v>63.589882213034542</v>
      </c>
      <c r="I2293" s="13">
        <v>0</v>
      </c>
      <c r="J2293" s="13">
        <v>0</v>
      </c>
      <c r="K2293" s="13">
        <v>0</v>
      </c>
      <c r="L2293" s="13">
        <v>0</v>
      </c>
      <c r="M2293" s="13">
        <v>0</v>
      </c>
      <c r="N2293" s="13"/>
      <c r="O2293" s="13"/>
    </row>
    <row r="2294" spans="1:15" x14ac:dyDescent="0.35">
      <c r="A2294" s="12" t="str">
        <f t="shared" si="35"/>
        <v>DISTRIBUCION VOLUMEN X CRITERIO (kg ó litros)Sangria de CavaT.ESPAÑA</v>
      </c>
      <c r="B2294" s="12" t="s">
        <v>119</v>
      </c>
      <c r="C2294" s="12" t="s">
        <v>141</v>
      </c>
      <c r="D2294" s="12" t="s">
        <v>36</v>
      </c>
      <c r="E2294" s="13">
        <v>100</v>
      </c>
      <c r="F2294" s="13">
        <v>100</v>
      </c>
      <c r="G2294" s="13">
        <v>100</v>
      </c>
      <c r="H2294" s="13">
        <v>100</v>
      </c>
      <c r="I2294" s="13">
        <v>0</v>
      </c>
      <c r="J2294" s="13">
        <v>0</v>
      </c>
      <c r="K2294" s="13">
        <v>0</v>
      </c>
      <c r="L2294" s="13">
        <v>0</v>
      </c>
      <c r="M2294" s="13">
        <v>0</v>
      </c>
      <c r="N2294" s="13"/>
      <c r="O2294" s="13"/>
    </row>
    <row r="2295" spans="1:15" x14ac:dyDescent="0.35">
      <c r="A2295" s="12" t="str">
        <f t="shared" si="35"/>
        <v>DISTRIBUCION VOLUMEN X CRITERIO (kg ó litros)Sangria de CavaBCN AM</v>
      </c>
      <c r="B2295" s="12" t="s">
        <v>119</v>
      </c>
      <c r="C2295" s="12" t="s">
        <v>141</v>
      </c>
      <c r="D2295" s="12" t="s">
        <v>1</v>
      </c>
      <c r="E2295" s="13">
        <v>40.091375044255592</v>
      </c>
      <c r="F2295" s="13">
        <v>34.076294016698156</v>
      </c>
      <c r="G2295" s="13">
        <v>36.870678271598571</v>
      </c>
      <c r="H2295" s="13">
        <v>33.817852611308965</v>
      </c>
      <c r="I2295" s="13">
        <v>0</v>
      </c>
      <c r="J2295" s="13">
        <v>0</v>
      </c>
      <c r="K2295" s="13">
        <v>0</v>
      </c>
      <c r="L2295" s="13">
        <v>0</v>
      </c>
      <c r="M2295" s="13">
        <v>0</v>
      </c>
      <c r="N2295" s="13"/>
      <c r="O2295" s="13"/>
    </row>
    <row r="2296" spans="1:15" x14ac:dyDescent="0.35">
      <c r="A2296" s="12" t="str">
        <f t="shared" si="35"/>
        <v>DISTRIBUCION VOLUMEN X CRITERIO (kg ó litros)Sangria de CavaREST.CAT ARAGON</v>
      </c>
      <c r="B2296" s="12" t="s">
        <v>119</v>
      </c>
      <c r="C2296" s="12" t="s">
        <v>141</v>
      </c>
      <c r="D2296" s="12" t="s">
        <v>2</v>
      </c>
      <c r="E2296" s="13">
        <v>25.62191710350583</v>
      </c>
      <c r="F2296" s="13">
        <v>18.434571628433922</v>
      </c>
      <c r="G2296" s="13">
        <v>22.423910000855322</v>
      </c>
      <c r="H2296" s="13">
        <v>28.934549180977825</v>
      </c>
      <c r="I2296" s="13">
        <v>0</v>
      </c>
      <c r="J2296" s="13">
        <v>0</v>
      </c>
      <c r="K2296" s="13">
        <v>0</v>
      </c>
      <c r="L2296" s="13">
        <v>0</v>
      </c>
      <c r="M2296" s="13">
        <v>0</v>
      </c>
      <c r="N2296" s="13"/>
      <c r="O2296" s="13"/>
    </row>
    <row r="2297" spans="1:15" x14ac:dyDescent="0.35">
      <c r="A2297" s="12" t="str">
        <f t="shared" si="35"/>
        <v>DISTRIBUCION VOLUMEN X CRITERIO (kg ó litros)Sangria de CavaLEVANTE</v>
      </c>
      <c r="B2297" s="12" t="s">
        <v>119</v>
      </c>
      <c r="C2297" s="12" t="s">
        <v>141</v>
      </c>
      <c r="D2297" s="12" t="s">
        <v>3</v>
      </c>
      <c r="E2297" s="13">
        <v>11.068031865824333</v>
      </c>
      <c r="F2297" s="13">
        <v>18.796246792544633</v>
      </c>
      <c r="G2297" s="13">
        <v>15.854971406084427</v>
      </c>
      <c r="H2297" s="13">
        <v>15.472600066810829</v>
      </c>
      <c r="I2297" s="13">
        <v>0</v>
      </c>
      <c r="J2297" s="13">
        <v>0</v>
      </c>
      <c r="K2297" s="13">
        <v>0</v>
      </c>
      <c r="L2297" s="13">
        <v>0</v>
      </c>
      <c r="M2297" s="13">
        <v>0</v>
      </c>
      <c r="N2297" s="13"/>
      <c r="O2297" s="13"/>
    </row>
    <row r="2298" spans="1:15" x14ac:dyDescent="0.35">
      <c r="A2298" s="12" t="str">
        <f t="shared" si="35"/>
        <v>DISTRIBUCION VOLUMEN X CRITERIO (kg ó litros)Sangria de CavaANDALUCIA</v>
      </c>
      <c r="B2298" s="12" t="s">
        <v>119</v>
      </c>
      <c r="C2298" s="12" t="s">
        <v>141</v>
      </c>
      <c r="D2298" s="12" t="s">
        <v>4</v>
      </c>
      <c r="E2298" s="13">
        <v>11.609251619251076</v>
      </c>
      <c r="F2298" s="13">
        <v>2.6629602442844753</v>
      </c>
      <c r="G2298" s="13">
        <v>5.7866898013593504</v>
      </c>
      <c r="H2298" s="13">
        <v>4.9550547867367705</v>
      </c>
      <c r="I2298" s="13">
        <v>0</v>
      </c>
      <c r="J2298" s="13">
        <v>0</v>
      </c>
      <c r="K2298" s="13">
        <v>0</v>
      </c>
      <c r="L2298" s="13">
        <v>0</v>
      </c>
      <c r="M2298" s="13">
        <v>0</v>
      </c>
      <c r="N2298" s="13"/>
      <c r="O2298" s="13"/>
    </row>
    <row r="2299" spans="1:15" x14ac:dyDescent="0.35">
      <c r="A2299" s="12" t="str">
        <f t="shared" si="35"/>
        <v>DISTRIBUCION VOLUMEN X CRITERIO (kg ó litros)Sangria de CavaMDD AM</v>
      </c>
      <c r="B2299" s="12" t="s">
        <v>119</v>
      </c>
      <c r="C2299" s="12" t="s">
        <v>141</v>
      </c>
      <c r="D2299" s="12" t="s">
        <v>5</v>
      </c>
      <c r="E2299" s="13">
        <v>5.1305580925697072</v>
      </c>
      <c r="F2299" s="13">
        <v>4.3648185102110082</v>
      </c>
      <c r="G2299" s="13">
        <v>4.9590471490940145</v>
      </c>
      <c r="H2299" s="13">
        <v>5.5101045773230828</v>
      </c>
      <c r="I2299" s="13">
        <v>0</v>
      </c>
      <c r="J2299" s="13">
        <v>0</v>
      </c>
      <c r="K2299" s="13">
        <v>0</v>
      </c>
      <c r="L2299" s="13">
        <v>0</v>
      </c>
      <c r="M2299" s="13">
        <v>0</v>
      </c>
      <c r="N2299" s="13"/>
      <c r="O2299" s="13"/>
    </row>
    <row r="2300" spans="1:15" x14ac:dyDescent="0.35">
      <c r="A2300" s="12" t="str">
        <f t="shared" si="35"/>
        <v>DISTRIBUCION VOLUMEN X CRITERIO (kg ó litros)Sangria de CavaRTO CENTRO</v>
      </c>
      <c r="B2300" s="12" t="s">
        <v>119</v>
      </c>
      <c r="C2300" s="12" t="s">
        <v>141</v>
      </c>
      <c r="D2300" s="12" t="s">
        <v>6</v>
      </c>
      <c r="E2300" s="13">
        <v>1.5299942716293662</v>
      </c>
      <c r="F2300" s="13">
        <v>15.209380641761957</v>
      </c>
      <c r="G2300" s="13">
        <v>3.4242294111362028</v>
      </c>
      <c r="H2300" s="13">
        <v>6.2142315224036508</v>
      </c>
      <c r="I2300" s="13">
        <v>0</v>
      </c>
      <c r="J2300" s="13">
        <v>0</v>
      </c>
      <c r="K2300" s="13">
        <v>0</v>
      </c>
      <c r="L2300" s="13">
        <v>0</v>
      </c>
      <c r="M2300" s="13">
        <v>0</v>
      </c>
      <c r="N2300" s="13"/>
      <c r="O2300" s="13"/>
    </row>
    <row r="2301" spans="1:15" x14ac:dyDescent="0.35">
      <c r="A2301" s="12" t="str">
        <f t="shared" si="35"/>
        <v>DISTRIBUCION VOLUMEN X CRITERIO (kg ó litros)Sangria de CavaNORTE-CENTRO</v>
      </c>
      <c r="B2301" s="12" t="s">
        <v>119</v>
      </c>
      <c r="C2301" s="12" t="s">
        <v>141</v>
      </c>
      <c r="D2301" s="12" t="s">
        <v>7</v>
      </c>
      <c r="E2301" s="13">
        <v>3.8533760687369281</v>
      </c>
      <c r="F2301" s="13" t="s">
        <v>212</v>
      </c>
      <c r="G2301" s="13">
        <v>2.2031636778032935</v>
      </c>
      <c r="H2301" s="13">
        <v>3.5364148089024701</v>
      </c>
      <c r="I2301" s="13">
        <v>0</v>
      </c>
      <c r="J2301" s="13">
        <v>0</v>
      </c>
      <c r="K2301" s="13">
        <v>0</v>
      </c>
      <c r="L2301" s="13">
        <v>0</v>
      </c>
      <c r="M2301" s="13">
        <v>0</v>
      </c>
      <c r="N2301" s="13"/>
      <c r="O2301" s="13"/>
    </row>
    <row r="2302" spans="1:15" x14ac:dyDescent="0.35">
      <c r="A2302" s="12" t="str">
        <f t="shared" si="35"/>
        <v>DISTRIBUCION VOLUMEN X CRITERIO (kg ó litros)Sangria de CavaNOROESTE</v>
      </c>
      <c r="B2302" s="12" t="s">
        <v>119</v>
      </c>
      <c r="C2302" s="12" t="s">
        <v>141</v>
      </c>
      <c r="D2302" s="12" t="s">
        <v>8</v>
      </c>
      <c r="E2302" s="13">
        <v>1.0955115442938366</v>
      </c>
      <c r="F2302" s="13">
        <v>6.4557319371994719</v>
      </c>
      <c r="G2302" s="13">
        <v>8.4773190886722958</v>
      </c>
      <c r="H2302" s="13">
        <v>1.559204195215995</v>
      </c>
      <c r="I2302" s="13">
        <v>0</v>
      </c>
      <c r="J2302" s="13">
        <v>0</v>
      </c>
      <c r="K2302" s="13">
        <v>0</v>
      </c>
      <c r="L2302" s="13">
        <v>0</v>
      </c>
      <c r="M2302" s="13">
        <v>0</v>
      </c>
      <c r="N2302" s="13"/>
      <c r="O2302" s="13"/>
    </row>
    <row r="2303" spans="1:15" x14ac:dyDescent="0.35">
      <c r="A2303" s="12" t="str">
        <f t="shared" si="35"/>
        <v>DISTRIBUCION VOLUMEN X CRITERIO (kg ó litros)Sangria de Cava&lt;2MIL</v>
      </c>
      <c r="B2303" s="12" t="s">
        <v>119</v>
      </c>
      <c r="C2303" s="12" t="s">
        <v>141</v>
      </c>
      <c r="D2303" s="12" t="s">
        <v>9</v>
      </c>
      <c r="E2303" s="13">
        <v>12.899740020101996</v>
      </c>
      <c r="F2303" s="13">
        <v>0.7720556343126419</v>
      </c>
      <c r="G2303" s="13">
        <v>9.1341647705325517</v>
      </c>
      <c r="H2303" s="13">
        <v>15.907138527981674</v>
      </c>
      <c r="I2303" s="13">
        <v>0</v>
      </c>
      <c r="J2303" s="13">
        <v>0</v>
      </c>
      <c r="K2303" s="13">
        <v>0</v>
      </c>
      <c r="L2303" s="13">
        <v>0</v>
      </c>
      <c r="M2303" s="13">
        <v>0</v>
      </c>
      <c r="N2303" s="13"/>
      <c r="O2303" s="13"/>
    </row>
    <row r="2304" spans="1:15" x14ac:dyDescent="0.35">
      <c r="A2304" s="12" t="str">
        <f t="shared" si="35"/>
        <v>DISTRIBUCION VOLUMEN X CRITERIO (kg ó litros)Sangria de Cava2-5MIL</v>
      </c>
      <c r="B2304" s="12" t="s">
        <v>119</v>
      </c>
      <c r="C2304" s="12" t="s">
        <v>141</v>
      </c>
      <c r="D2304" s="12" t="s">
        <v>10</v>
      </c>
      <c r="E2304" s="13">
        <v>8.7945567928064126</v>
      </c>
      <c r="F2304" s="13">
        <v>8.5532401739395549</v>
      </c>
      <c r="G2304" s="13">
        <v>11.615172767129584</v>
      </c>
      <c r="H2304" s="13">
        <v>3.816521894142916</v>
      </c>
      <c r="I2304" s="13">
        <v>0</v>
      </c>
      <c r="J2304" s="13">
        <v>0</v>
      </c>
      <c r="K2304" s="13">
        <v>0</v>
      </c>
      <c r="L2304" s="13">
        <v>0</v>
      </c>
      <c r="M2304" s="13">
        <v>0</v>
      </c>
      <c r="N2304" s="13"/>
      <c r="O2304" s="13"/>
    </row>
    <row r="2305" spans="1:15" x14ac:dyDescent="0.35">
      <c r="A2305" s="12" t="str">
        <f t="shared" si="35"/>
        <v>DISTRIBUCION VOLUMEN X CRITERIO (kg ó litros)Sangria de Cava5-10MIL</v>
      </c>
      <c r="B2305" s="12" t="s">
        <v>119</v>
      </c>
      <c r="C2305" s="12" t="s">
        <v>141</v>
      </c>
      <c r="D2305" s="12" t="s">
        <v>11</v>
      </c>
      <c r="E2305" s="13">
        <v>3.0635364704482684</v>
      </c>
      <c r="F2305" s="13">
        <v>11.502875117582352</v>
      </c>
      <c r="G2305" s="13">
        <v>4.1086951215397738</v>
      </c>
      <c r="H2305" s="13">
        <v>3.0091923790766453</v>
      </c>
      <c r="I2305" s="13">
        <v>0</v>
      </c>
      <c r="J2305" s="13">
        <v>0</v>
      </c>
      <c r="K2305" s="13">
        <v>0</v>
      </c>
      <c r="L2305" s="13">
        <v>0</v>
      </c>
      <c r="M2305" s="13">
        <v>0</v>
      </c>
      <c r="N2305" s="13"/>
      <c r="O2305" s="13"/>
    </row>
    <row r="2306" spans="1:15" x14ac:dyDescent="0.35">
      <c r="A2306" s="12" t="str">
        <f t="shared" si="35"/>
        <v>DISTRIBUCION VOLUMEN X CRITERIO (kg ó litros)Sangria de Cava10-30MIL</v>
      </c>
      <c r="B2306" s="12" t="s">
        <v>119</v>
      </c>
      <c r="C2306" s="12" t="s">
        <v>141</v>
      </c>
      <c r="D2306" s="12" t="s">
        <v>12</v>
      </c>
      <c r="E2306" s="13">
        <v>7.413397707432277</v>
      </c>
      <c r="F2306" s="13">
        <v>10.810083134906197</v>
      </c>
      <c r="G2306" s="13">
        <v>8.6522265446068722</v>
      </c>
      <c r="H2306" s="13">
        <v>14.624802443292092</v>
      </c>
      <c r="I2306" s="13">
        <v>0</v>
      </c>
      <c r="J2306" s="13">
        <v>0</v>
      </c>
      <c r="K2306" s="13">
        <v>0</v>
      </c>
      <c r="L2306" s="13">
        <v>0</v>
      </c>
      <c r="M2306" s="13">
        <v>0</v>
      </c>
      <c r="N2306" s="13"/>
      <c r="O2306" s="13"/>
    </row>
    <row r="2307" spans="1:15" x14ac:dyDescent="0.35">
      <c r="A2307" s="12" t="str">
        <f t="shared" si="35"/>
        <v>DISTRIBUCION VOLUMEN X CRITERIO (kg ó litros)Sangria de Cava30-100MIL</v>
      </c>
      <c r="B2307" s="12" t="s">
        <v>119</v>
      </c>
      <c r="C2307" s="12" t="s">
        <v>141</v>
      </c>
      <c r="D2307" s="12" t="s">
        <v>13</v>
      </c>
      <c r="E2307" s="13">
        <v>9.4693658727861738</v>
      </c>
      <c r="F2307" s="13">
        <v>22.317209966628123</v>
      </c>
      <c r="G2307" s="13">
        <v>19.158445796139674</v>
      </c>
      <c r="H2307" s="13">
        <v>21.093900344595372</v>
      </c>
      <c r="I2307" s="13">
        <v>0</v>
      </c>
      <c r="J2307" s="13">
        <v>0</v>
      </c>
      <c r="K2307" s="13">
        <v>0</v>
      </c>
      <c r="L2307" s="13">
        <v>0</v>
      </c>
      <c r="M2307" s="13">
        <v>0</v>
      </c>
      <c r="N2307" s="13"/>
      <c r="O2307" s="13"/>
    </row>
    <row r="2308" spans="1:15" x14ac:dyDescent="0.35">
      <c r="A2308" s="12" t="str">
        <f t="shared" ref="A2308:A2371" si="36">B2308&amp;C2308&amp;D2308</f>
        <v>DISTRIBUCION VOLUMEN X CRITERIO (kg ó litros)Sangria de Cava100-200MIL</v>
      </c>
      <c r="B2308" s="12" t="s">
        <v>119</v>
      </c>
      <c r="C2308" s="12" t="s">
        <v>141</v>
      </c>
      <c r="D2308" s="12" t="s">
        <v>14</v>
      </c>
      <c r="E2308" s="13">
        <v>12.337429798963505</v>
      </c>
      <c r="F2308" s="13">
        <v>14.775170776582641</v>
      </c>
      <c r="G2308" s="13">
        <v>6.7145248732194256</v>
      </c>
      <c r="H2308" s="13">
        <v>6.3087342562283872</v>
      </c>
      <c r="I2308" s="13">
        <v>0</v>
      </c>
      <c r="J2308" s="13">
        <v>0</v>
      </c>
      <c r="K2308" s="13">
        <v>0</v>
      </c>
      <c r="L2308" s="13">
        <v>0</v>
      </c>
      <c r="M2308" s="13">
        <v>0</v>
      </c>
      <c r="N2308" s="13"/>
      <c r="O2308" s="13"/>
    </row>
    <row r="2309" spans="1:15" x14ac:dyDescent="0.35">
      <c r="A2309" s="12" t="str">
        <f t="shared" si="36"/>
        <v>DISTRIBUCION VOLUMEN X CRITERIO (kg ó litros)Sangria de Cava200-500MIL</v>
      </c>
      <c r="B2309" s="12" t="s">
        <v>119</v>
      </c>
      <c r="C2309" s="12" t="s">
        <v>141</v>
      </c>
      <c r="D2309" s="12" t="s">
        <v>15</v>
      </c>
      <c r="E2309" s="13">
        <v>9.1976369166803593</v>
      </c>
      <c r="F2309" s="13">
        <v>16.178757841700559</v>
      </c>
      <c r="G2309" s="13">
        <v>26.936393763428811</v>
      </c>
      <c r="H2309" s="13">
        <v>25.614681088684719</v>
      </c>
      <c r="I2309" s="13">
        <v>0</v>
      </c>
      <c r="J2309" s="13">
        <v>0</v>
      </c>
      <c r="K2309" s="13">
        <v>0</v>
      </c>
      <c r="L2309" s="13">
        <v>0</v>
      </c>
      <c r="M2309" s="13">
        <v>0</v>
      </c>
      <c r="N2309" s="13"/>
      <c r="O2309" s="13"/>
    </row>
    <row r="2310" spans="1:15" x14ac:dyDescent="0.35">
      <c r="A2310" s="12" t="str">
        <f t="shared" si="36"/>
        <v>DISTRIBUCION VOLUMEN X CRITERIO (kg ó litros)Sangria de Cava&gt;500MIL</v>
      </c>
      <c r="B2310" s="12" t="s">
        <v>119</v>
      </c>
      <c r="C2310" s="12" t="s">
        <v>141</v>
      </c>
      <c r="D2310" s="12" t="s">
        <v>16</v>
      </c>
      <c r="E2310" s="13">
        <v>36.824353298510808</v>
      </c>
      <c r="F2310" s="13">
        <v>15.090601750762058</v>
      </c>
      <c r="G2310" s="13">
        <v>13.680376108722223</v>
      </c>
      <c r="H2310" s="13">
        <v>9.6250398213180155</v>
      </c>
      <c r="I2310" s="13">
        <v>0</v>
      </c>
      <c r="J2310" s="13">
        <v>0</v>
      </c>
      <c r="K2310" s="13">
        <v>0</v>
      </c>
      <c r="L2310" s="13">
        <v>0</v>
      </c>
      <c r="M2310" s="13">
        <v>0</v>
      </c>
      <c r="N2310" s="13"/>
      <c r="O2310" s="13"/>
    </row>
    <row r="2311" spans="1:15" x14ac:dyDescent="0.35">
      <c r="A2311" s="12" t="str">
        <f t="shared" si="36"/>
        <v>DISTRIBUCION VOLUMEN X CRITERIO (kg ó litros)Sangria de CavaDE 15 A 19 AÑOS</v>
      </c>
      <c r="B2311" s="12" t="s">
        <v>119</v>
      </c>
      <c r="C2311" s="12" t="s">
        <v>141</v>
      </c>
      <c r="D2311" s="12" t="s">
        <v>39</v>
      </c>
      <c r="E2311" s="13" t="s">
        <v>212</v>
      </c>
      <c r="F2311" s="13" t="s">
        <v>212</v>
      </c>
      <c r="G2311" s="13">
        <v>1.7993921674229423</v>
      </c>
      <c r="H2311" s="13" t="s">
        <v>212</v>
      </c>
      <c r="I2311" s="13">
        <v>0</v>
      </c>
      <c r="J2311" s="13">
        <v>0</v>
      </c>
      <c r="K2311" s="13">
        <v>0</v>
      </c>
      <c r="L2311" s="13">
        <v>0</v>
      </c>
      <c r="M2311" s="13">
        <v>0</v>
      </c>
      <c r="N2311" s="13"/>
      <c r="O2311" s="13"/>
    </row>
    <row r="2312" spans="1:15" x14ac:dyDescent="0.35">
      <c r="A2312" s="12" t="str">
        <f t="shared" si="36"/>
        <v>DISTRIBUCION VOLUMEN X CRITERIO (kg ó litros)Sangria de CavaDE 20 A 24 AÑOS</v>
      </c>
      <c r="B2312" s="12" t="s">
        <v>119</v>
      </c>
      <c r="C2312" s="12" t="s">
        <v>141</v>
      </c>
      <c r="D2312" s="12" t="s">
        <v>40</v>
      </c>
      <c r="E2312" s="13">
        <v>8.2604429198216902</v>
      </c>
      <c r="F2312" s="13">
        <v>4.3486004048391615</v>
      </c>
      <c r="G2312" s="13">
        <v>2.2601030608523298</v>
      </c>
      <c r="H2312" s="13">
        <v>2.1851658387623938</v>
      </c>
      <c r="I2312" s="13">
        <v>0</v>
      </c>
      <c r="J2312" s="13">
        <v>0</v>
      </c>
      <c r="K2312" s="13">
        <v>0</v>
      </c>
      <c r="L2312" s="13">
        <v>0</v>
      </c>
      <c r="M2312" s="13">
        <v>0</v>
      </c>
      <c r="N2312" s="13"/>
      <c r="O2312" s="13"/>
    </row>
    <row r="2313" spans="1:15" x14ac:dyDescent="0.35">
      <c r="A2313" s="12" t="str">
        <f t="shared" si="36"/>
        <v>DISTRIBUCION VOLUMEN X CRITERIO (kg ó litros)Sangria de CavaDE 25 A 34 AÑOS</v>
      </c>
      <c r="B2313" s="12" t="s">
        <v>119</v>
      </c>
      <c r="C2313" s="12" t="s">
        <v>141</v>
      </c>
      <c r="D2313" s="12" t="s">
        <v>41</v>
      </c>
      <c r="E2313" s="13">
        <v>11.943511547981586</v>
      </c>
      <c r="F2313" s="13">
        <v>18.95607781920123</v>
      </c>
      <c r="G2313" s="13">
        <v>6.7546566993608792</v>
      </c>
      <c r="H2313" s="13">
        <v>16.213359732705541</v>
      </c>
      <c r="I2313" s="13">
        <v>0</v>
      </c>
      <c r="J2313" s="13">
        <v>0</v>
      </c>
      <c r="K2313" s="13">
        <v>0</v>
      </c>
      <c r="L2313" s="13">
        <v>0</v>
      </c>
      <c r="M2313" s="13">
        <v>0</v>
      </c>
      <c r="N2313" s="13"/>
      <c r="O2313" s="13"/>
    </row>
    <row r="2314" spans="1:15" x14ac:dyDescent="0.35">
      <c r="A2314" s="12" t="str">
        <f t="shared" si="36"/>
        <v>DISTRIBUCION VOLUMEN X CRITERIO (kg ó litros)Sangria de CavaDE 35 A 49 AÑOS</v>
      </c>
      <c r="B2314" s="12" t="s">
        <v>119</v>
      </c>
      <c r="C2314" s="12" t="s">
        <v>141</v>
      </c>
      <c r="D2314" s="12" t="s">
        <v>42</v>
      </c>
      <c r="E2314" s="13">
        <v>8.8396000277670623</v>
      </c>
      <c r="F2314" s="13">
        <v>20.203395560579011</v>
      </c>
      <c r="G2314" s="13">
        <v>17.699165741202556</v>
      </c>
      <c r="H2314" s="13">
        <v>13.798355448689165</v>
      </c>
      <c r="I2314" s="13">
        <v>0</v>
      </c>
      <c r="J2314" s="13">
        <v>0</v>
      </c>
      <c r="K2314" s="13">
        <v>0</v>
      </c>
      <c r="L2314" s="13">
        <v>0</v>
      </c>
      <c r="M2314" s="13">
        <v>0</v>
      </c>
      <c r="N2314" s="13"/>
      <c r="O2314" s="13"/>
    </row>
    <row r="2315" spans="1:15" x14ac:dyDescent="0.35">
      <c r="A2315" s="12" t="str">
        <f t="shared" si="36"/>
        <v>DISTRIBUCION VOLUMEN X CRITERIO (kg ó litros)Sangria de CavaDE 50 A 59 AÑOS</v>
      </c>
      <c r="B2315" s="12" t="s">
        <v>119</v>
      </c>
      <c r="C2315" s="12" t="s">
        <v>141</v>
      </c>
      <c r="D2315" s="12" t="s">
        <v>43</v>
      </c>
      <c r="E2315" s="13">
        <v>16.437023040437428</v>
      </c>
      <c r="F2315" s="13">
        <v>40.775737057442868</v>
      </c>
      <c r="G2315" s="13">
        <v>35.754288336696526</v>
      </c>
      <c r="H2315" s="13">
        <v>37.818491883168129</v>
      </c>
      <c r="I2315" s="13">
        <v>0</v>
      </c>
      <c r="J2315" s="13">
        <v>0</v>
      </c>
      <c r="K2315" s="13">
        <v>0</v>
      </c>
      <c r="L2315" s="13">
        <v>0</v>
      </c>
      <c r="M2315" s="13">
        <v>0</v>
      </c>
      <c r="N2315" s="13"/>
      <c r="O2315" s="13"/>
    </row>
    <row r="2316" spans="1:15" x14ac:dyDescent="0.35">
      <c r="A2316" s="12" t="str">
        <f t="shared" si="36"/>
        <v>DISTRIBUCION VOLUMEN X CRITERIO (kg ó litros)Sangria de CavaDE 60 A 75 AÑOS</v>
      </c>
      <c r="B2316" s="12" t="s">
        <v>119</v>
      </c>
      <c r="C2316" s="12" t="s">
        <v>141</v>
      </c>
      <c r="D2316" s="12" t="s">
        <v>44</v>
      </c>
      <c r="E2316" s="13">
        <v>54.519457927130247</v>
      </c>
      <c r="F2316" s="13">
        <v>15.716189795312427</v>
      </c>
      <c r="G2316" s="13">
        <v>35.732399570639878</v>
      </c>
      <c r="H2316" s="13">
        <v>29.984635112432002</v>
      </c>
      <c r="I2316" s="13">
        <v>0</v>
      </c>
      <c r="J2316" s="13">
        <v>0</v>
      </c>
      <c r="K2316" s="13">
        <v>0</v>
      </c>
      <c r="L2316" s="13">
        <v>0</v>
      </c>
      <c r="M2316" s="13">
        <v>0</v>
      </c>
      <c r="N2316" s="13"/>
      <c r="O2316" s="13"/>
    </row>
    <row r="2317" spans="1:15" x14ac:dyDescent="0.35">
      <c r="A2317" s="12" t="str">
        <f t="shared" si="36"/>
        <v>DISTRIBUCION VOLUMEN X CRITERIO (kg ó litros)Sangria de CavaALTA Y MEDIA ALTA</v>
      </c>
      <c r="B2317" s="12" t="s">
        <v>119</v>
      </c>
      <c r="C2317" s="12" t="s">
        <v>141</v>
      </c>
      <c r="D2317" s="12" t="s">
        <v>17</v>
      </c>
      <c r="E2317" s="13">
        <v>13.93279065896964</v>
      </c>
      <c r="F2317" s="13">
        <v>15.765441065945444</v>
      </c>
      <c r="G2317" s="13">
        <v>21.235238601115135</v>
      </c>
      <c r="H2317" s="13">
        <v>15.425914977634161</v>
      </c>
      <c r="I2317" s="13">
        <v>0</v>
      </c>
      <c r="J2317" s="13">
        <v>0</v>
      </c>
      <c r="K2317" s="13">
        <v>0</v>
      </c>
      <c r="L2317" s="13">
        <v>0</v>
      </c>
      <c r="M2317" s="13">
        <v>0</v>
      </c>
      <c r="N2317" s="13"/>
      <c r="O2317" s="13"/>
    </row>
    <row r="2318" spans="1:15" x14ac:dyDescent="0.35">
      <c r="A2318" s="12" t="str">
        <f t="shared" si="36"/>
        <v>DISTRIBUCION VOLUMEN X CRITERIO (kg ó litros)Sangria de CavaMEDIA</v>
      </c>
      <c r="B2318" s="12" t="s">
        <v>119</v>
      </c>
      <c r="C2318" s="12" t="s">
        <v>141</v>
      </c>
      <c r="D2318" s="12" t="s">
        <v>18</v>
      </c>
      <c r="E2318" s="13">
        <v>30.44289509702055</v>
      </c>
      <c r="F2318" s="13">
        <v>25.070107259538442</v>
      </c>
      <c r="G2318" s="13">
        <v>23.065364233010715</v>
      </c>
      <c r="H2318" s="13">
        <v>38.016405698131919</v>
      </c>
      <c r="I2318" s="13">
        <v>0</v>
      </c>
      <c r="J2318" s="13">
        <v>0</v>
      </c>
      <c r="K2318" s="13">
        <v>0</v>
      </c>
      <c r="L2318" s="13">
        <v>0</v>
      </c>
      <c r="M2318" s="13">
        <v>0</v>
      </c>
      <c r="N2318" s="13"/>
      <c r="O2318" s="13"/>
    </row>
    <row r="2319" spans="1:15" x14ac:dyDescent="0.35">
      <c r="A2319" s="12" t="str">
        <f t="shared" si="36"/>
        <v>DISTRIBUCION VOLUMEN X CRITERIO (kg ó litros)Sangria de CavaMEDIA BAJA</v>
      </c>
      <c r="B2319" s="12" t="s">
        <v>119</v>
      </c>
      <c r="C2319" s="12" t="s">
        <v>141</v>
      </c>
      <c r="D2319" s="12" t="s">
        <v>19</v>
      </c>
      <c r="E2319" s="13">
        <v>12.848328737024289</v>
      </c>
      <c r="F2319" s="13">
        <v>25.406156136617014</v>
      </c>
      <c r="G2319" s="13">
        <v>27.243515414350895</v>
      </c>
      <c r="H2319" s="13">
        <v>18.849264486799413</v>
      </c>
      <c r="I2319" s="13">
        <v>0</v>
      </c>
      <c r="J2319" s="13">
        <v>0</v>
      </c>
      <c r="K2319" s="13">
        <v>0</v>
      </c>
      <c r="L2319" s="13">
        <v>0</v>
      </c>
      <c r="M2319" s="13">
        <v>0</v>
      </c>
      <c r="N2319" s="13"/>
      <c r="O2319" s="13"/>
    </row>
    <row r="2320" spans="1:15" x14ac:dyDescent="0.35">
      <c r="A2320" s="12" t="str">
        <f t="shared" si="36"/>
        <v>DISTRIBUCION VOLUMEN X CRITERIO (kg ó litros)Sangria de CavaBAJA</v>
      </c>
      <c r="B2320" s="12" t="s">
        <v>119</v>
      </c>
      <c r="C2320" s="12" t="s">
        <v>141</v>
      </c>
      <c r="D2320" s="12" t="s">
        <v>20</v>
      </c>
      <c r="E2320" s="13">
        <v>42.775999545568965</v>
      </c>
      <c r="F2320" s="13">
        <v>33.758297423465912</v>
      </c>
      <c r="G2320" s="13">
        <v>28.455891965574782</v>
      </c>
      <c r="H2320" s="13">
        <v>27.708421128281955</v>
      </c>
      <c r="I2320" s="13">
        <v>0</v>
      </c>
      <c r="J2320" s="13">
        <v>0</v>
      </c>
      <c r="K2320" s="13">
        <v>0</v>
      </c>
      <c r="L2320" s="13">
        <v>0</v>
      </c>
      <c r="M2320" s="13">
        <v>0</v>
      </c>
      <c r="N2320" s="13"/>
      <c r="O2320" s="13"/>
    </row>
    <row r="2321" spans="1:15" x14ac:dyDescent="0.35">
      <c r="A2321" s="12" t="str">
        <f t="shared" si="36"/>
        <v>DISTRIBUCION VOLUMEN X CRITERIO (kg ó litros)Sangria de CavaHOMBRE</v>
      </c>
      <c r="B2321" s="12" t="s">
        <v>119</v>
      </c>
      <c r="C2321" s="12" t="s">
        <v>141</v>
      </c>
      <c r="D2321" s="12" t="s">
        <v>21</v>
      </c>
      <c r="E2321" s="13">
        <v>56.908089373309899</v>
      </c>
      <c r="F2321" s="13">
        <v>43.556895252249006</v>
      </c>
      <c r="G2321" s="13">
        <v>35.02275005723957</v>
      </c>
      <c r="H2321" s="13">
        <v>47.722370575173898</v>
      </c>
      <c r="I2321" s="13">
        <v>0</v>
      </c>
      <c r="J2321" s="13">
        <v>0</v>
      </c>
      <c r="K2321" s="13">
        <v>0</v>
      </c>
      <c r="L2321" s="13">
        <v>0</v>
      </c>
      <c r="M2321" s="13">
        <v>0</v>
      </c>
      <c r="N2321" s="13"/>
      <c r="O2321" s="13"/>
    </row>
    <row r="2322" spans="1:15" x14ac:dyDescent="0.35">
      <c r="A2322" s="12" t="str">
        <f t="shared" si="36"/>
        <v>DISTRIBUCION VOLUMEN X CRITERIO (kg ó litros)Sangria de CavaMUJER</v>
      </c>
      <c r="B2322" s="12" t="s">
        <v>119</v>
      </c>
      <c r="C2322" s="12" t="s">
        <v>141</v>
      </c>
      <c r="D2322" s="12" t="s">
        <v>22</v>
      </c>
      <c r="E2322" s="13">
        <v>43.091919636527251</v>
      </c>
      <c r="F2322" s="13">
        <v>56.443103951032633</v>
      </c>
      <c r="G2322" s="13">
        <v>64.977255036381933</v>
      </c>
      <c r="H2322" s="13">
        <v>52.277668793355289</v>
      </c>
      <c r="I2322" s="13">
        <v>0</v>
      </c>
      <c r="J2322" s="13">
        <v>0</v>
      </c>
      <c r="K2322" s="13">
        <v>0</v>
      </c>
      <c r="L2322" s="13">
        <v>0</v>
      </c>
      <c r="M2322" s="13">
        <v>0</v>
      </c>
      <c r="N2322" s="13"/>
      <c r="O2322" s="13"/>
    </row>
    <row r="2323" spans="1:15" x14ac:dyDescent="0.35">
      <c r="A2323" s="12" t="str">
        <f t="shared" si="36"/>
        <v>DISTRIBUCION VOLUMEN X CRITERIO (kg ó litros)CalimochoT.ESPAÑA</v>
      </c>
      <c r="B2323" s="12" t="s">
        <v>119</v>
      </c>
      <c r="C2323" s="12" t="s">
        <v>142</v>
      </c>
      <c r="D2323" s="12" t="s">
        <v>36</v>
      </c>
      <c r="E2323" s="13">
        <v>100</v>
      </c>
      <c r="F2323" s="13">
        <v>100</v>
      </c>
      <c r="G2323" s="13">
        <v>100</v>
      </c>
      <c r="H2323" s="13">
        <v>100</v>
      </c>
      <c r="I2323" s="13">
        <v>0</v>
      </c>
      <c r="J2323" s="13">
        <v>0</v>
      </c>
      <c r="K2323" s="13">
        <v>0</v>
      </c>
      <c r="L2323" s="13">
        <v>0</v>
      </c>
      <c r="M2323" s="13">
        <v>0</v>
      </c>
      <c r="N2323" s="13"/>
      <c r="O2323" s="13"/>
    </row>
    <row r="2324" spans="1:15" x14ac:dyDescent="0.35">
      <c r="A2324" s="12" t="str">
        <f t="shared" si="36"/>
        <v>DISTRIBUCION VOLUMEN X CRITERIO (kg ó litros)CalimochoBCN AM</v>
      </c>
      <c r="B2324" s="12" t="s">
        <v>119</v>
      </c>
      <c r="C2324" s="12" t="s">
        <v>142</v>
      </c>
      <c r="D2324" s="12" t="s">
        <v>1</v>
      </c>
      <c r="E2324" s="13">
        <v>0.45509027160927251</v>
      </c>
      <c r="F2324" s="13">
        <v>0.63814296227139622</v>
      </c>
      <c r="G2324" s="13">
        <v>1.1543443651873673</v>
      </c>
      <c r="H2324" s="13">
        <v>1.6283686234017127</v>
      </c>
      <c r="I2324" s="13">
        <v>0</v>
      </c>
      <c r="J2324" s="13">
        <v>0</v>
      </c>
      <c r="K2324" s="13">
        <v>0</v>
      </c>
      <c r="L2324" s="13">
        <v>0</v>
      </c>
      <c r="M2324" s="13">
        <v>0</v>
      </c>
      <c r="N2324" s="13"/>
      <c r="O2324" s="13"/>
    </row>
    <row r="2325" spans="1:15" x14ac:dyDescent="0.35">
      <c r="A2325" s="12" t="str">
        <f t="shared" si="36"/>
        <v>DISTRIBUCION VOLUMEN X CRITERIO (kg ó litros)CalimochoREST.CAT ARAGON</v>
      </c>
      <c r="B2325" s="12" t="s">
        <v>119</v>
      </c>
      <c r="C2325" s="12" t="s">
        <v>142</v>
      </c>
      <c r="D2325" s="12" t="s">
        <v>2</v>
      </c>
      <c r="E2325" s="13">
        <v>16.243726787714809</v>
      </c>
      <c r="F2325" s="13">
        <v>12.413968473306355</v>
      </c>
      <c r="G2325" s="13">
        <v>20.817095823302804</v>
      </c>
      <c r="H2325" s="13">
        <v>16.235170432467946</v>
      </c>
      <c r="I2325" s="13">
        <v>0</v>
      </c>
      <c r="J2325" s="13">
        <v>0</v>
      </c>
      <c r="K2325" s="13">
        <v>0</v>
      </c>
      <c r="L2325" s="13">
        <v>0</v>
      </c>
      <c r="M2325" s="13">
        <v>0</v>
      </c>
      <c r="N2325" s="13"/>
      <c r="O2325" s="13"/>
    </row>
    <row r="2326" spans="1:15" x14ac:dyDescent="0.35">
      <c r="A2326" s="12" t="str">
        <f t="shared" si="36"/>
        <v>DISTRIBUCION VOLUMEN X CRITERIO (kg ó litros)CalimochoLEVANTE</v>
      </c>
      <c r="B2326" s="12" t="s">
        <v>119</v>
      </c>
      <c r="C2326" s="12" t="s">
        <v>142</v>
      </c>
      <c r="D2326" s="12" t="s">
        <v>3</v>
      </c>
      <c r="E2326" s="13">
        <v>0.78391862465744289</v>
      </c>
      <c r="F2326" s="13">
        <v>0.22472523475964629</v>
      </c>
      <c r="G2326" s="13">
        <v>1.8296882615942671</v>
      </c>
      <c r="H2326" s="13">
        <v>2.0091133990416865</v>
      </c>
      <c r="I2326" s="13">
        <v>0</v>
      </c>
      <c r="J2326" s="13">
        <v>0</v>
      </c>
      <c r="K2326" s="13">
        <v>0</v>
      </c>
      <c r="L2326" s="13">
        <v>0</v>
      </c>
      <c r="M2326" s="13">
        <v>0</v>
      </c>
      <c r="N2326" s="13"/>
      <c r="O2326" s="13"/>
    </row>
    <row r="2327" spans="1:15" x14ac:dyDescent="0.35">
      <c r="A2327" s="12" t="str">
        <f t="shared" si="36"/>
        <v>DISTRIBUCION VOLUMEN X CRITERIO (kg ó litros)CalimochoANDALUCIA</v>
      </c>
      <c r="B2327" s="12" t="s">
        <v>119</v>
      </c>
      <c r="C2327" s="12" t="s">
        <v>142</v>
      </c>
      <c r="D2327" s="12" t="s">
        <v>4</v>
      </c>
      <c r="E2327" s="13">
        <v>4.096704593201471</v>
      </c>
      <c r="F2327" s="13">
        <v>0.88517990908363686</v>
      </c>
      <c r="G2327" s="13">
        <v>0.84027960763813181</v>
      </c>
      <c r="H2327" s="13">
        <v>0.56047873125322223</v>
      </c>
      <c r="I2327" s="13">
        <v>0</v>
      </c>
      <c r="J2327" s="13">
        <v>0</v>
      </c>
      <c r="K2327" s="13">
        <v>0</v>
      </c>
      <c r="L2327" s="13">
        <v>0</v>
      </c>
      <c r="M2327" s="13">
        <v>0</v>
      </c>
      <c r="N2327" s="13"/>
      <c r="O2327" s="13"/>
    </row>
    <row r="2328" spans="1:15" x14ac:dyDescent="0.35">
      <c r="A2328" s="12" t="str">
        <f t="shared" si="36"/>
        <v>DISTRIBUCION VOLUMEN X CRITERIO (kg ó litros)CalimochoMDD AM</v>
      </c>
      <c r="B2328" s="12" t="s">
        <v>119</v>
      </c>
      <c r="C2328" s="12" t="s">
        <v>142</v>
      </c>
      <c r="D2328" s="12" t="s">
        <v>5</v>
      </c>
      <c r="E2328" s="13">
        <v>3.9383268844605115</v>
      </c>
      <c r="F2328" s="13">
        <v>1.3149143140215118</v>
      </c>
      <c r="G2328" s="13">
        <v>0.7921300256370748</v>
      </c>
      <c r="H2328" s="13">
        <v>5.2488787741143392</v>
      </c>
      <c r="I2328" s="13">
        <v>0</v>
      </c>
      <c r="J2328" s="13">
        <v>0</v>
      </c>
      <c r="K2328" s="13">
        <v>0</v>
      </c>
      <c r="L2328" s="13">
        <v>0</v>
      </c>
      <c r="M2328" s="13">
        <v>0</v>
      </c>
      <c r="N2328" s="13"/>
      <c r="O2328" s="13"/>
    </row>
    <row r="2329" spans="1:15" x14ac:dyDescent="0.35">
      <c r="A2329" s="12" t="str">
        <f t="shared" si="36"/>
        <v>DISTRIBUCION VOLUMEN X CRITERIO (kg ó litros)CalimochoRTO CENTRO</v>
      </c>
      <c r="B2329" s="12" t="s">
        <v>119</v>
      </c>
      <c r="C2329" s="12" t="s">
        <v>142</v>
      </c>
      <c r="D2329" s="12" t="s">
        <v>6</v>
      </c>
      <c r="E2329" s="13">
        <v>5.7610827549019765</v>
      </c>
      <c r="F2329" s="13">
        <v>4.3346122395895215</v>
      </c>
      <c r="G2329" s="13">
        <v>4.1781032014207939</v>
      </c>
      <c r="H2329" s="13">
        <v>2.592110692321282</v>
      </c>
      <c r="I2329" s="13">
        <v>0</v>
      </c>
      <c r="J2329" s="13">
        <v>0</v>
      </c>
      <c r="K2329" s="13">
        <v>0</v>
      </c>
      <c r="L2329" s="13">
        <v>0</v>
      </c>
      <c r="M2329" s="13">
        <v>0</v>
      </c>
      <c r="N2329" s="13"/>
      <c r="O2329" s="13"/>
    </row>
    <row r="2330" spans="1:15" x14ac:dyDescent="0.35">
      <c r="A2330" s="12" t="str">
        <f t="shared" si="36"/>
        <v>DISTRIBUCION VOLUMEN X CRITERIO (kg ó litros)CalimochoNORTE-CENTRO</v>
      </c>
      <c r="B2330" s="12" t="s">
        <v>119</v>
      </c>
      <c r="C2330" s="12" t="s">
        <v>142</v>
      </c>
      <c r="D2330" s="12" t="s">
        <v>7</v>
      </c>
      <c r="E2330" s="13">
        <v>65.8143208860252</v>
      </c>
      <c r="F2330" s="13">
        <v>71.248099258132498</v>
      </c>
      <c r="G2330" s="13">
        <v>55.724544209943929</v>
      </c>
      <c r="H2330" s="13">
        <v>69.251903946361566</v>
      </c>
      <c r="I2330" s="13">
        <v>0</v>
      </c>
      <c r="J2330" s="13">
        <v>0</v>
      </c>
      <c r="K2330" s="13">
        <v>0</v>
      </c>
      <c r="L2330" s="13">
        <v>0</v>
      </c>
      <c r="M2330" s="13">
        <v>0</v>
      </c>
      <c r="N2330" s="13"/>
      <c r="O2330" s="13"/>
    </row>
    <row r="2331" spans="1:15" x14ac:dyDescent="0.35">
      <c r="A2331" s="12" t="str">
        <f t="shared" si="36"/>
        <v>DISTRIBUCION VOLUMEN X CRITERIO (kg ó litros)CalimochoNOROESTE</v>
      </c>
      <c r="B2331" s="12" t="s">
        <v>119</v>
      </c>
      <c r="C2331" s="12" t="s">
        <v>142</v>
      </c>
      <c r="D2331" s="12" t="s">
        <v>8</v>
      </c>
      <c r="E2331" s="13">
        <v>2.9068113917812557</v>
      </c>
      <c r="F2331" s="13">
        <v>8.9403610099004531</v>
      </c>
      <c r="G2331" s="13">
        <v>14.663818862646352</v>
      </c>
      <c r="H2331" s="13">
        <v>2.473954235054741</v>
      </c>
      <c r="I2331" s="13">
        <v>0</v>
      </c>
      <c r="J2331" s="13">
        <v>0</v>
      </c>
      <c r="K2331" s="13">
        <v>0</v>
      </c>
      <c r="L2331" s="13">
        <v>0</v>
      </c>
      <c r="M2331" s="13">
        <v>0</v>
      </c>
      <c r="N2331" s="13"/>
      <c r="O2331" s="13"/>
    </row>
    <row r="2332" spans="1:15" x14ac:dyDescent="0.35">
      <c r="A2332" s="12" t="str">
        <f t="shared" si="36"/>
        <v>DISTRIBUCION VOLUMEN X CRITERIO (kg ó litros)Calimocho&lt;2MIL</v>
      </c>
      <c r="B2332" s="12" t="s">
        <v>119</v>
      </c>
      <c r="C2332" s="12" t="s">
        <v>142</v>
      </c>
      <c r="D2332" s="12" t="s">
        <v>9</v>
      </c>
      <c r="E2332" s="13">
        <v>13.820031555845421</v>
      </c>
      <c r="F2332" s="13">
        <v>2.8495721188127145</v>
      </c>
      <c r="G2332" s="13">
        <v>5.3243372590419371</v>
      </c>
      <c r="H2332" s="13">
        <v>5.3932621699294154</v>
      </c>
      <c r="I2332" s="13">
        <v>0</v>
      </c>
      <c r="J2332" s="13">
        <v>0</v>
      </c>
      <c r="K2332" s="13">
        <v>0</v>
      </c>
      <c r="L2332" s="13">
        <v>0</v>
      </c>
      <c r="M2332" s="13">
        <v>0</v>
      </c>
      <c r="N2332" s="13"/>
      <c r="O2332" s="13"/>
    </row>
    <row r="2333" spans="1:15" x14ac:dyDescent="0.35">
      <c r="A2333" s="12" t="str">
        <f t="shared" si="36"/>
        <v>DISTRIBUCION VOLUMEN X CRITERIO (kg ó litros)Calimocho2-5MIL</v>
      </c>
      <c r="B2333" s="12" t="s">
        <v>119</v>
      </c>
      <c r="C2333" s="12" t="s">
        <v>142</v>
      </c>
      <c r="D2333" s="12" t="s">
        <v>10</v>
      </c>
      <c r="E2333" s="13">
        <v>0.4341320906705971</v>
      </c>
      <c r="F2333" s="13">
        <v>13.754710248306768</v>
      </c>
      <c r="G2333" s="13">
        <v>2.4929676877963236</v>
      </c>
      <c r="H2333" s="13">
        <v>3.074436314381721</v>
      </c>
      <c r="I2333" s="13">
        <v>0</v>
      </c>
      <c r="J2333" s="13">
        <v>0</v>
      </c>
      <c r="K2333" s="13">
        <v>0</v>
      </c>
      <c r="L2333" s="13">
        <v>0</v>
      </c>
      <c r="M2333" s="13">
        <v>0</v>
      </c>
      <c r="N2333" s="13"/>
      <c r="O2333" s="13"/>
    </row>
    <row r="2334" spans="1:15" x14ac:dyDescent="0.35">
      <c r="A2334" s="12" t="str">
        <f t="shared" si="36"/>
        <v>DISTRIBUCION VOLUMEN X CRITERIO (kg ó litros)Calimocho5-10MIL</v>
      </c>
      <c r="B2334" s="12" t="s">
        <v>119</v>
      </c>
      <c r="C2334" s="12" t="s">
        <v>142</v>
      </c>
      <c r="D2334" s="12" t="s">
        <v>11</v>
      </c>
      <c r="E2334" s="13">
        <v>20.852325604269726</v>
      </c>
      <c r="F2334" s="13">
        <v>29.516432948502068</v>
      </c>
      <c r="G2334" s="13">
        <v>8.1497759645736085</v>
      </c>
      <c r="H2334" s="13">
        <v>8.6049627737251733</v>
      </c>
      <c r="I2334" s="13">
        <v>0</v>
      </c>
      <c r="J2334" s="13">
        <v>0</v>
      </c>
      <c r="K2334" s="13">
        <v>0</v>
      </c>
      <c r="L2334" s="13">
        <v>0</v>
      </c>
      <c r="M2334" s="13">
        <v>0</v>
      </c>
      <c r="N2334" s="13"/>
      <c r="O2334" s="13"/>
    </row>
    <row r="2335" spans="1:15" x14ac:dyDescent="0.35">
      <c r="A2335" s="12" t="str">
        <f t="shared" si="36"/>
        <v>DISTRIBUCION VOLUMEN X CRITERIO (kg ó litros)Calimocho10-30MIL</v>
      </c>
      <c r="B2335" s="12" t="s">
        <v>119</v>
      </c>
      <c r="C2335" s="12" t="s">
        <v>142</v>
      </c>
      <c r="D2335" s="12" t="s">
        <v>12</v>
      </c>
      <c r="E2335" s="13">
        <v>5.2552305982748191</v>
      </c>
      <c r="F2335" s="13">
        <v>1.5046574637777503</v>
      </c>
      <c r="G2335" s="13">
        <v>11.610418558138763</v>
      </c>
      <c r="H2335" s="13">
        <v>11.550245940310244</v>
      </c>
      <c r="I2335" s="13">
        <v>0</v>
      </c>
      <c r="J2335" s="13">
        <v>0</v>
      </c>
      <c r="K2335" s="13">
        <v>0</v>
      </c>
      <c r="L2335" s="13">
        <v>0</v>
      </c>
      <c r="M2335" s="13">
        <v>0</v>
      </c>
      <c r="N2335" s="13"/>
      <c r="O2335" s="13"/>
    </row>
    <row r="2336" spans="1:15" x14ac:dyDescent="0.35">
      <c r="A2336" s="12" t="str">
        <f t="shared" si="36"/>
        <v>DISTRIBUCION VOLUMEN X CRITERIO (kg ó litros)Calimocho30-100MIL</v>
      </c>
      <c r="B2336" s="12" t="s">
        <v>119</v>
      </c>
      <c r="C2336" s="12" t="s">
        <v>142</v>
      </c>
      <c r="D2336" s="12" t="s">
        <v>13</v>
      </c>
      <c r="E2336" s="13">
        <v>18.421076591020402</v>
      </c>
      <c r="F2336" s="13">
        <v>12.246230214190913</v>
      </c>
      <c r="G2336" s="13">
        <v>19.889150606830444</v>
      </c>
      <c r="H2336" s="13">
        <v>20.547711915089771</v>
      </c>
      <c r="I2336" s="13">
        <v>0</v>
      </c>
      <c r="J2336" s="13">
        <v>0</v>
      </c>
      <c r="K2336" s="13">
        <v>0</v>
      </c>
      <c r="L2336" s="13">
        <v>0</v>
      </c>
      <c r="M2336" s="13">
        <v>0</v>
      </c>
      <c r="N2336" s="13"/>
      <c r="O2336" s="13"/>
    </row>
    <row r="2337" spans="1:15" x14ac:dyDescent="0.35">
      <c r="A2337" s="12" t="str">
        <f t="shared" si="36"/>
        <v>DISTRIBUCION VOLUMEN X CRITERIO (kg ó litros)Calimocho100-200MIL</v>
      </c>
      <c r="B2337" s="12" t="s">
        <v>119</v>
      </c>
      <c r="C2337" s="12" t="s">
        <v>142</v>
      </c>
      <c r="D2337" s="12" t="s">
        <v>14</v>
      </c>
      <c r="E2337" s="13">
        <v>13.08512865211244</v>
      </c>
      <c r="F2337" s="13">
        <v>9.8559059448621138</v>
      </c>
      <c r="G2337" s="13">
        <v>15.360893783883853</v>
      </c>
      <c r="H2337" s="13">
        <v>20.479972349528801</v>
      </c>
      <c r="I2337" s="13">
        <v>0</v>
      </c>
      <c r="J2337" s="13">
        <v>0</v>
      </c>
      <c r="K2337" s="13">
        <v>0</v>
      </c>
      <c r="L2337" s="13">
        <v>0</v>
      </c>
      <c r="M2337" s="13">
        <v>0</v>
      </c>
      <c r="N2337" s="13"/>
      <c r="O2337" s="13"/>
    </row>
    <row r="2338" spans="1:15" x14ac:dyDescent="0.35">
      <c r="A2338" s="12" t="str">
        <f t="shared" si="36"/>
        <v>DISTRIBUCION VOLUMEN X CRITERIO (kg ó litros)Calimocho200-500MIL</v>
      </c>
      <c r="B2338" s="12" t="s">
        <v>119</v>
      </c>
      <c r="C2338" s="12" t="s">
        <v>142</v>
      </c>
      <c r="D2338" s="12" t="s">
        <v>15</v>
      </c>
      <c r="E2338" s="13">
        <v>13.192342108541816</v>
      </c>
      <c r="F2338" s="13">
        <v>23.935501568208402</v>
      </c>
      <c r="G2338" s="13">
        <v>16.966327388871008</v>
      </c>
      <c r="H2338" s="13">
        <v>11.990352640919452</v>
      </c>
      <c r="I2338" s="13">
        <v>0</v>
      </c>
      <c r="J2338" s="13">
        <v>0</v>
      </c>
      <c r="K2338" s="13">
        <v>0</v>
      </c>
      <c r="L2338" s="13">
        <v>0</v>
      </c>
      <c r="M2338" s="13">
        <v>0</v>
      </c>
      <c r="N2338" s="13"/>
      <c r="O2338" s="13"/>
    </row>
    <row r="2339" spans="1:15" x14ac:dyDescent="0.35">
      <c r="A2339" s="12" t="str">
        <f t="shared" si="36"/>
        <v>DISTRIBUCION VOLUMEN X CRITERIO (kg ó litros)Calimocho&gt;500MIL</v>
      </c>
      <c r="B2339" s="12" t="s">
        <v>119</v>
      </c>
      <c r="C2339" s="12" t="s">
        <v>142</v>
      </c>
      <c r="D2339" s="12" t="s">
        <v>16</v>
      </c>
      <c r="E2339" s="13">
        <v>14.939707074390787</v>
      </c>
      <c r="F2339" s="13">
        <v>6.3369908537652693</v>
      </c>
      <c r="G2339" s="13">
        <v>20.206125134851547</v>
      </c>
      <c r="H2339" s="13">
        <v>18.359032565429047</v>
      </c>
      <c r="I2339" s="13">
        <v>0</v>
      </c>
      <c r="J2339" s="13">
        <v>0</v>
      </c>
      <c r="K2339" s="13">
        <v>0</v>
      </c>
      <c r="L2339" s="13">
        <v>0</v>
      </c>
      <c r="M2339" s="13">
        <v>0</v>
      </c>
      <c r="N2339" s="13"/>
      <c r="O2339" s="13"/>
    </row>
    <row r="2340" spans="1:15" x14ac:dyDescent="0.35">
      <c r="A2340" s="12" t="str">
        <f t="shared" si="36"/>
        <v>DISTRIBUCION VOLUMEN X CRITERIO (kg ó litros)CalimochoDE 15 A 19 AÑOS</v>
      </c>
      <c r="B2340" s="12" t="s">
        <v>119</v>
      </c>
      <c r="C2340" s="12" t="s">
        <v>142</v>
      </c>
      <c r="D2340" s="12" t="s">
        <v>39</v>
      </c>
      <c r="E2340" s="13">
        <v>0.92112993230322859</v>
      </c>
      <c r="F2340" s="13" t="s">
        <v>212</v>
      </c>
      <c r="G2340" s="13">
        <v>17.779715664614628</v>
      </c>
      <c r="H2340" s="13">
        <v>2.1699716267585654</v>
      </c>
      <c r="I2340" s="13">
        <v>0</v>
      </c>
      <c r="J2340" s="13">
        <v>0</v>
      </c>
      <c r="K2340" s="13">
        <v>0</v>
      </c>
      <c r="L2340" s="13">
        <v>0</v>
      </c>
      <c r="M2340" s="13">
        <v>0</v>
      </c>
      <c r="N2340" s="13"/>
      <c r="O2340" s="13"/>
    </row>
    <row r="2341" spans="1:15" x14ac:dyDescent="0.35">
      <c r="A2341" s="12" t="str">
        <f t="shared" si="36"/>
        <v>DISTRIBUCION VOLUMEN X CRITERIO (kg ó litros)CalimochoDE 20 A 24 AÑOS</v>
      </c>
      <c r="B2341" s="12" t="s">
        <v>119</v>
      </c>
      <c r="C2341" s="12" t="s">
        <v>142</v>
      </c>
      <c r="D2341" s="12" t="s">
        <v>40</v>
      </c>
      <c r="E2341" s="13">
        <v>9.9339690403663621</v>
      </c>
      <c r="F2341" s="13">
        <v>16.109014291547272</v>
      </c>
      <c r="G2341" s="13">
        <v>7.5800921051341561</v>
      </c>
      <c r="H2341" s="13">
        <v>1.5013542020309962</v>
      </c>
      <c r="I2341" s="13">
        <v>0</v>
      </c>
      <c r="J2341" s="13">
        <v>0</v>
      </c>
      <c r="K2341" s="13">
        <v>0</v>
      </c>
      <c r="L2341" s="13">
        <v>0</v>
      </c>
      <c r="M2341" s="13">
        <v>0</v>
      </c>
      <c r="N2341" s="13"/>
      <c r="O2341" s="13"/>
    </row>
    <row r="2342" spans="1:15" x14ac:dyDescent="0.35">
      <c r="A2342" s="12" t="str">
        <f t="shared" si="36"/>
        <v>DISTRIBUCION VOLUMEN X CRITERIO (kg ó litros)CalimochoDE 25 A 34 AÑOS</v>
      </c>
      <c r="B2342" s="12" t="s">
        <v>119</v>
      </c>
      <c r="C2342" s="12" t="s">
        <v>142</v>
      </c>
      <c r="D2342" s="12" t="s">
        <v>41</v>
      </c>
      <c r="E2342" s="13">
        <v>19.647682718483626</v>
      </c>
      <c r="F2342" s="13">
        <v>6.959108224428209</v>
      </c>
      <c r="G2342" s="13">
        <v>12.394646945852283</v>
      </c>
      <c r="H2342" s="13">
        <v>10.471844611856151</v>
      </c>
      <c r="I2342" s="13">
        <v>0</v>
      </c>
      <c r="J2342" s="13">
        <v>0</v>
      </c>
      <c r="K2342" s="13">
        <v>0</v>
      </c>
      <c r="L2342" s="13">
        <v>0</v>
      </c>
      <c r="M2342" s="13">
        <v>0</v>
      </c>
      <c r="N2342" s="13"/>
      <c r="O2342" s="13"/>
    </row>
    <row r="2343" spans="1:15" x14ac:dyDescent="0.35">
      <c r="A2343" s="12" t="str">
        <f t="shared" si="36"/>
        <v>DISTRIBUCION VOLUMEN X CRITERIO (kg ó litros)CalimochoDE 35 A 49 AÑOS</v>
      </c>
      <c r="B2343" s="12" t="s">
        <v>119</v>
      </c>
      <c r="C2343" s="12" t="s">
        <v>142</v>
      </c>
      <c r="D2343" s="12" t="s">
        <v>42</v>
      </c>
      <c r="E2343" s="13">
        <v>40.502512714897271</v>
      </c>
      <c r="F2343" s="13">
        <v>44.598451218479156</v>
      </c>
      <c r="G2343" s="13">
        <v>36.897492127380957</v>
      </c>
      <c r="H2343" s="13">
        <v>53.283060514629256</v>
      </c>
      <c r="I2343" s="13">
        <v>0</v>
      </c>
      <c r="J2343" s="13">
        <v>0</v>
      </c>
      <c r="K2343" s="13">
        <v>0</v>
      </c>
      <c r="L2343" s="13">
        <v>0</v>
      </c>
      <c r="M2343" s="13">
        <v>0</v>
      </c>
      <c r="N2343" s="13"/>
      <c r="O2343" s="13"/>
    </row>
    <row r="2344" spans="1:15" x14ac:dyDescent="0.35">
      <c r="A2344" s="12" t="str">
        <f t="shared" si="36"/>
        <v>DISTRIBUCION VOLUMEN X CRITERIO (kg ó litros)CalimochoDE 50 A 59 AÑOS</v>
      </c>
      <c r="B2344" s="12" t="s">
        <v>119</v>
      </c>
      <c r="C2344" s="12" t="s">
        <v>142</v>
      </c>
      <c r="D2344" s="12" t="s">
        <v>43</v>
      </c>
      <c r="E2344" s="13">
        <v>23.826151301602962</v>
      </c>
      <c r="F2344" s="13">
        <v>5.7026872404193814</v>
      </c>
      <c r="G2344" s="13">
        <v>14.408299919763859</v>
      </c>
      <c r="H2344" s="13">
        <v>25.67787609938344</v>
      </c>
      <c r="I2344" s="13">
        <v>0</v>
      </c>
      <c r="J2344" s="13">
        <v>0</v>
      </c>
      <c r="K2344" s="13">
        <v>0</v>
      </c>
      <c r="L2344" s="13">
        <v>0</v>
      </c>
      <c r="M2344" s="13">
        <v>0</v>
      </c>
      <c r="N2344" s="13"/>
      <c r="O2344" s="13"/>
    </row>
    <row r="2345" spans="1:15" x14ac:dyDescent="0.35">
      <c r="A2345" s="12" t="str">
        <f t="shared" si="36"/>
        <v>DISTRIBUCION VOLUMEN X CRITERIO (kg ó litros)CalimochoDE 60 A 75 AÑOS</v>
      </c>
      <c r="B2345" s="12" t="s">
        <v>119</v>
      </c>
      <c r="C2345" s="12" t="s">
        <v>142</v>
      </c>
      <c r="D2345" s="12" t="s">
        <v>44</v>
      </c>
      <c r="E2345" s="13">
        <v>5.1685249105051803</v>
      </c>
      <c r="F2345" s="13">
        <v>26.630747187682012</v>
      </c>
      <c r="G2345" s="13">
        <v>10.939754750230064</v>
      </c>
      <c r="H2345" s="13">
        <v>6.8958752669349215</v>
      </c>
      <c r="I2345" s="13">
        <v>0</v>
      </c>
      <c r="J2345" s="13">
        <v>0</v>
      </c>
      <c r="K2345" s="13">
        <v>0</v>
      </c>
      <c r="L2345" s="13">
        <v>0</v>
      </c>
      <c r="M2345" s="13">
        <v>0</v>
      </c>
      <c r="N2345" s="13"/>
      <c r="O2345" s="13"/>
    </row>
    <row r="2346" spans="1:15" x14ac:dyDescent="0.35">
      <c r="A2346" s="12" t="str">
        <f t="shared" si="36"/>
        <v>DISTRIBUCION VOLUMEN X CRITERIO (kg ó litros)CalimochoALTA Y MEDIA ALTA</v>
      </c>
      <c r="B2346" s="12" t="s">
        <v>119</v>
      </c>
      <c r="C2346" s="12" t="s">
        <v>142</v>
      </c>
      <c r="D2346" s="12" t="s">
        <v>17</v>
      </c>
      <c r="E2346" s="13">
        <v>13.66434184423135</v>
      </c>
      <c r="F2346" s="13">
        <v>13.873956349189791</v>
      </c>
      <c r="G2346" s="13">
        <v>18.439665182053972</v>
      </c>
      <c r="H2346" s="13">
        <v>24.337775904908934</v>
      </c>
      <c r="I2346" s="13">
        <v>0</v>
      </c>
      <c r="J2346" s="13">
        <v>0</v>
      </c>
      <c r="K2346" s="13">
        <v>0</v>
      </c>
      <c r="L2346" s="13">
        <v>0</v>
      </c>
      <c r="M2346" s="13">
        <v>0</v>
      </c>
      <c r="N2346" s="13"/>
      <c r="O2346" s="13"/>
    </row>
    <row r="2347" spans="1:15" x14ac:dyDescent="0.35">
      <c r="A2347" s="12" t="str">
        <f t="shared" si="36"/>
        <v>DISTRIBUCION VOLUMEN X CRITERIO (kg ó litros)CalimochoMEDIA</v>
      </c>
      <c r="B2347" s="12" t="s">
        <v>119</v>
      </c>
      <c r="C2347" s="12" t="s">
        <v>142</v>
      </c>
      <c r="D2347" s="12" t="s">
        <v>18</v>
      </c>
      <c r="E2347" s="13">
        <v>34.663469468357647</v>
      </c>
      <c r="F2347" s="13">
        <v>19.817187313791688</v>
      </c>
      <c r="G2347" s="13">
        <v>22.353584173448528</v>
      </c>
      <c r="H2347" s="13">
        <v>22.975154382398852</v>
      </c>
      <c r="I2347" s="13">
        <v>0</v>
      </c>
      <c r="J2347" s="13">
        <v>0</v>
      </c>
      <c r="K2347" s="13">
        <v>0</v>
      </c>
      <c r="L2347" s="13">
        <v>0</v>
      </c>
      <c r="M2347" s="13">
        <v>0</v>
      </c>
      <c r="N2347" s="13"/>
      <c r="O2347" s="13"/>
    </row>
    <row r="2348" spans="1:15" x14ac:dyDescent="0.35">
      <c r="A2348" s="12" t="str">
        <f t="shared" si="36"/>
        <v>DISTRIBUCION VOLUMEN X CRITERIO (kg ó litros)CalimochoMEDIA BAJA</v>
      </c>
      <c r="B2348" s="12" t="s">
        <v>119</v>
      </c>
      <c r="C2348" s="12" t="s">
        <v>142</v>
      </c>
      <c r="D2348" s="12" t="s">
        <v>19</v>
      </c>
      <c r="E2348" s="13">
        <v>25.544058386384584</v>
      </c>
      <c r="F2348" s="13">
        <v>40.678710185545782</v>
      </c>
      <c r="G2348" s="13">
        <v>41.080831284663034</v>
      </c>
      <c r="H2348" s="13">
        <v>42.705060798686368</v>
      </c>
      <c r="I2348" s="13">
        <v>0</v>
      </c>
      <c r="J2348" s="13">
        <v>0</v>
      </c>
      <c r="K2348" s="13">
        <v>0</v>
      </c>
      <c r="L2348" s="13">
        <v>0</v>
      </c>
      <c r="M2348" s="13">
        <v>0</v>
      </c>
      <c r="N2348" s="13"/>
      <c r="O2348" s="13"/>
    </row>
    <row r="2349" spans="1:15" x14ac:dyDescent="0.35">
      <c r="A2349" s="12" t="str">
        <f t="shared" si="36"/>
        <v>DISTRIBUCION VOLUMEN X CRITERIO (kg ó litros)CalimochoBAJA</v>
      </c>
      <c r="B2349" s="12" t="s">
        <v>119</v>
      </c>
      <c r="C2349" s="12" t="s">
        <v>142</v>
      </c>
      <c r="D2349" s="12" t="s">
        <v>20</v>
      </c>
      <c r="E2349" s="13">
        <v>26.12811264670114</v>
      </c>
      <c r="F2349" s="13">
        <v>25.630142523670052</v>
      </c>
      <c r="G2349" s="13">
        <v>18.125914820906615</v>
      </c>
      <c r="H2349" s="13">
        <v>9.981984621229314</v>
      </c>
      <c r="I2349" s="13">
        <v>0</v>
      </c>
      <c r="J2349" s="13">
        <v>0</v>
      </c>
      <c r="K2349" s="13">
        <v>0</v>
      </c>
      <c r="L2349" s="13">
        <v>0</v>
      </c>
      <c r="M2349" s="13">
        <v>0</v>
      </c>
      <c r="N2349" s="13"/>
      <c r="O2349" s="13"/>
    </row>
    <row r="2350" spans="1:15" x14ac:dyDescent="0.35">
      <c r="A2350" s="12" t="str">
        <f t="shared" si="36"/>
        <v>DISTRIBUCION VOLUMEN X CRITERIO (kg ó litros)CalimochoHOMBRE</v>
      </c>
      <c r="B2350" s="12" t="s">
        <v>119</v>
      </c>
      <c r="C2350" s="12" t="s">
        <v>142</v>
      </c>
      <c r="D2350" s="12" t="s">
        <v>21</v>
      </c>
      <c r="E2350" s="13">
        <v>47.736828990621518</v>
      </c>
      <c r="F2350" s="13">
        <v>57.433871052293128</v>
      </c>
      <c r="G2350" s="13">
        <v>48.459388033909541</v>
      </c>
      <c r="H2350" s="13">
        <v>44.124170242334884</v>
      </c>
      <c r="I2350" s="13">
        <v>0</v>
      </c>
      <c r="J2350" s="13">
        <v>0</v>
      </c>
      <c r="K2350" s="13">
        <v>0</v>
      </c>
      <c r="L2350" s="13">
        <v>0</v>
      </c>
      <c r="M2350" s="13">
        <v>0</v>
      </c>
      <c r="N2350" s="13"/>
      <c r="O2350" s="13"/>
    </row>
    <row r="2351" spans="1:15" x14ac:dyDescent="0.35">
      <c r="A2351" s="12" t="str">
        <f t="shared" si="36"/>
        <v>DISTRIBUCION VOLUMEN X CRITERIO (kg ó litros)CalimochoMUJER</v>
      </c>
      <c r="B2351" s="12" t="s">
        <v>119</v>
      </c>
      <c r="C2351" s="12" t="s">
        <v>142</v>
      </c>
      <c r="D2351" s="12" t="s">
        <v>22</v>
      </c>
      <c r="E2351" s="13">
        <v>52.263143266867317</v>
      </c>
      <c r="F2351" s="13">
        <v>42.566128947706851</v>
      </c>
      <c r="G2351" s="13">
        <v>51.540610453114496</v>
      </c>
      <c r="H2351" s="13">
        <v>55.875817731538135</v>
      </c>
      <c r="I2351" s="13">
        <v>0</v>
      </c>
      <c r="J2351" s="13">
        <v>0</v>
      </c>
      <c r="K2351" s="13">
        <v>0</v>
      </c>
      <c r="L2351" s="13">
        <v>0</v>
      </c>
      <c r="M2351" s="13">
        <v>0</v>
      </c>
      <c r="N2351" s="13"/>
      <c r="O2351" s="13"/>
    </row>
    <row r="2352" spans="1:15" x14ac:dyDescent="0.35">
      <c r="A2352" s="12" t="str">
        <f t="shared" si="36"/>
        <v>DISTRIBUCION VOLUMEN X CRITERIO (kg ó litros)RebujitoT.ESPAÑA</v>
      </c>
      <c r="B2352" s="12" t="s">
        <v>119</v>
      </c>
      <c r="C2352" s="12" t="s">
        <v>176</v>
      </c>
      <c r="D2352" s="12" t="s">
        <v>36</v>
      </c>
      <c r="E2352" s="13">
        <v>100</v>
      </c>
      <c r="F2352" s="13">
        <v>100</v>
      </c>
      <c r="G2352" s="13">
        <v>100</v>
      </c>
      <c r="H2352" s="13">
        <v>100</v>
      </c>
      <c r="I2352" s="13">
        <v>0</v>
      </c>
      <c r="J2352" s="13">
        <v>0</v>
      </c>
      <c r="K2352" s="13">
        <v>0</v>
      </c>
      <c r="L2352" s="13">
        <v>0</v>
      </c>
      <c r="M2352" s="13">
        <v>0</v>
      </c>
      <c r="N2352" s="13"/>
      <c r="O2352" s="13"/>
    </row>
    <row r="2353" spans="1:15" x14ac:dyDescent="0.35">
      <c r="A2353" s="12" t="str">
        <f t="shared" si="36"/>
        <v>DISTRIBUCION VOLUMEN X CRITERIO (kg ó litros)RebujitoBCN AM</v>
      </c>
      <c r="B2353" s="12" t="s">
        <v>119</v>
      </c>
      <c r="C2353" s="12" t="s">
        <v>176</v>
      </c>
      <c r="D2353" s="12" t="s">
        <v>1</v>
      </c>
      <c r="E2353" s="13">
        <v>4.0022284090740348</v>
      </c>
      <c r="F2353" s="13">
        <v>10.161252458919865</v>
      </c>
      <c r="G2353" s="13">
        <v>3.1265383357943017</v>
      </c>
      <c r="H2353" s="13" t="s">
        <v>212</v>
      </c>
      <c r="I2353" s="13">
        <v>0</v>
      </c>
      <c r="J2353" s="13">
        <v>0</v>
      </c>
      <c r="K2353" s="13">
        <v>0</v>
      </c>
      <c r="L2353" s="13">
        <v>0</v>
      </c>
      <c r="M2353" s="13">
        <v>0</v>
      </c>
      <c r="N2353" s="13"/>
      <c r="O2353" s="13"/>
    </row>
    <row r="2354" spans="1:15" x14ac:dyDescent="0.35">
      <c r="A2354" s="12" t="str">
        <f t="shared" si="36"/>
        <v>DISTRIBUCION VOLUMEN X CRITERIO (kg ó litros)RebujitoREST.CAT ARAGON</v>
      </c>
      <c r="B2354" s="12" t="s">
        <v>119</v>
      </c>
      <c r="C2354" s="12" t="s">
        <v>176</v>
      </c>
      <c r="D2354" s="12" t="s">
        <v>2</v>
      </c>
      <c r="E2354" s="13" t="s">
        <v>212</v>
      </c>
      <c r="F2354" s="13">
        <v>17.296561424767319</v>
      </c>
      <c r="G2354" s="13">
        <v>16.126773511600064</v>
      </c>
      <c r="H2354" s="13">
        <v>0.27829231816384686</v>
      </c>
      <c r="I2354" s="13">
        <v>0</v>
      </c>
      <c r="J2354" s="13">
        <v>0</v>
      </c>
      <c r="K2354" s="13">
        <v>0</v>
      </c>
      <c r="L2354" s="13">
        <v>0</v>
      </c>
      <c r="M2354" s="13">
        <v>0</v>
      </c>
      <c r="N2354" s="13"/>
      <c r="O2354" s="13"/>
    </row>
    <row r="2355" spans="1:15" x14ac:dyDescent="0.35">
      <c r="A2355" s="12" t="str">
        <f t="shared" si="36"/>
        <v>DISTRIBUCION VOLUMEN X CRITERIO (kg ó litros)RebujitoLEVANTE</v>
      </c>
      <c r="B2355" s="12" t="s">
        <v>119</v>
      </c>
      <c r="C2355" s="12" t="s">
        <v>176</v>
      </c>
      <c r="D2355" s="12" t="s">
        <v>3</v>
      </c>
      <c r="E2355" s="13">
        <v>0.64876203176232505</v>
      </c>
      <c r="F2355" s="13" t="s">
        <v>212</v>
      </c>
      <c r="G2355" s="13">
        <v>3.1996182640188762</v>
      </c>
      <c r="H2355" s="13">
        <v>1.8279153009640547</v>
      </c>
      <c r="I2355" s="13">
        <v>0</v>
      </c>
      <c r="J2355" s="13">
        <v>0</v>
      </c>
      <c r="K2355" s="13">
        <v>0</v>
      </c>
      <c r="L2355" s="13">
        <v>0</v>
      </c>
      <c r="M2355" s="13">
        <v>0</v>
      </c>
      <c r="N2355" s="13"/>
      <c r="O2355" s="13"/>
    </row>
    <row r="2356" spans="1:15" x14ac:dyDescent="0.35">
      <c r="A2356" s="12" t="str">
        <f t="shared" si="36"/>
        <v>DISTRIBUCION VOLUMEN X CRITERIO (kg ó litros)RebujitoANDALUCIA</v>
      </c>
      <c r="B2356" s="12" t="s">
        <v>119</v>
      </c>
      <c r="C2356" s="12" t="s">
        <v>176</v>
      </c>
      <c r="D2356" s="12" t="s">
        <v>4</v>
      </c>
      <c r="E2356" s="13">
        <v>83.662757179765919</v>
      </c>
      <c r="F2356" s="13">
        <v>27.721327967806847</v>
      </c>
      <c r="G2356" s="13">
        <v>60.268476006462905</v>
      </c>
      <c r="H2356" s="13">
        <v>87.217913347982631</v>
      </c>
      <c r="I2356" s="13">
        <v>0</v>
      </c>
      <c r="J2356" s="13">
        <v>0</v>
      </c>
      <c r="K2356" s="13">
        <v>0</v>
      </c>
      <c r="L2356" s="13">
        <v>0</v>
      </c>
      <c r="M2356" s="13">
        <v>0</v>
      </c>
      <c r="N2356" s="13"/>
      <c r="O2356" s="13"/>
    </row>
    <row r="2357" spans="1:15" x14ac:dyDescent="0.35">
      <c r="A2357" s="12" t="str">
        <f t="shared" si="36"/>
        <v>DISTRIBUCION VOLUMEN X CRITERIO (kg ó litros)RebujitoMDD AM</v>
      </c>
      <c r="B2357" s="12" t="s">
        <v>119</v>
      </c>
      <c r="C2357" s="12" t="s">
        <v>176</v>
      </c>
      <c r="D2357" s="12" t="s">
        <v>5</v>
      </c>
      <c r="E2357" s="13">
        <v>5.4976784018112452</v>
      </c>
      <c r="F2357" s="13">
        <v>1.3756468344142638</v>
      </c>
      <c r="G2357" s="13">
        <v>3.3966158490464866</v>
      </c>
      <c r="H2357" s="13">
        <v>3.9225842133909201</v>
      </c>
      <c r="I2357" s="13">
        <v>0</v>
      </c>
      <c r="J2357" s="13">
        <v>0</v>
      </c>
      <c r="K2357" s="13">
        <v>0</v>
      </c>
      <c r="L2357" s="13">
        <v>0</v>
      </c>
      <c r="M2357" s="13">
        <v>0</v>
      </c>
      <c r="N2357" s="13"/>
      <c r="O2357" s="13"/>
    </row>
    <row r="2358" spans="1:15" x14ac:dyDescent="0.35">
      <c r="A2358" s="12" t="str">
        <f t="shared" si="36"/>
        <v>DISTRIBUCION VOLUMEN X CRITERIO (kg ó litros)RebujitoRTO CENTRO</v>
      </c>
      <c r="B2358" s="12" t="s">
        <v>119</v>
      </c>
      <c r="C2358" s="12" t="s">
        <v>176</v>
      </c>
      <c r="D2358" s="12" t="s">
        <v>6</v>
      </c>
      <c r="E2358" s="13">
        <v>1.1246819870353422</v>
      </c>
      <c r="F2358" s="13">
        <v>27.273231224079169</v>
      </c>
      <c r="G2358" s="13">
        <v>5.1243143931869053</v>
      </c>
      <c r="H2358" s="13">
        <v>2.2694192273608995</v>
      </c>
      <c r="I2358" s="13">
        <v>0</v>
      </c>
      <c r="J2358" s="13">
        <v>0</v>
      </c>
      <c r="K2358" s="13">
        <v>0</v>
      </c>
      <c r="L2358" s="13">
        <v>0</v>
      </c>
      <c r="M2358" s="13">
        <v>0</v>
      </c>
      <c r="N2358" s="13"/>
      <c r="O2358" s="13"/>
    </row>
    <row r="2359" spans="1:15" x14ac:dyDescent="0.35">
      <c r="A2359" s="12" t="str">
        <f t="shared" si="36"/>
        <v>DISTRIBUCION VOLUMEN X CRITERIO (kg ó litros)RebujitoNORTE-CENTRO</v>
      </c>
      <c r="B2359" s="12" t="s">
        <v>119</v>
      </c>
      <c r="C2359" s="12" t="s">
        <v>176</v>
      </c>
      <c r="D2359" s="12" t="s">
        <v>7</v>
      </c>
      <c r="E2359" s="13">
        <v>5.0638835764516283</v>
      </c>
      <c r="F2359" s="13">
        <v>4.429735904839899</v>
      </c>
      <c r="G2359" s="13" t="s">
        <v>212</v>
      </c>
      <c r="H2359" s="13">
        <v>3.895597492315888</v>
      </c>
      <c r="I2359" s="13">
        <v>0</v>
      </c>
      <c r="J2359" s="13">
        <v>0</v>
      </c>
      <c r="K2359" s="13">
        <v>0</v>
      </c>
      <c r="L2359" s="13">
        <v>0</v>
      </c>
      <c r="M2359" s="13">
        <v>0</v>
      </c>
      <c r="N2359" s="13"/>
      <c r="O2359" s="13"/>
    </row>
    <row r="2360" spans="1:15" x14ac:dyDescent="0.35">
      <c r="A2360" s="12" t="str">
        <f t="shared" si="36"/>
        <v>DISTRIBUCION VOLUMEN X CRITERIO (kg ó litros)RebujitoNOROESTE</v>
      </c>
      <c r="B2360" s="12" t="s">
        <v>119</v>
      </c>
      <c r="C2360" s="12" t="s">
        <v>176</v>
      </c>
      <c r="D2360" s="12" t="s">
        <v>8</v>
      </c>
      <c r="E2360" s="13" t="s">
        <v>212</v>
      </c>
      <c r="F2360" s="13">
        <v>11.742232369961007</v>
      </c>
      <c r="G2360" s="13">
        <v>8.7576442248853912</v>
      </c>
      <c r="H2360" s="13">
        <v>0.58827644539282709</v>
      </c>
      <c r="I2360" s="13">
        <v>0</v>
      </c>
      <c r="J2360" s="13">
        <v>0</v>
      </c>
      <c r="K2360" s="13">
        <v>0</v>
      </c>
      <c r="L2360" s="13">
        <v>0</v>
      </c>
      <c r="M2360" s="13">
        <v>0</v>
      </c>
      <c r="N2360" s="13"/>
      <c r="O2360" s="13"/>
    </row>
    <row r="2361" spans="1:15" x14ac:dyDescent="0.35">
      <c r="A2361" s="12" t="str">
        <f t="shared" si="36"/>
        <v>DISTRIBUCION VOLUMEN X CRITERIO (kg ó litros)Rebujito&lt;2MIL</v>
      </c>
      <c r="B2361" s="12" t="s">
        <v>119</v>
      </c>
      <c r="C2361" s="12" t="s">
        <v>176</v>
      </c>
      <c r="D2361" s="12" t="s">
        <v>9</v>
      </c>
      <c r="E2361" s="13">
        <v>1.7356604457199745</v>
      </c>
      <c r="F2361" s="13">
        <v>28.339748928689584</v>
      </c>
      <c r="G2361" s="13" t="s">
        <v>212</v>
      </c>
      <c r="H2361" s="13">
        <v>0.63779458235594211</v>
      </c>
      <c r="I2361" s="13">
        <v>0</v>
      </c>
      <c r="J2361" s="13">
        <v>0</v>
      </c>
      <c r="K2361" s="13">
        <v>0</v>
      </c>
      <c r="L2361" s="13">
        <v>0</v>
      </c>
      <c r="M2361" s="13">
        <v>0</v>
      </c>
      <c r="N2361" s="13"/>
      <c r="O2361" s="13"/>
    </row>
    <row r="2362" spans="1:15" x14ac:dyDescent="0.35">
      <c r="A2362" s="12" t="str">
        <f t="shared" si="36"/>
        <v>DISTRIBUCION VOLUMEN X CRITERIO (kg ó litros)Rebujito2-5MIL</v>
      </c>
      <c r="B2362" s="12" t="s">
        <v>119</v>
      </c>
      <c r="C2362" s="12" t="s">
        <v>176</v>
      </c>
      <c r="D2362" s="12" t="s">
        <v>10</v>
      </c>
      <c r="E2362" s="13" t="s">
        <v>212</v>
      </c>
      <c r="F2362" s="13">
        <v>1.6037332969708897</v>
      </c>
      <c r="G2362" s="13">
        <v>16.126773511600064</v>
      </c>
      <c r="H2362" s="13" t="s">
        <v>212</v>
      </c>
      <c r="I2362" s="13">
        <v>0</v>
      </c>
      <c r="J2362" s="13">
        <v>0</v>
      </c>
      <c r="K2362" s="13">
        <v>0</v>
      </c>
      <c r="L2362" s="13">
        <v>0</v>
      </c>
      <c r="M2362" s="13">
        <v>0</v>
      </c>
      <c r="N2362" s="13"/>
      <c r="O2362" s="13"/>
    </row>
    <row r="2363" spans="1:15" x14ac:dyDescent="0.35">
      <c r="A2363" s="12" t="str">
        <f t="shared" si="36"/>
        <v>DISTRIBUCION VOLUMEN X CRITERIO (kg ó litros)Rebujito5-10MIL</v>
      </c>
      <c r="B2363" s="12" t="s">
        <v>119</v>
      </c>
      <c r="C2363" s="12" t="s">
        <v>176</v>
      </c>
      <c r="D2363" s="12" t="s">
        <v>11</v>
      </c>
      <c r="E2363" s="13">
        <v>7.893676784076181</v>
      </c>
      <c r="F2363" s="13">
        <v>1.9111222978998366</v>
      </c>
      <c r="G2363" s="13" t="s">
        <v>212</v>
      </c>
      <c r="H2363" s="13">
        <v>3.6715277517200224</v>
      </c>
      <c r="I2363" s="13">
        <v>0</v>
      </c>
      <c r="J2363" s="13">
        <v>0</v>
      </c>
      <c r="K2363" s="13">
        <v>0</v>
      </c>
      <c r="L2363" s="13">
        <v>0</v>
      </c>
      <c r="M2363" s="13">
        <v>0</v>
      </c>
      <c r="N2363" s="13"/>
      <c r="O2363" s="13"/>
    </row>
    <row r="2364" spans="1:15" x14ac:dyDescent="0.35">
      <c r="A2364" s="12" t="str">
        <f t="shared" si="36"/>
        <v>DISTRIBUCION VOLUMEN X CRITERIO (kg ó litros)Rebujito10-30MIL</v>
      </c>
      <c r="B2364" s="12" t="s">
        <v>119</v>
      </c>
      <c r="C2364" s="12" t="s">
        <v>176</v>
      </c>
      <c r="D2364" s="12" t="s">
        <v>12</v>
      </c>
      <c r="E2364" s="13">
        <v>26.421751428468195</v>
      </c>
      <c r="F2364" s="13">
        <v>10.321970327936041</v>
      </c>
      <c r="G2364" s="13">
        <v>7.3969320362723145</v>
      </c>
      <c r="H2364" s="13">
        <v>31.015228914034392</v>
      </c>
      <c r="I2364" s="13">
        <v>0</v>
      </c>
      <c r="J2364" s="13">
        <v>0</v>
      </c>
      <c r="K2364" s="13">
        <v>0</v>
      </c>
      <c r="L2364" s="13">
        <v>0</v>
      </c>
      <c r="M2364" s="13">
        <v>0</v>
      </c>
      <c r="N2364" s="13"/>
      <c r="O2364" s="13"/>
    </row>
    <row r="2365" spans="1:15" x14ac:dyDescent="0.35">
      <c r="A2365" s="12" t="str">
        <f t="shared" si="36"/>
        <v>DISTRIBUCION VOLUMEN X CRITERIO (kg ó litros)Rebujito30-100MIL</v>
      </c>
      <c r="B2365" s="12" t="s">
        <v>119</v>
      </c>
      <c r="C2365" s="12" t="s">
        <v>176</v>
      </c>
      <c r="D2365" s="12" t="s">
        <v>13</v>
      </c>
      <c r="E2365" s="13">
        <v>42.481462405572323</v>
      </c>
      <c r="F2365" s="13">
        <v>1.3756468344142638</v>
      </c>
      <c r="G2365" s="13">
        <v>15.627926913137847</v>
      </c>
      <c r="H2365" s="13">
        <v>17.465078305074531</v>
      </c>
      <c r="I2365" s="13">
        <v>0</v>
      </c>
      <c r="J2365" s="13">
        <v>0</v>
      </c>
      <c r="K2365" s="13">
        <v>0</v>
      </c>
      <c r="L2365" s="13">
        <v>0</v>
      </c>
      <c r="M2365" s="13">
        <v>0</v>
      </c>
      <c r="N2365" s="13"/>
      <c r="O2365" s="13"/>
    </row>
    <row r="2366" spans="1:15" x14ac:dyDescent="0.35">
      <c r="A2366" s="12" t="str">
        <f t="shared" si="36"/>
        <v>DISTRIBUCION VOLUMEN X CRITERIO (kg ó litros)Rebujito100-200MIL</v>
      </c>
      <c r="B2366" s="12" t="s">
        <v>119</v>
      </c>
      <c r="C2366" s="12" t="s">
        <v>176</v>
      </c>
      <c r="D2366" s="12" t="s">
        <v>14</v>
      </c>
      <c r="E2366" s="13">
        <v>2.0034455026418909</v>
      </c>
      <c r="F2366" s="13">
        <v>32.54456852784012</v>
      </c>
      <c r="G2366" s="13">
        <v>27.290486959530462</v>
      </c>
      <c r="H2366" s="13">
        <v>3.9644272387351993</v>
      </c>
      <c r="I2366" s="13">
        <v>0</v>
      </c>
      <c r="J2366" s="13">
        <v>0</v>
      </c>
      <c r="K2366" s="13">
        <v>0</v>
      </c>
      <c r="L2366" s="13">
        <v>0</v>
      </c>
      <c r="M2366" s="13">
        <v>0</v>
      </c>
      <c r="N2366" s="13"/>
      <c r="O2366" s="13"/>
    </row>
    <row r="2367" spans="1:15" x14ac:dyDescent="0.35">
      <c r="A2367" s="12" t="str">
        <f t="shared" si="36"/>
        <v>DISTRIBUCION VOLUMEN X CRITERIO (kg ó litros)Rebujito200-500MIL</v>
      </c>
      <c r="B2367" s="12" t="s">
        <v>119</v>
      </c>
      <c r="C2367" s="12" t="s">
        <v>176</v>
      </c>
      <c r="D2367" s="12" t="s">
        <v>15</v>
      </c>
      <c r="E2367" s="13">
        <v>5.3605297649777288</v>
      </c>
      <c r="F2367" s="13">
        <v>13.741949192265645</v>
      </c>
      <c r="G2367" s="13">
        <v>5.0838019803536341</v>
      </c>
      <c r="H2367" s="13">
        <v>14.632830123068038</v>
      </c>
      <c r="I2367" s="13">
        <v>0</v>
      </c>
      <c r="J2367" s="13">
        <v>0</v>
      </c>
      <c r="K2367" s="13">
        <v>0</v>
      </c>
      <c r="L2367" s="13">
        <v>0</v>
      </c>
      <c r="M2367" s="13">
        <v>0</v>
      </c>
      <c r="N2367" s="13"/>
      <c r="O2367" s="13"/>
    </row>
    <row r="2368" spans="1:15" x14ac:dyDescent="0.35">
      <c r="A2368" s="12" t="str">
        <f t="shared" si="36"/>
        <v>DISTRIBUCION VOLUMEN X CRITERIO (kg ó litros)Rebujito&gt;500MIL</v>
      </c>
      <c r="B2368" s="12" t="s">
        <v>119</v>
      </c>
      <c r="C2368" s="12" t="s">
        <v>176</v>
      </c>
      <c r="D2368" s="12" t="s">
        <v>16</v>
      </c>
      <c r="E2368" s="13">
        <v>14.103465550715317</v>
      </c>
      <c r="F2368" s="13">
        <v>10.161252458919865</v>
      </c>
      <c r="G2368" s="13">
        <v>28.474059646362619</v>
      </c>
      <c r="H2368" s="13">
        <v>28.613099885546244</v>
      </c>
      <c r="I2368" s="13">
        <v>0</v>
      </c>
      <c r="J2368" s="13">
        <v>0</v>
      </c>
      <c r="K2368" s="13">
        <v>0</v>
      </c>
      <c r="L2368" s="13">
        <v>0</v>
      </c>
      <c r="M2368" s="13">
        <v>0</v>
      </c>
      <c r="N2368" s="13"/>
      <c r="O2368" s="13"/>
    </row>
    <row r="2369" spans="1:15" x14ac:dyDescent="0.35">
      <c r="A2369" s="12" t="str">
        <f t="shared" si="36"/>
        <v>DISTRIBUCION VOLUMEN X CRITERIO (kg ó litros)RebujitoDE 15 A 19 AÑOS</v>
      </c>
      <c r="B2369" s="12" t="s">
        <v>119</v>
      </c>
      <c r="C2369" s="12" t="s">
        <v>176</v>
      </c>
      <c r="D2369" s="12" t="s">
        <v>39</v>
      </c>
      <c r="E2369" s="13" t="s">
        <v>212</v>
      </c>
      <c r="F2369" s="13" t="s">
        <v>212</v>
      </c>
      <c r="G2369" s="13" t="s">
        <v>212</v>
      </c>
      <c r="H2369" s="13" t="s">
        <v>212</v>
      </c>
      <c r="I2369" s="13">
        <v>0</v>
      </c>
      <c r="J2369" s="13">
        <v>0</v>
      </c>
      <c r="K2369" s="13">
        <v>0</v>
      </c>
      <c r="L2369" s="13">
        <v>0</v>
      </c>
      <c r="M2369" s="13">
        <v>0</v>
      </c>
      <c r="N2369" s="13"/>
      <c r="O2369" s="13"/>
    </row>
    <row r="2370" spans="1:15" x14ac:dyDescent="0.35">
      <c r="A2370" s="12" t="str">
        <f t="shared" si="36"/>
        <v>DISTRIBUCION VOLUMEN X CRITERIO (kg ó litros)RebujitoDE 20 A 24 AÑOS</v>
      </c>
      <c r="B2370" s="12" t="s">
        <v>119</v>
      </c>
      <c r="C2370" s="12" t="s">
        <v>176</v>
      </c>
      <c r="D2370" s="12" t="s">
        <v>40</v>
      </c>
      <c r="E2370" s="13">
        <v>5.6563727032722886</v>
      </c>
      <c r="F2370" s="13">
        <v>11.294242156830084</v>
      </c>
      <c r="G2370" s="13">
        <v>1.191516197488045</v>
      </c>
      <c r="H2370" s="13">
        <v>10.055167688079319</v>
      </c>
      <c r="I2370" s="13">
        <v>0</v>
      </c>
      <c r="J2370" s="13">
        <v>0</v>
      </c>
      <c r="K2370" s="13">
        <v>0</v>
      </c>
      <c r="L2370" s="13">
        <v>0</v>
      </c>
      <c r="M2370" s="13">
        <v>0</v>
      </c>
      <c r="N2370" s="13"/>
      <c r="O2370" s="13"/>
    </row>
    <row r="2371" spans="1:15" x14ac:dyDescent="0.35">
      <c r="A2371" s="12" t="str">
        <f t="shared" si="36"/>
        <v>DISTRIBUCION VOLUMEN X CRITERIO (kg ó litros)RebujitoDE 25 A 34 AÑOS</v>
      </c>
      <c r="B2371" s="12" t="s">
        <v>119</v>
      </c>
      <c r="C2371" s="12" t="s">
        <v>176</v>
      </c>
      <c r="D2371" s="12" t="s">
        <v>41</v>
      </c>
      <c r="E2371" s="13">
        <v>8.4692823684452883</v>
      </c>
      <c r="F2371" s="13">
        <v>21.491346229088045</v>
      </c>
      <c r="G2371" s="13">
        <v>18.466914924487764</v>
      </c>
      <c r="H2371" s="13">
        <v>19.195183335883968</v>
      </c>
      <c r="I2371" s="13">
        <v>0</v>
      </c>
      <c r="J2371" s="13">
        <v>0</v>
      </c>
      <c r="K2371" s="13">
        <v>0</v>
      </c>
      <c r="L2371" s="13">
        <v>0</v>
      </c>
      <c r="M2371" s="13">
        <v>0</v>
      </c>
      <c r="N2371" s="13"/>
      <c r="O2371" s="13"/>
    </row>
    <row r="2372" spans="1:15" x14ac:dyDescent="0.35">
      <c r="A2372" s="12" t="str">
        <f t="shared" ref="A2372:A2435" si="37">B2372&amp;C2372&amp;D2372</f>
        <v>DISTRIBUCION VOLUMEN X CRITERIO (kg ó litros)RebujitoDE 35 A 49 AÑOS</v>
      </c>
      <c r="B2372" s="12" t="s">
        <v>119</v>
      </c>
      <c r="C2372" s="12" t="s">
        <v>176</v>
      </c>
      <c r="D2372" s="12" t="s">
        <v>42</v>
      </c>
      <c r="E2372" s="13">
        <v>25.26836740741436</v>
      </c>
      <c r="F2372" s="13">
        <v>1.0848365123354682</v>
      </c>
      <c r="G2372" s="13">
        <v>0.43768366970407491</v>
      </c>
      <c r="H2372" s="13">
        <v>11.299807882317333</v>
      </c>
      <c r="I2372" s="13">
        <v>0</v>
      </c>
      <c r="J2372" s="13">
        <v>0</v>
      </c>
      <c r="K2372" s="13">
        <v>0</v>
      </c>
      <c r="L2372" s="13">
        <v>0</v>
      </c>
      <c r="M2372" s="13">
        <v>0</v>
      </c>
      <c r="N2372" s="13"/>
      <c r="O2372" s="13"/>
    </row>
    <row r="2373" spans="1:15" x14ac:dyDescent="0.35">
      <c r="A2373" s="12" t="str">
        <f t="shared" si="37"/>
        <v>DISTRIBUCION VOLUMEN X CRITERIO (kg ó litros)RebujitoDE 50 A 59 AÑOS</v>
      </c>
      <c r="B2373" s="12" t="s">
        <v>119</v>
      </c>
      <c r="C2373" s="12" t="s">
        <v>176</v>
      </c>
      <c r="D2373" s="12" t="s">
        <v>43</v>
      </c>
      <c r="E2373" s="13">
        <v>11.057254948862244</v>
      </c>
      <c r="F2373" s="13">
        <v>26.929520906726463</v>
      </c>
      <c r="G2373" s="13">
        <v>37.336550214772721</v>
      </c>
      <c r="H2373" s="13">
        <v>25.447906872080221</v>
      </c>
      <c r="I2373" s="13">
        <v>0</v>
      </c>
      <c r="J2373" s="13">
        <v>0</v>
      </c>
      <c r="K2373" s="13">
        <v>0</v>
      </c>
      <c r="L2373" s="13">
        <v>0</v>
      </c>
      <c r="M2373" s="13">
        <v>0</v>
      </c>
      <c r="N2373" s="13"/>
      <c r="O2373" s="13"/>
    </row>
    <row r="2374" spans="1:15" x14ac:dyDescent="0.35">
      <c r="A2374" s="12" t="str">
        <f t="shared" si="37"/>
        <v>DISTRIBUCION VOLUMEN X CRITERIO (kg ó litros)RebujitoDE 60 A 75 AÑOS</v>
      </c>
      <c r="B2374" s="12" t="s">
        <v>119</v>
      </c>
      <c r="C2374" s="12" t="s">
        <v>176</v>
      </c>
      <c r="D2374" s="12" t="s">
        <v>44</v>
      </c>
      <c r="E2374" s="13">
        <v>49.548713328347205</v>
      </c>
      <c r="F2374" s="13">
        <v>39.200040442888373</v>
      </c>
      <c r="G2374" s="13">
        <v>42.567308529046407</v>
      </c>
      <c r="H2374" s="13">
        <v>34.001927747786794</v>
      </c>
      <c r="I2374" s="13">
        <v>0</v>
      </c>
      <c r="J2374" s="13">
        <v>0</v>
      </c>
      <c r="K2374" s="13">
        <v>0</v>
      </c>
      <c r="L2374" s="13">
        <v>0</v>
      </c>
      <c r="M2374" s="13">
        <v>0</v>
      </c>
      <c r="N2374" s="13"/>
      <c r="O2374" s="13"/>
    </row>
    <row r="2375" spans="1:15" x14ac:dyDescent="0.35">
      <c r="A2375" s="12" t="str">
        <f t="shared" si="37"/>
        <v>DISTRIBUCION VOLUMEN X CRITERIO (kg ó litros)RebujitoALTA Y MEDIA ALTA</v>
      </c>
      <c r="B2375" s="12" t="s">
        <v>119</v>
      </c>
      <c r="C2375" s="12" t="s">
        <v>176</v>
      </c>
      <c r="D2375" s="12" t="s">
        <v>17</v>
      </c>
      <c r="E2375" s="13">
        <v>17.420032546447931</v>
      </c>
      <c r="F2375" s="13">
        <v>13.536616309330766</v>
      </c>
      <c r="G2375" s="13">
        <v>3.167049592972508</v>
      </c>
      <c r="H2375" s="13">
        <v>35.544665572818197</v>
      </c>
      <c r="I2375" s="13">
        <v>0</v>
      </c>
      <c r="J2375" s="13">
        <v>0</v>
      </c>
      <c r="K2375" s="13">
        <v>0</v>
      </c>
      <c r="L2375" s="13">
        <v>0</v>
      </c>
      <c r="M2375" s="13">
        <v>0</v>
      </c>
      <c r="N2375" s="13"/>
      <c r="O2375" s="13"/>
    </row>
    <row r="2376" spans="1:15" x14ac:dyDescent="0.35">
      <c r="A2376" s="12" t="str">
        <f t="shared" si="37"/>
        <v>DISTRIBUCION VOLUMEN X CRITERIO (kg ó litros)RebujitoMEDIA</v>
      </c>
      <c r="B2376" s="12" t="s">
        <v>119</v>
      </c>
      <c r="C2376" s="12" t="s">
        <v>176</v>
      </c>
      <c r="D2376" s="12" t="s">
        <v>18</v>
      </c>
      <c r="E2376" s="13">
        <v>25.609632617543514</v>
      </c>
      <c r="F2376" s="13">
        <v>44.683836558046778</v>
      </c>
      <c r="G2376" s="13">
        <v>34.938426120300683</v>
      </c>
      <c r="H2376" s="13">
        <v>29.883247417699881</v>
      </c>
      <c r="I2376" s="13">
        <v>0</v>
      </c>
      <c r="J2376" s="13">
        <v>0</v>
      </c>
      <c r="K2376" s="13">
        <v>0</v>
      </c>
      <c r="L2376" s="13">
        <v>0</v>
      </c>
      <c r="M2376" s="13">
        <v>0</v>
      </c>
      <c r="N2376" s="13"/>
      <c r="O2376" s="13"/>
    </row>
    <row r="2377" spans="1:15" x14ac:dyDescent="0.35">
      <c r="A2377" s="12" t="str">
        <f t="shared" si="37"/>
        <v>DISTRIBUCION VOLUMEN X CRITERIO (kg ó litros)RebujitoMEDIA BAJA</v>
      </c>
      <c r="B2377" s="12" t="s">
        <v>119</v>
      </c>
      <c r="C2377" s="12" t="s">
        <v>176</v>
      </c>
      <c r="D2377" s="12" t="s">
        <v>19</v>
      </c>
      <c r="E2377" s="13">
        <v>13.239413377041146</v>
      </c>
      <c r="F2377" s="13">
        <v>40.694707327523091</v>
      </c>
      <c r="G2377" s="13">
        <v>18.328696267384377</v>
      </c>
      <c r="H2377" s="13">
        <v>25.650933355613937</v>
      </c>
      <c r="I2377" s="13">
        <v>0</v>
      </c>
      <c r="J2377" s="13">
        <v>0</v>
      </c>
      <c r="K2377" s="13">
        <v>0</v>
      </c>
      <c r="L2377" s="13">
        <v>0</v>
      </c>
      <c r="M2377" s="13">
        <v>0</v>
      </c>
      <c r="N2377" s="13"/>
      <c r="O2377" s="13"/>
    </row>
    <row r="2378" spans="1:15" x14ac:dyDescent="0.35">
      <c r="A2378" s="12" t="str">
        <f t="shared" si="37"/>
        <v>DISTRIBUCION VOLUMEN X CRITERIO (kg ó litros)RebujitoBAJA</v>
      </c>
      <c r="B2378" s="12" t="s">
        <v>119</v>
      </c>
      <c r="C2378" s="12" t="s">
        <v>176</v>
      </c>
      <c r="D2378" s="12" t="s">
        <v>20</v>
      </c>
      <c r="E2378" s="13">
        <v>43.730919325815421</v>
      </c>
      <c r="F2378" s="13">
        <v>1.0848365123354682</v>
      </c>
      <c r="G2378" s="13">
        <v>43.565795661000607</v>
      </c>
      <c r="H2378" s="13">
        <v>8.9211490862054905</v>
      </c>
      <c r="I2378" s="13">
        <v>0</v>
      </c>
      <c r="J2378" s="13">
        <v>0</v>
      </c>
      <c r="K2378" s="13">
        <v>0</v>
      </c>
      <c r="L2378" s="13">
        <v>0</v>
      </c>
      <c r="M2378" s="13">
        <v>0</v>
      </c>
      <c r="N2378" s="13"/>
      <c r="O2378" s="13"/>
    </row>
    <row r="2379" spans="1:15" x14ac:dyDescent="0.35">
      <c r="A2379" s="12" t="str">
        <f t="shared" si="37"/>
        <v>DISTRIBUCION VOLUMEN X CRITERIO (kg ó litros)RebujitoHOMBRE</v>
      </c>
      <c r="B2379" s="12" t="s">
        <v>119</v>
      </c>
      <c r="C2379" s="12" t="s">
        <v>176</v>
      </c>
      <c r="D2379" s="12" t="s">
        <v>21</v>
      </c>
      <c r="E2379" s="13">
        <v>33.816753569500989</v>
      </c>
      <c r="F2379" s="13">
        <v>48.983206129344417</v>
      </c>
      <c r="G2379" s="13">
        <v>55.93216119862695</v>
      </c>
      <c r="H2379" s="13">
        <v>34.774416582810204</v>
      </c>
      <c r="I2379" s="13">
        <v>0</v>
      </c>
      <c r="J2379" s="13">
        <v>0</v>
      </c>
      <c r="K2379" s="13">
        <v>0</v>
      </c>
      <c r="L2379" s="13">
        <v>0</v>
      </c>
      <c r="M2379" s="13">
        <v>0</v>
      </c>
      <c r="N2379" s="13"/>
      <c r="O2379" s="13"/>
    </row>
    <row r="2380" spans="1:15" x14ac:dyDescent="0.35">
      <c r="A2380" s="12" t="str">
        <f t="shared" si="37"/>
        <v>DISTRIBUCION VOLUMEN X CRITERIO (kg ó litros)RebujitoMUJER</v>
      </c>
      <c r="B2380" s="12" t="s">
        <v>119</v>
      </c>
      <c r="C2380" s="12" t="s">
        <v>176</v>
      </c>
      <c r="D2380" s="12" t="s">
        <v>22</v>
      </c>
      <c r="E2380" s="13">
        <v>66.183231616943544</v>
      </c>
      <c r="F2380" s="13">
        <v>51.016766753776423</v>
      </c>
      <c r="G2380" s="13">
        <v>44.067833254228752</v>
      </c>
      <c r="H2380" s="13">
        <v>65.225582338214409</v>
      </c>
      <c r="I2380" s="13">
        <v>0</v>
      </c>
      <c r="J2380" s="13">
        <v>0</v>
      </c>
      <c r="K2380" s="13">
        <v>0</v>
      </c>
      <c r="L2380" s="13">
        <v>0</v>
      </c>
      <c r="M2380" s="13">
        <v>0</v>
      </c>
      <c r="N2380" s="13"/>
      <c r="O2380" s="13"/>
    </row>
    <row r="2381" spans="1:15" x14ac:dyDescent="0.35">
      <c r="A2381" s="12" t="str">
        <f t="shared" si="37"/>
        <v>DISTRIBUCION VOLUMEN X CRITERIO (kg ó litros)Espum/Lambrusc/MoscaT.ESPAÑA</v>
      </c>
      <c r="B2381" s="12" t="s">
        <v>119</v>
      </c>
      <c r="C2381" s="12" t="s">
        <v>177</v>
      </c>
      <c r="D2381" s="12" t="s">
        <v>36</v>
      </c>
      <c r="E2381" s="13" t="s">
        <v>212</v>
      </c>
      <c r="F2381" s="13">
        <v>100</v>
      </c>
      <c r="G2381" s="13">
        <v>100</v>
      </c>
      <c r="H2381" s="13">
        <v>100</v>
      </c>
      <c r="I2381" s="13">
        <v>0</v>
      </c>
      <c r="J2381" s="13">
        <v>0</v>
      </c>
      <c r="K2381" s="13">
        <v>0</v>
      </c>
      <c r="L2381" s="13">
        <v>0</v>
      </c>
      <c r="M2381" s="13">
        <v>0</v>
      </c>
      <c r="N2381" s="13"/>
      <c r="O2381" s="13"/>
    </row>
    <row r="2382" spans="1:15" x14ac:dyDescent="0.35">
      <c r="A2382" s="12" t="str">
        <f t="shared" si="37"/>
        <v>DISTRIBUCION VOLUMEN X CRITERIO (kg ó litros)Espum/Lambrusc/MoscaBCN AM</v>
      </c>
      <c r="B2382" s="12" t="s">
        <v>119</v>
      </c>
      <c r="C2382" s="12" t="s">
        <v>177</v>
      </c>
      <c r="D2382" s="12" t="s">
        <v>1</v>
      </c>
      <c r="E2382" s="13" t="s">
        <v>212</v>
      </c>
      <c r="F2382" s="13">
        <v>5.9978301846598363</v>
      </c>
      <c r="G2382" s="13">
        <v>4.6794721464150379</v>
      </c>
      <c r="H2382" s="13">
        <v>7.0997777999236682</v>
      </c>
      <c r="I2382" s="13">
        <v>0</v>
      </c>
      <c r="J2382" s="13">
        <v>0</v>
      </c>
      <c r="K2382" s="13">
        <v>0</v>
      </c>
      <c r="L2382" s="13">
        <v>0</v>
      </c>
      <c r="M2382" s="13">
        <v>0</v>
      </c>
      <c r="N2382" s="13"/>
      <c r="O2382" s="13"/>
    </row>
    <row r="2383" spans="1:15" x14ac:dyDescent="0.35">
      <c r="A2383" s="12" t="str">
        <f t="shared" si="37"/>
        <v>DISTRIBUCION VOLUMEN X CRITERIO (kg ó litros)Espum/Lambrusc/MoscaREST.CAT ARAGON</v>
      </c>
      <c r="B2383" s="12" t="s">
        <v>119</v>
      </c>
      <c r="C2383" s="12" t="s">
        <v>177</v>
      </c>
      <c r="D2383" s="12" t="s">
        <v>2</v>
      </c>
      <c r="E2383" s="13" t="s">
        <v>212</v>
      </c>
      <c r="F2383" s="13">
        <v>33.78271782138652</v>
      </c>
      <c r="G2383" s="13">
        <v>22.489715834161903</v>
      </c>
      <c r="H2383" s="13">
        <v>22.65487015824063</v>
      </c>
      <c r="I2383" s="13">
        <v>0</v>
      </c>
      <c r="J2383" s="13">
        <v>0</v>
      </c>
      <c r="K2383" s="13">
        <v>0</v>
      </c>
      <c r="L2383" s="13">
        <v>0</v>
      </c>
      <c r="M2383" s="13">
        <v>0</v>
      </c>
      <c r="N2383" s="13"/>
      <c r="O2383" s="13"/>
    </row>
    <row r="2384" spans="1:15" x14ac:dyDescent="0.35">
      <c r="A2384" s="12" t="str">
        <f t="shared" si="37"/>
        <v>DISTRIBUCION VOLUMEN X CRITERIO (kg ó litros)Espum/Lambrusc/MoscaLEVANTE</v>
      </c>
      <c r="B2384" s="12" t="s">
        <v>119</v>
      </c>
      <c r="C2384" s="12" t="s">
        <v>177</v>
      </c>
      <c r="D2384" s="12" t="s">
        <v>3</v>
      </c>
      <c r="E2384" s="13" t="s">
        <v>212</v>
      </c>
      <c r="F2384" s="13">
        <v>11.368297421563836</v>
      </c>
      <c r="G2384" s="13">
        <v>25.524212163023908</v>
      </c>
      <c r="H2384" s="13">
        <v>16.538186771786776</v>
      </c>
      <c r="I2384" s="13">
        <v>0</v>
      </c>
      <c r="J2384" s="13">
        <v>0</v>
      </c>
      <c r="K2384" s="13">
        <v>0</v>
      </c>
      <c r="L2384" s="13">
        <v>0</v>
      </c>
      <c r="M2384" s="13">
        <v>0</v>
      </c>
      <c r="N2384" s="13"/>
      <c r="O2384" s="13"/>
    </row>
    <row r="2385" spans="1:15" x14ac:dyDescent="0.35">
      <c r="A2385" s="12" t="str">
        <f t="shared" si="37"/>
        <v>DISTRIBUCION VOLUMEN X CRITERIO (kg ó litros)Espum/Lambrusc/MoscaANDALUCIA</v>
      </c>
      <c r="B2385" s="12" t="s">
        <v>119</v>
      </c>
      <c r="C2385" s="12" t="s">
        <v>177</v>
      </c>
      <c r="D2385" s="12" t="s">
        <v>4</v>
      </c>
      <c r="E2385" s="13" t="s">
        <v>212</v>
      </c>
      <c r="F2385" s="13">
        <v>10.021366347944284</v>
      </c>
      <c r="G2385" s="13">
        <v>14.232411707163498</v>
      </c>
      <c r="H2385" s="13">
        <v>15.740477676055646</v>
      </c>
      <c r="I2385" s="13">
        <v>0</v>
      </c>
      <c r="J2385" s="13">
        <v>0</v>
      </c>
      <c r="K2385" s="13">
        <v>0</v>
      </c>
      <c r="L2385" s="13">
        <v>0</v>
      </c>
      <c r="M2385" s="13">
        <v>0</v>
      </c>
      <c r="N2385" s="13"/>
      <c r="O2385" s="13"/>
    </row>
    <row r="2386" spans="1:15" x14ac:dyDescent="0.35">
      <c r="A2386" s="12" t="str">
        <f t="shared" si="37"/>
        <v>DISTRIBUCION VOLUMEN X CRITERIO (kg ó litros)Espum/Lambrusc/MoscaMDD AM</v>
      </c>
      <c r="B2386" s="12" t="s">
        <v>119</v>
      </c>
      <c r="C2386" s="12" t="s">
        <v>177</v>
      </c>
      <c r="D2386" s="12" t="s">
        <v>5</v>
      </c>
      <c r="E2386" s="13" t="s">
        <v>212</v>
      </c>
      <c r="F2386" s="13">
        <v>10.35389023625414</v>
      </c>
      <c r="G2386" s="13">
        <v>5.1430078916215169</v>
      </c>
      <c r="H2386" s="13">
        <v>6.8666962675006591</v>
      </c>
      <c r="I2386" s="13">
        <v>0</v>
      </c>
      <c r="J2386" s="13">
        <v>0</v>
      </c>
      <c r="K2386" s="13">
        <v>0</v>
      </c>
      <c r="L2386" s="13">
        <v>0</v>
      </c>
      <c r="M2386" s="13">
        <v>0</v>
      </c>
      <c r="N2386" s="13"/>
      <c r="O2386" s="13"/>
    </row>
    <row r="2387" spans="1:15" x14ac:dyDescent="0.35">
      <c r="A2387" s="12" t="str">
        <f t="shared" si="37"/>
        <v>DISTRIBUCION VOLUMEN X CRITERIO (kg ó litros)Espum/Lambrusc/MoscaRTO CENTRO</v>
      </c>
      <c r="B2387" s="12" t="s">
        <v>119</v>
      </c>
      <c r="C2387" s="12" t="s">
        <v>177</v>
      </c>
      <c r="D2387" s="12" t="s">
        <v>6</v>
      </c>
      <c r="E2387" s="13" t="s">
        <v>212</v>
      </c>
      <c r="F2387" s="13">
        <v>6.1474761770894784</v>
      </c>
      <c r="G2387" s="13">
        <v>8.7517102796682718</v>
      </c>
      <c r="H2387" s="13">
        <v>5.9791234976621102</v>
      </c>
      <c r="I2387" s="13">
        <v>0</v>
      </c>
      <c r="J2387" s="13">
        <v>0</v>
      </c>
      <c r="K2387" s="13">
        <v>0</v>
      </c>
      <c r="L2387" s="13">
        <v>0</v>
      </c>
      <c r="M2387" s="13">
        <v>0</v>
      </c>
      <c r="N2387" s="13"/>
      <c r="O2387" s="13"/>
    </row>
    <row r="2388" spans="1:15" x14ac:dyDescent="0.35">
      <c r="A2388" s="12" t="str">
        <f t="shared" si="37"/>
        <v>DISTRIBUCION VOLUMEN X CRITERIO (kg ó litros)Espum/Lambrusc/MoscaNORTE-CENTRO</v>
      </c>
      <c r="B2388" s="12" t="s">
        <v>119</v>
      </c>
      <c r="C2388" s="12" t="s">
        <v>177</v>
      </c>
      <c r="D2388" s="12" t="s">
        <v>7</v>
      </c>
      <c r="E2388" s="13" t="s">
        <v>212</v>
      </c>
      <c r="F2388" s="13">
        <v>14.596304802840718</v>
      </c>
      <c r="G2388" s="13">
        <v>13.475392693704533</v>
      </c>
      <c r="H2388" s="13">
        <v>18.027899620546165</v>
      </c>
      <c r="I2388" s="13">
        <v>0</v>
      </c>
      <c r="J2388" s="13">
        <v>0</v>
      </c>
      <c r="K2388" s="13">
        <v>0</v>
      </c>
      <c r="L2388" s="13">
        <v>0</v>
      </c>
      <c r="M2388" s="13">
        <v>0</v>
      </c>
      <c r="N2388" s="13"/>
      <c r="O2388" s="13"/>
    </row>
    <row r="2389" spans="1:15" x14ac:dyDescent="0.35">
      <c r="A2389" s="12" t="str">
        <f t="shared" si="37"/>
        <v>DISTRIBUCION VOLUMEN X CRITERIO (kg ó litros)Espum/Lambrusc/MoscaNOROESTE</v>
      </c>
      <c r="B2389" s="12" t="s">
        <v>119</v>
      </c>
      <c r="C2389" s="12" t="s">
        <v>177</v>
      </c>
      <c r="D2389" s="12" t="s">
        <v>8</v>
      </c>
      <c r="E2389" s="13" t="s">
        <v>212</v>
      </c>
      <c r="F2389" s="13">
        <v>7.7321212399829617</v>
      </c>
      <c r="G2389" s="13">
        <v>5.7040770433003134</v>
      </c>
      <c r="H2389" s="13">
        <v>7.0929665931060635</v>
      </c>
      <c r="I2389" s="13">
        <v>0</v>
      </c>
      <c r="J2389" s="13">
        <v>0</v>
      </c>
      <c r="K2389" s="13">
        <v>0</v>
      </c>
      <c r="L2389" s="13">
        <v>0</v>
      </c>
      <c r="M2389" s="13">
        <v>0</v>
      </c>
      <c r="N2389" s="13"/>
      <c r="O2389" s="13"/>
    </row>
    <row r="2390" spans="1:15" x14ac:dyDescent="0.35">
      <c r="A2390" s="12" t="str">
        <f t="shared" si="37"/>
        <v>DISTRIBUCION VOLUMEN X CRITERIO (kg ó litros)Espum/Lambrusc/Mosca&lt;2MIL</v>
      </c>
      <c r="B2390" s="12" t="s">
        <v>119</v>
      </c>
      <c r="C2390" s="12" t="s">
        <v>177</v>
      </c>
      <c r="D2390" s="12" t="s">
        <v>9</v>
      </c>
      <c r="E2390" s="13" t="s">
        <v>212</v>
      </c>
      <c r="F2390" s="13">
        <v>9.3199440374030349</v>
      </c>
      <c r="G2390" s="13">
        <v>7.9993566874786159</v>
      </c>
      <c r="H2390" s="13">
        <v>4.3993375669309689</v>
      </c>
      <c r="I2390" s="13">
        <v>0</v>
      </c>
      <c r="J2390" s="13">
        <v>0</v>
      </c>
      <c r="K2390" s="13">
        <v>0</v>
      </c>
      <c r="L2390" s="13">
        <v>0</v>
      </c>
      <c r="M2390" s="13">
        <v>0</v>
      </c>
      <c r="N2390" s="13"/>
      <c r="O2390" s="13"/>
    </row>
    <row r="2391" spans="1:15" x14ac:dyDescent="0.35">
      <c r="A2391" s="12" t="str">
        <f t="shared" si="37"/>
        <v>DISTRIBUCION VOLUMEN X CRITERIO (kg ó litros)Espum/Lambrusc/Mosca2-5MIL</v>
      </c>
      <c r="B2391" s="12" t="s">
        <v>119</v>
      </c>
      <c r="C2391" s="12" t="s">
        <v>177</v>
      </c>
      <c r="D2391" s="12" t="s">
        <v>10</v>
      </c>
      <c r="E2391" s="13" t="s">
        <v>212</v>
      </c>
      <c r="F2391" s="13">
        <v>5.3999336773787254</v>
      </c>
      <c r="G2391" s="13">
        <v>4.3036419038195577</v>
      </c>
      <c r="H2391" s="13">
        <v>4.9129785551164238</v>
      </c>
      <c r="I2391" s="13">
        <v>0</v>
      </c>
      <c r="J2391" s="13">
        <v>0</v>
      </c>
      <c r="K2391" s="13">
        <v>0</v>
      </c>
      <c r="L2391" s="13">
        <v>0</v>
      </c>
      <c r="M2391" s="13">
        <v>0</v>
      </c>
      <c r="N2391" s="13"/>
      <c r="O2391" s="13"/>
    </row>
    <row r="2392" spans="1:15" x14ac:dyDescent="0.35">
      <c r="A2392" s="12" t="str">
        <f t="shared" si="37"/>
        <v>DISTRIBUCION VOLUMEN X CRITERIO (kg ó litros)Espum/Lambrusc/Mosca5-10MIL</v>
      </c>
      <c r="B2392" s="12" t="s">
        <v>119</v>
      </c>
      <c r="C2392" s="12" t="s">
        <v>177</v>
      </c>
      <c r="D2392" s="12" t="s">
        <v>11</v>
      </c>
      <c r="E2392" s="13" t="s">
        <v>212</v>
      </c>
      <c r="F2392" s="13">
        <v>8.4777987044968484</v>
      </c>
      <c r="G2392" s="13">
        <v>16.373109215351477</v>
      </c>
      <c r="H2392" s="13">
        <v>8.9889202807761315</v>
      </c>
      <c r="I2392" s="13">
        <v>0</v>
      </c>
      <c r="J2392" s="13">
        <v>0</v>
      </c>
      <c r="K2392" s="13">
        <v>0</v>
      </c>
      <c r="L2392" s="13">
        <v>0</v>
      </c>
      <c r="M2392" s="13">
        <v>0</v>
      </c>
      <c r="N2392" s="13"/>
      <c r="O2392" s="13"/>
    </row>
    <row r="2393" spans="1:15" x14ac:dyDescent="0.35">
      <c r="A2393" s="12" t="str">
        <f t="shared" si="37"/>
        <v>DISTRIBUCION VOLUMEN X CRITERIO (kg ó litros)Espum/Lambrusc/Mosca10-30MIL</v>
      </c>
      <c r="B2393" s="12" t="s">
        <v>119</v>
      </c>
      <c r="C2393" s="12" t="s">
        <v>177</v>
      </c>
      <c r="D2393" s="12" t="s">
        <v>12</v>
      </c>
      <c r="E2393" s="13" t="s">
        <v>212</v>
      </c>
      <c r="F2393" s="13">
        <v>38.083944664851963</v>
      </c>
      <c r="G2393" s="13">
        <v>27.195225673389988</v>
      </c>
      <c r="H2393" s="13">
        <v>32.042241111552769</v>
      </c>
      <c r="I2393" s="13">
        <v>0</v>
      </c>
      <c r="J2393" s="13">
        <v>0</v>
      </c>
      <c r="K2393" s="13">
        <v>0</v>
      </c>
      <c r="L2393" s="13">
        <v>0</v>
      </c>
      <c r="M2393" s="13">
        <v>0</v>
      </c>
      <c r="N2393" s="13"/>
      <c r="O2393" s="13"/>
    </row>
    <row r="2394" spans="1:15" x14ac:dyDescent="0.35">
      <c r="A2394" s="12" t="str">
        <f t="shared" si="37"/>
        <v>DISTRIBUCION VOLUMEN X CRITERIO (kg ó litros)Espum/Lambrusc/Mosca30-100MIL</v>
      </c>
      <c r="B2394" s="12" t="s">
        <v>119</v>
      </c>
      <c r="C2394" s="12" t="s">
        <v>177</v>
      </c>
      <c r="D2394" s="12" t="s">
        <v>13</v>
      </c>
      <c r="E2394" s="13" t="s">
        <v>212</v>
      </c>
      <c r="F2394" s="13">
        <v>10.60021202849603</v>
      </c>
      <c r="G2394" s="13">
        <v>17.621451942707438</v>
      </c>
      <c r="H2394" s="13">
        <v>17.705787846009549</v>
      </c>
      <c r="I2394" s="13">
        <v>0</v>
      </c>
      <c r="J2394" s="13">
        <v>0</v>
      </c>
      <c r="K2394" s="13">
        <v>0</v>
      </c>
      <c r="L2394" s="13">
        <v>0</v>
      </c>
      <c r="M2394" s="13">
        <v>0</v>
      </c>
      <c r="N2394" s="13"/>
      <c r="O2394" s="13"/>
    </row>
    <row r="2395" spans="1:15" x14ac:dyDescent="0.35">
      <c r="A2395" s="12" t="str">
        <f t="shared" si="37"/>
        <v>DISTRIBUCION VOLUMEN X CRITERIO (kg ó litros)Espum/Lambrusc/Mosca100-200MIL</v>
      </c>
      <c r="B2395" s="12" t="s">
        <v>119</v>
      </c>
      <c r="C2395" s="12" t="s">
        <v>177</v>
      </c>
      <c r="D2395" s="12" t="s">
        <v>14</v>
      </c>
      <c r="E2395" s="13" t="s">
        <v>212</v>
      </c>
      <c r="F2395" s="13">
        <v>6.7290531455205445</v>
      </c>
      <c r="G2395" s="13">
        <v>7.7370176963147266</v>
      </c>
      <c r="H2395" s="13">
        <v>6.5956378557086941</v>
      </c>
      <c r="I2395" s="13">
        <v>0</v>
      </c>
      <c r="J2395" s="13">
        <v>0</v>
      </c>
      <c r="K2395" s="13">
        <v>0</v>
      </c>
      <c r="L2395" s="13">
        <v>0</v>
      </c>
      <c r="M2395" s="13">
        <v>0</v>
      </c>
      <c r="N2395" s="13"/>
      <c r="O2395" s="13"/>
    </row>
    <row r="2396" spans="1:15" x14ac:dyDescent="0.35">
      <c r="A2396" s="12" t="str">
        <f t="shared" si="37"/>
        <v>DISTRIBUCION VOLUMEN X CRITERIO (kg ó litros)Espum/Lambrusc/Mosca200-500MIL</v>
      </c>
      <c r="B2396" s="12" t="s">
        <v>119</v>
      </c>
      <c r="C2396" s="12" t="s">
        <v>177</v>
      </c>
      <c r="D2396" s="12" t="s">
        <v>15</v>
      </c>
      <c r="E2396" s="13" t="s">
        <v>212</v>
      </c>
      <c r="F2396" s="13">
        <v>8.1601983677287375</v>
      </c>
      <c r="G2396" s="13">
        <v>9.8729124468524283</v>
      </c>
      <c r="H2396" s="13">
        <v>14.60623084095711</v>
      </c>
      <c r="I2396" s="13">
        <v>0</v>
      </c>
      <c r="J2396" s="13">
        <v>0</v>
      </c>
      <c r="K2396" s="13">
        <v>0</v>
      </c>
      <c r="L2396" s="13">
        <v>0</v>
      </c>
      <c r="M2396" s="13">
        <v>0</v>
      </c>
      <c r="N2396" s="13"/>
      <c r="O2396" s="13"/>
    </row>
    <row r="2397" spans="1:15" x14ac:dyDescent="0.35">
      <c r="A2397" s="12" t="str">
        <f t="shared" si="37"/>
        <v>DISTRIBUCION VOLUMEN X CRITERIO (kg ó litros)Espum/Lambrusc/Mosca&gt;500MIL</v>
      </c>
      <c r="B2397" s="12" t="s">
        <v>119</v>
      </c>
      <c r="C2397" s="12" t="s">
        <v>177</v>
      </c>
      <c r="D2397" s="12" t="s">
        <v>16</v>
      </c>
      <c r="E2397" s="13" t="s">
        <v>212</v>
      </c>
      <c r="F2397" s="13">
        <v>13.228921048478318</v>
      </c>
      <c r="G2397" s="13">
        <v>8.8972796152653792</v>
      </c>
      <c r="H2397" s="13">
        <v>10.748866104466178</v>
      </c>
      <c r="I2397" s="13">
        <v>0</v>
      </c>
      <c r="J2397" s="13">
        <v>0</v>
      </c>
      <c r="K2397" s="13">
        <v>0</v>
      </c>
      <c r="L2397" s="13">
        <v>0</v>
      </c>
      <c r="M2397" s="13">
        <v>0</v>
      </c>
      <c r="N2397" s="13"/>
      <c r="O2397" s="13"/>
    </row>
    <row r="2398" spans="1:15" x14ac:dyDescent="0.35">
      <c r="A2398" s="12" t="str">
        <f t="shared" si="37"/>
        <v>DISTRIBUCION VOLUMEN X CRITERIO (kg ó litros)Espum/Lambrusc/MoscaDE 15 A 19 AÑOS</v>
      </c>
      <c r="B2398" s="12" t="s">
        <v>119</v>
      </c>
      <c r="C2398" s="12" t="s">
        <v>177</v>
      </c>
      <c r="D2398" s="12" t="s">
        <v>39</v>
      </c>
      <c r="E2398" s="13" t="s">
        <v>212</v>
      </c>
      <c r="F2398" s="13">
        <v>5.1361349703813151</v>
      </c>
      <c r="G2398" s="13">
        <v>18.537754654578926</v>
      </c>
      <c r="H2398" s="13" t="s">
        <v>212</v>
      </c>
      <c r="I2398" s="13">
        <v>0</v>
      </c>
      <c r="J2398" s="13">
        <v>0</v>
      </c>
      <c r="K2398" s="13">
        <v>0</v>
      </c>
      <c r="L2398" s="13">
        <v>0</v>
      </c>
      <c r="M2398" s="13">
        <v>0</v>
      </c>
      <c r="N2398" s="13"/>
      <c r="O2398" s="13"/>
    </row>
    <row r="2399" spans="1:15" x14ac:dyDescent="0.35">
      <c r="A2399" s="12" t="str">
        <f t="shared" si="37"/>
        <v>DISTRIBUCION VOLUMEN X CRITERIO (kg ó litros)Espum/Lambrusc/MoscaDE 20 A 24 AÑOS</v>
      </c>
      <c r="B2399" s="12" t="s">
        <v>119</v>
      </c>
      <c r="C2399" s="12" t="s">
        <v>177</v>
      </c>
      <c r="D2399" s="12" t="s">
        <v>40</v>
      </c>
      <c r="E2399" s="13" t="s">
        <v>212</v>
      </c>
      <c r="F2399" s="13">
        <v>3.8909330456018991</v>
      </c>
      <c r="G2399" s="13">
        <v>4.4098169008881092</v>
      </c>
      <c r="H2399" s="13">
        <v>8.8328099886501423</v>
      </c>
      <c r="I2399" s="13">
        <v>0</v>
      </c>
      <c r="J2399" s="13">
        <v>0</v>
      </c>
      <c r="K2399" s="13">
        <v>0</v>
      </c>
      <c r="L2399" s="13">
        <v>0</v>
      </c>
      <c r="M2399" s="13">
        <v>0</v>
      </c>
      <c r="N2399" s="13"/>
      <c r="O2399" s="13"/>
    </row>
    <row r="2400" spans="1:15" x14ac:dyDescent="0.35">
      <c r="A2400" s="12" t="str">
        <f t="shared" si="37"/>
        <v>DISTRIBUCION VOLUMEN X CRITERIO (kg ó litros)Espum/Lambrusc/MoscaDE 25 A 34 AÑOS</v>
      </c>
      <c r="B2400" s="12" t="s">
        <v>119</v>
      </c>
      <c r="C2400" s="12" t="s">
        <v>177</v>
      </c>
      <c r="D2400" s="12" t="s">
        <v>41</v>
      </c>
      <c r="E2400" s="13" t="s">
        <v>212</v>
      </c>
      <c r="F2400" s="13">
        <v>9.787835896522477</v>
      </c>
      <c r="G2400" s="13">
        <v>5.2821877123292715</v>
      </c>
      <c r="H2400" s="13">
        <v>4.1418770180643154</v>
      </c>
      <c r="I2400" s="13">
        <v>0</v>
      </c>
      <c r="J2400" s="13">
        <v>0</v>
      </c>
      <c r="K2400" s="13">
        <v>0</v>
      </c>
      <c r="L2400" s="13">
        <v>0</v>
      </c>
      <c r="M2400" s="13">
        <v>0</v>
      </c>
      <c r="N2400" s="13"/>
      <c r="O2400" s="13"/>
    </row>
    <row r="2401" spans="1:15" x14ac:dyDescent="0.35">
      <c r="A2401" s="12" t="str">
        <f t="shared" si="37"/>
        <v>DISTRIBUCION VOLUMEN X CRITERIO (kg ó litros)Espum/Lambrusc/MoscaDE 35 A 49 AÑOS</v>
      </c>
      <c r="B2401" s="12" t="s">
        <v>119</v>
      </c>
      <c r="C2401" s="12" t="s">
        <v>177</v>
      </c>
      <c r="D2401" s="12" t="s">
        <v>42</v>
      </c>
      <c r="E2401" s="13" t="s">
        <v>212</v>
      </c>
      <c r="F2401" s="13">
        <v>16.844724374977098</v>
      </c>
      <c r="G2401" s="13">
        <v>22.759009989414658</v>
      </c>
      <c r="H2401" s="13">
        <v>21.096410476240166</v>
      </c>
      <c r="I2401" s="13">
        <v>0</v>
      </c>
      <c r="J2401" s="13">
        <v>0</v>
      </c>
      <c r="K2401" s="13">
        <v>0</v>
      </c>
      <c r="L2401" s="13">
        <v>0</v>
      </c>
      <c r="M2401" s="13">
        <v>0</v>
      </c>
      <c r="N2401" s="13"/>
      <c r="O2401" s="13"/>
    </row>
    <row r="2402" spans="1:15" x14ac:dyDescent="0.35">
      <c r="A2402" s="12" t="str">
        <f t="shared" si="37"/>
        <v>DISTRIBUCION VOLUMEN X CRITERIO (kg ó litros)Espum/Lambrusc/MoscaDE 50 A 59 AÑOS</v>
      </c>
      <c r="B2402" s="12" t="s">
        <v>119</v>
      </c>
      <c r="C2402" s="12" t="s">
        <v>177</v>
      </c>
      <c r="D2402" s="12" t="s">
        <v>43</v>
      </c>
      <c r="E2402" s="13" t="s">
        <v>212</v>
      </c>
      <c r="F2402" s="13">
        <v>18.415710690262106</v>
      </c>
      <c r="G2402" s="13">
        <v>21.410117755907468</v>
      </c>
      <c r="H2402" s="13">
        <v>23.144665704128091</v>
      </c>
      <c r="I2402" s="13">
        <v>0</v>
      </c>
      <c r="J2402" s="13">
        <v>0</v>
      </c>
      <c r="K2402" s="13">
        <v>0</v>
      </c>
      <c r="L2402" s="13">
        <v>0</v>
      </c>
      <c r="M2402" s="13">
        <v>0</v>
      </c>
      <c r="N2402" s="13"/>
      <c r="O2402" s="13"/>
    </row>
    <row r="2403" spans="1:15" x14ac:dyDescent="0.35">
      <c r="A2403" s="12" t="str">
        <f t="shared" si="37"/>
        <v>DISTRIBUCION VOLUMEN X CRITERIO (kg ó litros)Espum/Lambrusc/MoscaDE 60 A 75 AÑOS</v>
      </c>
      <c r="B2403" s="12" t="s">
        <v>119</v>
      </c>
      <c r="C2403" s="12" t="s">
        <v>177</v>
      </c>
      <c r="D2403" s="12" t="s">
        <v>44</v>
      </c>
      <c r="E2403" s="13" t="s">
        <v>212</v>
      </c>
      <c r="F2403" s="13">
        <v>45.924659579622684</v>
      </c>
      <c r="G2403" s="13">
        <v>27.601112504999527</v>
      </c>
      <c r="H2403" s="13">
        <v>42.784245938674587</v>
      </c>
      <c r="I2403" s="13">
        <v>0</v>
      </c>
      <c r="J2403" s="13">
        <v>0</v>
      </c>
      <c r="K2403" s="13">
        <v>0</v>
      </c>
      <c r="L2403" s="13">
        <v>0</v>
      </c>
      <c r="M2403" s="13">
        <v>0</v>
      </c>
      <c r="N2403" s="13"/>
      <c r="O2403" s="13"/>
    </row>
    <row r="2404" spans="1:15" x14ac:dyDescent="0.35">
      <c r="A2404" s="12" t="str">
        <f t="shared" si="37"/>
        <v>DISTRIBUCION VOLUMEN X CRITERIO (kg ó litros)Espum/Lambrusc/MoscaALTA Y MEDIA ALTA</v>
      </c>
      <c r="B2404" s="12" t="s">
        <v>119</v>
      </c>
      <c r="C2404" s="12" t="s">
        <v>177</v>
      </c>
      <c r="D2404" s="12" t="s">
        <v>17</v>
      </c>
      <c r="E2404" s="13" t="s">
        <v>212</v>
      </c>
      <c r="F2404" s="13">
        <v>46.505190254844855</v>
      </c>
      <c r="G2404" s="13">
        <v>33.427160317335378</v>
      </c>
      <c r="H2404" s="13">
        <v>39.288016491616332</v>
      </c>
      <c r="I2404" s="13">
        <v>0</v>
      </c>
      <c r="J2404" s="13">
        <v>0</v>
      </c>
      <c r="K2404" s="13">
        <v>0</v>
      </c>
      <c r="L2404" s="13">
        <v>0</v>
      </c>
      <c r="M2404" s="13">
        <v>0</v>
      </c>
      <c r="N2404" s="13"/>
      <c r="O2404" s="13"/>
    </row>
    <row r="2405" spans="1:15" x14ac:dyDescent="0.35">
      <c r="A2405" s="12" t="str">
        <f t="shared" si="37"/>
        <v>DISTRIBUCION VOLUMEN X CRITERIO (kg ó litros)Espum/Lambrusc/MoscaMEDIA</v>
      </c>
      <c r="B2405" s="12" t="s">
        <v>119</v>
      </c>
      <c r="C2405" s="12" t="s">
        <v>177</v>
      </c>
      <c r="D2405" s="12" t="s">
        <v>18</v>
      </c>
      <c r="E2405" s="13" t="s">
        <v>212</v>
      </c>
      <c r="F2405" s="13">
        <v>25.603538257986724</v>
      </c>
      <c r="G2405" s="13">
        <v>39.080730501044883</v>
      </c>
      <c r="H2405" s="13">
        <v>26.823883544353688</v>
      </c>
      <c r="I2405" s="13">
        <v>0</v>
      </c>
      <c r="J2405" s="13">
        <v>0</v>
      </c>
      <c r="K2405" s="13">
        <v>0</v>
      </c>
      <c r="L2405" s="13">
        <v>0</v>
      </c>
      <c r="M2405" s="13">
        <v>0</v>
      </c>
      <c r="N2405" s="13"/>
      <c r="O2405" s="13"/>
    </row>
    <row r="2406" spans="1:15" x14ac:dyDescent="0.35">
      <c r="A2406" s="12" t="str">
        <f t="shared" si="37"/>
        <v>DISTRIBUCION VOLUMEN X CRITERIO (kg ó litros)Espum/Lambrusc/MoscaMEDIA BAJA</v>
      </c>
      <c r="B2406" s="12" t="s">
        <v>119</v>
      </c>
      <c r="C2406" s="12" t="s">
        <v>177</v>
      </c>
      <c r="D2406" s="12" t="s">
        <v>19</v>
      </c>
      <c r="E2406" s="13" t="s">
        <v>212</v>
      </c>
      <c r="F2406" s="13">
        <v>13.62326654490208</v>
      </c>
      <c r="G2406" s="13">
        <v>9.9527787727749484</v>
      </c>
      <c r="H2406" s="13">
        <v>19.304558339997293</v>
      </c>
      <c r="I2406" s="13">
        <v>0</v>
      </c>
      <c r="J2406" s="13">
        <v>0</v>
      </c>
      <c r="K2406" s="13">
        <v>0</v>
      </c>
      <c r="L2406" s="13">
        <v>0</v>
      </c>
      <c r="M2406" s="13">
        <v>0</v>
      </c>
      <c r="N2406" s="13"/>
      <c r="O2406" s="13"/>
    </row>
    <row r="2407" spans="1:15" x14ac:dyDescent="0.35">
      <c r="A2407" s="12" t="str">
        <f t="shared" si="37"/>
        <v>DISTRIBUCION VOLUMEN X CRITERIO (kg ó litros)Espum/Lambrusc/MoscaBAJA</v>
      </c>
      <c r="B2407" s="12" t="s">
        <v>119</v>
      </c>
      <c r="C2407" s="12" t="s">
        <v>177</v>
      </c>
      <c r="D2407" s="12" t="s">
        <v>20</v>
      </c>
      <c r="E2407" s="13" t="s">
        <v>212</v>
      </c>
      <c r="F2407" s="13">
        <v>14.267998209981691</v>
      </c>
      <c r="G2407" s="13">
        <v>17.539347274716132</v>
      </c>
      <c r="H2407" s="13">
        <v>14.583549699924102</v>
      </c>
      <c r="I2407" s="13">
        <v>0</v>
      </c>
      <c r="J2407" s="13">
        <v>0</v>
      </c>
      <c r="K2407" s="13">
        <v>0</v>
      </c>
      <c r="L2407" s="13">
        <v>0</v>
      </c>
      <c r="M2407" s="13">
        <v>0</v>
      </c>
      <c r="N2407" s="13"/>
      <c r="O2407" s="13"/>
    </row>
    <row r="2408" spans="1:15" x14ac:dyDescent="0.35">
      <c r="A2408" s="12" t="str">
        <f t="shared" si="37"/>
        <v>DISTRIBUCION VOLUMEN X CRITERIO (kg ó litros)Espum/Lambrusc/MoscaHOMBRE</v>
      </c>
      <c r="B2408" s="12" t="s">
        <v>119</v>
      </c>
      <c r="C2408" s="12" t="s">
        <v>177</v>
      </c>
      <c r="D2408" s="12" t="s">
        <v>21</v>
      </c>
      <c r="E2408" s="13" t="s">
        <v>212</v>
      </c>
      <c r="F2408" s="13">
        <v>34.081738976052208</v>
      </c>
      <c r="G2408" s="13">
        <v>38.725044533931722</v>
      </c>
      <c r="H2408" s="13">
        <v>39.799454618901102</v>
      </c>
      <c r="I2408" s="13">
        <v>0</v>
      </c>
      <c r="J2408" s="13">
        <v>0</v>
      </c>
      <c r="K2408" s="13">
        <v>0</v>
      </c>
      <c r="L2408" s="13">
        <v>0</v>
      </c>
      <c r="M2408" s="13">
        <v>0</v>
      </c>
      <c r="N2408" s="13"/>
      <c r="O2408" s="13"/>
    </row>
    <row r="2409" spans="1:15" x14ac:dyDescent="0.35">
      <c r="A2409" s="12" t="str">
        <f t="shared" si="37"/>
        <v>DISTRIBUCION VOLUMEN X CRITERIO (kg ó litros)Espum/Lambrusc/MoscaMUJER</v>
      </c>
      <c r="B2409" s="12" t="s">
        <v>119</v>
      </c>
      <c r="C2409" s="12" t="s">
        <v>177</v>
      </c>
      <c r="D2409" s="12" t="s">
        <v>22</v>
      </c>
      <c r="E2409" s="13" t="s">
        <v>212</v>
      </c>
      <c r="F2409" s="13">
        <v>65.918261023947792</v>
      </c>
      <c r="G2409" s="13">
        <v>61.27495546606827</v>
      </c>
      <c r="H2409" s="13">
        <v>60.200545381098891</v>
      </c>
      <c r="I2409" s="13">
        <v>0</v>
      </c>
      <c r="J2409" s="13">
        <v>0</v>
      </c>
      <c r="K2409" s="13">
        <v>0</v>
      </c>
      <c r="L2409" s="13">
        <v>0</v>
      </c>
      <c r="M2409" s="13">
        <v>0</v>
      </c>
      <c r="N2409" s="13"/>
      <c r="O2409" s="13"/>
    </row>
    <row r="2410" spans="1:15" x14ac:dyDescent="0.35">
      <c r="A2410" s="12" t="str">
        <f t="shared" si="37"/>
        <v>DISTRIBUCION VOLUMEN X CRITERIO (kg ó litros)SidraT.ESPAÑA</v>
      </c>
      <c r="B2410" s="12" t="s">
        <v>119</v>
      </c>
      <c r="C2410" s="12" t="s">
        <v>143</v>
      </c>
      <c r="D2410" s="12" t="s">
        <v>36</v>
      </c>
      <c r="E2410" s="13">
        <v>100</v>
      </c>
      <c r="F2410" s="13">
        <v>100</v>
      </c>
      <c r="G2410" s="13">
        <v>100</v>
      </c>
      <c r="H2410" s="13">
        <v>100</v>
      </c>
      <c r="I2410" s="13">
        <v>0</v>
      </c>
      <c r="J2410" s="13">
        <v>0</v>
      </c>
      <c r="K2410" s="13">
        <v>0</v>
      </c>
      <c r="L2410" s="13">
        <v>0</v>
      </c>
      <c r="M2410" s="13">
        <v>0</v>
      </c>
      <c r="N2410" s="13"/>
      <c r="O2410" s="13"/>
    </row>
    <row r="2411" spans="1:15" x14ac:dyDescent="0.35">
      <c r="A2411" s="12" t="str">
        <f t="shared" si="37"/>
        <v>DISTRIBUCION VOLUMEN X CRITERIO (kg ó litros)SidraBCN AM</v>
      </c>
      <c r="B2411" s="12" t="s">
        <v>119</v>
      </c>
      <c r="C2411" s="12" t="s">
        <v>143</v>
      </c>
      <c r="D2411" s="12" t="s">
        <v>1</v>
      </c>
      <c r="E2411" s="13">
        <v>1.0774548963650836</v>
      </c>
      <c r="F2411" s="13">
        <v>1.0073405795901693</v>
      </c>
      <c r="G2411" s="13">
        <v>0.78697502917749518</v>
      </c>
      <c r="H2411" s="13">
        <v>1.0975204265335456</v>
      </c>
      <c r="I2411" s="13">
        <v>0</v>
      </c>
      <c r="J2411" s="13">
        <v>0</v>
      </c>
      <c r="K2411" s="13">
        <v>0</v>
      </c>
      <c r="L2411" s="13">
        <v>0</v>
      </c>
      <c r="M2411" s="13">
        <v>0</v>
      </c>
      <c r="N2411" s="13"/>
      <c r="O2411" s="13"/>
    </row>
    <row r="2412" spans="1:15" x14ac:dyDescent="0.35">
      <c r="A2412" s="12" t="str">
        <f t="shared" si="37"/>
        <v>DISTRIBUCION VOLUMEN X CRITERIO (kg ó litros)SidraREST.CAT ARAGON</v>
      </c>
      <c r="B2412" s="12" t="s">
        <v>119</v>
      </c>
      <c r="C2412" s="12" t="s">
        <v>143</v>
      </c>
      <c r="D2412" s="12" t="s">
        <v>2</v>
      </c>
      <c r="E2412" s="13">
        <v>2.8676474706972779</v>
      </c>
      <c r="F2412" s="13">
        <v>2.3106650592224316</v>
      </c>
      <c r="G2412" s="13">
        <v>2.2352549616516537</v>
      </c>
      <c r="H2412" s="13">
        <v>2.2234105966982942</v>
      </c>
      <c r="I2412" s="13">
        <v>0</v>
      </c>
      <c r="J2412" s="13">
        <v>0</v>
      </c>
      <c r="K2412" s="13">
        <v>0</v>
      </c>
      <c r="L2412" s="13">
        <v>0</v>
      </c>
      <c r="M2412" s="13">
        <v>0</v>
      </c>
      <c r="N2412" s="13"/>
      <c r="O2412" s="13"/>
    </row>
    <row r="2413" spans="1:15" x14ac:dyDescent="0.35">
      <c r="A2413" s="12" t="str">
        <f t="shared" si="37"/>
        <v>DISTRIBUCION VOLUMEN X CRITERIO (kg ó litros)SidraLEVANTE</v>
      </c>
      <c r="B2413" s="12" t="s">
        <v>119</v>
      </c>
      <c r="C2413" s="12" t="s">
        <v>143</v>
      </c>
      <c r="D2413" s="12" t="s">
        <v>3</v>
      </c>
      <c r="E2413" s="13">
        <v>2.9279489789649729</v>
      </c>
      <c r="F2413" s="13">
        <v>3.5458121415086827</v>
      </c>
      <c r="G2413" s="13">
        <v>4.8050109040151501</v>
      </c>
      <c r="H2413" s="13">
        <v>2.9947018894252682</v>
      </c>
      <c r="I2413" s="13">
        <v>0</v>
      </c>
      <c r="J2413" s="13">
        <v>0</v>
      </c>
      <c r="K2413" s="13">
        <v>0</v>
      </c>
      <c r="L2413" s="13">
        <v>0</v>
      </c>
      <c r="M2413" s="13">
        <v>0</v>
      </c>
      <c r="N2413" s="13"/>
      <c r="O2413" s="13"/>
    </row>
    <row r="2414" spans="1:15" x14ac:dyDescent="0.35">
      <c r="A2414" s="12" t="str">
        <f t="shared" si="37"/>
        <v>DISTRIBUCION VOLUMEN X CRITERIO (kg ó litros)SidraANDALUCIA</v>
      </c>
      <c r="B2414" s="12" t="s">
        <v>119</v>
      </c>
      <c r="C2414" s="12" t="s">
        <v>143</v>
      </c>
      <c r="D2414" s="12" t="s">
        <v>4</v>
      </c>
      <c r="E2414" s="13">
        <v>7.4047117084651202</v>
      </c>
      <c r="F2414" s="13">
        <v>7.4405395940582917</v>
      </c>
      <c r="G2414" s="13">
        <v>6.238295373065653</v>
      </c>
      <c r="H2414" s="13">
        <v>4.3497311011775679</v>
      </c>
      <c r="I2414" s="13">
        <v>0</v>
      </c>
      <c r="J2414" s="13">
        <v>0</v>
      </c>
      <c r="K2414" s="13">
        <v>0</v>
      </c>
      <c r="L2414" s="13">
        <v>0</v>
      </c>
      <c r="M2414" s="13">
        <v>0</v>
      </c>
      <c r="N2414" s="13"/>
      <c r="O2414" s="13"/>
    </row>
    <row r="2415" spans="1:15" x14ac:dyDescent="0.35">
      <c r="A2415" s="12" t="str">
        <f t="shared" si="37"/>
        <v>DISTRIBUCION VOLUMEN X CRITERIO (kg ó litros)SidraMDD AM</v>
      </c>
      <c r="B2415" s="12" t="s">
        <v>119</v>
      </c>
      <c r="C2415" s="12" t="s">
        <v>143</v>
      </c>
      <c r="D2415" s="12" t="s">
        <v>5</v>
      </c>
      <c r="E2415" s="13">
        <v>4.7831686013889811</v>
      </c>
      <c r="F2415" s="13">
        <v>4.4081026593757633</v>
      </c>
      <c r="G2415" s="13">
        <v>5.2485100577046593</v>
      </c>
      <c r="H2415" s="13">
        <v>5.5447940361411856</v>
      </c>
      <c r="I2415" s="13">
        <v>0</v>
      </c>
      <c r="J2415" s="13">
        <v>0</v>
      </c>
      <c r="K2415" s="13">
        <v>0</v>
      </c>
      <c r="L2415" s="13">
        <v>0</v>
      </c>
      <c r="M2415" s="13">
        <v>0</v>
      </c>
      <c r="N2415" s="13"/>
      <c r="O2415" s="13"/>
    </row>
    <row r="2416" spans="1:15" x14ac:dyDescent="0.35">
      <c r="A2416" s="12" t="str">
        <f t="shared" si="37"/>
        <v>DISTRIBUCION VOLUMEN X CRITERIO (kg ó litros)SidraRTO CENTRO</v>
      </c>
      <c r="B2416" s="12" t="s">
        <v>119</v>
      </c>
      <c r="C2416" s="12" t="s">
        <v>143</v>
      </c>
      <c r="D2416" s="12" t="s">
        <v>6</v>
      </c>
      <c r="E2416" s="13">
        <v>5.1266957411627931</v>
      </c>
      <c r="F2416" s="13">
        <v>6.4889845231092771</v>
      </c>
      <c r="G2416" s="13">
        <v>6.7936685411391569</v>
      </c>
      <c r="H2416" s="13">
        <v>5.7456719456497076</v>
      </c>
      <c r="I2416" s="13">
        <v>0</v>
      </c>
      <c r="J2416" s="13">
        <v>0</v>
      </c>
      <c r="K2416" s="13">
        <v>0</v>
      </c>
      <c r="L2416" s="13">
        <v>0</v>
      </c>
      <c r="M2416" s="13">
        <v>0</v>
      </c>
      <c r="N2416" s="13"/>
      <c r="O2416" s="13"/>
    </row>
    <row r="2417" spans="1:15" x14ac:dyDescent="0.35">
      <c r="A2417" s="12" t="str">
        <f t="shared" si="37"/>
        <v>DISTRIBUCION VOLUMEN X CRITERIO (kg ó litros)SidraNORTE-CENTRO</v>
      </c>
      <c r="B2417" s="12" t="s">
        <v>119</v>
      </c>
      <c r="C2417" s="12" t="s">
        <v>143</v>
      </c>
      <c r="D2417" s="12" t="s">
        <v>7</v>
      </c>
      <c r="E2417" s="13">
        <v>8.1397488197904622</v>
      </c>
      <c r="F2417" s="13">
        <v>7.9667749776717462</v>
      </c>
      <c r="G2417" s="13">
        <v>11.370159534162871</v>
      </c>
      <c r="H2417" s="13">
        <v>11.116269801763478</v>
      </c>
      <c r="I2417" s="13">
        <v>0</v>
      </c>
      <c r="J2417" s="13">
        <v>0</v>
      </c>
      <c r="K2417" s="13">
        <v>0</v>
      </c>
      <c r="L2417" s="13">
        <v>0</v>
      </c>
      <c r="M2417" s="13">
        <v>0</v>
      </c>
      <c r="N2417" s="13"/>
      <c r="O2417" s="13"/>
    </row>
    <row r="2418" spans="1:15" x14ac:dyDescent="0.35">
      <c r="A2418" s="12" t="str">
        <f t="shared" si="37"/>
        <v>DISTRIBUCION VOLUMEN X CRITERIO (kg ó litros)SidraNOROESTE</v>
      </c>
      <c r="B2418" s="12" t="s">
        <v>119</v>
      </c>
      <c r="C2418" s="12" t="s">
        <v>143</v>
      </c>
      <c r="D2418" s="12" t="s">
        <v>8</v>
      </c>
      <c r="E2418" s="13">
        <v>67.67263818867805</v>
      </c>
      <c r="F2418" s="13">
        <v>66.831777543423371</v>
      </c>
      <c r="G2418" s="13">
        <v>62.522138770904021</v>
      </c>
      <c r="H2418" s="13">
        <v>66.927886787022018</v>
      </c>
      <c r="I2418" s="13">
        <v>0</v>
      </c>
      <c r="J2418" s="13">
        <v>0</v>
      </c>
      <c r="K2418" s="13">
        <v>0</v>
      </c>
      <c r="L2418" s="13">
        <v>0</v>
      </c>
      <c r="M2418" s="13">
        <v>0</v>
      </c>
      <c r="N2418" s="13"/>
      <c r="O2418" s="13"/>
    </row>
    <row r="2419" spans="1:15" x14ac:dyDescent="0.35">
      <c r="A2419" s="12" t="str">
        <f t="shared" si="37"/>
        <v>DISTRIBUCION VOLUMEN X CRITERIO (kg ó litros)Sidra&lt;2MIL</v>
      </c>
      <c r="B2419" s="12" t="s">
        <v>119</v>
      </c>
      <c r="C2419" s="12" t="s">
        <v>143</v>
      </c>
      <c r="D2419" s="12" t="s">
        <v>9</v>
      </c>
      <c r="E2419" s="13">
        <v>1.9961912707481253</v>
      </c>
      <c r="F2419" s="13">
        <v>2.3940246166738546</v>
      </c>
      <c r="G2419" s="13">
        <v>2.0898684294463772</v>
      </c>
      <c r="H2419" s="13">
        <v>2.2275746534418053</v>
      </c>
      <c r="I2419" s="13">
        <v>0</v>
      </c>
      <c r="J2419" s="13">
        <v>0</v>
      </c>
      <c r="K2419" s="13">
        <v>0</v>
      </c>
      <c r="L2419" s="13">
        <v>0</v>
      </c>
      <c r="M2419" s="13">
        <v>0</v>
      </c>
      <c r="N2419" s="13"/>
      <c r="O2419" s="13"/>
    </row>
    <row r="2420" spans="1:15" x14ac:dyDescent="0.35">
      <c r="A2420" s="12" t="str">
        <f t="shared" si="37"/>
        <v>DISTRIBUCION VOLUMEN X CRITERIO (kg ó litros)Sidra2-5MIL</v>
      </c>
      <c r="B2420" s="12" t="s">
        <v>119</v>
      </c>
      <c r="C2420" s="12" t="s">
        <v>143</v>
      </c>
      <c r="D2420" s="12" t="s">
        <v>10</v>
      </c>
      <c r="E2420" s="13">
        <v>2.2466990780396308</v>
      </c>
      <c r="F2420" s="13">
        <v>1.1970650036390826</v>
      </c>
      <c r="G2420" s="13">
        <v>1.5177425891296492</v>
      </c>
      <c r="H2420" s="13">
        <v>1.4223795521627751</v>
      </c>
      <c r="I2420" s="13">
        <v>0</v>
      </c>
      <c r="J2420" s="13">
        <v>0</v>
      </c>
      <c r="K2420" s="13">
        <v>0</v>
      </c>
      <c r="L2420" s="13">
        <v>0</v>
      </c>
      <c r="M2420" s="13">
        <v>0</v>
      </c>
      <c r="N2420" s="13"/>
      <c r="O2420" s="13"/>
    </row>
    <row r="2421" spans="1:15" x14ac:dyDescent="0.35">
      <c r="A2421" s="12" t="str">
        <f t="shared" si="37"/>
        <v>DISTRIBUCION VOLUMEN X CRITERIO (kg ó litros)Sidra5-10MIL</v>
      </c>
      <c r="B2421" s="12" t="s">
        <v>119</v>
      </c>
      <c r="C2421" s="12" t="s">
        <v>143</v>
      </c>
      <c r="D2421" s="12" t="s">
        <v>11</v>
      </c>
      <c r="E2421" s="13">
        <v>3.4354721260347802</v>
      </c>
      <c r="F2421" s="13">
        <v>1.6826650138922064</v>
      </c>
      <c r="G2421" s="13">
        <v>2.4912432374675486</v>
      </c>
      <c r="H2421" s="13">
        <v>1.9345100207145285</v>
      </c>
      <c r="I2421" s="13">
        <v>0</v>
      </c>
      <c r="J2421" s="13">
        <v>0</v>
      </c>
      <c r="K2421" s="13">
        <v>0</v>
      </c>
      <c r="L2421" s="13">
        <v>0</v>
      </c>
      <c r="M2421" s="13">
        <v>0</v>
      </c>
      <c r="N2421" s="13"/>
      <c r="O2421" s="13"/>
    </row>
    <row r="2422" spans="1:15" x14ac:dyDescent="0.35">
      <c r="A2422" s="12" t="str">
        <f t="shared" si="37"/>
        <v>DISTRIBUCION VOLUMEN X CRITERIO (kg ó litros)Sidra10-30MIL</v>
      </c>
      <c r="B2422" s="12" t="s">
        <v>119</v>
      </c>
      <c r="C2422" s="12" t="s">
        <v>143</v>
      </c>
      <c r="D2422" s="12" t="s">
        <v>12</v>
      </c>
      <c r="E2422" s="13">
        <v>20.685709847539655</v>
      </c>
      <c r="F2422" s="13">
        <v>10.956702506368396</v>
      </c>
      <c r="G2422" s="13">
        <v>14.289843731715804</v>
      </c>
      <c r="H2422" s="13">
        <v>9.5389738410385725</v>
      </c>
      <c r="I2422" s="13">
        <v>0</v>
      </c>
      <c r="J2422" s="13">
        <v>0</v>
      </c>
      <c r="K2422" s="13">
        <v>0</v>
      </c>
      <c r="L2422" s="13">
        <v>0</v>
      </c>
      <c r="M2422" s="13">
        <v>0</v>
      </c>
      <c r="N2422" s="13"/>
      <c r="O2422" s="13"/>
    </row>
    <row r="2423" spans="1:15" x14ac:dyDescent="0.35">
      <c r="A2423" s="12" t="str">
        <f t="shared" si="37"/>
        <v>DISTRIBUCION VOLUMEN X CRITERIO (kg ó litros)Sidra30-100MIL</v>
      </c>
      <c r="B2423" s="12" t="s">
        <v>119</v>
      </c>
      <c r="C2423" s="12" t="s">
        <v>143</v>
      </c>
      <c r="D2423" s="12" t="s">
        <v>13</v>
      </c>
      <c r="E2423" s="13">
        <v>43.510331649211373</v>
      </c>
      <c r="F2423" s="13">
        <v>49.130364094458308</v>
      </c>
      <c r="G2423" s="13">
        <v>47.489464142562362</v>
      </c>
      <c r="H2423" s="13">
        <v>43.413160887107253</v>
      </c>
      <c r="I2423" s="13">
        <v>0</v>
      </c>
      <c r="J2423" s="13">
        <v>0</v>
      </c>
      <c r="K2423" s="13">
        <v>0</v>
      </c>
      <c r="L2423" s="13">
        <v>0</v>
      </c>
      <c r="M2423" s="13">
        <v>0</v>
      </c>
      <c r="N2423" s="13"/>
      <c r="O2423" s="13"/>
    </row>
    <row r="2424" spans="1:15" x14ac:dyDescent="0.35">
      <c r="A2424" s="12" t="str">
        <f t="shared" si="37"/>
        <v>DISTRIBUCION VOLUMEN X CRITERIO (kg ó litros)Sidra100-200MIL</v>
      </c>
      <c r="B2424" s="12" t="s">
        <v>119</v>
      </c>
      <c r="C2424" s="12" t="s">
        <v>143</v>
      </c>
      <c r="D2424" s="12" t="s">
        <v>14</v>
      </c>
      <c r="E2424" s="13">
        <v>5.8280928561551111</v>
      </c>
      <c r="F2424" s="13">
        <v>7.785894915786967</v>
      </c>
      <c r="G2424" s="13">
        <v>7.5285971173726844</v>
      </c>
      <c r="H2424" s="13">
        <v>8.3653045640819617</v>
      </c>
      <c r="I2424" s="13">
        <v>0</v>
      </c>
      <c r="J2424" s="13">
        <v>0</v>
      </c>
      <c r="K2424" s="13">
        <v>0</v>
      </c>
      <c r="L2424" s="13">
        <v>0</v>
      </c>
      <c r="M2424" s="13">
        <v>0</v>
      </c>
      <c r="N2424" s="13"/>
      <c r="O2424" s="13"/>
    </row>
    <row r="2425" spans="1:15" x14ac:dyDescent="0.35">
      <c r="A2425" s="12" t="str">
        <f t="shared" si="37"/>
        <v>DISTRIBUCION VOLUMEN X CRITERIO (kg ó litros)Sidra200-500MIL</v>
      </c>
      <c r="B2425" s="12" t="s">
        <v>119</v>
      </c>
      <c r="C2425" s="12" t="s">
        <v>143</v>
      </c>
      <c r="D2425" s="12" t="s">
        <v>15</v>
      </c>
      <c r="E2425" s="13">
        <v>16.104636455650148</v>
      </c>
      <c r="F2425" s="13">
        <v>20.719785495626457</v>
      </c>
      <c r="G2425" s="13">
        <v>18.571880626887598</v>
      </c>
      <c r="H2425" s="13">
        <v>27.336534892178616</v>
      </c>
      <c r="I2425" s="13">
        <v>0</v>
      </c>
      <c r="J2425" s="13">
        <v>0</v>
      </c>
      <c r="K2425" s="13">
        <v>0</v>
      </c>
      <c r="L2425" s="13">
        <v>0</v>
      </c>
      <c r="M2425" s="13">
        <v>0</v>
      </c>
      <c r="N2425" s="13"/>
      <c r="O2425" s="13"/>
    </row>
    <row r="2426" spans="1:15" x14ac:dyDescent="0.35">
      <c r="A2426" s="12" t="str">
        <f t="shared" si="37"/>
        <v>DISTRIBUCION VOLUMEN X CRITERIO (kg ó litros)Sidra&gt;500MIL</v>
      </c>
      <c r="B2426" s="12" t="s">
        <v>119</v>
      </c>
      <c r="C2426" s="12" t="s">
        <v>143</v>
      </c>
      <c r="D2426" s="12" t="s">
        <v>16</v>
      </c>
      <c r="E2426" s="13">
        <v>6.1928712974838538</v>
      </c>
      <c r="F2426" s="13">
        <v>6.133528576177774</v>
      </c>
      <c r="G2426" s="13">
        <v>6.0213651401681645</v>
      </c>
      <c r="H2426" s="13">
        <v>5.7615473053378707</v>
      </c>
      <c r="I2426" s="13">
        <v>0</v>
      </c>
      <c r="J2426" s="13">
        <v>0</v>
      </c>
      <c r="K2426" s="13">
        <v>0</v>
      </c>
      <c r="L2426" s="13">
        <v>0</v>
      </c>
      <c r="M2426" s="13">
        <v>0</v>
      </c>
      <c r="N2426" s="13"/>
      <c r="O2426" s="13"/>
    </row>
    <row r="2427" spans="1:15" x14ac:dyDescent="0.35">
      <c r="A2427" s="12" t="str">
        <f t="shared" si="37"/>
        <v>DISTRIBUCION VOLUMEN X CRITERIO (kg ó litros)SidraDE 15 A 19 AÑOS</v>
      </c>
      <c r="B2427" s="12" t="s">
        <v>119</v>
      </c>
      <c r="C2427" s="12" t="s">
        <v>143</v>
      </c>
      <c r="D2427" s="12" t="s">
        <v>39</v>
      </c>
      <c r="E2427" s="13">
        <v>0.18283717914601477</v>
      </c>
      <c r="F2427" s="13">
        <v>0.51730969202033239</v>
      </c>
      <c r="G2427" s="13">
        <v>2.205398124465519</v>
      </c>
      <c r="H2427" s="13">
        <v>0.28910817895885815</v>
      </c>
      <c r="I2427" s="13">
        <v>0</v>
      </c>
      <c r="J2427" s="13">
        <v>0</v>
      </c>
      <c r="K2427" s="13">
        <v>0</v>
      </c>
      <c r="L2427" s="13">
        <v>0</v>
      </c>
      <c r="M2427" s="13">
        <v>0</v>
      </c>
      <c r="N2427" s="13"/>
      <c r="O2427" s="13"/>
    </row>
    <row r="2428" spans="1:15" x14ac:dyDescent="0.35">
      <c r="A2428" s="12" t="str">
        <f t="shared" si="37"/>
        <v>DISTRIBUCION VOLUMEN X CRITERIO (kg ó litros)SidraDE 20 A 24 AÑOS</v>
      </c>
      <c r="B2428" s="12" t="s">
        <v>119</v>
      </c>
      <c r="C2428" s="12" t="s">
        <v>143</v>
      </c>
      <c r="D2428" s="12" t="s">
        <v>40</v>
      </c>
      <c r="E2428" s="13">
        <v>1.507868459976472</v>
      </c>
      <c r="F2428" s="13">
        <v>1.4550665920597565</v>
      </c>
      <c r="G2428" s="13">
        <v>1.3733987781776087</v>
      </c>
      <c r="H2428" s="13">
        <v>0.8978814185230789</v>
      </c>
      <c r="I2428" s="13">
        <v>0</v>
      </c>
      <c r="J2428" s="13">
        <v>0</v>
      </c>
      <c r="K2428" s="13">
        <v>0</v>
      </c>
      <c r="L2428" s="13">
        <v>0</v>
      </c>
      <c r="M2428" s="13">
        <v>0</v>
      </c>
      <c r="N2428" s="13"/>
      <c r="O2428" s="13"/>
    </row>
    <row r="2429" spans="1:15" x14ac:dyDescent="0.35">
      <c r="A2429" s="12" t="str">
        <f t="shared" si="37"/>
        <v>DISTRIBUCION VOLUMEN X CRITERIO (kg ó litros)SidraDE 25 A 34 AÑOS</v>
      </c>
      <c r="B2429" s="12" t="s">
        <v>119</v>
      </c>
      <c r="C2429" s="12" t="s">
        <v>143</v>
      </c>
      <c r="D2429" s="12" t="s">
        <v>41</v>
      </c>
      <c r="E2429" s="13">
        <v>3.90840345210434</v>
      </c>
      <c r="F2429" s="13">
        <v>4.0342767423407384</v>
      </c>
      <c r="G2429" s="13">
        <v>5.3974077389267903</v>
      </c>
      <c r="H2429" s="13">
        <v>4.0354046400900554</v>
      </c>
      <c r="I2429" s="13">
        <v>0</v>
      </c>
      <c r="J2429" s="13">
        <v>0</v>
      </c>
      <c r="K2429" s="13">
        <v>0</v>
      </c>
      <c r="L2429" s="13">
        <v>0</v>
      </c>
      <c r="M2429" s="13">
        <v>0</v>
      </c>
      <c r="N2429" s="13"/>
      <c r="O2429" s="13"/>
    </row>
    <row r="2430" spans="1:15" x14ac:dyDescent="0.35">
      <c r="A2430" s="12" t="str">
        <f t="shared" si="37"/>
        <v>DISTRIBUCION VOLUMEN X CRITERIO (kg ó litros)SidraDE 35 A 49 AÑOS</v>
      </c>
      <c r="B2430" s="12" t="s">
        <v>119</v>
      </c>
      <c r="C2430" s="12" t="s">
        <v>143</v>
      </c>
      <c r="D2430" s="12" t="s">
        <v>42</v>
      </c>
      <c r="E2430" s="13">
        <v>18.205506483630266</v>
      </c>
      <c r="F2430" s="13">
        <v>21.116432172032496</v>
      </c>
      <c r="G2430" s="13">
        <v>16.920360186771884</v>
      </c>
      <c r="H2430" s="13">
        <v>15.878924393062846</v>
      </c>
      <c r="I2430" s="13">
        <v>0</v>
      </c>
      <c r="J2430" s="13">
        <v>0</v>
      </c>
      <c r="K2430" s="13">
        <v>0</v>
      </c>
      <c r="L2430" s="13">
        <v>0</v>
      </c>
      <c r="M2430" s="13">
        <v>0</v>
      </c>
      <c r="N2430" s="13"/>
      <c r="O2430" s="13"/>
    </row>
    <row r="2431" spans="1:15" x14ac:dyDescent="0.35">
      <c r="A2431" s="12" t="str">
        <f t="shared" si="37"/>
        <v>DISTRIBUCION VOLUMEN X CRITERIO (kg ó litros)SidraDE 50 A 59 AÑOS</v>
      </c>
      <c r="B2431" s="12" t="s">
        <v>119</v>
      </c>
      <c r="C2431" s="12" t="s">
        <v>143</v>
      </c>
      <c r="D2431" s="12" t="s">
        <v>43</v>
      </c>
      <c r="E2431" s="13">
        <v>27.586896617995659</v>
      </c>
      <c r="F2431" s="13">
        <v>21.75609649453822</v>
      </c>
      <c r="G2431" s="13">
        <v>24.763277917952799</v>
      </c>
      <c r="H2431" s="13">
        <v>35.523919199926453</v>
      </c>
      <c r="I2431" s="13">
        <v>0</v>
      </c>
      <c r="J2431" s="13">
        <v>0</v>
      </c>
      <c r="K2431" s="13">
        <v>0</v>
      </c>
      <c r="L2431" s="13">
        <v>0</v>
      </c>
      <c r="M2431" s="13">
        <v>0</v>
      </c>
      <c r="N2431" s="13"/>
      <c r="O2431" s="13"/>
    </row>
    <row r="2432" spans="1:15" x14ac:dyDescent="0.35">
      <c r="A2432" s="12" t="str">
        <f t="shared" si="37"/>
        <v>DISTRIBUCION VOLUMEN X CRITERIO (kg ó litros)SidraDE 60 A 75 AÑOS</v>
      </c>
      <c r="B2432" s="12" t="s">
        <v>119</v>
      </c>
      <c r="C2432" s="12" t="s">
        <v>143</v>
      </c>
      <c r="D2432" s="12" t="s">
        <v>44</v>
      </c>
      <c r="E2432" s="13">
        <v>48.608497696690904</v>
      </c>
      <c r="F2432" s="13">
        <v>51.120833637343296</v>
      </c>
      <c r="G2432" s="13">
        <v>49.340167708659131</v>
      </c>
      <c r="H2432" s="13">
        <v>43.374738883624055</v>
      </c>
      <c r="I2432" s="13">
        <v>0</v>
      </c>
      <c r="J2432" s="13">
        <v>0</v>
      </c>
      <c r="K2432" s="13">
        <v>0</v>
      </c>
      <c r="L2432" s="13">
        <v>0</v>
      </c>
      <c r="M2432" s="13">
        <v>0</v>
      </c>
      <c r="N2432" s="13"/>
      <c r="O2432" s="13"/>
    </row>
    <row r="2433" spans="1:15" x14ac:dyDescent="0.35">
      <c r="A2433" s="12" t="str">
        <f t="shared" si="37"/>
        <v>DISTRIBUCION VOLUMEN X CRITERIO (kg ó litros)SidraALTA Y MEDIA ALTA</v>
      </c>
      <c r="B2433" s="12" t="s">
        <v>119</v>
      </c>
      <c r="C2433" s="12" t="s">
        <v>143</v>
      </c>
      <c r="D2433" s="12" t="s">
        <v>17</v>
      </c>
      <c r="E2433" s="13">
        <v>39.990698633482467</v>
      </c>
      <c r="F2433" s="13">
        <v>43.513905879534406</v>
      </c>
      <c r="G2433" s="13">
        <v>47.748587408228197</v>
      </c>
      <c r="H2433" s="13">
        <v>43.347743200211312</v>
      </c>
      <c r="I2433" s="13">
        <v>0</v>
      </c>
      <c r="J2433" s="13">
        <v>0</v>
      </c>
      <c r="K2433" s="13">
        <v>0</v>
      </c>
      <c r="L2433" s="13">
        <v>0</v>
      </c>
      <c r="M2433" s="13">
        <v>0</v>
      </c>
      <c r="N2433" s="13"/>
      <c r="O2433" s="13"/>
    </row>
    <row r="2434" spans="1:15" x14ac:dyDescent="0.35">
      <c r="A2434" s="12" t="str">
        <f t="shared" si="37"/>
        <v>DISTRIBUCION VOLUMEN X CRITERIO (kg ó litros)SidraMEDIA</v>
      </c>
      <c r="B2434" s="12" t="s">
        <v>119</v>
      </c>
      <c r="C2434" s="12" t="s">
        <v>143</v>
      </c>
      <c r="D2434" s="12" t="s">
        <v>18</v>
      </c>
      <c r="E2434" s="13">
        <v>23.212571019817901</v>
      </c>
      <c r="F2434" s="13">
        <v>27.851181453401676</v>
      </c>
      <c r="G2434" s="13">
        <v>32.20990096741378</v>
      </c>
      <c r="H2434" s="13">
        <v>36.326885078466837</v>
      </c>
      <c r="I2434" s="13">
        <v>0</v>
      </c>
      <c r="J2434" s="13">
        <v>0</v>
      </c>
      <c r="K2434" s="13">
        <v>0</v>
      </c>
      <c r="L2434" s="13">
        <v>0</v>
      </c>
      <c r="M2434" s="13">
        <v>0</v>
      </c>
      <c r="N2434" s="13"/>
      <c r="O2434" s="13"/>
    </row>
    <row r="2435" spans="1:15" x14ac:dyDescent="0.35">
      <c r="A2435" s="12" t="str">
        <f t="shared" si="37"/>
        <v>DISTRIBUCION VOLUMEN X CRITERIO (kg ó litros)SidraMEDIA BAJA</v>
      </c>
      <c r="B2435" s="12" t="s">
        <v>119</v>
      </c>
      <c r="C2435" s="12" t="s">
        <v>143</v>
      </c>
      <c r="D2435" s="12" t="s">
        <v>19</v>
      </c>
      <c r="E2435" s="13">
        <v>18.487739486789501</v>
      </c>
      <c r="F2435" s="13">
        <v>20.251899759239301</v>
      </c>
      <c r="G2435" s="13">
        <v>9.590177251559048</v>
      </c>
      <c r="H2435" s="13">
        <v>13.896336338409061</v>
      </c>
      <c r="I2435" s="13">
        <v>0</v>
      </c>
      <c r="J2435" s="13">
        <v>0</v>
      </c>
      <c r="K2435" s="13">
        <v>0</v>
      </c>
      <c r="L2435" s="13">
        <v>0</v>
      </c>
      <c r="M2435" s="13">
        <v>0</v>
      </c>
      <c r="N2435" s="13"/>
      <c r="O2435" s="13"/>
    </row>
    <row r="2436" spans="1:15" x14ac:dyDescent="0.35">
      <c r="A2436" s="12" t="str">
        <f t="shared" ref="A2436:A2499" si="38">B2436&amp;C2436&amp;D2436</f>
        <v>DISTRIBUCION VOLUMEN X CRITERIO (kg ó litros)SidraBAJA</v>
      </c>
      <c r="B2436" s="12" t="s">
        <v>119</v>
      </c>
      <c r="C2436" s="12" t="s">
        <v>143</v>
      </c>
      <c r="D2436" s="12" t="s">
        <v>20</v>
      </c>
      <c r="E2436" s="13">
        <v>18.308993286192692</v>
      </c>
      <c r="F2436" s="13">
        <v>8.3830360984062651</v>
      </c>
      <c r="G2436" s="13">
        <v>10.451359707627471</v>
      </c>
      <c r="H2436" s="13">
        <v>6.4290274999572974</v>
      </c>
      <c r="I2436" s="13">
        <v>0</v>
      </c>
      <c r="J2436" s="13">
        <v>0</v>
      </c>
      <c r="K2436" s="13">
        <v>0</v>
      </c>
      <c r="L2436" s="13">
        <v>0</v>
      </c>
      <c r="M2436" s="13">
        <v>0</v>
      </c>
      <c r="N2436" s="13"/>
      <c r="O2436" s="13"/>
    </row>
    <row r="2437" spans="1:15" x14ac:dyDescent="0.35">
      <c r="A2437" s="12" t="str">
        <f t="shared" si="38"/>
        <v>DISTRIBUCION VOLUMEN X CRITERIO (kg ó litros)SidraHOMBRE</v>
      </c>
      <c r="B2437" s="12" t="s">
        <v>119</v>
      </c>
      <c r="C2437" s="12" t="s">
        <v>143</v>
      </c>
      <c r="D2437" s="12" t="s">
        <v>21</v>
      </c>
      <c r="E2437" s="13">
        <v>35.842111978921174</v>
      </c>
      <c r="F2437" s="13">
        <v>40.24826195348362</v>
      </c>
      <c r="G2437" s="13">
        <v>39.546523401700476</v>
      </c>
      <c r="H2437" s="13">
        <v>47.828717770949609</v>
      </c>
      <c r="I2437" s="13">
        <v>0</v>
      </c>
      <c r="J2437" s="13">
        <v>0</v>
      </c>
      <c r="K2437" s="13">
        <v>0</v>
      </c>
      <c r="L2437" s="13">
        <v>0</v>
      </c>
      <c r="M2437" s="13">
        <v>0</v>
      </c>
      <c r="N2437" s="13"/>
      <c r="O2437" s="13"/>
    </row>
    <row r="2438" spans="1:15" x14ac:dyDescent="0.35">
      <c r="A2438" s="12" t="str">
        <f t="shared" si="38"/>
        <v>DISTRIBUCION VOLUMEN X CRITERIO (kg ó litros)SidraMUJER</v>
      </c>
      <c r="B2438" s="12" t="s">
        <v>119</v>
      </c>
      <c r="C2438" s="12" t="s">
        <v>143</v>
      </c>
      <c r="D2438" s="12" t="s">
        <v>22</v>
      </c>
      <c r="E2438" s="13">
        <v>64.157887911427608</v>
      </c>
      <c r="F2438" s="13">
        <v>59.751736920659241</v>
      </c>
      <c r="G2438" s="13">
        <v>60.45346388622724</v>
      </c>
      <c r="H2438" s="13">
        <v>52.171282053637356</v>
      </c>
      <c r="I2438" s="13">
        <v>0</v>
      </c>
      <c r="J2438" s="13">
        <v>0</v>
      </c>
      <c r="K2438" s="13">
        <v>0</v>
      </c>
      <c r="L2438" s="13">
        <v>0</v>
      </c>
      <c r="M2438" s="13">
        <v>0</v>
      </c>
      <c r="N2438" s="13"/>
      <c r="O2438" s="13"/>
    </row>
    <row r="2439" spans="1:15" x14ac:dyDescent="0.35">
      <c r="A2439" s="12" t="str">
        <f t="shared" si="38"/>
        <v>DISTRIBUCION VOLUMEN X CRITERIO (kg ó litros)CervezaT.ESPAÑA</v>
      </c>
      <c r="B2439" s="12" t="s">
        <v>119</v>
      </c>
      <c r="C2439" s="12" t="s">
        <v>144</v>
      </c>
      <c r="D2439" s="12" t="s">
        <v>36</v>
      </c>
      <c r="E2439" s="13">
        <v>100</v>
      </c>
      <c r="F2439" s="13">
        <v>100</v>
      </c>
      <c r="G2439" s="13">
        <v>100</v>
      </c>
      <c r="H2439" s="13">
        <v>100</v>
      </c>
      <c r="I2439" s="13">
        <v>0</v>
      </c>
      <c r="J2439" s="13">
        <v>0</v>
      </c>
      <c r="K2439" s="13">
        <v>0</v>
      </c>
      <c r="L2439" s="13">
        <v>0</v>
      </c>
      <c r="M2439" s="13">
        <v>0</v>
      </c>
      <c r="N2439" s="13"/>
      <c r="O2439" s="13"/>
    </row>
    <row r="2440" spans="1:15" x14ac:dyDescent="0.35">
      <c r="A2440" s="12" t="str">
        <f t="shared" si="38"/>
        <v>DISTRIBUCION VOLUMEN X CRITERIO (kg ó litros)CervezaBCN AM</v>
      </c>
      <c r="B2440" s="12" t="s">
        <v>119</v>
      </c>
      <c r="C2440" s="12" t="s">
        <v>144</v>
      </c>
      <c r="D2440" s="12" t="s">
        <v>1</v>
      </c>
      <c r="E2440" s="13">
        <v>6.7115585908727109</v>
      </c>
      <c r="F2440" s="13">
        <v>5.5408865071101783</v>
      </c>
      <c r="G2440" s="13">
        <v>6.1751413754104894</v>
      </c>
      <c r="H2440" s="13">
        <v>6.4388708056474826</v>
      </c>
      <c r="I2440" s="13">
        <v>0</v>
      </c>
      <c r="J2440" s="13">
        <v>0</v>
      </c>
      <c r="K2440" s="13">
        <v>0</v>
      </c>
      <c r="L2440" s="13">
        <v>0</v>
      </c>
      <c r="M2440" s="13">
        <v>0</v>
      </c>
      <c r="N2440" s="13"/>
      <c r="O2440" s="13"/>
    </row>
    <row r="2441" spans="1:15" x14ac:dyDescent="0.35">
      <c r="A2441" s="12" t="str">
        <f t="shared" si="38"/>
        <v>DISTRIBUCION VOLUMEN X CRITERIO (kg ó litros)CervezaREST.CAT ARAGON</v>
      </c>
      <c r="B2441" s="12" t="s">
        <v>119</v>
      </c>
      <c r="C2441" s="12" t="s">
        <v>144</v>
      </c>
      <c r="D2441" s="12" t="s">
        <v>2</v>
      </c>
      <c r="E2441" s="13">
        <v>11.82075302634291</v>
      </c>
      <c r="F2441" s="13">
        <v>11.065873452064833</v>
      </c>
      <c r="G2441" s="13">
        <v>11.812995135609066</v>
      </c>
      <c r="H2441" s="13">
        <v>11.537430398370701</v>
      </c>
      <c r="I2441" s="13">
        <v>0</v>
      </c>
      <c r="J2441" s="13">
        <v>0</v>
      </c>
      <c r="K2441" s="13">
        <v>0</v>
      </c>
      <c r="L2441" s="13">
        <v>0</v>
      </c>
      <c r="M2441" s="13">
        <v>0</v>
      </c>
      <c r="N2441" s="13"/>
      <c r="O2441" s="13"/>
    </row>
    <row r="2442" spans="1:15" x14ac:dyDescent="0.35">
      <c r="A2442" s="12" t="str">
        <f t="shared" si="38"/>
        <v>DISTRIBUCION VOLUMEN X CRITERIO (kg ó litros)CervezaLEVANTE</v>
      </c>
      <c r="B2442" s="12" t="s">
        <v>119</v>
      </c>
      <c r="C2442" s="12" t="s">
        <v>144</v>
      </c>
      <c r="D2442" s="12" t="s">
        <v>3</v>
      </c>
      <c r="E2442" s="13">
        <v>15.133200617939618</v>
      </c>
      <c r="F2442" s="13">
        <v>14.488941633995095</v>
      </c>
      <c r="G2442" s="13">
        <v>13.188943530012667</v>
      </c>
      <c r="H2442" s="13">
        <v>13.224928295914115</v>
      </c>
      <c r="I2442" s="13">
        <v>0</v>
      </c>
      <c r="J2442" s="13">
        <v>0</v>
      </c>
      <c r="K2442" s="13">
        <v>0</v>
      </c>
      <c r="L2442" s="13">
        <v>0</v>
      </c>
      <c r="M2442" s="13">
        <v>0</v>
      </c>
      <c r="N2442" s="13"/>
      <c r="O2442" s="13"/>
    </row>
    <row r="2443" spans="1:15" x14ac:dyDescent="0.35">
      <c r="A2443" s="12" t="str">
        <f t="shared" si="38"/>
        <v>DISTRIBUCION VOLUMEN X CRITERIO (kg ó litros)CervezaANDALUCIA</v>
      </c>
      <c r="B2443" s="12" t="s">
        <v>119</v>
      </c>
      <c r="C2443" s="12" t="s">
        <v>144</v>
      </c>
      <c r="D2443" s="12" t="s">
        <v>4</v>
      </c>
      <c r="E2443" s="13">
        <v>25.230930696807047</v>
      </c>
      <c r="F2443" s="13">
        <v>26.544330211369438</v>
      </c>
      <c r="G2443" s="13">
        <v>26.531201730046121</v>
      </c>
      <c r="H2443" s="13">
        <v>26.647019919357835</v>
      </c>
      <c r="I2443" s="13">
        <v>0</v>
      </c>
      <c r="J2443" s="13">
        <v>0</v>
      </c>
      <c r="K2443" s="13">
        <v>0</v>
      </c>
      <c r="L2443" s="13">
        <v>0</v>
      </c>
      <c r="M2443" s="13">
        <v>0</v>
      </c>
      <c r="N2443" s="13"/>
      <c r="O2443" s="13"/>
    </row>
    <row r="2444" spans="1:15" x14ac:dyDescent="0.35">
      <c r="A2444" s="12" t="str">
        <f t="shared" si="38"/>
        <v>DISTRIBUCION VOLUMEN X CRITERIO (kg ó litros)CervezaMDD AM</v>
      </c>
      <c r="B2444" s="12" t="s">
        <v>119</v>
      </c>
      <c r="C2444" s="12" t="s">
        <v>144</v>
      </c>
      <c r="D2444" s="12" t="s">
        <v>5</v>
      </c>
      <c r="E2444" s="13">
        <v>13.94170651875937</v>
      </c>
      <c r="F2444" s="13">
        <v>15.06795761693613</v>
      </c>
      <c r="G2444" s="13">
        <v>15.894994514434192</v>
      </c>
      <c r="H2444" s="13">
        <v>14.72126533023712</v>
      </c>
      <c r="I2444" s="13">
        <v>0</v>
      </c>
      <c r="J2444" s="13">
        <v>0</v>
      </c>
      <c r="K2444" s="13">
        <v>0</v>
      </c>
      <c r="L2444" s="13">
        <v>0</v>
      </c>
      <c r="M2444" s="13">
        <v>0</v>
      </c>
      <c r="N2444" s="13"/>
      <c r="O2444" s="13"/>
    </row>
    <row r="2445" spans="1:15" x14ac:dyDescent="0.35">
      <c r="A2445" s="12" t="str">
        <f t="shared" si="38"/>
        <v>DISTRIBUCION VOLUMEN X CRITERIO (kg ó litros)CervezaRTO CENTRO</v>
      </c>
      <c r="B2445" s="12" t="s">
        <v>119</v>
      </c>
      <c r="C2445" s="12" t="s">
        <v>144</v>
      </c>
      <c r="D2445" s="12" t="s">
        <v>6</v>
      </c>
      <c r="E2445" s="13">
        <v>10.901314403235043</v>
      </c>
      <c r="F2445" s="13">
        <v>10.594042580085093</v>
      </c>
      <c r="G2445" s="13">
        <v>9.6910865273870002</v>
      </c>
      <c r="H2445" s="13">
        <v>9.1441813111948722</v>
      </c>
      <c r="I2445" s="13">
        <v>0</v>
      </c>
      <c r="J2445" s="13">
        <v>0</v>
      </c>
      <c r="K2445" s="13">
        <v>0</v>
      </c>
      <c r="L2445" s="13">
        <v>0</v>
      </c>
      <c r="M2445" s="13">
        <v>0</v>
      </c>
      <c r="N2445" s="13"/>
      <c r="O2445" s="13"/>
    </row>
    <row r="2446" spans="1:15" x14ac:dyDescent="0.35">
      <c r="A2446" s="12" t="str">
        <f t="shared" si="38"/>
        <v>DISTRIBUCION VOLUMEN X CRITERIO (kg ó litros)CervezaNORTE-CENTRO</v>
      </c>
      <c r="B2446" s="12" t="s">
        <v>119</v>
      </c>
      <c r="C2446" s="12" t="s">
        <v>144</v>
      </c>
      <c r="D2446" s="12" t="s">
        <v>7</v>
      </c>
      <c r="E2446" s="13">
        <v>8.7021266911550281</v>
      </c>
      <c r="F2446" s="13">
        <v>8.1898441701356592</v>
      </c>
      <c r="G2446" s="13">
        <v>8.2825447761567901</v>
      </c>
      <c r="H2446" s="13">
        <v>9.7099294037191299</v>
      </c>
      <c r="I2446" s="13">
        <v>0</v>
      </c>
      <c r="J2446" s="13">
        <v>0</v>
      </c>
      <c r="K2446" s="13">
        <v>0</v>
      </c>
      <c r="L2446" s="13">
        <v>0</v>
      </c>
      <c r="M2446" s="13">
        <v>0</v>
      </c>
      <c r="N2446" s="13"/>
      <c r="O2446" s="13"/>
    </row>
    <row r="2447" spans="1:15" x14ac:dyDescent="0.35">
      <c r="A2447" s="12" t="str">
        <f t="shared" si="38"/>
        <v>DISTRIBUCION VOLUMEN X CRITERIO (kg ó litros)CervezaNOROESTE</v>
      </c>
      <c r="B2447" s="12" t="s">
        <v>119</v>
      </c>
      <c r="C2447" s="12" t="s">
        <v>144</v>
      </c>
      <c r="D2447" s="12" t="s">
        <v>8</v>
      </c>
      <c r="E2447" s="13">
        <v>7.5584060042708412</v>
      </c>
      <c r="F2447" s="13">
        <v>8.5081205869156928</v>
      </c>
      <c r="G2447" s="13">
        <v>8.4230964224147495</v>
      </c>
      <c r="H2447" s="13">
        <v>8.5763679245674993</v>
      </c>
      <c r="I2447" s="13">
        <v>0</v>
      </c>
      <c r="J2447" s="13">
        <v>0</v>
      </c>
      <c r="K2447" s="13">
        <v>0</v>
      </c>
      <c r="L2447" s="13">
        <v>0</v>
      </c>
      <c r="M2447" s="13">
        <v>0</v>
      </c>
      <c r="N2447" s="13"/>
      <c r="O2447" s="13"/>
    </row>
    <row r="2448" spans="1:15" x14ac:dyDescent="0.35">
      <c r="A2448" s="12" t="str">
        <f t="shared" si="38"/>
        <v>DISTRIBUCION VOLUMEN X CRITERIO (kg ó litros)Cerveza&lt;2MIL</v>
      </c>
      <c r="B2448" s="12" t="s">
        <v>119</v>
      </c>
      <c r="C2448" s="12" t="s">
        <v>144</v>
      </c>
      <c r="D2448" s="12" t="s">
        <v>9</v>
      </c>
      <c r="E2448" s="13">
        <v>5.4865408008215617</v>
      </c>
      <c r="F2448" s="13">
        <v>5.1344222036927754</v>
      </c>
      <c r="G2448" s="13">
        <v>5.0245131477675375</v>
      </c>
      <c r="H2448" s="13">
        <v>5.31112916635802</v>
      </c>
      <c r="I2448" s="13">
        <v>0</v>
      </c>
      <c r="J2448" s="13">
        <v>0</v>
      </c>
      <c r="K2448" s="13">
        <v>0</v>
      </c>
      <c r="L2448" s="13">
        <v>0</v>
      </c>
      <c r="M2448" s="13">
        <v>0</v>
      </c>
      <c r="N2448" s="13"/>
      <c r="O2448" s="13"/>
    </row>
    <row r="2449" spans="1:15" x14ac:dyDescent="0.35">
      <c r="A2449" s="12" t="str">
        <f t="shared" si="38"/>
        <v>DISTRIBUCION VOLUMEN X CRITERIO (kg ó litros)Cerveza2-5MIL</v>
      </c>
      <c r="B2449" s="12" t="s">
        <v>119</v>
      </c>
      <c r="C2449" s="12" t="s">
        <v>144</v>
      </c>
      <c r="D2449" s="12" t="s">
        <v>10</v>
      </c>
      <c r="E2449" s="13">
        <v>4.3546507561082137</v>
      </c>
      <c r="F2449" s="13">
        <v>4.2723070485910135</v>
      </c>
      <c r="G2449" s="13">
        <v>4.5252155975671817</v>
      </c>
      <c r="H2449" s="13">
        <v>4.7286519680779211</v>
      </c>
      <c r="I2449" s="13">
        <v>0</v>
      </c>
      <c r="J2449" s="13">
        <v>0</v>
      </c>
      <c r="K2449" s="13">
        <v>0</v>
      </c>
      <c r="L2449" s="13">
        <v>0</v>
      </c>
      <c r="M2449" s="13">
        <v>0</v>
      </c>
      <c r="N2449" s="13"/>
      <c r="O2449" s="13"/>
    </row>
    <row r="2450" spans="1:15" x14ac:dyDescent="0.35">
      <c r="A2450" s="12" t="str">
        <f t="shared" si="38"/>
        <v>DISTRIBUCION VOLUMEN X CRITERIO (kg ó litros)Cerveza5-10MIL</v>
      </c>
      <c r="B2450" s="12" t="s">
        <v>119</v>
      </c>
      <c r="C2450" s="12" t="s">
        <v>144</v>
      </c>
      <c r="D2450" s="12" t="s">
        <v>11</v>
      </c>
      <c r="E2450" s="13">
        <v>6.1303034847367854</v>
      </c>
      <c r="F2450" s="13">
        <v>5.9115766852681189</v>
      </c>
      <c r="G2450" s="13">
        <v>7.7095298563726669</v>
      </c>
      <c r="H2450" s="13">
        <v>7.4992479365366824</v>
      </c>
      <c r="I2450" s="13">
        <v>0</v>
      </c>
      <c r="J2450" s="13">
        <v>0</v>
      </c>
      <c r="K2450" s="13">
        <v>0</v>
      </c>
      <c r="L2450" s="13">
        <v>0</v>
      </c>
      <c r="M2450" s="13">
        <v>0</v>
      </c>
      <c r="N2450" s="13"/>
      <c r="O2450" s="13"/>
    </row>
    <row r="2451" spans="1:15" x14ac:dyDescent="0.35">
      <c r="A2451" s="12" t="str">
        <f t="shared" si="38"/>
        <v>DISTRIBUCION VOLUMEN X CRITERIO (kg ó litros)Cerveza10-30MIL</v>
      </c>
      <c r="B2451" s="12" t="s">
        <v>119</v>
      </c>
      <c r="C2451" s="12" t="s">
        <v>144</v>
      </c>
      <c r="D2451" s="12" t="s">
        <v>12</v>
      </c>
      <c r="E2451" s="13">
        <v>16.569963905235458</v>
      </c>
      <c r="F2451" s="13">
        <v>17.361581692972177</v>
      </c>
      <c r="G2451" s="13">
        <v>17.189059922122173</v>
      </c>
      <c r="H2451" s="13">
        <v>18.410378916522184</v>
      </c>
      <c r="I2451" s="13">
        <v>0</v>
      </c>
      <c r="J2451" s="13">
        <v>0</v>
      </c>
      <c r="K2451" s="13">
        <v>0</v>
      </c>
      <c r="L2451" s="13">
        <v>0</v>
      </c>
      <c r="M2451" s="13">
        <v>0</v>
      </c>
      <c r="N2451" s="13"/>
      <c r="O2451" s="13"/>
    </row>
    <row r="2452" spans="1:15" x14ac:dyDescent="0.35">
      <c r="A2452" s="12" t="str">
        <f t="shared" si="38"/>
        <v>DISTRIBUCION VOLUMEN X CRITERIO (kg ó litros)Cerveza30-100MIL</v>
      </c>
      <c r="B2452" s="12" t="s">
        <v>119</v>
      </c>
      <c r="C2452" s="12" t="s">
        <v>144</v>
      </c>
      <c r="D2452" s="12" t="s">
        <v>13</v>
      </c>
      <c r="E2452" s="13">
        <v>21.70202067957046</v>
      </c>
      <c r="F2452" s="13">
        <v>21.178947003698561</v>
      </c>
      <c r="G2452" s="13">
        <v>19.769544220737167</v>
      </c>
      <c r="H2452" s="13">
        <v>19.243120616108214</v>
      </c>
      <c r="I2452" s="13">
        <v>0</v>
      </c>
      <c r="J2452" s="13">
        <v>0</v>
      </c>
      <c r="K2452" s="13">
        <v>0</v>
      </c>
      <c r="L2452" s="13">
        <v>0</v>
      </c>
      <c r="M2452" s="13">
        <v>0</v>
      </c>
      <c r="N2452" s="13"/>
      <c r="O2452" s="13"/>
    </row>
    <row r="2453" spans="1:15" x14ac:dyDescent="0.35">
      <c r="A2453" s="12" t="str">
        <f t="shared" si="38"/>
        <v>DISTRIBUCION VOLUMEN X CRITERIO (kg ó litros)Cerveza100-200MIL</v>
      </c>
      <c r="B2453" s="12" t="s">
        <v>119</v>
      </c>
      <c r="C2453" s="12" t="s">
        <v>144</v>
      </c>
      <c r="D2453" s="12" t="s">
        <v>14</v>
      </c>
      <c r="E2453" s="13">
        <v>12.483514389202446</v>
      </c>
      <c r="F2453" s="13">
        <v>11.507687435033185</v>
      </c>
      <c r="G2453" s="13">
        <v>10.87294349344505</v>
      </c>
      <c r="H2453" s="13">
        <v>10.819237034853051</v>
      </c>
      <c r="I2453" s="13">
        <v>0</v>
      </c>
      <c r="J2453" s="13">
        <v>0</v>
      </c>
      <c r="K2453" s="13">
        <v>0</v>
      </c>
      <c r="L2453" s="13">
        <v>0</v>
      </c>
      <c r="M2453" s="13">
        <v>0</v>
      </c>
      <c r="N2453" s="13"/>
      <c r="O2453" s="13"/>
    </row>
    <row r="2454" spans="1:15" x14ac:dyDescent="0.35">
      <c r="A2454" s="12" t="str">
        <f t="shared" si="38"/>
        <v>DISTRIBUCION VOLUMEN X CRITERIO (kg ó litros)Cerveza200-500MIL</v>
      </c>
      <c r="B2454" s="12" t="s">
        <v>119</v>
      </c>
      <c r="C2454" s="12" t="s">
        <v>144</v>
      </c>
      <c r="D2454" s="12" t="s">
        <v>15</v>
      </c>
      <c r="E2454" s="13">
        <v>14.284865270226508</v>
      </c>
      <c r="F2454" s="13">
        <v>13.984700734507785</v>
      </c>
      <c r="G2454" s="13">
        <v>13.645605041760787</v>
      </c>
      <c r="H2454" s="13">
        <v>13.928616520613296</v>
      </c>
      <c r="I2454" s="13">
        <v>0</v>
      </c>
      <c r="J2454" s="13">
        <v>0</v>
      </c>
      <c r="K2454" s="13">
        <v>0</v>
      </c>
      <c r="L2454" s="13">
        <v>0</v>
      </c>
      <c r="M2454" s="13">
        <v>0</v>
      </c>
      <c r="N2454" s="13"/>
      <c r="O2454" s="13"/>
    </row>
    <row r="2455" spans="1:15" x14ac:dyDescent="0.35">
      <c r="A2455" s="12" t="str">
        <f t="shared" si="38"/>
        <v>DISTRIBUCION VOLUMEN X CRITERIO (kg ó litros)Cerveza&gt;500MIL</v>
      </c>
      <c r="B2455" s="12" t="s">
        <v>119</v>
      </c>
      <c r="C2455" s="12" t="s">
        <v>144</v>
      </c>
      <c r="D2455" s="12" t="s">
        <v>16</v>
      </c>
      <c r="E2455" s="13">
        <v>18.988139204841481</v>
      </c>
      <c r="F2455" s="13">
        <v>20.648776936710341</v>
      </c>
      <c r="G2455" s="13">
        <v>21.263589011684147</v>
      </c>
      <c r="H2455" s="13">
        <v>20.059617258318134</v>
      </c>
      <c r="I2455" s="13">
        <v>0</v>
      </c>
      <c r="J2455" s="13">
        <v>0</v>
      </c>
      <c r="K2455" s="13">
        <v>0</v>
      </c>
      <c r="L2455" s="13">
        <v>0</v>
      </c>
      <c r="M2455" s="13">
        <v>0</v>
      </c>
      <c r="N2455" s="13"/>
      <c r="O2455" s="13"/>
    </row>
    <row r="2456" spans="1:15" x14ac:dyDescent="0.35">
      <c r="A2456" s="12" t="str">
        <f t="shared" si="38"/>
        <v>DISTRIBUCION VOLUMEN X CRITERIO (kg ó litros)CervezaDE 15 A 19 AÑOS</v>
      </c>
      <c r="B2456" s="12" t="s">
        <v>119</v>
      </c>
      <c r="C2456" s="12" t="s">
        <v>144</v>
      </c>
      <c r="D2456" s="12" t="s">
        <v>39</v>
      </c>
      <c r="E2456" s="13">
        <v>0.4364144942057559</v>
      </c>
      <c r="F2456" s="13">
        <v>1.0349601466875471</v>
      </c>
      <c r="G2456" s="13">
        <v>1.5636158452150599</v>
      </c>
      <c r="H2456" s="13">
        <v>0.62896852886697419</v>
      </c>
      <c r="I2456" s="13">
        <v>0</v>
      </c>
      <c r="J2456" s="13">
        <v>0</v>
      </c>
      <c r="K2456" s="13">
        <v>0</v>
      </c>
      <c r="L2456" s="13">
        <v>0</v>
      </c>
      <c r="M2456" s="13">
        <v>0</v>
      </c>
      <c r="N2456" s="13"/>
      <c r="O2456" s="13"/>
    </row>
    <row r="2457" spans="1:15" x14ac:dyDescent="0.35">
      <c r="A2457" s="12" t="str">
        <f t="shared" si="38"/>
        <v>DISTRIBUCION VOLUMEN X CRITERIO (kg ó litros)CervezaDE 20 A 24 AÑOS</v>
      </c>
      <c r="B2457" s="12" t="s">
        <v>119</v>
      </c>
      <c r="C2457" s="12" t="s">
        <v>144</v>
      </c>
      <c r="D2457" s="12" t="s">
        <v>40</v>
      </c>
      <c r="E2457" s="13">
        <v>2.7280479595705391</v>
      </c>
      <c r="F2457" s="13">
        <v>3.2471069937935431</v>
      </c>
      <c r="G2457" s="13">
        <v>2.1021574065604769</v>
      </c>
      <c r="H2457" s="13">
        <v>1.6636737755949533</v>
      </c>
      <c r="I2457" s="13">
        <v>0</v>
      </c>
      <c r="J2457" s="13">
        <v>0</v>
      </c>
      <c r="K2457" s="13">
        <v>0</v>
      </c>
      <c r="L2457" s="13">
        <v>0</v>
      </c>
      <c r="M2457" s="13">
        <v>0</v>
      </c>
      <c r="N2457" s="13"/>
      <c r="O2457" s="13"/>
    </row>
    <row r="2458" spans="1:15" x14ac:dyDescent="0.35">
      <c r="A2458" s="12" t="str">
        <f t="shared" si="38"/>
        <v>DISTRIBUCION VOLUMEN X CRITERIO (kg ó litros)CervezaDE 25 A 34 AÑOS</v>
      </c>
      <c r="B2458" s="12" t="s">
        <v>119</v>
      </c>
      <c r="C2458" s="12" t="s">
        <v>144</v>
      </c>
      <c r="D2458" s="12" t="s">
        <v>41</v>
      </c>
      <c r="E2458" s="13">
        <v>7.5860765672998802</v>
      </c>
      <c r="F2458" s="13">
        <v>7.7313015828511027</v>
      </c>
      <c r="G2458" s="13">
        <v>7.6990911810190674</v>
      </c>
      <c r="H2458" s="13">
        <v>6.4858982696727114</v>
      </c>
      <c r="I2458" s="13">
        <v>0</v>
      </c>
      <c r="J2458" s="13">
        <v>0</v>
      </c>
      <c r="K2458" s="13">
        <v>0</v>
      </c>
      <c r="L2458" s="13">
        <v>0</v>
      </c>
      <c r="M2458" s="13">
        <v>0</v>
      </c>
      <c r="N2458" s="13"/>
      <c r="O2458" s="13"/>
    </row>
    <row r="2459" spans="1:15" x14ac:dyDescent="0.35">
      <c r="A2459" s="12" t="str">
        <f t="shared" si="38"/>
        <v>DISTRIBUCION VOLUMEN X CRITERIO (kg ó litros)CervezaDE 35 A 49 AÑOS</v>
      </c>
      <c r="B2459" s="12" t="s">
        <v>119</v>
      </c>
      <c r="C2459" s="12" t="s">
        <v>144</v>
      </c>
      <c r="D2459" s="12" t="s">
        <v>42</v>
      </c>
      <c r="E2459" s="13">
        <v>25.323105848544731</v>
      </c>
      <c r="F2459" s="13">
        <v>22.264361596598224</v>
      </c>
      <c r="G2459" s="13">
        <v>21.309619774180117</v>
      </c>
      <c r="H2459" s="13">
        <v>21.679929241682512</v>
      </c>
      <c r="I2459" s="13">
        <v>0</v>
      </c>
      <c r="J2459" s="13">
        <v>0</v>
      </c>
      <c r="K2459" s="13">
        <v>0</v>
      </c>
      <c r="L2459" s="13">
        <v>0</v>
      </c>
      <c r="M2459" s="13">
        <v>0</v>
      </c>
      <c r="N2459" s="13"/>
      <c r="O2459" s="13"/>
    </row>
    <row r="2460" spans="1:15" x14ac:dyDescent="0.35">
      <c r="A2460" s="12" t="str">
        <f t="shared" si="38"/>
        <v>DISTRIBUCION VOLUMEN X CRITERIO (kg ó litros)CervezaDE 50 A 59 AÑOS</v>
      </c>
      <c r="B2460" s="12" t="s">
        <v>119</v>
      </c>
      <c r="C2460" s="12" t="s">
        <v>144</v>
      </c>
      <c r="D2460" s="12" t="s">
        <v>43</v>
      </c>
      <c r="E2460" s="13">
        <v>28.127152230292413</v>
      </c>
      <c r="F2460" s="13">
        <v>26.552598207853457</v>
      </c>
      <c r="G2460" s="13">
        <v>27.015599903511973</v>
      </c>
      <c r="H2460" s="13">
        <v>26.110308354180734</v>
      </c>
      <c r="I2460" s="13">
        <v>0</v>
      </c>
      <c r="J2460" s="13">
        <v>0</v>
      </c>
      <c r="K2460" s="13">
        <v>0</v>
      </c>
      <c r="L2460" s="13">
        <v>0</v>
      </c>
      <c r="M2460" s="13">
        <v>0</v>
      </c>
      <c r="N2460" s="13"/>
      <c r="O2460" s="13"/>
    </row>
    <row r="2461" spans="1:15" x14ac:dyDescent="0.35">
      <c r="A2461" s="12" t="str">
        <f t="shared" si="38"/>
        <v>DISTRIBUCION VOLUMEN X CRITERIO (kg ó litros)CervezaDE 60 A 75 AÑOS</v>
      </c>
      <c r="B2461" s="12" t="s">
        <v>119</v>
      </c>
      <c r="C2461" s="12" t="s">
        <v>144</v>
      </c>
      <c r="D2461" s="12" t="s">
        <v>44</v>
      </c>
      <c r="E2461" s="13">
        <v>35.799198302904436</v>
      </c>
      <c r="F2461" s="13">
        <v>39.169670125866354</v>
      </c>
      <c r="G2461" s="13">
        <v>40.30991220828902</v>
      </c>
      <c r="H2461" s="13">
        <v>43.431215858036239</v>
      </c>
      <c r="I2461" s="13">
        <v>0</v>
      </c>
      <c r="J2461" s="13">
        <v>0</v>
      </c>
      <c r="K2461" s="13">
        <v>0</v>
      </c>
      <c r="L2461" s="13">
        <v>0</v>
      </c>
      <c r="M2461" s="13">
        <v>0</v>
      </c>
      <c r="N2461" s="13"/>
      <c r="O2461" s="13"/>
    </row>
    <row r="2462" spans="1:15" x14ac:dyDescent="0.35">
      <c r="A2462" s="12" t="str">
        <f t="shared" si="38"/>
        <v>DISTRIBUCION VOLUMEN X CRITERIO (kg ó litros)CervezaALTA Y MEDIA ALTA</v>
      </c>
      <c r="B2462" s="12" t="s">
        <v>119</v>
      </c>
      <c r="C2462" s="12" t="s">
        <v>144</v>
      </c>
      <c r="D2462" s="12" t="s">
        <v>17</v>
      </c>
      <c r="E2462" s="13">
        <v>28.245423475793217</v>
      </c>
      <c r="F2462" s="13">
        <v>27.621900956303829</v>
      </c>
      <c r="G2462" s="13">
        <v>29.811447338629971</v>
      </c>
      <c r="H2462" s="13">
        <v>29.235068771197298</v>
      </c>
      <c r="I2462" s="13">
        <v>0</v>
      </c>
      <c r="J2462" s="13">
        <v>0</v>
      </c>
      <c r="K2462" s="13">
        <v>0</v>
      </c>
      <c r="L2462" s="13">
        <v>0</v>
      </c>
      <c r="M2462" s="13">
        <v>0</v>
      </c>
      <c r="N2462" s="13"/>
      <c r="O2462" s="13"/>
    </row>
    <row r="2463" spans="1:15" x14ac:dyDescent="0.35">
      <c r="A2463" s="12" t="str">
        <f t="shared" si="38"/>
        <v>DISTRIBUCION VOLUMEN X CRITERIO (kg ó litros)CervezaMEDIA</v>
      </c>
      <c r="B2463" s="12" t="s">
        <v>119</v>
      </c>
      <c r="C2463" s="12" t="s">
        <v>144</v>
      </c>
      <c r="D2463" s="12" t="s">
        <v>18</v>
      </c>
      <c r="E2463" s="13">
        <v>31.323567612866281</v>
      </c>
      <c r="F2463" s="13">
        <v>30.383458738745421</v>
      </c>
      <c r="G2463" s="13">
        <v>32.526155483806427</v>
      </c>
      <c r="H2463" s="13">
        <v>33.678809305405707</v>
      </c>
      <c r="I2463" s="13">
        <v>0</v>
      </c>
      <c r="J2463" s="13">
        <v>0</v>
      </c>
      <c r="K2463" s="13">
        <v>0</v>
      </c>
      <c r="L2463" s="13">
        <v>0</v>
      </c>
      <c r="M2463" s="13">
        <v>0</v>
      </c>
      <c r="N2463" s="13"/>
      <c r="O2463" s="13"/>
    </row>
    <row r="2464" spans="1:15" x14ac:dyDescent="0.35">
      <c r="A2464" s="12" t="str">
        <f t="shared" si="38"/>
        <v>DISTRIBUCION VOLUMEN X CRITERIO (kg ó litros)CervezaMEDIA BAJA</v>
      </c>
      <c r="B2464" s="12" t="s">
        <v>119</v>
      </c>
      <c r="C2464" s="12" t="s">
        <v>144</v>
      </c>
      <c r="D2464" s="12" t="s">
        <v>19</v>
      </c>
      <c r="E2464" s="13">
        <v>25.035685066586328</v>
      </c>
      <c r="F2464" s="13">
        <v>23.896848287266103</v>
      </c>
      <c r="G2464" s="13">
        <v>22.77841306414658</v>
      </c>
      <c r="H2464" s="13">
        <v>22.925980784189452</v>
      </c>
      <c r="I2464" s="13">
        <v>0</v>
      </c>
      <c r="J2464" s="13">
        <v>0</v>
      </c>
      <c r="K2464" s="13">
        <v>0</v>
      </c>
      <c r="L2464" s="13">
        <v>0</v>
      </c>
      <c r="M2464" s="13">
        <v>0</v>
      </c>
      <c r="N2464" s="13"/>
      <c r="O2464" s="13"/>
    </row>
    <row r="2465" spans="1:15" x14ac:dyDescent="0.35">
      <c r="A2465" s="12" t="str">
        <f t="shared" si="38"/>
        <v>DISTRIBUCION VOLUMEN X CRITERIO (kg ó litros)CervezaBAJA</v>
      </c>
      <c r="B2465" s="12" t="s">
        <v>119</v>
      </c>
      <c r="C2465" s="12" t="s">
        <v>144</v>
      </c>
      <c r="D2465" s="12" t="s">
        <v>20</v>
      </c>
      <c r="E2465" s="13">
        <v>15.395316988105737</v>
      </c>
      <c r="F2465" s="13">
        <v>18.097785307261724</v>
      </c>
      <c r="G2465" s="13">
        <v>14.883976342294131</v>
      </c>
      <c r="H2465" s="13">
        <v>14.16014080928187</v>
      </c>
      <c r="I2465" s="13">
        <v>0</v>
      </c>
      <c r="J2465" s="13">
        <v>0</v>
      </c>
      <c r="K2465" s="13">
        <v>0</v>
      </c>
      <c r="L2465" s="13">
        <v>0</v>
      </c>
      <c r="M2465" s="13">
        <v>0</v>
      </c>
      <c r="N2465" s="13"/>
      <c r="O2465" s="13"/>
    </row>
    <row r="2466" spans="1:15" x14ac:dyDescent="0.35">
      <c r="A2466" s="12" t="str">
        <f t="shared" si="38"/>
        <v>DISTRIBUCION VOLUMEN X CRITERIO (kg ó litros)CervezaHOMBRE</v>
      </c>
      <c r="B2466" s="12" t="s">
        <v>119</v>
      </c>
      <c r="C2466" s="12" t="s">
        <v>144</v>
      </c>
      <c r="D2466" s="12" t="s">
        <v>21</v>
      </c>
      <c r="E2466" s="13">
        <v>61.338709939200044</v>
      </c>
      <c r="F2466" s="13">
        <v>61.953805594674115</v>
      </c>
      <c r="G2466" s="13">
        <v>61.668180181764733</v>
      </c>
      <c r="H2466" s="13">
        <v>60.958568256844991</v>
      </c>
      <c r="I2466" s="13">
        <v>0</v>
      </c>
      <c r="J2466" s="13">
        <v>0</v>
      </c>
      <c r="K2466" s="13">
        <v>0</v>
      </c>
      <c r="L2466" s="13">
        <v>0</v>
      </c>
      <c r="M2466" s="13">
        <v>0</v>
      </c>
      <c r="N2466" s="13"/>
      <c r="O2466" s="13"/>
    </row>
    <row r="2467" spans="1:15" x14ac:dyDescent="0.35">
      <c r="A2467" s="12" t="str">
        <f t="shared" si="38"/>
        <v>DISTRIBUCION VOLUMEN X CRITERIO (kg ó litros)CervezaMUJER</v>
      </c>
      <c r="B2467" s="12" t="s">
        <v>119</v>
      </c>
      <c r="C2467" s="12" t="s">
        <v>144</v>
      </c>
      <c r="D2467" s="12" t="s">
        <v>22</v>
      </c>
      <c r="E2467" s="13">
        <v>38.661287725635617</v>
      </c>
      <c r="F2467" s="13">
        <v>38.046191578619961</v>
      </c>
      <c r="G2467" s="13">
        <v>38.331817783778156</v>
      </c>
      <c r="H2467" s="13">
        <v>39.041421047392383</v>
      </c>
      <c r="I2467" s="13">
        <v>0</v>
      </c>
      <c r="J2467" s="13">
        <v>0</v>
      </c>
      <c r="K2467" s="13">
        <v>0</v>
      </c>
      <c r="L2467" s="13">
        <v>0</v>
      </c>
      <c r="M2467" s="13">
        <v>0</v>
      </c>
      <c r="N2467" s="13"/>
      <c r="O2467" s="13"/>
    </row>
    <row r="2468" spans="1:15" x14ac:dyDescent="0.35">
      <c r="A2468" s="12" t="str">
        <f t="shared" si="38"/>
        <v>DISTRIBUCION VOLUMEN X CRITERIO (kg ó litros)Con alcoholT.ESPAÑA</v>
      </c>
      <c r="B2468" s="12" t="s">
        <v>119</v>
      </c>
      <c r="C2468" s="12" t="s">
        <v>145</v>
      </c>
      <c r="D2468" s="12" t="s">
        <v>36</v>
      </c>
      <c r="E2468" s="13">
        <v>100</v>
      </c>
      <c r="F2468" s="13">
        <v>100</v>
      </c>
      <c r="G2468" s="13">
        <v>100</v>
      </c>
      <c r="H2468" s="13">
        <v>100</v>
      </c>
      <c r="I2468" s="13">
        <v>0</v>
      </c>
      <c r="J2468" s="13">
        <v>0</v>
      </c>
      <c r="K2468" s="13">
        <v>0</v>
      </c>
      <c r="L2468" s="13">
        <v>0</v>
      </c>
      <c r="M2468" s="13">
        <v>0</v>
      </c>
      <c r="N2468" s="13"/>
      <c r="O2468" s="13"/>
    </row>
    <row r="2469" spans="1:15" x14ac:dyDescent="0.35">
      <c r="A2469" s="12" t="str">
        <f t="shared" si="38"/>
        <v>DISTRIBUCION VOLUMEN X CRITERIO (kg ó litros)Con alcoholBCN AM</v>
      </c>
      <c r="B2469" s="12" t="s">
        <v>119</v>
      </c>
      <c r="C2469" s="12" t="s">
        <v>145</v>
      </c>
      <c r="D2469" s="12" t="s">
        <v>1</v>
      </c>
      <c r="E2469" s="13">
        <v>6.8422978380253685</v>
      </c>
      <c r="F2469" s="13">
        <v>5.4562865176686302</v>
      </c>
      <c r="G2469" s="13">
        <v>6.2906777063960151</v>
      </c>
      <c r="H2469" s="13">
        <v>6.6886745631454056</v>
      </c>
      <c r="I2469" s="13">
        <v>0</v>
      </c>
      <c r="J2469" s="13">
        <v>0</v>
      </c>
      <c r="K2469" s="13">
        <v>0</v>
      </c>
      <c r="L2469" s="13">
        <v>0</v>
      </c>
      <c r="M2469" s="13">
        <v>0</v>
      </c>
      <c r="N2469" s="13"/>
      <c r="O2469" s="13"/>
    </row>
    <row r="2470" spans="1:15" x14ac:dyDescent="0.35">
      <c r="A2470" s="12" t="str">
        <f t="shared" si="38"/>
        <v>DISTRIBUCION VOLUMEN X CRITERIO (kg ó litros)Con alcoholREST.CAT ARAGON</v>
      </c>
      <c r="B2470" s="12" t="s">
        <v>119</v>
      </c>
      <c r="C2470" s="12" t="s">
        <v>145</v>
      </c>
      <c r="D2470" s="12" t="s">
        <v>2</v>
      </c>
      <c r="E2470" s="13">
        <v>12.5755297267158</v>
      </c>
      <c r="F2470" s="13">
        <v>11.529752942154834</v>
      </c>
      <c r="G2470" s="13">
        <v>11.978610246966579</v>
      </c>
      <c r="H2470" s="13">
        <v>11.780773523645063</v>
      </c>
      <c r="I2470" s="13">
        <v>0</v>
      </c>
      <c r="J2470" s="13">
        <v>0</v>
      </c>
      <c r="K2470" s="13">
        <v>0</v>
      </c>
      <c r="L2470" s="13">
        <v>0</v>
      </c>
      <c r="M2470" s="13">
        <v>0</v>
      </c>
      <c r="N2470" s="13"/>
      <c r="O2470" s="13"/>
    </row>
    <row r="2471" spans="1:15" x14ac:dyDescent="0.35">
      <c r="A2471" s="12" t="str">
        <f t="shared" si="38"/>
        <v>DISTRIBUCION VOLUMEN X CRITERIO (kg ó litros)Con alcoholLEVANTE</v>
      </c>
      <c r="B2471" s="12" t="s">
        <v>119</v>
      </c>
      <c r="C2471" s="12" t="s">
        <v>145</v>
      </c>
      <c r="D2471" s="12" t="s">
        <v>3</v>
      </c>
      <c r="E2471" s="13">
        <v>15.539594702816148</v>
      </c>
      <c r="F2471" s="13">
        <v>14.366860285201305</v>
      </c>
      <c r="G2471" s="13">
        <v>13.238844956986728</v>
      </c>
      <c r="H2471" s="13">
        <v>13.48658853305519</v>
      </c>
      <c r="I2471" s="13">
        <v>0</v>
      </c>
      <c r="J2471" s="13">
        <v>0</v>
      </c>
      <c r="K2471" s="13">
        <v>0</v>
      </c>
      <c r="L2471" s="13">
        <v>0</v>
      </c>
      <c r="M2471" s="13">
        <v>0</v>
      </c>
      <c r="N2471" s="13"/>
      <c r="O2471" s="13"/>
    </row>
    <row r="2472" spans="1:15" x14ac:dyDescent="0.35">
      <c r="A2472" s="12" t="str">
        <f t="shared" si="38"/>
        <v>DISTRIBUCION VOLUMEN X CRITERIO (kg ó litros)Con alcoholANDALUCIA</v>
      </c>
      <c r="B2472" s="12" t="s">
        <v>119</v>
      </c>
      <c r="C2472" s="12" t="s">
        <v>145</v>
      </c>
      <c r="D2472" s="12" t="s">
        <v>4</v>
      </c>
      <c r="E2472" s="13">
        <v>24.722643235007556</v>
      </c>
      <c r="F2472" s="13">
        <v>26.633251480856774</v>
      </c>
      <c r="G2472" s="13">
        <v>26.681232311655883</v>
      </c>
      <c r="H2472" s="13">
        <v>26.250331147722488</v>
      </c>
      <c r="I2472" s="13">
        <v>0</v>
      </c>
      <c r="J2472" s="13">
        <v>0</v>
      </c>
      <c r="K2472" s="13">
        <v>0</v>
      </c>
      <c r="L2472" s="13">
        <v>0</v>
      </c>
      <c r="M2472" s="13">
        <v>0</v>
      </c>
      <c r="N2472" s="13"/>
      <c r="O2472" s="13"/>
    </row>
    <row r="2473" spans="1:15" x14ac:dyDescent="0.35">
      <c r="A2473" s="12" t="str">
        <f t="shared" si="38"/>
        <v>DISTRIBUCION VOLUMEN X CRITERIO (kg ó litros)Con alcoholMDD AM</v>
      </c>
      <c r="B2473" s="12" t="s">
        <v>119</v>
      </c>
      <c r="C2473" s="12" t="s">
        <v>145</v>
      </c>
      <c r="D2473" s="12" t="s">
        <v>5</v>
      </c>
      <c r="E2473" s="13">
        <v>13.2483889536331</v>
      </c>
      <c r="F2473" s="13">
        <v>14.591194534927974</v>
      </c>
      <c r="G2473" s="13">
        <v>15.45864217232895</v>
      </c>
      <c r="H2473" s="13">
        <v>14.392691570913513</v>
      </c>
      <c r="I2473" s="13">
        <v>0</v>
      </c>
      <c r="J2473" s="13">
        <v>0</v>
      </c>
      <c r="K2473" s="13">
        <v>0</v>
      </c>
      <c r="L2473" s="13">
        <v>0</v>
      </c>
      <c r="M2473" s="13">
        <v>0</v>
      </c>
      <c r="N2473" s="13"/>
      <c r="O2473" s="13"/>
    </row>
    <row r="2474" spans="1:15" x14ac:dyDescent="0.35">
      <c r="A2474" s="12" t="str">
        <f t="shared" si="38"/>
        <v>DISTRIBUCION VOLUMEN X CRITERIO (kg ó litros)Con alcoholRTO CENTRO</v>
      </c>
      <c r="B2474" s="12" t="s">
        <v>119</v>
      </c>
      <c r="C2474" s="12" t="s">
        <v>145</v>
      </c>
      <c r="D2474" s="12" t="s">
        <v>6</v>
      </c>
      <c r="E2474" s="13">
        <v>10.812119059071515</v>
      </c>
      <c r="F2474" s="13">
        <v>10.541107612259749</v>
      </c>
      <c r="G2474" s="13">
        <v>9.543243249193841</v>
      </c>
      <c r="H2474" s="13">
        <v>8.9562701213613973</v>
      </c>
      <c r="I2474" s="13">
        <v>0</v>
      </c>
      <c r="J2474" s="13">
        <v>0</v>
      </c>
      <c r="K2474" s="13">
        <v>0</v>
      </c>
      <c r="L2474" s="13">
        <v>0</v>
      </c>
      <c r="M2474" s="13">
        <v>0</v>
      </c>
      <c r="N2474" s="13"/>
      <c r="O2474" s="13"/>
    </row>
    <row r="2475" spans="1:15" x14ac:dyDescent="0.35">
      <c r="A2475" s="12" t="str">
        <f t="shared" si="38"/>
        <v>DISTRIBUCION VOLUMEN X CRITERIO (kg ó litros)Con alcoholNORTE-CENTRO</v>
      </c>
      <c r="B2475" s="12" t="s">
        <v>119</v>
      </c>
      <c r="C2475" s="12" t="s">
        <v>145</v>
      </c>
      <c r="D2475" s="12" t="s">
        <v>7</v>
      </c>
      <c r="E2475" s="13">
        <v>8.7476918355165534</v>
      </c>
      <c r="F2475" s="13">
        <v>8.3357009496323826</v>
      </c>
      <c r="G2475" s="13">
        <v>8.4560173482513203</v>
      </c>
      <c r="H2475" s="13">
        <v>9.7773784588675543</v>
      </c>
      <c r="I2475" s="13">
        <v>0</v>
      </c>
      <c r="J2475" s="13">
        <v>0</v>
      </c>
      <c r="K2475" s="13">
        <v>0</v>
      </c>
      <c r="L2475" s="13">
        <v>0</v>
      </c>
      <c r="M2475" s="13">
        <v>0</v>
      </c>
      <c r="N2475" s="13"/>
      <c r="O2475" s="13"/>
    </row>
    <row r="2476" spans="1:15" x14ac:dyDescent="0.35">
      <c r="A2476" s="12" t="str">
        <f t="shared" si="38"/>
        <v>DISTRIBUCION VOLUMEN X CRITERIO (kg ó litros)Con alcoholNOROESTE</v>
      </c>
      <c r="B2476" s="12" t="s">
        <v>119</v>
      </c>
      <c r="C2476" s="12" t="s">
        <v>145</v>
      </c>
      <c r="D2476" s="12" t="s">
        <v>8</v>
      </c>
      <c r="E2476" s="13">
        <v>7.5117310527354739</v>
      </c>
      <c r="F2476" s="13">
        <v>8.5458425525167048</v>
      </c>
      <c r="G2476" s="13">
        <v>8.3527360071140997</v>
      </c>
      <c r="H2476" s="13">
        <v>8.6672843577679703</v>
      </c>
      <c r="I2476" s="13">
        <v>0</v>
      </c>
      <c r="J2476" s="13">
        <v>0</v>
      </c>
      <c r="K2476" s="13">
        <v>0</v>
      </c>
      <c r="L2476" s="13">
        <v>0</v>
      </c>
      <c r="M2476" s="13">
        <v>0</v>
      </c>
      <c r="N2476" s="13"/>
      <c r="O2476" s="13"/>
    </row>
    <row r="2477" spans="1:15" x14ac:dyDescent="0.35">
      <c r="A2477" s="12" t="str">
        <f t="shared" si="38"/>
        <v>DISTRIBUCION VOLUMEN X CRITERIO (kg ó litros)Con alcohol&lt;2MIL</v>
      </c>
      <c r="B2477" s="12" t="s">
        <v>119</v>
      </c>
      <c r="C2477" s="12" t="s">
        <v>145</v>
      </c>
      <c r="D2477" s="12" t="s">
        <v>9</v>
      </c>
      <c r="E2477" s="13">
        <v>5.7330069879705849</v>
      </c>
      <c r="F2477" s="13">
        <v>5.161606338563014</v>
      </c>
      <c r="G2477" s="13">
        <v>5.1193802725696083</v>
      </c>
      <c r="H2477" s="13">
        <v>5.5334055931530752</v>
      </c>
      <c r="I2477" s="13">
        <v>0</v>
      </c>
      <c r="J2477" s="13">
        <v>0</v>
      </c>
      <c r="K2477" s="13">
        <v>0</v>
      </c>
      <c r="L2477" s="13">
        <v>0</v>
      </c>
      <c r="M2477" s="13">
        <v>0</v>
      </c>
      <c r="N2477" s="13"/>
      <c r="O2477" s="13"/>
    </row>
    <row r="2478" spans="1:15" x14ac:dyDescent="0.35">
      <c r="A2478" s="12" t="str">
        <f t="shared" si="38"/>
        <v>DISTRIBUCION VOLUMEN X CRITERIO (kg ó litros)Con alcohol2-5MIL</v>
      </c>
      <c r="B2478" s="12" t="s">
        <v>119</v>
      </c>
      <c r="C2478" s="12" t="s">
        <v>145</v>
      </c>
      <c r="D2478" s="12" t="s">
        <v>10</v>
      </c>
      <c r="E2478" s="13">
        <v>4.341300531518586</v>
      </c>
      <c r="F2478" s="13">
        <v>4.3962955113501119</v>
      </c>
      <c r="G2478" s="13">
        <v>4.600404321558373</v>
      </c>
      <c r="H2478" s="13">
        <v>4.8052274264841692</v>
      </c>
      <c r="I2478" s="13">
        <v>0</v>
      </c>
      <c r="J2478" s="13">
        <v>0</v>
      </c>
      <c r="K2478" s="13">
        <v>0</v>
      </c>
      <c r="L2478" s="13">
        <v>0</v>
      </c>
      <c r="M2478" s="13">
        <v>0</v>
      </c>
      <c r="N2478" s="13"/>
      <c r="O2478" s="13"/>
    </row>
    <row r="2479" spans="1:15" x14ac:dyDescent="0.35">
      <c r="A2479" s="12" t="str">
        <f t="shared" si="38"/>
        <v>DISTRIBUCION VOLUMEN X CRITERIO (kg ó litros)Con alcohol5-10MIL</v>
      </c>
      <c r="B2479" s="12" t="s">
        <v>119</v>
      </c>
      <c r="C2479" s="12" t="s">
        <v>145</v>
      </c>
      <c r="D2479" s="12" t="s">
        <v>11</v>
      </c>
      <c r="E2479" s="13">
        <v>6.1808684985276017</v>
      </c>
      <c r="F2479" s="13">
        <v>6.1149667413402709</v>
      </c>
      <c r="G2479" s="13">
        <v>7.7580602498461841</v>
      </c>
      <c r="H2479" s="13">
        <v>7.5103936002796541</v>
      </c>
      <c r="I2479" s="13">
        <v>0</v>
      </c>
      <c r="J2479" s="13">
        <v>0</v>
      </c>
      <c r="K2479" s="13">
        <v>0</v>
      </c>
      <c r="L2479" s="13">
        <v>0</v>
      </c>
      <c r="M2479" s="13">
        <v>0</v>
      </c>
      <c r="N2479" s="13"/>
      <c r="O2479" s="13"/>
    </row>
    <row r="2480" spans="1:15" x14ac:dyDescent="0.35">
      <c r="A2480" s="12" t="str">
        <f t="shared" si="38"/>
        <v>DISTRIBUCION VOLUMEN X CRITERIO (kg ó litros)Con alcohol10-30MIL</v>
      </c>
      <c r="B2480" s="12" t="s">
        <v>119</v>
      </c>
      <c r="C2480" s="12" t="s">
        <v>145</v>
      </c>
      <c r="D2480" s="12" t="s">
        <v>12</v>
      </c>
      <c r="E2480" s="13">
        <v>16.587717658615784</v>
      </c>
      <c r="F2480" s="13">
        <v>17.381975842596407</v>
      </c>
      <c r="G2480" s="13">
        <v>17.411631444682129</v>
      </c>
      <c r="H2480" s="13">
        <v>18.419251646249617</v>
      </c>
      <c r="I2480" s="13">
        <v>0</v>
      </c>
      <c r="J2480" s="13">
        <v>0</v>
      </c>
      <c r="K2480" s="13">
        <v>0</v>
      </c>
      <c r="L2480" s="13">
        <v>0</v>
      </c>
      <c r="M2480" s="13">
        <v>0</v>
      </c>
      <c r="N2480" s="13"/>
      <c r="O2480" s="13"/>
    </row>
    <row r="2481" spans="1:15" x14ac:dyDescent="0.35">
      <c r="A2481" s="12" t="str">
        <f t="shared" si="38"/>
        <v>DISTRIBUCION VOLUMEN X CRITERIO (kg ó litros)Con alcohol30-100MIL</v>
      </c>
      <c r="B2481" s="12" t="s">
        <v>119</v>
      </c>
      <c r="C2481" s="12" t="s">
        <v>145</v>
      </c>
      <c r="D2481" s="12" t="s">
        <v>13</v>
      </c>
      <c r="E2481" s="13">
        <v>21.294685799842565</v>
      </c>
      <c r="F2481" s="13">
        <v>20.803704930933009</v>
      </c>
      <c r="G2481" s="13">
        <v>19.387859884384333</v>
      </c>
      <c r="H2481" s="13">
        <v>18.694819143984102</v>
      </c>
      <c r="I2481" s="13">
        <v>0</v>
      </c>
      <c r="J2481" s="13">
        <v>0</v>
      </c>
      <c r="K2481" s="13">
        <v>0</v>
      </c>
      <c r="L2481" s="13">
        <v>0</v>
      </c>
      <c r="M2481" s="13">
        <v>0</v>
      </c>
      <c r="N2481" s="13"/>
      <c r="O2481" s="13"/>
    </row>
    <row r="2482" spans="1:15" x14ac:dyDescent="0.35">
      <c r="A2482" s="12" t="str">
        <f t="shared" si="38"/>
        <v>DISTRIBUCION VOLUMEN X CRITERIO (kg ó litros)Con alcohol100-200MIL</v>
      </c>
      <c r="B2482" s="12" t="s">
        <v>119</v>
      </c>
      <c r="C2482" s="12" t="s">
        <v>145</v>
      </c>
      <c r="D2482" s="12" t="s">
        <v>14</v>
      </c>
      <c r="E2482" s="13">
        <v>12.237915858054773</v>
      </c>
      <c r="F2482" s="13">
        <v>11.309333432872178</v>
      </c>
      <c r="G2482" s="13">
        <v>10.576736932501186</v>
      </c>
      <c r="H2482" s="13">
        <v>10.565503443338651</v>
      </c>
      <c r="I2482" s="13">
        <v>0</v>
      </c>
      <c r="J2482" s="13">
        <v>0</v>
      </c>
      <c r="K2482" s="13">
        <v>0</v>
      </c>
      <c r="L2482" s="13">
        <v>0</v>
      </c>
      <c r="M2482" s="13">
        <v>0</v>
      </c>
      <c r="N2482" s="13"/>
      <c r="O2482" s="13"/>
    </row>
    <row r="2483" spans="1:15" x14ac:dyDescent="0.35">
      <c r="A2483" s="12" t="str">
        <f t="shared" si="38"/>
        <v>DISTRIBUCION VOLUMEN X CRITERIO (kg ó litros)Con alcohol200-500MIL</v>
      </c>
      <c r="B2483" s="12" t="s">
        <v>119</v>
      </c>
      <c r="C2483" s="12" t="s">
        <v>145</v>
      </c>
      <c r="D2483" s="12" t="s">
        <v>15</v>
      </c>
      <c r="E2483" s="13">
        <v>14.330704062972103</v>
      </c>
      <c r="F2483" s="13">
        <v>13.852760762312204</v>
      </c>
      <c r="G2483" s="13">
        <v>13.801547151211183</v>
      </c>
      <c r="H2483" s="13">
        <v>13.990620399900633</v>
      </c>
      <c r="I2483" s="13">
        <v>0</v>
      </c>
      <c r="J2483" s="13">
        <v>0</v>
      </c>
      <c r="K2483" s="13">
        <v>0</v>
      </c>
      <c r="L2483" s="13">
        <v>0</v>
      </c>
      <c r="M2483" s="13">
        <v>0</v>
      </c>
      <c r="N2483" s="13"/>
      <c r="O2483" s="13"/>
    </row>
    <row r="2484" spans="1:15" x14ac:dyDescent="0.35">
      <c r="A2484" s="12" t="str">
        <f t="shared" si="38"/>
        <v>DISTRIBUCION VOLUMEN X CRITERIO (kg ó litros)Con alcohol&gt;500MIL</v>
      </c>
      <c r="B2484" s="12" t="s">
        <v>119</v>
      </c>
      <c r="C2484" s="12" t="s">
        <v>145</v>
      </c>
      <c r="D2484" s="12" t="s">
        <v>16</v>
      </c>
      <c r="E2484" s="13">
        <v>19.293798687996802</v>
      </c>
      <c r="F2484" s="13">
        <v>20.979355817922176</v>
      </c>
      <c r="G2484" s="13">
        <v>21.344380325237189</v>
      </c>
      <c r="H2484" s="13">
        <v>20.4807774182832</v>
      </c>
      <c r="I2484" s="13">
        <v>0</v>
      </c>
      <c r="J2484" s="13">
        <v>0</v>
      </c>
      <c r="K2484" s="13">
        <v>0</v>
      </c>
      <c r="L2484" s="13">
        <v>0</v>
      </c>
      <c r="M2484" s="13">
        <v>0</v>
      </c>
      <c r="N2484" s="13"/>
      <c r="O2484" s="13"/>
    </row>
    <row r="2485" spans="1:15" x14ac:dyDescent="0.35">
      <c r="A2485" s="12" t="str">
        <f t="shared" si="38"/>
        <v>DISTRIBUCION VOLUMEN X CRITERIO (kg ó litros)Con alcoholDE 15 A 19 AÑOS</v>
      </c>
      <c r="B2485" s="12" t="s">
        <v>119</v>
      </c>
      <c r="C2485" s="12" t="s">
        <v>145</v>
      </c>
      <c r="D2485" s="12" t="s">
        <v>39</v>
      </c>
      <c r="E2485" s="13">
        <v>0.45775517417798833</v>
      </c>
      <c r="F2485" s="13">
        <v>1.1081647367624978</v>
      </c>
      <c r="G2485" s="13">
        <v>1.6252492319425018</v>
      </c>
      <c r="H2485" s="13">
        <v>0.62402578538827769</v>
      </c>
      <c r="I2485" s="13">
        <v>0</v>
      </c>
      <c r="J2485" s="13">
        <v>0</v>
      </c>
      <c r="K2485" s="13">
        <v>0</v>
      </c>
      <c r="L2485" s="13">
        <v>0</v>
      </c>
      <c r="M2485" s="13">
        <v>0</v>
      </c>
      <c r="N2485" s="13"/>
      <c r="O2485" s="13"/>
    </row>
    <row r="2486" spans="1:15" x14ac:dyDescent="0.35">
      <c r="A2486" s="12" t="str">
        <f t="shared" si="38"/>
        <v>DISTRIBUCION VOLUMEN X CRITERIO (kg ó litros)Con alcoholDE 20 A 24 AÑOS</v>
      </c>
      <c r="B2486" s="12" t="s">
        <v>119</v>
      </c>
      <c r="C2486" s="12" t="s">
        <v>145</v>
      </c>
      <c r="D2486" s="12" t="s">
        <v>40</v>
      </c>
      <c r="E2486" s="13">
        <v>2.9014671455468584</v>
      </c>
      <c r="F2486" s="13">
        <v>3.4619671310589828</v>
      </c>
      <c r="G2486" s="13">
        <v>2.2147920628270095</v>
      </c>
      <c r="H2486" s="13">
        <v>1.7729421231671463</v>
      </c>
      <c r="I2486" s="13">
        <v>0</v>
      </c>
      <c r="J2486" s="13">
        <v>0</v>
      </c>
      <c r="K2486" s="13">
        <v>0</v>
      </c>
      <c r="L2486" s="13">
        <v>0</v>
      </c>
      <c r="M2486" s="13">
        <v>0</v>
      </c>
      <c r="N2486" s="13"/>
      <c r="O2486" s="13"/>
    </row>
    <row r="2487" spans="1:15" x14ac:dyDescent="0.35">
      <c r="A2487" s="12" t="str">
        <f t="shared" si="38"/>
        <v>DISTRIBUCION VOLUMEN X CRITERIO (kg ó litros)Con alcoholDE 25 A 34 AÑOS</v>
      </c>
      <c r="B2487" s="12" t="s">
        <v>119</v>
      </c>
      <c r="C2487" s="12" t="s">
        <v>145</v>
      </c>
      <c r="D2487" s="12" t="s">
        <v>41</v>
      </c>
      <c r="E2487" s="13">
        <v>8.0087205329269757</v>
      </c>
      <c r="F2487" s="13">
        <v>8.1455598593764797</v>
      </c>
      <c r="G2487" s="13">
        <v>8.0975324180886439</v>
      </c>
      <c r="H2487" s="13">
        <v>6.821587786248501</v>
      </c>
      <c r="I2487" s="13">
        <v>0</v>
      </c>
      <c r="J2487" s="13">
        <v>0</v>
      </c>
      <c r="K2487" s="13">
        <v>0</v>
      </c>
      <c r="L2487" s="13">
        <v>0</v>
      </c>
      <c r="M2487" s="13">
        <v>0</v>
      </c>
      <c r="N2487" s="13"/>
      <c r="O2487" s="13"/>
    </row>
    <row r="2488" spans="1:15" x14ac:dyDescent="0.35">
      <c r="A2488" s="12" t="str">
        <f t="shared" si="38"/>
        <v>DISTRIBUCION VOLUMEN X CRITERIO (kg ó litros)Con alcoholDE 35 A 49 AÑOS</v>
      </c>
      <c r="B2488" s="12" t="s">
        <v>119</v>
      </c>
      <c r="C2488" s="12" t="s">
        <v>145</v>
      </c>
      <c r="D2488" s="12" t="s">
        <v>42</v>
      </c>
      <c r="E2488" s="13">
        <v>25.939637243746176</v>
      </c>
      <c r="F2488" s="13">
        <v>22.514568503964156</v>
      </c>
      <c r="G2488" s="13">
        <v>21.828897232332107</v>
      </c>
      <c r="H2488" s="13">
        <v>22.238050059452153</v>
      </c>
      <c r="I2488" s="13">
        <v>0</v>
      </c>
      <c r="J2488" s="13">
        <v>0</v>
      </c>
      <c r="K2488" s="13">
        <v>0</v>
      </c>
      <c r="L2488" s="13">
        <v>0</v>
      </c>
      <c r="M2488" s="13">
        <v>0</v>
      </c>
      <c r="N2488" s="13"/>
      <c r="O2488" s="13"/>
    </row>
    <row r="2489" spans="1:15" x14ac:dyDescent="0.35">
      <c r="A2489" s="12" t="str">
        <f t="shared" si="38"/>
        <v>DISTRIBUCION VOLUMEN X CRITERIO (kg ó litros)Con alcoholDE 50 A 59 AÑOS</v>
      </c>
      <c r="B2489" s="12" t="s">
        <v>119</v>
      </c>
      <c r="C2489" s="12" t="s">
        <v>145</v>
      </c>
      <c r="D2489" s="12" t="s">
        <v>43</v>
      </c>
      <c r="E2489" s="13">
        <v>27.921554090980504</v>
      </c>
      <c r="F2489" s="13">
        <v>26.518551259151689</v>
      </c>
      <c r="G2489" s="13">
        <v>26.943418301946643</v>
      </c>
      <c r="H2489" s="13">
        <v>26.206037396990077</v>
      </c>
      <c r="I2489" s="13">
        <v>0</v>
      </c>
      <c r="J2489" s="13">
        <v>0</v>
      </c>
      <c r="K2489" s="13">
        <v>0</v>
      </c>
      <c r="L2489" s="13">
        <v>0</v>
      </c>
      <c r="M2489" s="13">
        <v>0</v>
      </c>
      <c r="N2489" s="13"/>
      <c r="O2489" s="13"/>
    </row>
    <row r="2490" spans="1:15" x14ac:dyDescent="0.35">
      <c r="A2490" s="12" t="str">
        <f t="shared" si="38"/>
        <v>DISTRIBUCION VOLUMEN X CRITERIO (kg ó litros)Con alcoholDE 60 A 75 AÑOS</v>
      </c>
      <c r="B2490" s="12" t="s">
        <v>119</v>
      </c>
      <c r="C2490" s="12" t="s">
        <v>145</v>
      </c>
      <c r="D2490" s="12" t="s">
        <v>44</v>
      </c>
      <c r="E2490" s="13">
        <v>34.770860867612633</v>
      </c>
      <c r="F2490" s="13">
        <v>38.251187422064021</v>
      </c>
      <c r="G2490" s="13">
        <v>39.290106938735555</v>
      </c>
      <c r="H2490" s="13">
        <v>42.337350641197105</v>
      </c>
      <c r="I2490" s="13">
        <v>0</v>
      </c>
      <c r="J2490" s="13">
        <v>0</v>
      </c>
      <c r="K2490" s="13">
        <v>0</v>
      </c>
      <c r="L2490" s="13">
        <v>0</v>
      </c>
      <c r="M2490" s="13">
        <v>0</v>
      </c>
      <c r="N2490" s="13"/>
      <c r="O2490" s="13"/>
    </row>
    <row r="2491" spans="1:15" x14ac:dyDescent="0.35">
      <c r="A2491" s="12" t="str">
        <f t="shared" si="38"/>
        <v>DISTRIBUCION VOLUMEN X CRITERIO (kg ó litros)Con alcoholALTA Y MEDIA ALTA</v>
      </c>
      <c r="B2491" s="12" t="s">
        <v>119</v>
      </c>
      <c r="C2491" s="12" t="s">
        <v>145</v>
      </c>
      <c r="D2491" s="12" t="s">
        <v>17</v>
      </c>
      <c r="E2491" s="13">
        <v>28.066390217650511</v>
      </c>
      <c r="F2491" s="13">
        <v>27.379963201556055</v>
      </c>
      <c r="G2491" s="13">
        <v>29.808947865492808</v>
      </c>
      <c r="H2491" s="13">
        <v>29.373971272621546</v>
      </c>
      <c r="I2491" s="13">
        <v>0</v>
      </c>
      <c r="J2491" s="13">
        <v>0</v>
      </c>
      <c r="K2491" s="13">
        <v>0</v>
      </c>
      <c r="L2491" s="13">
        <v>0</v>
      </c>
      <c r="M2491" s="13">
        <v>0</v>
      </c>
      <c r="N2491" s="13"/>
      <c r="O2491" s="13"/>
    </row>
    <row r="2492" spans="1:15" x14ac:dyDescent="0.35">
      <c r="A2492" s="12" t="str">
        <f t="shared" si="38"/>
        <v>DISTRIBUCION VOLUMEN X CRITERIO (kg ó litros)Con alcoholMEDIA</v>
      </c>
      <c r="B2492" s="12" t="s">
        <v>119</v>
      </c>
      <c r="C2492" s="12" t="s">
        <v>145</v>
      </c>
      <c r="D2492" s="12" t="s">
        <v>18</v>
      </c>
      <c r="E2492" s="13">
        <v>31.618930813160155</v>
      </c>
      <c r="F2492" s="13">
        <v>30.384496678510146</v>
      </c>
      <c r="G2492" s="13">
        <v>32.613428247221975</v>
      </c>
      <c r="H2492" s="13">
        <v>33.990803825547175</v>
      </c>
      <c r="I2492" s="13">
        <v>0</v>
      </c>
      <c r="J2492" s="13">
        <v>0</v>
      </c>
      <c r="K2492" s="13">
        <v>0</v>
      </c>
      <c r="L2492" s="13">
        <v>0</v>
      </c>
      <c r="M2492" s="13">
        <v>0</v>
      </c>
      <c r="N2492" s="13"/>
      <c r="O2492" s="13"/>
    </row>
    <row r="2493" spans="1:15" x14ac:dyDescent="0.35">
      <c r="A2493" s="12" t="str">
        <f t="shared" si="38"/>
        <v>DISTRIBUCION VOLUMEN X CRITERIO (kg ó litros)Con alcoholMEDIA BAJA</v>
      </c>
      <c r="B2493" s="12" t="s">
        <v>119</v>
      </c>
      <c r="C2493" s="12" t="s">
        <v>145</v>
      </c>
      <c r="D2493" s="12" t="s">
        <v>19</v>
      </c>
      <c r="E2493" s="13">
        <v>25.248352054416483</v>
      </c>
      <c r="F2493" s="13">
        <v>23.916556849347153</v>
      </c>
      <c r="G2493" s="13">
        <v>22.830286709720156</v>
      </c>
      <c r="H2493" s="13">
        <v>22.636333824395201</v>
      </c>
      <c r="I2493" s="13">
        <v>0</v>
      </c>
      <c r="J2493" s="13">
        <v>0</v>
      </c>
      <c r="K2493" s="13">
        <v>0</v>
      </c>
      <c r="L2493" s="13">
        <v>0</v>
      </c>
      <c r="M2493" s="13">
        <v>0</v>
      </c>
      <c r="N2493" s="13"/>
      <c r="O2493" s="13"/>
    </row>
    <row r="2494" spans="1:15" x14ac:dyDescent="0.35">
      <c r="A2494" s="12" t="str">
        <f t="shared" si="38"/>
        <v>DISTRIBUCION VOLUMEN X CRITERIO (kg ó litros)Con alcoholBAJA</v>
      </c>
      <c r="B2494" s="12" t="s">
        <v>119</v>
      </c>
      <c r="C2494" s="12" t="s">
        <v>145</v>
      </c>
      <c r="D2494" s="12" t="s">
        <v>20</v>
      </c>
      <c r="E2494" s="13">
        <v>15.066319647451579</v>
      </c>
      <c r="F2494" s="13">
        <v>18.318976110914402</v>
      </c>
      <c r="G2494" s="13">
        <v>14.747328809799814</v>
      </c>
      <c r="H2494" s="13">
        <v>13.998890446206349</v>
      </c>
      <c r="I2494" s="13">
        <v>0</v>
      </c>
      <c r="J2494" s="13">
        <v>0</v>
      </c>
      <c r="K2494" s="13">
        <v>0</v>
      </c>
      <c r="L2494" s="13">
        <v>0</v>
      </c>
      <c r="M2494" s="13">
        <v>0</v>
      </c>
      <c r="N2494" s="13"/>
      <c r="O2494" s="13"/>
    </row>
    <row r="2495" spans="1:15" x14ac:dyDescent="0.35">
      <c r="A2495" s="12" t="str">
        <f t="shared" si="38"/>
        <v>DISTRIBUCION VOLUMEN X CRITERIO (kg ó litros)Con alcoholHOMBRE</v>
      </c>
      <c r="B2495" s="12" t="s">
        <v>119</v>
      </c>
      <c r="C2495" s="12" t="s">
        <v>145</v>
      </c>
      <c r="D2495" s="12" t="s">
        <v>21</v>
      </c>
      <c r="E2495" s="13">
        <v>61.832124089848641</v>
      </c>
      <c r="F2495" s="13">
        <v>62.074557249967377</v>
      </c>
      <c r="G2495" s="13">
        <v>62.172819988354689</v>
      </c>
      <c r="H2495" s="13">
        <v>61.137792371169716</v>
      </c>
      <c r="I2495" s="13">
        <v>0</v>
      </c>
      <c r="J2495" s="13">
        <v>0</v>
      </c>
      <c r="K2495" s="13">
        <v>0</v>
      </c>
      <c r="L2495" s="13">
        <v>0</v>
      </c>
      <c r="M2495" s="13">
        <v>0</v>
      </c>
      <c r="N2495" s="13"/>
      <c r="O2495" s="13"/>
    </row>
    <row r="2496" spans="1:15" x14ac:dyDescent="0.35">
      <c r="A2496" s="12" t="str">
        <f t="shared" si="38"/>
        <v>DISTRIBUCION VOLUMEN X CRITERIO (kg ó litros)Con alcoholMUJER</v>
      </c>
      <c r="B2496" s="12" t="s">
        <v>119</v>
      </c>
      <c r="C2496" s="12" t="s">
        <v>145</v>
      </c>
      <c r="D2496" s="12" t="s">
        <v>22</v>
      </c>
      <c r="E2496" s="13">
        <v>38.16787391337246</v>
      </c>
      <c r="F2496" s="13">
        <v>37.925440367189481</v>
      </c>
      <c r="G2496" s="13">
        <v>37.827177916837968</v>
      </c>
      <c r="H2496" s="13">
        <v>38.862195274461236</v>
      </c>
      <c r="I2496" s="13">
        <v>0</v>
      </c>
      <c r="J2496" s="13">
        <v>0</v>
      </c>
      <c r="K2496" s="13">
        <v>0</v>
      </c>
      <c r="L2496" s="13">
        <v>0</v>
      </c>
      <c r="M2496" s="13">
        <v>0</v>
      </c>
      <c r="N2496" s="13"/>
      <c r="O2496" s="13"/>
    </row>
    <row r="2497" spans="1:15" x14ac:dyDescent="0.35">
      <c r="A2497" s="12" t="str">
        <f t="shared" si="38"/>
        <v>DISTRIBUCION VOLUMEN X CRITERIO (kg ó litros)Sin alcoholT.ESPAÑA</v>
      </c>
      <c r="B2497" s="12" t="s">
        <v>119</v>
      </c>
      <c r="C2497" s="12" t="s">
        <v>146</v>
      </c>
      <c r="D2497" s="12" t="s">
        <v>36</v>
      </c>
      <c r="E2497" s="13">
        <v>100</v>
      </c>
      <c r="F2497" s="13">
        <v>100</v>
      </c>
      <c r="G2497" s="13">
        <v>100</v>
      </c>
      <c r="H2497" s="13">
        <v>100</v>
      </c>
      <c r="I2497" s="13">
        <v>0</v>
      </c>
      <c r="J2497" s="13">
        <v>0</v>
      </c>
      <c r="K2497" s="13">
        <v>0</v>
      </c>
      <c r="L2497" s="13">
        <v>0</v>
      </c>
      <c r="M2497" s="13">
        <v>0</v>
      </c>
      <c r="N2497" s="13"/>
      <c r="O2497" s="13"/>
    </row>
    <row r="2498" spans="1:15" x14ac:dyDescent="0.35">
      <c r="A2498" s="12" t="str">
        <f t="shared" si="38"/>
        <v>DISTRIBUCION VOLUMEN X CRITERIO (kg ó litros)Sin alcoholBCN AM</v>
      </c>
      <c r="B2498" s="12" t="s">
        <v>119</v>
      </c>
      <c r="C2498" s="12" t="s">
        <v>146</v>
      </c>
      <c r="D2498" s="12" t="s">
        <v>1</v>
      </c>
      <c r="E2498" s="13">
        <v>5.6548868520309634</v>
      </c>
      <c r="F2498" s="13">
        <v>6.4649533621580009</v>
      </c>
      <c r="G2498" s="13">
        <v>4.9984311457887189</v>
      </c>
      <c r="H2498" s="13">
        <v>4.0493855999394386</v>
      </c>
      <c r="I2498" s="13">
        <v>0</v>
      </c>
      <c r="J2498" s="13">
        <v>0</v>
      </c>
      <c r="K2498" s="13">
        <v>0</v>
      </c>
      <c r="L2498" s="13">
        <v>0</v>
      </c>
      <c r="M2498" s="13">
        <v>0</v>
      </c>
      <c r="N2498" s="13"/>
      <c r="O2498" s="13"/>
    </row>
    <row r="2499" spans="1:15" x14ac:dyDescent="0.35">
      <c r="A2499" s="12" t="str">
        <f t="shared" si="38"/>
        <v>DISTRIBUCION VOLUMEN X CRITERIO (kg ó litros)Sin alcoholREST.CAT ARAGON</v>
      </c>
      <c r="B2499" s="12" t="s">
        <v>119</v>
      </c>
      <c r="C2499" s="12" t="s">
        <v>146</v>
      </c>
      <c r="D2499" s="12" t="s">
        <v>2</v>
      </c>
      <c r="E2499" s="13">
        <v>5.247737704037001</v>
      </c>
      <c r="F2499" s="13">
        <v>6.2991098366763341</v>
      </c>
      <c r="G2499" s="13">
        <v>10.123789087576665</v>
      </c>
      <c r="H2499" s="13">
        <v>9.2593865088617182</v>
      </c>
      <c r="I2499" s="13">
        <v>0</v>
      </c>
      <c r="J2499" s="13">
        <v>0</v>
      </c>
      <c r="K2499" s="13">
        <v>0</v>
      </c>
      <c r="L2499" s="13">
        <v>0</v>
      </c>
      <c r="M2499" s="13">
        <v>0</v>
      </c>
      <c r="N2499" s="13"/>
      <c r="O2499" s="13"/>
    </row>
    <row r="2500" spans="1:15" x14ac:dyDescent="0.35">
      <c r="A2500" s="12" t="str">
        <f t="shared" ref="A2500:A2563" si="39">B2500&amp;C2500&amp;D2500</f>
        <v>DISTRIBUCION VOLUMEN X CRITERIO (kg ó litros)Sin alcoholLEVANTE</v>
      </c>
      <c r="B2500" s="12" t="s">
        <v>119</v>
      </c>
      <c r="C2500" s="12" t="s">
        <v>146</v>
      </c>
      <c r="D2500" s="12" t="s">
        <v>3</v>
      </c>
      <c r="E2500" s="13">
        <v>11.748739261195828</v>
      </c>
      <c r="F2500" s="13">
        <v>15.819509361333237</v>
      </c>
      <c r="G2500" s="13">
        <v>12.490576024997193</v>
      </c>
      <c r="H2500" s="13">
        <v>10.740266301387873</v>
      </c>
      <c r="I2500" s="13">
        <v>0</v>
      </c>
      <c r="J2500" s="13">
        <v>0</v>
      </c>
      <c r="K2500" s="13">
        <v>0</v>
      </c>
      <c r="L2500" s="13">
        <v>0</v>
      </c>
      <c r="M2500" s="13">
        <v>0</v>
      </c>
      <c r="N2500" s="13"/>
      <c r="O2500" s="13"/>
    </row>
    <row r="2501" spans="1:15" x14ac:dyDescent="0.35">
      <c r="A2501" s="12" t="str">
        <f t="shared" si="39"/>
        <v>DISTRIBUCION VOLUMEN X CRITERIO (kg ó litros)Sin alcoholANDALUCIA</v>
      </c>
      <c r="B2501" s="12" t="s">
        <v>119</v>
      </c>
      <c r="C2501" s="12" t="s">
        <v>146</v>
      </c>
      <c r="D2501" s="12" t="s">
        <v>4</v>
      </c>
      <c r="E2501" s="13">
        <v>29.884456394146763</v>
      </c>
      <c r="F2501" s="13">
        <v>25.757986672992832</v>
      </c>
      <c r="G2501" s="13">
        <v>25.158578138743735</v>
      </c>
      <c r="H2501" s="13">
        <v>30.486059258308234</v>
      </c>
      <c r="I2501" s="13">
        <v>0</v>
      </c>
      <c r="J2501" s="13">
        <v>0</v>
      </c>
      <c r="K2501" s="13">
        <v>0</v>
      </c>
      <c r="L2501" s="13">
        <v>0</v>
      </c>
      <c r="M2501" s="13">
        <v>0</v>
      </c>
      <c r="N2501" s="13"/>
      <c r="O2501" s="13"/>
    </row>
    <row r="2502" spans="1:15" x14ac:dyDescent="0.35">
      <c r="A2502" s="12" t="str">
        <f t="shared" si="39"/>
        <v>DISTRIBUCION VOLUMEN X CRITERIO (kg ó litros)Sin alcoholMDD AM</v>
      </c>
      <c r="B2502" s="12" t="s">
        <v>119</v>
      </c>
      <c r="C2502" s="12" t="s">
        <v>146</v>
      </c>
      <c r="D2502" s="12" t="s">
        <v>5</v>
      </c>
      <c r="E2502" s="13">
        <v>20.153023074719513</v>
      </c>
      <c r="F2502" s="13">
        <v>19.93168469792456</v>
      </c>
      <c r="G2502" s="13">
        <v>20.601304424561746</v>
      </c>
      <c r="H2502" s="13">
        <v>18.014509994259825</v>
      </c>
      <c r="I2502" s="13">
        <v>0</v>
      </c>
      <c r="J2502" s="13">
        <v>0</v>
      </c>
      <c r="K2502" s="13">
        <v>0</v>
      </c>
      <c r="L2502" s="13">
        <v>0</v>
      </c>
      <c r="M2502" s="13">
        <v>0</v>
      </c>
      <c r="N2502" s="13"/>
      <c r="O2502" s="13"/>
    </row>
    <row r="2503" spans="1:15" x14ac:dyDescent="0.35">
      <c r="A2503" s="12" t="str">
        <f t="shared" si="39"/>
        <v>DISTRIBUCION VOLUMEN X CRITERIO (kg ó litros)Sin alcoholRTO CENTRO</v>
      </c>
      <c r="B2503" s="12" t="s">
        <v>119</v>
      </c>
      <c r="C2503" s="12" t="s">
        <v>146</v>
      </c>
      <c r="D2503" s="12" t="s">
        <v>6</v>
      </c>
      <c r="E2503" s="13">
        <v>11.256657610881204</v>
      </c>
      <c r="F2503" s="13">
        <v>11.0942387024394</v>
      </c>
      <c r="G2503" s="13">
        <v>11.208652680458782</v>
      </c>
      <c r="H2503" s="13">
        <v>11.040700388327792</v>
      </c>
      <c r="I2503" s="13">
        <v>0</v>
      </c>
      <c r="J2503" s="13">
        <v>0</v>
      </c>
      <c r="K2503" s="13">
        <v>0</v>
      </c>
      <c r="L2503" s="13">
        <v>0</v>
      </c>
      <c r="M2503" s="13">
        <v>0</v>
      </c>
      <c r="N2503" s="13"/>
      <c r="O2503" s="13"/>
    </row>
    <row r="2504" spans="1:15" x14ac:dyDescent="0.35">
      <c r="A2504" s="12" t="str">
        <f t="shared" si="39"/>
        <v>DISTRIBUCION VOLUMEN X CRITERIO (kg ó litros)Sin alcoholNORTE-CENTRO</v>
      </c>
      <c r="B2504" s="12" t="s">
        <v>119</v>
      </c>
      <c r="C2504" s="12" t="s">
        <v>146</v>
      </c>
      <c r="D2504" s="12" t="s">
        <v>7</v>
      </c>
      <c r="E2504" s="13">
        <v>8.4420956916707439</v>
      </c>
      <c r="F2504" s="13">
        <v>6.5787489397913888</v>
      </c>
      <c r="G2504" s="13">
        <v>6.4169846988413948</v>
      </c>
      <c r="H2504" s="13">
        <v>8.8278092163067789</v>
      </c>
      <c r="I2504" s="13">
        <v>0</v>
      </c>
      <c r="J2504" s="13">
        <v>0</v>
      </c>
      <c r="K2504" s="13">
        <v>0</v>
      </c>
      <c r="L2504" s="13">
        <v>0</v>
      </c>
      <c r="M2504" s="13">
        <v>0</v>
      </c>
      <c r="N2504" s="13"/>
      <c r="O2504" s="13"/>
    </row>
    <row r="2505" spans="1:15" x14ac:dyDescent="0.35">
      <c r="A2505" s="12" t="str">
        <f t="shared" si="39"/>
        <v>DISTRIBUCION VOLUMEN X CRITERIO (kg ó litros)Sin alcoholNOROESTE</v>
      </c>
      <c r="B2505" s="12" t="s">
        <v>119</v>
      </c>
      <c r="C2505" s="12" t="s">
        <v>146</v>
      </c>
      <c r="D2505" s="12" t="s">
        <v>8</v>
      </c>
      <c r="E2505" s="13">
        <v>7.6124011602709682</v>
      </c>
      <c r="F2505" s="13">
        <v>8.0537639305513995</v>
      </c>
      <c r="G2505" s="13">
        <v>9.001687978172475</v>
      </c>
      <c r="H2505" s="13">
        <v>7.5818870229231088</v>
      </c>
      <c r="I2505" s="13">
        <v>0</v>
      </c>
      <c r="J2505" s="13">
        <v>0</v>
      </c>
      <c r="K2505" s="13">
        <v>0</v>
      </c>
      <c r="L2505" s="13">
        <v>0</v>
      </c>
      <c r="M2505" s="13">
        <v>0</v>
      </c>
      <c r="N2505" s="13"/>
      <c r="O2505" s="13"/>
    </row>
    <row r="2506" spans="1:15" x14ac:dyDescent="0.35">
      <c r="A2506" s="12" t="str">
        <f t="shared" si="39"/>
        <v>DISTRIBUCION VOLUMEN X CRITERIO (kg ó litros)Sin alcohol&lt;2MIL</v>
      </c>
      <c r="B2506" s="12" t="s">
        <v>119</v>
      </c>
      <c r="C2506" s="12" t="s">
        <v>146</v>
      </c>
      <c r="D2506" s="12" t="s">
        <v>9</v>
      </c>
      <c r="E2506" s="13">
        <v>3.377342848379989</v>
      </c>
      <c r="F2506" s="13">
        <v>4.846696802274276</v>
      </c>
      <c r="G2506" s="13">
        <v>4.0368514647066078</v>
      </c>
      <c r="H2506" s="13">
        <v>3.1924066257718984</v>
      </c>
      <c r="I2506" s="13">
        <v>0</v>
      </c>
      <c r="J2506" s="13">
        <v>0</v>
      </c>
      <c r="K2506" s="13">
        <v>0</v>
      </c>
      <c r="L2506" s="13">
        <v>0</v>
      </c>
      <c r="M2506" s="13">
        <v>0</v>
      </c>
      <c r="N2506" s="13"/>
      <c r="O2506" s="13"/>
    </row>
    <row r="2507" spans="1:15" x14ac:dyDescent="0.35">
      <c r="A2507" s="12" t="str">
        <f t="shared" si="39"/>
        <v>DISTRIBUCION VOLUMEN X CRITERIO (kg ó litros)Sin alcohol2-5MIL</v>
      </c>
      <c r="B2507" s="12" t="s">
        <v>119</v>
      </c>
      <c r="C2507" s="12" t="s">
        <v>146</v>
      </c>
      <c r="D2507" s="12" t="s">
        <v>10</v>
      </c>
      <c r="E2507" s="13">
        <v>4.4479498899087249</v>
      </c>
      <c r="F2507" s="13">
        <v>3.0256391364302266</v>
      </c>
      <c r="G2507" s="13">
        <v>3.5154912845793391</v>
      </c>
      <c r="H2507" s="13">
        <v>3.7839238673680371</v>
      </c>
      <c r="I2507" s="13">
        <v>0</v>
      </c>
      <c r="J2507" s="13">
        <v>0</v>
      </c>
      <c r="K2507" s="13">
        <v>0</v>
      </c>
      <c r="L2507" s="13">
        <v>0</v>
      </c>
      <c r="M2507" s="13">
        <v>0</v>
      </c>
      <c r="N2507" s="13"/>
      <c r="O2507" s="13"/>
    </row>
    <row r="2508" spans="1:15" x14ac:dyDescent="0.35">
      <c r="A2508" s="12" t="str">
        <f t="shared" si="39"/>
        <v>DISTRIBUCION VOLUMEN X CRITERIO (kg ó litros)Sin alcohol5-10MIL</v>
      </c>
      <c r="B2508" s="12" t="s">
        <v>119</v>
      </c>
      <c r="C2508" s="12" t="s">
        <v>146</v>
      </c>
      <c r="D2508" s="12" t="s">
        <v>11</v>
      </c>
      <c r="E2508" s="13">
        <v>5.7881842124658966</v>
      </c>
      <c r="F2508" s="13">
        <v>3.8631370482380656</v>
      </c>
      <c r="G2508" s="13">
        <v>7.1936166704270406</v>
      </c>
      <c r="H2508" s="13">
        <v>7.4582615277790376</v>
      </c>
      <c r="I2508" s="13">
        <v>0</v>
      </c>
      <c r="J2508" s="13">
        <v>0</v>
      </c>
      <c r="K2508" s="13">
        <v>0</v>
      </c>
      <c r="L2508" s="13">
        <v>0</v>
      </c>
      <c r="M2508" s="13">
        <v>0</v>
      </c>
      <c r="N2508" s="13"/>
      <c r="O2508" s="13"/>
    </row>
    <row r="2509" spans="1:15" x14ac:dyDescent="0.35">
      <c r="A2509" s="12" t="str">
        <f t="shared" si="39"/>
        <v>DISTRIBUCION VOLUMEN X CRITERIO (kg ó litros)Sin alcohol10-30MIL</v>
      </c>
      <c r="B2509" s="12" t="s">
        <v>119</v>
      </c>
      <c r="C2509" s="12" t="s">
        <v>146</v>
      </c>
      <c r="D2509" s="12" t="s">
        <v>12</v>
      </c>
      <c r="E2509" s="13">
        <v>16.236876274464095</v>
      </c>
      <c r="F2509" s="13">
        <v>17.00708858564688</v>
      </c>
      <c r="G2509" s="13">
        <v>14.706446058912201</v>
      </c>
      <c r="H2509" s="13">
        <v>17.953212031354191</v>
      </c>
      <c r="I2509" s="13">
        <v>0</v>
      </c>
      <c r="J2509" s="13">
        <v>0</v>
      </c>
      <c r="K2509" s="13">
        <v>0</v>
      </c>
      <c r="L2509" s="13">
        <v>0</v>
      </c>
      <c r="M2509" s="13">
        <v>0</v>
      </c>
      <c r="N2509" s="13"/>
      <c r="O2509" s="13"/>
    </row>
    <row r="2510" spans="1:15" x14ac:dyDescent="0.35">
      <c r="A2510" s="12" t="str">
        <f t="shared" si="39"/>
        <v>DISTRIBUCION VOLUMEN X CRITERIO (kg ó litros)Sin alcohol30-100MIL</v>
      </c>
      <c r="B2510" s="12" t="s">
        <v>119</v>
      </c>
      <c r="C2510" s="12" t="s">
        <v>146</v>
      </c>
      <c r="D2510" s="12" t="s">
        <v>13</v>
      </c>
      <c r="E2510" s="13">
        <v>25.426135112367209</v>
      </c>
      <c r="F2510" s="13">
        <v>25.064352938424424</v>
      </c>
      <c r="G2510" s="13">
        <v>23.92759594170618</v>
      </c>
      <c r="H2510" s="13">
        <v>24.794176425191118</v>
      </c>
      <c r="I2510" s="13">
        <v>0</v>
      </c>
      <c r="J2510" s="13">
        <v>0</v>
      </c>
      <c r="K2510" s="13">
        <v>0</v>
      </c>
      <c r="L2510" s="13">
        <v>0</v>
      </c>
      <c r="M2510" s="13">
        <v>0</v>
      </c>
      <c r="N2510" s="13"/>
      <c r="O2510" s="13"/>
    </row>
    <row r="2511" spans="1:15" x14ac:dyDescent="0.35">
      <c r="A2511" s="12" t="str">
        <f t="shared" si="39"/>
        <v>DISTRIBUCION VOLUMEN X CRITERIO (kg ó litros)Sin alcohol100-200MIL</v>
      </c>
      <c r="B2511" s="12" t="s">
        <v>119</v>
      </c>
      <c r="C2511" s="12" t="s">
        <v>146</v>
      </c>
      <c r="D2511" s="12" t="s">
        <v>14</v>
      </c>
      <c r="E2511" s="13">
        <v>14.754575944035819</v>
      </c>
      <c r="F2511" s="13">
        <v>13.555322679421863</v>
      </c>
      <c r="G2511" s="13">
        <v>14.161047580170983</v>
      </c>
      <c r="H2511" s="13">
        <v>13.437091956114037</v>
      </c>
      <c r="I2511" s="13">
        <v>0</v>
      </c>
      <c r="J2511" s="13">
        <v>0</v>
      </c>
      <c r="K2511" s="13">
        <v>0</v>
      </c>
      <c r="L2511" s="13">
        <v>0</v>
      </c>
      <c r="M2511" s="13">
        <v>0</v>
      </c>
      <c r="N2511" s="13"/>
      <c r="O2511" s="13"/>
    </row>
    <row r="2512" spans="1:15" x14ac:dyDescent="0.35">
      <c r="A2512" s="12" t="str">
        <f t="shared" si="39"/>
        <v>DISTRIBUCION VOLUMEN X CRITERIO (kg ó litros)Sin alcohol200-500MIL</v>
      </c>
      <c r="B2512" s="12" t="s">
        <v>119</v>
      </c>
      <c r="C2512" s="12" t="s">
        <v>146</v>
      </c>
      <c r="D2512" s="12" t="s">
        <v>15</v>
      </c>
      <c r="E2512" s="13">
        <v>13.446676673937752</v>
      </c>
      <c r="F2512" s="13">
        <v>15.405981905397159</v>
      </c>
      <c r="G2512" s="13">
        <v>11.989523469382386</v>
      </c>
      <c r="H2512" s="13">
        <v>13.418439531082299</v>
      </c>
      <c r="I2512" s="13">
        <v>0</v>
      </c>
      <c r="J2512" s="13">
        <v>0</v>
      </c>
      <c r="K2512" s="13">
        <v>0</v>
      </c>
      <c r="L2512" s="13">
        <v>0</v>
      </c>
      <c r="M2512" s="13">
        <v>0</v>
      </c>
      <c r="N2512" s="13"/>
      <c r="O2512" s="13"/>
    </row>
    <row r="2513" spans="1:15" x14ac:dyDescent="0.35">
      <c r="A2513" s="12" t="str">
        <f t="shared" si="39"/>
        <v>DISTRIBUCION VOLUMEN X CRITERIO (kg ó litros)Sin alcohol&gt;500MIL</v>
      </c>
      <c r="B2513" s="12" t="s">
        <v>119</v>
      </c>
      <c r="C2513" s="12" t="s">
        <v>146</v>
      </c>
      <c r="D2513" s="12" t="s">
        <v>16</v>
      </c>
      <c r="E2513" s="13">
        <v>16.522260997913165</v>
      </c>
      <c r="F2513" s="13">
        <v>17.231784397518144</v>
      </c>
      <c r="G2513" s="13">
        <v>20.46942470860655</v>
      </c>
      <c r="H2513" s="13">
        <v>15.962494760735341</v>
      </c>
      <c r="I2513" s="13">
        <v>0</v>
      </c>
      <c r="J2513" s="13">
        <v>0</v>
      </c>
      <c r="K2513" s="13">
        <v>0</v>
      </c>
      <c r="L2513" s="13">
        <v>0</v>
      </c>
      <c r="M2513" s="13">
        <v>0</v>
      </c>
      <c r="N2513" s="13"/>
      <c r="O2513" s="13"/>
    </row>
    <row r="2514" spans="1:15" x14ac:dyDescent="0.35">
      <c r="A2514" s="12" t="str">
        <f t="shared" si="39"/>
        <v>DISTRIBUCION VOLUMEN X CRITERIO (kg ó litros)Sin alcoholDE 15 A 19 AÑOS</v>
      </c>
      <c r="B2514" s="12" t="s">
        <v>119</v>
      </c>
      <c r="C2514" s="12" t="s">
        <v>146</v>
      </c>
      <c r="D2514" s="12" t="s">
        <v>39</v>
      </c>
      <c r="E2514" s="13">
        <v>0.25898166304925485</v>
      </c>
      <c r="F2514" s="13">
        <v>0.28784368731871335</v>
      </c>
      <c r="G2514" s="13">
        <v>0.92375842915658568</v>
      </c>
      <c r="H2514" s="13">
        <v>0.68870947001592198</v>
      </c>
      <c r="I2514" s="13">
        <v>0</v>
      </c>
      <c r="J2514" s="13">
        <v>0</v>
      </c>
      <c r="K2514" s="13">
        <v>0</v>
      </c>
      <c r="L2514" s="13">
        <v>0</v>
      </c>
      <c r="M2514" s="13">
        <v>0</v>
      </c>
      <c r="N2514" s="13"/>
      <c r="O2514" s="13"/>
    </row>
    <row r="2515" spans="1:15" x14ac:dyDescent="0.35">
      <c r="A2515" s="12" t="str">
        <f t="shared" si="39"/>
        <v>DISTRIBUCION VOLUMEN X CRITERIO (kg ó litros)Sin alcoholDE 20 A 24 AÑOS</v>
      </c>
      <c r="B2515" s="12" t="s">
        <v>119</v>
      </c>
      <c r="C2515" s="12" t="s">
        <v>146</v>
      </c>
      <c r="D2515" s="12" t="s">
        <v>40</v>
      </c>
      <c r="E2515" s="13">
        <v>1.1615928627983512</v>
      </c>
      <c r="F2515" s="13">
        <v>0.9925870607577022</v>
      </c>
      <c r="G2515" s="13">
        <v>0.88306003421478019</v>
      </c>
      <c r="H2515" s="13">
        <v>0.38016209620995134</v>
      </c>
      <c r="I2515" s="13">
        <v>0</v>
      </c>
      <c r="J2515" s="13">
        <v>0</v>
      </c>
      <c r="K2515" s="13">
        <v>0</v>
      </c>
      <c r="L2515" s="13">
        <v>0</v>
      </c>
      <c r="M2515" s="13">
        <v>0</v>
      </c>
      <c r="N2515" s="13"/>
      <c r="O2515" s="13"/>
    </row>
    <row r="2516" spans="1:15" x14ac:dyDescent="0.35">
      <c r="A2516" s="12" t="str">
        <f t="shared" si="39"/>
        <v>DISTRIBUCION VOLUMEN X CRITERIO (kg ó litros)Sin alcoholDE 25 A 34 AÑOS</v>
      </c>
      <c r="B2516" s="12" t="s">
        <v>119</v>
      </c>
      <c r="C2516" s="12" t="s">
        <v>146</v>
      </c>
      <c r="D2516" s="12" t="s">
        <v>41</v>
      </c>
      <c r="E2516" s="13">
        <v>3.9292669703986665</v>
      </c>
      <c r="F2516" s="13">
        <v>3.3983056392992776</v>
      </c>
      <c r="G2516" s="13">
        <v>3.4256136833527981</v>
      </c>
      <c r="H2516" s="13">
        <v>3.0281584999482374</v>
      </c>
      <c r="I2516" s="13">
        <v>0</v>
      </c>
      <c r="J2516" s="13">
        <v>0</v>
      </c>
      <c r="K2516" s="13">
        <v>0</v>
      </c>
      <c r="L2516" s="13">
        <v>0</v>
      </c>
      <c r="M2516" s="13">
        <v>0</v>
      </c>
      <c r="N2516" s="13"/>
      <c r="O2516" s="13"/>
    </row>
    <row r="2517" spans="1:15" x14ac:dyDescent="0.35">
      <c r="A2517" s="12" t="str">
        <f t="shared" si="39"/>
        <v>DISTRIBUCION VOLUMEN X CRITERIO (kg ó litros)Sin alcoholDE 35 A 49 AÑOS</v>
      </c>
      <c r="B2517" s="12" t="s">
        <v>119</v>
      </c>
      <c r="C2517" s="12" t="s">
        <v>146</v>
      </c>
      <c r="D2517" s="12" t="s">
        <v>42</v>
      </c>
      <c r="E2517" s="13">
        <v>20.067739846818878</v>
      </c>
      <c r="F2517" s="13">
        <v>19.799473545073816</v>
      </c>
      <c r="G2517" s="13">
        <v>15.906802303616743</v>
      </c>
      <c r="H2517" s="13">
        <v>16.334356905703732</v>
      </c>
      <c r="I2517" s="13">
        <v>0</v>
      </c>
      <c r="J2517" s="13">
        <v>0</v>
      </c>
      <c r="K2517" s="13">
        <v>0</v>
      </c>
      <c r="L2517" s="13">
        <v>0</v>
      </c>
      <c r="M2517" s="13">
        <v>0</v>
      </c>
      <c r="N2517" s="13"/>
      <c r="O2517" s="13"/>
    </row>
    <row r="2518" spans="1:15" x14ac:dyDescent="0.35">
      <c r="A2518" s="12" t="str">
        <f t="shared" si="39"/>
        <v>DISTRIBUCION VOLUMEN X CRITERIO (kg ó litros)Sin alcoholDE 50 A 59 AÑOS</v>
      </c>
      <c r="B2518" s="12" t="s">
        <v>119</v>
      </c>
      <c r="C2518" s="12" t="s">
        <v>146</v>
      </c>
      <c r="D2518" s="12" t="s">
        <v>43</v>
      </c>
      <c r="E2518" s="13">
        <v>30.143995471170765</v>
      </c>
      <c r="F2518" s="13">
        <v>26.888448896948518</v>
      </c>
      <c r="G2518" s="13">
        <v>27.846135493053691</v>
      </c>
      <c r="H2518" s="13">
        <v>25.376804846844479</v>
      </c>
      <c r="I2518" s="13">
        <v>0</v>
      </c>
      <c r="J2518" s="13">
        <v>0</v>
      </c>
      <c r="K2518" s="13">
        <v>0</v>
      </c>
      <c r="L2518" s="13">
        <v>0</v>
      </c>
      <c r="M2518" s="13">
        <v>0</v>
      </c>
      <c r="N2518" s="13"/>
      <c r="O2518" s="13"/>
    </row>
    <row r="2519" spans="1:15" x14ac:dyDescent="0.35">
      <c r="A2519" s="12" t="str">
        <f t="shared" si="39"/>
        <v>DISTRIBUCION VOLUMEN X CRITERIO (kg ó litros)Sin alcoholDE 60 A 75 AÑOS</v>
      </c>
      <c r="B2519" s="12" t="s">
        <v>119</v>
      </c>
      <c r="C2519" s="12" t="s">
        <v>146</v>
      </c>
      <c r="D2519" s="12" t="s">
        <v>44</v>
      </c>
      <c r="E2519" s="13">
        <v>44.438421376139424</v>
      </c>
      <c r="F2519" s="13">
        <v>48.633337119795662</v>
      </c>
      <c r="G2519" s="13">
        <v>51.014627733178699</v>
      </c>
      <c r="H2519" s="13">
        <v>54.191804361057628</v>
      </c>
      <c r="I2519" s="13">
        <v>0</v>
      </c>
      <c r="J2519" s="13">
        <v>0</v>
      </c>
      <c r="K2519" s="13">
        <v>0</v>
      </c>
      <c r="L2519" s="13">
        <v>0</v>
      </c>
      <c r="M2519" s="13">
        <v>0</v>
      </c>
      <c r="N2519" s="13"/>
      <c r="O2519" s="13"/>
    </row>
    <row r="2520" spans="1:15" x14ac:dyDescent="0.35">
      <c r="A2520" s="12" t="str">
        <f t="shared" si="39"/>
        <v>DISTRIBUCION VOLUMEN X CRITERIO (kg ó litros)Sin alcoholALTA Y MEDIA ALTA</v>
      </c>
      <c r="B2520" s="12" t="s">
        <v>119</v>
      </c>
      <c r="C2520" s="12" t="s">
        <v>146</v>
      </c>
      <c r="D2520" s="12" t="s">
        <v>17</v>
      </c>
      <c r="E2520" s="13">
        <v>29.895161858911205</v>
      </c>
      <c r="F2520" s="13">
        <v>30.210105871420716</v>
      </c>
      <c r="G2520" s="13">
        <v>30.041753126940783</v>
      </c>
      <c r="H2520" s="13">
        <v>27.832971928813894</v>
      </c>
      <c r="I2520" s="13">
        <v>0</v>
      </c>
      <c r="J2520" s="13">
        <v>0</v>
      </c>
      <c r="K2520" s="13">
        <v>0</v>
      </c>
      <c r="L2520" s="13">
        <v>0</v>
      </c>
      <c r="M2520" s="13">
        <v>0</v>
      </c>
      <c r="N2520" s="13"/>
      <c r="O2520" s="13"/>
    </row>
    <row r="2521" spans="1:15" x14ac:dyDescent="0.35">
      <c r="A2521" s="12" t="str">
        <f t="shared" si="39"/>
        <v>DISTRIBUCION VOLUMEN X CRITERIO (kg ó litros)Sin alcoholMEDIA</v>
      </c>
      <c r="B2521" s="12" t="s">
        <v>119</v>
      </c>
      <c r="C2521" s="12" t="s">
        <v>146</v>
      </c>
      <c r="D2521" s="12" t="s">
        <v>18</v>
      </c>
      <c r="E2521" s="13">
        <v>28.726422972452092</v>
      </c>
      <c r="F2521" s="13">
        <v>30.175459649884196</v>
      </c>
      <c r="G2521" s="13">
        <v>31.455668713497886</v>
      </c>
      <c r="H2521" s="13">
        <v>30.589837215382698</v>
      </c>
      <c r="I2521" s="13">
        <v>0</v>
      </c>
      <c r="J2521" s="13">
        <v>0</v>
      </c>
      <c r="K2521" s="13">
        <v>0</v>
      </c>
      <c r="L2521" s="13">
        <v>0</v>
      </c>
      <c r="M2521" s="13">
        <v>0</v>
      </c>
      <c r="N2521" s="13"/>
      <c r="O2521" s="13"/>
    </row>
    <row r="2522" spans="1:15" x14ac:dyDescent="0.35">
      <c r="A2522" s="12" t="str">
        <f t="shared" si="39"/>
        <v>DISTRIBUCION VOLUMEN X CRITERIO (kg ó litros)Sin alcoholMEDIA BAJA</v>
      </c>
      <c r="B2522" s="12" t="s">
        <v>119</v>
      </c>
      <c r="C2522" s="12" t="s">
        <v>146</v>
      </c>
      <c r="D2522" s="12" t="s">
        <v>19</v>
      </c>
      <c r="E2522" s="13">
        <v>23.225860751611872</v>
      </c>
      <c r="F2522" s="13">
        <v>23.743625613727382</v>
      </c>
      <c r="G2522" s="13">
        <v>22.392546056246612</v>
      </c>
      <c r="H2522" s="13">
        <v>26.02714941546067</v>
      </c>
      <c r="I2522" s="13">
        <v>0</v>
      </c>
      <c r="J2522" s="13">
        <v>0</v>
      </c>
      <c r="K2522" s="13">
        <v>0</v>
      </c>
      <c r="L2522" s="13">
        <v>0</v>
      </c>
      <c r="M2522" s="13">
        <v>0</v>
      </c>
      <c r="N2522" s="13"/>
      <c r="O2522" s="13"/>
    </row>
    <row r="2523" spans="1:15" x14ac:dyDescent="0.35">
      <c r="A2523" s="12" t="str">
        <f t="shared" si="39"/>
        <v>DISTRIBUCION VOLUMEN X CRITERIO (kg ó litros)Sin alcoholBAJA</v>
      </c>
      <c r="B2523" s="12" t="s">
        <v>119</v>
      </c>
      <c r="C2523" s="12" t="s">
        <v>146</v>
      </c>
      <c r="D2523" s="12" t="s">
        <v>20</v>
      </c>
      <c r="E2523" s="13">
        <v>18.152550816591464</v>
      </c>
      <c r="F2523" s="13">
        <v>15.870806735761301</v>
      </c>
      <c r="G2523" s="13">
        <v>16.110030543741235</v>
      </c>
      <c r="H2523" s="13">
        <v>15.550044162141843</v>
      </c>
      <c r="I2523" s="13">
        <v>0</v>
      </c>
      <c r="J2523" s="13">
        <v>0</v>
      </c>
      <c r="K2523" s="13">
        <v>0</v>
      </c>
      <c r="L2523" s="13">
        <v>0</v>
      </c>
      <c r="M2523" s="13">
        <v>0</v>
      </c>
      <c r="N2523" s="13"/>
      <c r="O2523" s="13"/>
    </row>
    <row r="2524" spans="1:15" x14ac:dyDescent="0.35">
      <c r="A2524" s="12" t="str">
        <f t="shared" si="39"/>
        <v>DISTRIBUCION VOLUMEN X CRITERIO (kg ó litros)Sin alcoholHOMBRE</v>
      </c>
      <c r="B2524" s="12" t="s">
        <v>119</v>
      </c>
      <c r="C2524" s="12" t="s">
        <v>146</v>
      </c>
      <c r="D2524" s="12" t="s">
        <v>21</v>
      </c>
      <c r="E2524" s="13">
        <v>57.587356573483149</v>
      </c>
      <c r="F2524" s="13">
        <v>60.957695074244192</v>
      </c>
      <c r="G2524" s="13">
        <v>56.637230625195755</v>
      </c>
      <c r="H2524" s="13">
        <v>59.643000025313128</v>
      </c>
      <c r="I2524" s="13">
        <v>0</v>
      </c>
      <c r="J2524" s="13">
        <v>0</v>
      </c>
      <c r="K2524" s="13">
        <v>0</v>
      </c>
      <c r="L2524" s="13">
        <v>0</v>
      </c>
      <c r="M2524" s="13">
        <v>0</v>
      </c>
      <c r="N2524" s="13"/>
      <c r="O2524" s="13"/>
    </row>
    <row r="2525" spans="1:15" x14ac:dyDescent="0.35">
      <c r="A2525" s="12" t="str">
        <f t="shared" si="39"/>
        <v>DISTRIBUCION VOLUMEN X CRITERIO (kg ó litros)Sin alcoholMUJER</v>
      </c>
      <c r="B2525" s="12" t="s">
        <v>119</v>
      </c>
      <c r="C2525" s="12" t="s">
        <v>146</v>
      </c>
      <c r="D2525" s="12" t="s">
        <v>22</v>
      </c>
      <c r="E2525" s="13">
        <v>42.412637969889339</v>
      </c>
      <c r="F2525" s="13">
        <v>39.04229740090657</v>
      </c>
      <c r="G2525" s="13">
        <v>43.36276785793261</v>
      </c>
      <c r="H2525" s="13">
        <v>40.35700550275326</v>
      </c>
      <c r="I2525" s="13">
        <v>0</v>
      </c>
      <c r="J2525" s="13">
        <v>0</v>
      </c>
      <c r="K2525" s="13">
        <v>0</v>
      </c>
      <c r="L2525" s="13">
        <v>0</v>
      </c>
      <c r="M2525" s="13">
        <v>0</v>
      </c>
      <c r="N2525" s="13"/>
      <c r="O2525" s="13"/>
    </row>
    <row r="2526" spans="1:15" x14ac:dyDescent="0.35">
      <c r="A2526" s="12" t="str">
        <f t="shared" si="39"/>
        <v>DISTRIBUCION VOLUMEN X CRITERIO (kg ó litros)Cerveza EnvasadaT.ESPAÑA</v>
      </c>
      <c r="B2526" s="12" t="s">
        <v>119</v>
      </c>
      <c r="C2526" s="12" t="s">
        <v>178</v>
      </c>
      <c r="D2526" s="12" t="s">
        <v>36</v>
      </c>
      <c r="E2526" s="13">
        <v>100</v>
      </c>
      <c r="F2526" s="13">
        <v>100</v>
      </c>
      <c r="G2526" s="13">
        <v>100</v>
      </c>
      <c r="H2526" s="13">
        <v>100</v>
      </c>
      <c r="I2526" s="13">
        <v>0</v>
      </c>
      <c r="J2526" s="13">
        <v>0</v>
      </c>
      <c r="K2526" s="13">
        <v>0</v>
      </c>
      <c r="L2526" s="13">
        <v>0</v>
      </c>
      <c r="M2526" s="13">
        <v>0</v>
      </c>
      <c r="N2526" s="13"/>
      <c r="O2526" s="13"/>
    </row>
    <row r="2527" spans="1:15" x14ac:dyDescent="0.35">
      <c r="A2527" s="12" t="str">
        <f t="shared" si="39"/>
        <v>DISTRIBUCION VOLUMEN X CRITERIO (kg ó litros)Cerveza EnvasadaBCN AM</v>
      </c>
      <c r="B2527" s="12" t="s">
        <v>119</v>
      </c>
      <c r="C2527" s="12" t="s">
        <v>178</v>
      </c>
      <c r="D2527" s="12" t="s">
        <v>1</v>
      </c>
      <c r="E2527" s="13">
        <v>8.6382515645504299</v>
      </c>
      <c r="F2527" s="13">
        <v>6.8727042610614619</v>
      </c>
      <c r="G2527" s="13">
        <v>7.3340200238342295</v>
      </c>
      <c r="H2527" s="13">
        <v>7.0518590456881487</v>
      </c>
      <c r="I2527" s="13">
        <v>0</v>
      </c>
      <c r="J2527" s="13">
        <v>0</v>
      </c>
      <c r="K2527" s="13">
        <v>0</v>
      </c>
      <c r="L2527" s="13">
        <v>0</v>
      </c>
      <c r="M2527" s="13">
        <v>0</v>
      </c>
      <c r="N2527" s="13"/>
      <c r="O2527" s="13"/>
    </row>
    <row r="2528" spans="1:15" x14ac:dyDescent="0.35">
      <c r="A2528" s="12" t="str">
        <f t="shared" si="39"/>
        <v>DISTRIBUCION VOLUMEN X CRITERIO (kg ó litros)Cerveza EnvasadaREST.CAT ARAGON</v>
      </c>
      <c r="B2528" s="12" t="s">
        <v>119</v>
      </c>
      <c r="C2528" s="12" t="s">
        <v>178</v>
      </c>
      <c r="D2528" s="12" t="s">
        <v>2</v>
      </c>
      <c r="E2528" s="13">
        <v>11.316548020874913</v>
      </c>
      <c r="F2528" s="13">
        <v>10.403548698837197</v>
      </c>
      <c r="G2528" s="13">
        <v>12.242317119323197</v>
      </c>
      <c r="H2528" s="13">
        <v>11.87948513645734</v>
      </c>
      <c r="I2528" s="13">
        <v>0</v>
      </c>
      <c r="J2528" s="13">
        <v>0</v>
      </c>
      <c r="K2528" s="13">
        <v>0</v>
      </c>
      <c r="L2528" s="13">
        <v>0</v>
      </c>
      <c r="M2528" s="13">
        <v>0</v>
      </c>
      <c r="N2528" s="13"/>
      <c r="O2528" s="13"/>
    </row>
    <row r="2529" spans="1:15" x14ac:dyDescent="0.35">
      <c r="A2529" s="12" t="str">
        <f t="shared" si="39"/>
        <v>DISTRIBUCION VOLUMEN X CRITERIO (kg ó litros)Cerveza EnvasadaLEVANTE</v>
      </c>
      <c r="B2529" s="12" t="s">
        <v>119</v>
      </c>
      <c r="C2529" s="12" t="s">
        <v>178</v>
      </c>
      <c r="D2529" s="12" t="s">
        <v>3</v>
      </c>
      <c r="E2529" s="13">
        <v>17.874998311479722</v>
      </c>
      <c r="F2529" s="13">
        <v>17.256164959005531</v>
      </c>
      <c r="G2529" s="13">
        <v>14.409888715297816</v>
      </c>
      <c r="H2529" s="13">
        <v>15.085920280302156</v>
      </c>
      <c r="I2529" s="13">
        <v>0</v>
      </c>
      <c r="J2529" s="13">
        <v>0</v>
      </c>
      <c r="K2529" s="13">
        <v>0</v>
      </c>
      <c r="L2529" s="13">
        <v>0</v>
      </c>
      <c r="M2529" s="13">
        <v>0</v>
      </c>
      <c r="N2529" s="13"/>
      <c r="O2529" s="13"/>
    </row>
    <row r="2530" spans="1:15" x14ac:dyDescent="0.35">
      <c r="A2530" s="12" t="str">
        <f t="shared" si="39"/>
        <v>DISTRIBUCION VOLUMEN X CRITERIO (kg ó litros)Cerveza EnvasadaANDALUCIA</v>
      </c>
      <c r="B2530" s="12" t="s">
        <v>119</v>
      </c>
      <c r="C2530" s="12" t="s">
        <v>178</v>
      </c>
      <c r="D2530" s="12" t="s">
        <v>4</v>
      </c>
      <c r="E2530" s="13">
        <v>23.595672636779351</v>
      </c>
      <c r="F2530" s="13">
        <v>24.429216621075771</v>
      </c>
      <c r="G2530" s="13">
        <v>23.899353183836489</v>
      </c>
      <c r="H2530" s="13">
        <v>24.354406415399517</v>
      </c>
      <c r="I2530" s="13">
        <v>0</v>
      </c>
      <c r="J2530" s="13">
        <v>0</v>
      </c>
      <c r="K2530" s="13">
        <v>0</v>
      </c>
      <c r="L2530" s="13">
        <v>0</v>
      </c>
      <c r="M2530" s="13">
        <v>0</v>
      </c>
      <c r="N2530" s="13"/>
      <c r="O2530" s="13"/>
    </row>
    <row r="2531" spans="1:15" x14ac:dyDescent="0.35">
      <c r="A2531" s="12" t="str">
        <f t="shared" si="39"/>
        <v>DISTRIBUCION VOLUMEN X CRITERIO (kg ó litros)Cerveza EnvasadaMDD AM</v>
      </c>
      <c r="B2531" s="12" t="s">
        <v>119</v>
      </c>
      <c r="C2531" s="12" t="s">
        <v>178</v>
      </c>
      <c r="D2531" s="12" t="s">
        <v>5</v>
      </c>
      <c r="E2531" s="13">
        <v>11.700690404553898</v>
      </c>
      <c r="F2531" s="13">
        <v>13.321296293113146</v>
      </c>
      <c r="G2531" s="13">
        <v>15.276384733333959</v>
      </c>
      <c r="H2531" s="13">
        <v>12.667380829710625</v>
      </c>
      <c r="I2531" s="13">
        <v>0</v>
      </c>
      <c r="J2531" s="13">
        <v>0</v>
      </c>
      <c r="K2531" s="13">
        <v>0</v>
      </c>
      <c r="L2531" s="13">
        <v>0</v>
      </c>
      <c r="M2531" s="13">
        <v>0</v>
      </c>
      <c r="N2531" s="13"/>
      <c r="O2531" s="13"/>
    </row>
    <row r="2532" spans="1:15" x14ac:dyDescent="0.35">
      <c r="A2532" s="12" t="str">
        <f t="shared" si="39"/>
        <v>DISTRIBUCION VOLUMEN X CRITERIO (kg ó litros)Cerveza EnvasadaRTO CENTRO</v>
      </c>
      <c r="B2532" s="12" t="s">
        <v>119</v>
      </c>
      <c r="C2532" s="12" t="s">
        <v>178</v>
      </c>
      <c r="D2532" s="12" t="s">
        <v>6</v>
      </c>
      <c r="E2532" s="13">
        <v>11.908419245273912</v>
      </c>
      <c r="F2532" s="13">
        <v>12.374951845062917</v>
      </c>
      <c r="G2532" s="13">
        <v>12.158292249174474</v>
      </c>
      <c r="H2532" s="13">
        <v>11.260416316099253</v>
      </c>
      <c r="I2532" s="13">
        <v>0</v>
      </c>
      <c r="J2532" s="13">
        <v>0</v>
      </c>
      <c r="K2532" s="13">
        <v>0</v>
      </c>
      <c r="L2532" s="13">
        <v>0</v>
      </c>
      <c r="M2532" s="13">
        <v>0</v>
      </c>
      <c r="N2532" s="13"/>
      <c r="O2532" s="13"/>
    </row>
    <row r="2533" spans="1:15" x14ac:dyDescent="0.35">
      <c r="A2533" s="12" t="str">
        <f t="shared" si="39"/>
        <v>DISTRIBUCION VOLUMEN X CRITERIO (kg ó litros)Cerveza EnvasadaNORTE-CENTRO</v>
      </c>
      <c r="B2533" s="12" t="s">
        <v>119</v>
      </c>
      <c r="C2533" s="12" t="s">
        <v>178</v>
      </c>
      <c r="D2533" s="12" t="s">
        <v>7</v>
      </c>
      <c r="E2533" s="13">
        <v>6.0109221310020198</v>
      </c>
      <c r="F2533" s="13">
        <v>5.4833069488991724</v>
      </c>
      <c r="G2533" s="13">
        <v>5.1986550555817264</v>
      </c>
      <c r="H2533" s="13">
        <v>7.3493630206316105</v>
      </c>
      <c r="I2533" s="13">
        <v>0</v>
      </c>
      <c r="J2533" s="13">
        <v>0</v>
      </c>
      <c r="K2533" s="13">
        <v>0</v>
      </c>
      <c r="L2533" s="13">
        <v>0</v>
      </c>
      <c r="M2533" s="13">
        <v>0</v>
      </c>
      <c r="N2533" s="13"/>
      <c r="O2533" s="13"/>
    </row>
    <row r="2534" spans="1:15" x14ac:dyDescent="0.35">
      <c r="A2534" s="12" t="str">
        <f t="shared" si="39"/>
        <v>DISTRIBUCION VOLUMEN X CRITERIO (kg ó litros)Cerveza EnvasadaNOROESTE</v>
      </c>
      <c r="B2534" s="12" t="s">
        <v>119</v>
      </c>
      <c r="C2534" s="12" t="s">
        <v>178</v>
      </c>
      <c r="D2534" s="12" t="s">
        <v>8</v>
      </c>
      <c r="E2534" s="13">
        <v>8.9544988367356364</v>
      </c>
      <c r="F2534" s="13">
        <v>9.8588164981991859</v>
      </c>
      <c r="G2534" s="13">
        <v>9.481089970103298</v>
      </c>
      <c r="H2534" s="13">
        <v>10.351164607528087</v>
      </c>
      <c r="I2534" s="13">
        <v>0</v>
      </c>
      <c r="J2534" s="13">
        <v>0</v>
      </c>
      <c r="K2534" s="13">
        <v>0</v>
      </c>
      <c r="L2534" s="13">
        <v>0</v>
      </c>
      <c r="M2534" s="13">
        <v>0</v>
      </c>
      <c r="N2534" s="13"/>
      <c r="O2534" s="13"/>
    </row>
    <row r="2535" spans="1:15" x14ac:dyDescent="0.35">
      <c r="A2535" s="12" t="str">
        <f t="shared" si="39"/>
        <v>DISTRIBUCION VOLUMEN X CRITERIO (kg ó litros)Cerveza Envasada&lt;2MIL</v>
      </c>
      <c r="B2535" s="12" t="s">
        <v>119</v>
      </c>
      <c r="C2535" s="12" t="s">
        <v>178</v>
      </c>
      <c r="D2535" s="12" t="s">
        <v>9</v>
      </c>
      <c r="E2535" s="13">
        <v>5.92499507362011</v>
      </c>
      <c r="F2535" s="13">
        <v>6.1748262708763981</v>
      </c>
      <c r="G2535" s="13">
        <v>6.3174069917191931</v>
      </c>
      <c r="H2535" s="13">
        <v>6.0233946152281979</v>
      </c>
      <c r="I2535" s="13">
        <v>0</v>
      </c>
      <c r="J2535" s="13">
        <v>0</v>
      </c>
      <c r="K2535" s="13">
        <v>0</v>
      </c>
      <c r="L2535" s="13">
        <v>0</v>
      </c>
      <c r="M2535" s="13">
        <v>0</v>
      </c>
      <c r="N2535" s="13"/>
      <c r="O2535" s="13"/>
    </row>
    <row r="2536" spans="1:15" x14ac:dyDescent="0.35">
      <c r="A2536" s="12" t="str">
        <f t="shared" si="39"/>
        <v>DISTRIBUCION VOLUMEN X CRITERIO (kg ó litros)Cerveza Envasada2-5MIL</v>
      </c>
      <c r="B2536" s="12" t="s">
        <v>119</v>
      </c>
      <c r="C2536" s="12" t="s">
        <v>178</v>
      </c>
      <c r="D2536" s="12" t="s">
        <v>10</v>
      </c>
      <c r="E2536" s="13">
        <v>5.3395387289309264</v>
      </c>
      <c r="F2536" s="13">
        <v>5.1413234232850753</v>
      </c>
      <c r="G2536" s="13">
        <v>5.48290288832077</v>
      </c>
      <c r="H2536" s="13">
        <v>6.1136370239252118</v>
      </c>
      <c r="I2536" s="13">
        <v>0</v>
      </c>
      <c r="J2536" s="13">
        <v>0</v>
      </c>
      <c r="K2536" s="13">
        <v>0</v>
      </c>
      <c r="L2536" s="13">
        <v>0</v>
      </c>
      <c r="M2536" s="13">
        <v>0</v>
      </c>
      <c r="N2536" s="13"/>
      <c r="O2536" s="13"/>
    </row>
    <row r="2537" spans="1:15" x14ac:dyDescent="0.35">
      <c r="A2537" s="12" t="str">
        <f t="shared" si="39"/>
        <v>DISTRIBUCION VOLUMEN X CRITERIO (kg ó litros)Cerveza Envasada5-10MIL</v>
      </c>
      <c r="B2537" s="12" t="s">
        <v>119</v>
      </c>
      <c r="C2537" s="12" t="s">
        <v>178</v>
      </c>
      <c r="D2537" s="12" t="s">
        <v>11</v>
      </c>
      <c r="E2537" s="13">
        <v>6.7775007607638411</v>
      </c>
      <c r="F2537" s="13">
        <v>5.7682971635298088</v>
      </c>
      <c r="G2537" s="13">
        <v>7.0223771326899067</v>
      </c>
      <c r="H2537" s="13">
        <v>7.1085389136103476</v>
      </c>
      <c r="I2537" s="13">
        <v>0</v>
      </c>
      <c r="J2537" s="13">
        <v>0</v>
      </c>
      <c r="K2537" s="13">
        <v>0</v>
      </c>
      <c r="L2537" s="13">
        <v>0</v>
      </c>
      <c r="M2537" s="13">
        <v>0</v>
      </c>
      <c r="N2537" s="13"/>
      <c r="O2537" s="13"/>
    </row>
    <row r="2538" spans="1:15" x14ac:dyDescent="0.35">
      <c r="A2538" s="12" t="str">
        <f t="shared" si="39"/>
        <v>DISTRIBUCION VOLUMEN X CRITERIO (kg ó litros)Cerveza Envasada10-30MIL</v>
      </c>
      <c r="B2538" s="12" t="s">
        <v>119</v>
      </c>
      <c r="C2538" s="12" t="s">
        <v>178</v>
      </c>
      <c r="D2538" s="12" t="s">
        <v>12</v>
      </c>
      <c r="E2538" s="13">
        <v>17.727945027970353</v>
      </c>
      <c r="F2538" s="13">
        <v>17.286925279915096</v>
      </c>
      <c r="G2538" s="13">
        <v>18.098553024086009</v>
      </c>
      <c r="H2538" s="13">
        <v>19.363736938409438</v>
      </c>
      <c r="I2538" s="13">
        <v>0</v>
      </c>
      <c r="J2538" s="13">
        <v>0</v>
      </c>
      <c r="K2538" s="13">
        <v>0</v>
      </c>
      <c r="L2538" s="13">
        <v>0</v>
      </c>
      <c r="M2538" s="13">
        <v>0</v>
      </c>
      <c r="N2538" s="13"/>
      <c r="O2538" s="13"/>
    </row>
    <row r="2539" spans="1:15" x14ac:dyDescent="0.35">
      <c r="A2539" s="12" t="str">
        <f t="shared" si="39"/>
        <v>DISTRIBUCION VOLUMEN X CRITERIO (kg ó litros)Cerveza Envasada30-100MIL</v>
      </c>
      <c r="B2539" s="12" t="s">
        <v>119</v>
      </c>
      <c r="C2539" s="12" t="s">
        <v>178</v>
      </c>
      <c r="D2539" s="12" t="s">
        <v>13</v>
      </c>
      <c r="E2539" s="13">
        <v>23.216011131196996</v>
      </c>
      <c r="F2539" s="13">
        <v>22.067501802308442</v>
      </c>
      <c r="G2539" s="13">
        <v>22.006383944693614</v>
      </c>
      <c r="H2539" s="13">
        <v>20.261657069806155</v>
      </c>
      <c r="I2539" s="13">
        <v>0</v>
      </c>
      <c r="J2539" s="13">
        <v>0</v>
      </c>
      <c r="K2539" s="13">
        <v>0</v>
      </c>
      <c r="L2539" s="13">
        <v>0</v>
      </c>
      <c r="M2539" s="13">
        <v>0</v>
      </c>
      <c r="N2539" s="13"/>
      <c r="O2539" s="13"/>
    </row>
    <row r="2540" spans="1:15" x14ac:dyDescent="0.35">
      <c r="A2540" s="12" t="str">
        <f t="shared" si="39"/>
        <v>DISTRIBUCION VOLUMEN X CRITERIO (kg ó litros)Cerveza Envasada100-200MIL</v>
      </c>
      <c r="B2540" s="12" t="s">
        <v>119</v>
      </c>
      <c r="C2540" s="12" t="s">
        <v>178</v>
      </c>
      <c r="D2540" s="12" t="s">
        <v>14</v>
      </c>
      <c r="E2540" s="13">
        <v>11.08478636021527</v>
      </c>
      <c r="F2540" s="13">
        <v>10.493256005279115</v>
      </c>
      <c r="G2540" s="13">
        <v>9.526672684647691</v>
      </c>
      <c r="H2540" s="13">
        <v>10.33866779813396</v>
      </c>
      <c r="I2540" s="13">
        <v>0</v>
      </c>
      <c r="J2540" s="13">
        <v>0</v>
      </c>
      <c r="K2540" s="13">
        <v>0</v>
      </c>
      <c r="L2540" s="13">
        <v>0</v>
      </c>
      <c r="M2540" s="13">
        <v>0</v>
      </c>
      <c r="N2540" s="13"/>
      <c r="O2540" s="13"/>
    </row>
    <row r="2541" spans="1:15" x14ac:dyDescent="0.35">
      <c r="A2541" s="12" t="str">
        <f t="shared" si="39"/>
        <v>DISTRIBUCION VOLUMEN X CRITERIO (kg ó litros)Cerveza Envasada200-500MIL</v>
      </c>
      <c r="B2541" s="12" t="s">
        <v>119</v>
      </c>
      <c r="C2541" s="12" t="s">
        <v>178</v>
      </c>
      <c r="D2541" s="12" t="s">
        <v>15</v>
      </c>
      <c r="E2541" s="13">
        <v>14.935018645498255</v>
      </c>
      <c r="F2541" s="13">
        <v>15.305589243118591</v>
      </c>
      <c r="G2541" s="13">
        <v>13.552268048769434</v>
      </c>
      <c r="H2541" s="13">
        <v>14.118490324521376</v>
      </c>
      <c r="I2541" s="13">
        <v>0</v>
      </c>
      <c r="J2541" s="13">
        <v>0</v>
      </c>
      <c r="K2541" s="13">
        <v>0</v>
      </c>
      <c r="L2541" s="13">
        <v>0</v>
      </c>
      <c r="M2541" s="13">
        <v>0</v>
      </c>
      <c r="N2541" s="13"/>
      <c r="O2541" s="13"/>
    </row>
    <row r="2542" spans="1:15" x14ac:dyDescent="0.35">
      <c r="A2542" s="12" t="str">
        <f t="shared" si="39"/>
        <v>DISTRIBUCION VOLUMEN X CRITERIO (kg ó litros)Cerveza Envasada&gt;500MIL</v>
      </c>
      <c r="B2542" s="12" t="s">
        <v>119</v>
      </c>
      <c r="C2542" s="12" t="s">
        <v>178</v>
      </c>
      <c r="D2542" s="12" t="s">
        <v>16</v>
      </c>
      <c r="E2542" s="13">
        <v>14.994203027276123</v>
      </c>
      <c r="F2542" s="13">
        <v>17.762289149519475</v>
      </c>
      <c r="G2542" s="13">
        <v>17.993442801371074</v>
      </c>
      <c r="H2542" s="13">
        <v>16.671879819487636</v>
      </c>
      <c r="I2542" s="13">
        <v>0</v>
      </c>
      <c r="J2542" s="13">
        <v>0</v>
      </c>
      <c r="K2542" s="13">
        <v>0</v>
      </c>
      <c r="L2542" s="13">
        <v>0</v>
      </c>
      <c r="M2542" s="13">
        <v>0</v>
      </c>
      <c r="N2542" s="13"/>
      <c r="O2542" s="13"/>
    </row>
    <row r="2543" spans="1:15" x14ac:dyDescent="0.35">
      <c r="A2543" s="12" t="str">
        <f t="shared" si="39"/>
        <v>DISTRIBUCION VOLUMEN X CRITERIO (kg ó litros)Cerveza EnvasadaDE 15 A 19 AÑOS</v>
      </c>
      <c r="B2543" s="12" t="s">
        <v>119</v>
      </c>
      <c r="C2543" s="12" t="s">
        <v>178</v>
      </c>
      <c r="D2543" s="12" t="s">
        <v>39</v>
      </c>
      <c r="E2543" s="13">
        <v>0.50644418503328958</v>
      </c>
      <c r="F2543" s="13">
        <v>1.4758274605846287</v>
      </c>
      <c r="G2543" s="13">
        <v>2.33921792202284</v>
      </c>
      <c r="H2543" s="13">
        <v>0.68058701401329869</v>
      </c>
      <c r="I2543" s="13">
        <v>0</v>
      </c>
      <c r="J2543" s="13">
        <v>0</v>
      </c>
      <c r="K2543" s="13">
        <v>0</v>
      </c>
      <c r="L2543" s="13">
        <v>0</v>
      </c>
      <c r="M2543" s="13">
        <v>0</v>
      </c>
      <c r="N2543" s="13"/>
      <c r="O2543" s="13"/>
    </row>
    <row r="2544" spans="1:15" x14ac:dyDescent="0.35">
      <c r="A2544" s="12" t="str">
        <f t="shared" si="39"/>
        <v>DISTRIBUCION VOLUMEN X CRITERIO (kg ó litros)Cerveza EnvasadaDE 20 A 24 AÑOS</v>
      </c>
      <c r="B2544" s="12" t="s">
        <v>119</v>
      </c>
      <c r="C2544" s="12" t="s">
        <v>178</v>
      </c>
      <c r="D2544" s="12" t="s">
        <v>40</v>
      </c>
      <c r="E2544" s="13">
        <v>3.204714976536803</v>
      </c>
      <c r="F2544" s="13">
        <v>3.4544181800530649</v>
      </c>
      <c r="G2544" s="13">
        <v>1.8555606848497868</v>
      </c>
      <c r="H2544" s="13">
        <v>1.5375239045264468</v>
      </c>
      <c r="I2544" s="13">
        <v>0</v>
      </c>
      <c r="J2544" s="13">
        <v>0</v>
      </c>
      <c r="K2544" s="13">
        <v>0</v>
      </c>
      <c r="L2544" s="13">
        <v>0</v>
      </c>
      <c r="M2544" s="13">
        <v>0</v>
      </c>
      <c r="N2544" s="13"/>
      <c r="O2544" s="13"/>
    </row>
    <row r="2545" spans="1:15" x14ac:dyDescent="0.35">
      <c r="A2545" s="12" t="str">
        <f t="shared" si="39"/>
        <v>DISTRIBUCION VOLUMEN X CRITERIO (kg ó litros)Cerveza EnvasadaDE 25 A 34 AÑOS</v>
      </c>
      <c r="B2545" s="12" t="s">
        <v>119</v>
      </c>
      <c r="C2545" s="12" t="s">
        <v>178</v>
      </c>
      <c r="D2545" s="12" t="s">
        <v>41</v>
      </c>
      <c r="E2545" s="13">
        <v>7.936707232056758</v>
      </c>
      <c r="F2545" s="13">
        <v>7.3876911647052541</v>
      </c>
      <c r="G2545" s="13">
        <v>7.432451384987619</v>
      </c>
      <c r="H2545" s="13">
        <v>6.1963379466717736</v>
      </c>
      <c r="I2545" s="13">
        <v>0</v>
      </c>
      <c r="J2545" s="13">
        <v>0</v>
      </c>
      <c r="K2545" s="13">
        <v>0</v>
      </c>
      <c r="L2545" s="13">
        <v>0</v>
      </c>
      <c r="M2545" s="13">
        <v>0</v>
      </c>
      <c r="N2545" s="13"/>
      <c r="O2545" s="13"/>
    </row>
    <row r="2546" spans="1:15" x14ac:dyDescent="0.35">
      <c r="A2546" s="12" t="str">
        <f t="shared" si="39"/>
        <v>DISTRIBUCION VOLUMEN X CRITERIO (kg ó litros)Cerveza EnvasadaDE 35 A 49 AÑOS</v>
      </c>
      <c r="B2546" s="12" t="s">
        <v>119</v>
      </c>
      <c r="C2546" s="12" t="s">
        <v>178</v>
      </c>
      <c r="D2546" s="12" t="s">
        <v>42</v>
      </c>
      <c r="E2546" s="13">
        <v>24.587862839873114</v>
      </c>
      <c r="F2546" s="13">
        <v>21.747013907221302</v>
      </c>
      <c r="G2546" s="13">
        <v>20.640018336782408</v>
      </c>
      <c r="H2546" s="13">
        <v>22.564566861759772</v>
      </c>
      <c r="I2546" s="13">
        <v>0</v>
      </c>
      <c r="J2546" s="13">
        <v>0</v>
      </c>
      <c r="K2546" s="13">
        <v>0</v>
      </c>
      <c r="L2546" s="13">
        <v>0</v>
      </c>
      <c r="M2546" s="13">
        <v>0</v>
      </c>
      <c r="N2546" s="13"/>
      <c r="O2546" s="13"/>
    </row>
    <row r="2547" spans="1:15" x14ac:dyDescent="0.35">
      <c r="A2547" s="12" t="str">
        <f t="shared" si="39"/>
        <v>DISTRIBUCION VOLUMEN X CRITERIO (kg ó litros)Cerveza EnvasadaDE 50 A 59 AÑOS</v>
      </c>
      <c r="B2547" s="12" t="s">
        <v>119</v>
      </c>
      <c r="C2547" s="12" t="s">
        <v>178</v>
      </c>
      <c r="D2547" s="12" t="s">
        <v>43</v>
      </c>
      <c r="E2547" s="13">
        <v>31.635510355123252</v>
      </c>
      <c r="F2547" s="13">
        <v>28.521054503331239</v>
      </c>
      <c r="G2547" s="13">
        <v>28.164130051181751</v>
      </c>
      <c r="H2547" s="13">
        <v>28.227767852122533</v>
      </c>
      <c r="I2547" s="13">
        <v>0</v>
      </c>
      <c r="J2547" s="13">
        <v>0</v>
      </c>
      <c r="K2547" s="13">
        <v>0</v>
      </c>
      <c r="L2547" s="13">
        <v>0</v>
      </c>
      <c r="M2547" s="13">
        <v>0</v>
      </c>
      <c r="N2547" s="13"/>
      <c r="O2547" s="13"/>
    </row>
    <row r="2548" spans="1:15" x14ac:dyDescent="0.35">
      <c r="A2548" s="12" t="str">
        <f t="shared" si="39"/>
        <v>DISTRIBUCION VOLUMEN X CRITERIO (kg ó litros)Cerveza EnvasadaDE 60 A 75 AÑOS</v>
      </c>
      <c r="B2548" s="12" t="s">
        <v>119</v>
      </c>
      <c r="C2548" s="12" t="s">
        <v>178</v>
      </c>
      <c r="D2548" s="12" t="s">
        <v>44</v>
      </c>
      <c r="E2548" s="13">
        <v>32.128759169303351</v>
      </c>
      <c r="F2548" s="13">
        <v>37.413992282929826</v>
      </c>
      <c r="G2548" s="13">
        <v>39.568626749283744</v>
      </c>
      <c r="H2548" s="13">
        <v>40.793208784282918</v>
      </c>
      <c r="I2548" s="13">
        <v>0</v>
      </c>
      <c r="J2548" s="13">
        <v>0</v>
      </c>
      <c r="K2548" s="13">
        <v>0</v>
      </c>
      <c r="L2548" s="13">
        <v>0</v>
      </c>
      <c r="M2548" s="13">
        <v>0</v>
      </c>
      <c r="N2548" s="13"/>
      <c r="O2548" s="13"/>
    </row>
    <row r="2549" spans="1:15" x14ac:dyDescent="0.35">
      <c r="A2549" s="12" t="str">
        <f t="shared" si="39"/>
        <v>DISTRIBUCION VOLUMEN X CRITERIO (kg ó litros)Cerveza EnvasadaALTA Y MEDIA ALTA</v>
      </c>
      <c r="B2549" s="12" t="s">
        <v>119</v>
      </c>
      <c r="C2549" s="12" t="s">
        <v>178</v>
      </c>
      <c r="D2549" s="12" t="s">
        <v>17</v>
      </c>
      <c r="E2549" s="13">
        <v>26.221548918052047</v>
      </c>
      <c r="F2549" s="13">
        <v>26.023511743491362</v>
      </c>
      <c r="G2549" s="13">
        <v>28.082943841714513</v>
      </c>
      <c r="H2549" s="13">
        <v>27.797801926617936</v>
      </c>
      <c r="I2549" s="13">
        <v>0</v>
      </c>
      <c r="J2549" s="13">
        <v>0</v>
      </c>
      <c r="K2549" s="13">
        <v>0</v>
      </c>
      <c r="L2549" s="13">
        <v>0</v>
      </c>
      <c r="M2549" s="13">
        <v>0</v>
      </c>
      <c r="N2549" s="13"/>
      <c r="O2549" s="13"/>
    </row>
    <row r="2550" spans="1:15" x14ac:dyDescent="0.35">
      <c r="A2550" s="12" t="str">
        <f t="shared" si="39"/>
        <v>DISTRIBUCION VOLUMEN X CRITERIO (kg ó litros)Cerveza EnvasadaMEDIA</v>
      </c>
      <c r="B2550" s="12" t="s">
        <v>119</v>
      </c>
      <c r="C2550" s="12" t="s">
        <v>178</v>
      </c>
      <c r="D2550" s="12" t="s">
        <v>18</v>
      </c>
      <c r="E2550" s="13">
        <v>29.574543602878627</v>
      </c>
      <c r="F2550" s="13">
        <v>28.409056019651775</v>
      </c>
      <c r="G2550" s="13">
        <v>30.353997769168316</v>
      </c>
      <c r="H2550" s="13">
        <v>32.907557869500529</v>
      </c>
      <c r="I2550" s="13">
        <v>0</v>
      </c>
      <c r="J2550" s="13">
        <v>0</v>
      </c>
      <c r="K2550" s="13">
        <v>0</v>
      </c>
      <c r="L2550" s="13">
        <v>0</v>
      </c>
      <c r="M2550" s="13">
        <v>0</v>
      </c>
      <c r="N2550" s="13"/>
      <c r="O2550" s="13"/>
    </row>
    <row r="2551" spans="1:15" x14ac:dyDescent="0.35">
      <c r="A2551" s="12" t="str">
        <f t="shared" si="39"/>
        <v>DISTRIBUCION VOLUMEN X CRITERIO (kg ó litros)Cerveza EnvasadaMEDIA BAJA</v>
      </c>
      <c r="B2551" s="12" t="s">
        <v>119</v>
      </c>
      <c r="C2551" s="12" t="s">
        <v>178</v>
      </c>
      <c r="D2551" s="12" t="s">
        <v>19</v>
      </c>
      <c r="E2551" s="13">
        <v>25.792935727479133</v>
      </c>
      <c r="F2551" s="13">
        <v>24.718527775903084</v>
      </c>
      <c r="G2551" s="13">
        <v>24.834944348042296</v>
      </c>
      <c r="H2551" s="13">
        <v>24.462666625241468</v>
      </c>
      <c r="I2551" s="13">
        <v>0</v>
      </c>
      <c r="J2551" s="13">
        <v>0</v>
      </c>
      <c r="K2551" s="13">
        <v>0</v>
      </c>
      <c r="L2551" s="13">
        <v>0</v>
      </c>
      <c r="M2551" s="13">
        <v>0</v>
      </c>
      <c r="N2551" s="13"/>
      <c r="O2551" s="13"/>
    </row>
    <row r="2552" spans="1:15" x14ac:dyDescent="0.35">
      <c r="A2552" s="12" t="str">
        <f t="shared" si="39"/>
        <v>DISTRIBUCION VOLUMEN X CRITERIO (kg ó litros)Cerveza EnvasadaBAJA</v>
      </c>
      <c r="B2552" s="12" t="s">
        <v>119</v>
      </c>
      <c r="C2552" s="12" t="s">
        <v>178</v>
      </c>
      <c r="D2552" s="12" t="s">
        <v>20</v>
      </c>
      <c r="E2552" s="13">
        <v>18.410966572193072</v>
      </c>
      <c r="F2552" s="13">
        <v>20.84890883538587</v>
      </c>
      <c r="G2552" s="13">
        <v>16.728121309214462</v>
      </c>
      <c r="H2552" s="13">
        <v>14.831961672863125</v>
      </c>
      <c r="I2552" s="13">
        <v>0</v>
      </c>
      <c r="J2552" s="13">
        <v>0</v>
      </c>
      <c r="K2552" s="13">
        <v>0</v>
      </c>
      <c r="L2552" s="13">
        <v>0</v>
      </c>
      <c r="M2552" s="13">
        <v>0</v>
      </c>
      <c r="N2552" s="13"/>
      <c r="O2552" s="13"/>
    </row>
    <row r="2553" spans="1:15" x14ac:dyDescent="0.35">
      <c r="A2553" s="12" t="str">
        <f t="shared" si="39"/>
        <v>DISTRIBUCION VOLUMEN X CRITERIO (kg ó litros)Cerveza EnvasadaHOMBRE</v>
      </c>
      <c r="B2553" s="12" t="s">
        <v>119</v>
      </c>
      <c r="C2553" s="12" t="s">
        <v>178</v>
      </c>
      <c r="D2553" s="12" t="s">
        <v>21</v>
      </c>
      <c r="E2553" s="13">
        <v>63.652279225245948</v>
      </c>
      <c r="F2553" s="13">
        <v>61.293004942960479</v>
      </c>
      <c r="G2553" s="13">
        <v>62.644240565634689</v>
      </c>
      <c r="H2553" s="13">
        <v>61.860540171960587</v>
      </c>
      <c r="I2553" s="13">
        <v>0</v>
      </c>
      <c r="J2553" s="13">
        <v>0</v>
      </c>
      <c r="K2553" s="13">
        <v>0</v>
      </c>
      <c r="L2553" s="13">
        <v>0</v>
      </c>
      <c r="M2553" s="13">
        <v>0</v>
      </c>
      <c r="N2553" s="13"/>
      <c r="O2553" s="13"/>
    </row>
    <row r="2554" spans="1:15" x14ac:dyDescent="0.35">
      <c r="A2554" s="12" t="str">
        <f t="shared" si="39"/>
        <v>DISTRIBUCION VOLUMEN X CRITERIO (kg ó litros)Cerveza EnvasadaMUJER</v>
      </c>
      <c r="B2554" s="12" t="s">
        <v>119</v>
      </c>
      <c r="C2554" s="12" t="s">
        <v>178</v>
      </c>
      <c r="D2554" s="12" t="s">
        <v>22</v>
      </c>
      <c r="E2554" s="13">
        <v>36.34771045278017</v>
      </c>
      <c r="F2554" s="13">
        <v>38.706994602280488</v>
      </c>
      <c r="G2554" s="13">
        <v>37.355765463236857</v>
      </c>
      <c r="H2554" s="13">
        <v>38.139453854148982</v>
      </c>
      <c r="I2554" s="13">
        <v>0</v>
      </c>
      <c r="J2554" s="13">
        <v>0</v>
      </c>
      <c r="K2554" s="13">
        <v>0</v>
      </c>
      <c r="L2554" s="13">
        <v>0</v>
      </c>
      <c r="M2554" s="13">
        <v>0</v>
      </c>
      <c r="N2554" s="13"/>
      <c r="O2554" s="13"/>
    </row>
    <row r="2555" spans="1:15" x14ac:dyDescent="0.35">
      <c r="A2555" s="12" t="str">
        <f t="shared" si="39"/>
        <v>DISTRIBUCION VOLUMEN X CRITERIO (kg ó litros)Cerveza SurtidorT.ESPAÑA</v>
      </c>
      <c r="B2555" s="12" t="s">
        <v>119</v>
      </c>
      <c r="C2555" s="12" t="s">
        <v>179</v>
      </c>
      <c r="D2555" s="12" t="s">
        <v>36</v>
      </c>
      <c r="E2555" s="13">
        <v>100</v>
      </c>
      <c r="F2555" s="13">
        <v>100</v>
      </c>
      <c r="G2555" s="13">
        <v>100</v>
      </c>
      <c r="H2555" s="13">
        <v>100</v>
      </c>
      <c r="I2555" s="13">
        <v>0</v>
      </c>
      <c r="J2555" s="13">
        <v>0</v>
      </c>
      <c r="K2555" s="13">
        <v>0</v>
      </c>
      <c r="L2555" s="13">
        <v>0</v>
      </c>
      <c r="M2555" s="13">
        <v>0</v>
      </c>
      <c r="N2555" s="13"/>
      <c r="O2555" s="13"/>
    </row>
    <row r="2556" spans="1:15" x14ac:dyDescent="0.35">
      <c r="A2556" s="12" t="str">
        <f t="shared" si="39"/>
        <v>DISTRIBUCION VOLUMEN X CRITERIO (kg ó litros)Cerveza SurtidorBCN AM</v>
      </c>
      <c r="B2556" s="12" t="s">
        <v>119</v>
      </c>
      <c r="C2556" s="12" t="s">
        <v>179</v>
      </c>
      <c r="D2556" s="12" t="s">
        <v>1</v>
      </c>
      <c r="E2556" s="13">
        <v>5.452267571314934</v>
      </c>
      <c r="F2556" s="13">
        <v>4.466714511468548</v>
      </c>
      <c r="G2556" s="13">
        <v>5.2395370006352424</v>
      </c>
      <c r="H2556" s="13">
        <v>6.0125200772543987</v>
      </c>
      <c r="I2556" s="13">
        <v>0</v>
      </c>
      <c r="J2556" s="13">
        <v>0</v>
      </c>
      <c r="K2556" s="13">
        <v>0</v>
      </c>
      <c r="L2556" s="13">
        <v>0</v>
      </c>
      <c r="M2556" s="13">
        <v>0</v>
      </c>
      <c r="N2556" s="13"/>
      <c r="O2556" s="13"/>
    </row>
    <row r="2557" spans="1:15" x14ac:dyDescent="0.35">
      <c r="A2557" s="12" t="str">
        <f t="shared" si="39"/>
        <v>DISTRIBUCION VOLUMEN X CRITERIO (kg ó litros)Cerveza SurtidorREST.CAT ARAGON</v>
      </c>
      <c r="B2557" s="12" t="s">
        <v>119</v>
      </c>
      <c r="C2557" s="12" t="s">
        <v>179</v>
      </c>
      <c r="D2557" s="12" t="s">
        <v>2</v>
      </c>
      <c r="E2557" s="13">
        <v>12.15030338001951</v>
      </c>
      <c r="F2557" s="13">
        <v>11.600070503838559</v>
      </c>
      <c r="G2557" s="13">
        <v>11.466385525984414</v>
      </c>
      <c r="H2557" s="13">
        <v>11.299524203463735</v>
      </c>
      <c r="I2557" s="13">
        <v>0</v>
      </c>
      <c r="J2557" s="13">
        <v>0</v>
      </c>
      <c r="K2557" s="13">
        <v>0</v>
      </c>
      <c r="L2557" s="13">
        <v>0</v>
      </c>
      <c r="M2557" s="13">
        <v>0</v>
      </c>
      <c r="N2557" s="13"/>
      <c r="O2557" s="13"/>
    </row>
    <row r="2558" spans="1:15" x14ac:dyDescent="0.35">
      <c r="A2558" s="12" t="str">
        <f t="shared" si="39"/>
        <v>DISTRIBUCION VOLUMEN X CRITERIO (kg ó litros)Cerveza SurtidorLEVANTE</v>
      </c>
      <c r="B2558" s="12" t="s">
        <v>119</v>
      </c>
      <c r="C2558" s="12" t="s">
        <v>179</v>
      </c>
      <c r="D2558" s="12" t="s">
        <v>3</v>
      </c>
      <c r="E2558" s="13">
        <v>13.341155612443423</v>
      </c>
      <c r="F2558" s="13">
        <v>12.2570540689258</v>
      </c>
      <c r="G2558" s="13">
        <v>12.203227629746749</v>
      </c>
      <c r="H2558" s="13">
        <v>11.93055911687016</v>
      </c>
      <c r="I2558" s="13">
        <v>0</v>
      </c>
      <c r="J2558" s="13">
        <v>0</v>
      </c>
      <c r="K2558" s="13">
        <v>0</v>
      </c>
      <c r="L2558" s="13">
        <v>0</v>
      </c>
      <c r="M2558" s="13">
        <v>0</v>
      </c>
      <c r="N2558" s="13"/>
      <c r="O2558" s="13"/>
    </row>
    <row r="2559" spans="1:15" x14ac:dyDescent="0.35">
      <c r="A2559" s="12" t="str">
        <f t="shared" si="39"/>
        <v>DISTRIBUCION VOLUMEN X CRITERIO (kg ó litros)Cerveza SurtidorANDALUCIA</v>
      </c>
      <c r="B2559" s="12" t="s">
        <v>119</v>
      </c>
      <c r="C2559" s="12" t="s">
        <v>179</v>
      </c>
      <c r="D2559" s="12" t="s">
        <v>4</v>
      </c>
      <c r="E2559" s="13">
        <v>26.299737383674536</v>
      </c>
      <c r="F2559" s="13">
        <v>28.250267130419381</v>
      </c>
      <c r="G2559" s="13">
        <v>28.655981484988708</v>
      </c>
      <c r="H2559" s="13">
        <v>28.241610473306444</v>
      </c>
      <c r="I2559" s="13">
        <v>0</v>
      </c>
      <c r="J2559" s="13">
        <v>0</v>
      </c>
      <c r="K2559" s="13">
        <v>0</v>
      </c>
      <c r="L2559" s="13">
        <v>0</v>
      </c>
      <c r="M2559" s="13">
        <v>0</v>
      </c>
      <c r="N2559" s="13"/>
      <c r="O2559" s="13"/>
    </row>
    <row r="2560" spans="1:15" x14ac:dyDescent="0.35">
      <c r="A2560" s="12" t="str">
        <f t="shared" si="39"/>
        <v>DISTRIBUCION VOLUMEN X CRITERIO (kg ó litros)Cerveza SurtidorMDD AM</v>
      </c>
      <c r="B2560" s="12" t="s">
        <v>119</v>
      </c>
      <c r="C2560" s="12" t="s">
        <v>179</v>
      </c>
      <c r="D2560" s="12" t="s">
        <v>5</v>
      </c>
      <c r="E2560" s="13">
        <v>15.406438422404758</v>
      </c>
      <c r="F2560" s="13">
        <v>16.476720811242032</v>
      </c>
      <c r="G2560" s="13">
        <v>16.394421574340981</v>
      </c>
      <c r="H2560" s="13">
        <v>16.149801478658993</v>
      </c>
      <c r="I2560" s="13">
        <v>0</v>
      </c>
      <c r="J2560" s="13">
        <v>0</v>
      </c>
      <c r="K2560" s="13">
        <v>0</v>
      </c>
      <c r="L2560" s="13">
        <v>0</v>
      </c>
      <c r="M2560" s="13">
        <v>0</v>
      </c>
      <c r="N2560" s="13"/>
      <c r="O2560" s="13"/>
    </row>
    <row r="2561" spans="1:15" x14ac:dyDescent="0.35">
      <c r="A2561" s="12" t="str">
        <f t="shared" si="39"/>
        <v>DISTRIBUCION VOLUMEN X CRITERIO (kg ó litros)Cerveza SurtidorRTO CENTRO</v>
      </c>
      <c r="B2561" s="12" t="s">
        <v>119</v>
      </c>
      <c r="C2561" s="12" t="s">
        <v>179</v>
      </c>
      <c r="D2561" s="12" t="s">
        <v>6</v>
      </c>
      <c r="E2561" s="13">
        <v>10.243070224355435</v>
      </c>
      <c r="F2561" s="13">
        <v>9.1576617333846464</v>
      </c>
      <c r="G2561" s="13">
        <v>7.6992227320008784</v>
      </c>
      <c r="H2561" s="13">
        <v>7.6722816185059415</v>
      </c>
      <c r="I2561" s="13">
        <v>0</v>
      </c>
      <c r="J2561" s="13">
        <v>0</v>
      </c>
      <c r="K2561" s="13">
        <v>0</v>
      </c>
      <c r="L2561" s="13">
        <v>0</v>
      </c>
      <c r="M2561" s="13">
        <v>0</v>
      </c>
      <c r="N2561" s="13"/>
      <c r="O2561" s="13"/>
    </row>
    <row r="2562" spans="1:15" x14ac:dyDescent="0.35">
      <c r="A2562" s="12" t="str">
        <f t="shared" si="39"/>
        <v>DISTRIBUCION VOLUMEN X CRITERIO (kg ó litros)Cerveza SurtidorNORTE-CENTRO</v>
      </c>
      <c r="B2562" s="12" t="s">
        <v>119</v>
      </c>
      <c r="C2562" s="12" t="s">
        <v>179</v>
      </c>
      <c r="D2562" s="12" t="s">
        <v>7</v>
      </c>
      <c r="E2562" s="13">
        <v>10.461105328443409</v>
      </c>
      <c r="F2562" s="13">
        <v>10.372790675465831</v>
      </c>
      <c r="G2562" s="13">
        <v>10.772277943174506</v>
      </c>
      <c r="H2562" s="13">
        <v>11.351771592985305</v>
      </c>
      <c r="I2562" s="13">
        <v>0</v>
      </c>
      <c r="J2562" s="13">
        <v>0</v>
      </c>
      <c r="K2562" s="13">
        <v>0</v>
      </c>
      <c r="L2562" s="13">
        <v>0</v>
      </c>
      <c r="M2562" s="13">
        <v>0</v>
      </c>
      <c r="N2562" s="13"/>
      <c r="O2562" s="13"/>
    </row>
    <row r="2563" spans="1:15" x14ac:dyDescent="0.35">
      <c r="A2563" s="12" t="str">
        <f t="shared" si="39"/>
        <v>DISTRIBUCION VOLUMEN X CRITERIO (kg ó litros)Cerveza SurtidorNOROESTE</v>
      </c>
      <c r="B2563" s="12" t="s">
        <v>119</v>
      </c>
      <c r="C2563" s="12" t="s">
        <v>179</v>
      </c>
      <c r="D2563" s="12" t="s">
        <v>8</v>
      </c>
      <c r="E2563" s="13">
        <v>6.6459167011889573</v>
      </c>
      <c r="F2563" s="13">
        <v>7.4187222459714723</v>
      </c>
      <c r="G2563" s="13">
        <v>7.568938599679452</v>
      </c>
      <c r="H2563" s="13">
        <v>7.3419488542827978</v>
      </c>
      <c r="I2563" s="13">
        <v>0</v>
      </c>
      <c r="J2563" s="13">
        <v>0</v>
      </c>
      <c r="K2563" s="13">
        <v>0</v>
      </c>
      <c r="L2563" s="13">
        <v>0</v>
      </c>
      <c r="M2563" s="13">
        <v>0</v>
      </c>
      <c r="N2563" s="13"/>
      <c r="O2563" s="13"/>
    </row>
    <row r="2564" spans="1:15" x14ac:dyDescent="0.35">
      <c r="A2564" s="12" t="str">
        <f t="shared" ref="A2564:A2627" si="40">B2564&amp;C2564&amp;D2564</f>
        <v>DISTRIBUCION VOLUMEN X CRITERIO (kg ó litros)Cerveza Surtidor&lt;2MIL</v>
      </c>
      <c r="B2564" s="12" t="s">
        <v>119</v>
      </c>
      <c r="C2564" s="12" t="s">
        <v>179</v>
      </c>
      <c r="D2564" s="12" t="s">
        <v>9</v>
      </c>
      <c r="E2564" s="13">
        <v>5.1999664444753888</v>
      </c>
      <c r="F2564" s="13">
        <v>4.2952884127174658</v>
      </c>
      <c r="G2564" s="13">
        <v>3.9807137114027635</v>
      </c>
      <c r="H2564" s="13">
        <v>4.8157296934453013</v>
      </c>
      <c r="I2564" s="13">
        <v>0</v>
      </c>
      <c r="J2564" s="13">
        <v>0</v>
      </c>
      <c r="K2564" s="13">
        <v>0</v>
      </c>
      <c r="L2564" s="13">
        <v>0</v>
      </c>
      <c r="M2564" s="13">
        <v>0</v>
      </c>
      <c r="N2564" s="13"/>
      <c r="O2564" s="13"/>
    </row>
    <row r="2565" spans="1:15" x14ac:dyDescent="0.35">
      <c r="A2565" s="12" t="str">
        <f t="shared" si="40"/>
        <v>DISTRIBUCION VOLUMEN X CRITERIO (kg ó litros)Cerveza Surtidor2-5MIL</v>
      </c>
      <c r="B2565" s="12" t="s">
        <v>119</v>
      </c>
      <c r="C2565" s="12" t="s">
        <v>179</v>
      </c>
      <c r="D2565" s="12" t="s">
        <v>10</v>
      </c>
      <c r="E2565" s="13">
        <v>3.7109257832113025</v>
      </c>
      <c r="F2565" s="13">
        <v>3.571405491758846</v>
      </c>
      <c r="G2565" s="13">
        <v>3.7520394678412847</v>
      </c>
      <c r="H2565" s="13">
        <v>3.7653562234887508</v>
      </c>
      <c r="I2565" s="13">
        <v>0</v>
      </c>
      <c r="J2565" s="13">
        <v>0</v>
      </c>
      <c r="K2565" s="13">
        <v>0</v>
      </c>
      <c r="L2565" s="13">
        <v>0</v>
      </c>
      <c r="M2565" s="13">
        <v>0</v>
      </c>
      <c r="N2565" s="13"/>
      <c r="O2565" s="13"/>
    </row>
    <row r="2566" spans="1:15" x14ac:dyDescent="0.35">
      <c r="A2566" s="12" t="str">
        <f t="shared" si="40"/>
        <v>DISTRIBUCION VOLUMEN X CRITERIO (kg ó litros)Cerveza Surtidor5-10MIL</v>
      </c>
      <c r="B2566" s="12" t="s">
        <v>119</v>
      </c>
      <c r="C2566" s="12" t="s">
        <v>179</v>
      </c>
      <c r="D2566" s="12" t="s">
        <v>11</v>
      </c>
      <c r="E2566" s="13">
        <v>5.7072941334459717</v>
      </c>
      <c r="F2566" s="13">
        <v>6.0271388211470374</v>
      </c>
      <c r="G2566" s="13">
        <v>8.2642918564795789</v>
      </c>
      <c r="H2566" s="13">
        <v>7.7709979418049526</v>
      </c>
      <c r="I2566" s="13">
        <v>0</v>
      </c>
      <c r="J2566" s="13">
        <v>0</v>
      </c>
      <c r="K2566" s="13">
        <v>0</v>
      </c>
      <c r="L2566" s="13">
        <v>0</v>
      </c>
      <c r="M2566" s="13">
        <v>0</v>
      </c>
      <c r="N2566" s="13"/>
      <c r="O2566" s="13"/>
    </row>
    <row r="2567" spans="1:15" x14ac:dyDescent="0.35">
      <c r="A2567" s="12" t="str">
        <f t="shared" si="40"/>
        <v>DISTRIBUCION VOLUMEN X CRITERIO (kg ó litros)Cerveza Surtidor10-30MIL</v>
      </c>
      <c r="B2567" s="12" t="s">
        <v>119</v>
      </c>
      <c r="C2567" s="12" t="s">
        <v>179</v>
      </c>
      <c r="D2567" s="12" t="s">
        <v>12</v>
      </c>
      <c r="E2567" s="13">
        <v>15.813099862429617</v>
      </c>
      <c r="F2567" s="13">
        <v>17.421796454351369</v>
      </c>
      <c r="G2567" s="13">
        <v>16.454795089086979</v>
      </c>
      <c r="H2567" s="13">
        <v>17.74729565798685</v>
      </c>
      <c r="I2567" s="13">
        <v>0</v>
      </c>
      <c r="J2567" s="13">
        <v>0</v>
      </c>
      <c r="K2567" s="13">
        <v>0</v>
      </c>
      <c r="L2567" s="13">
        <v>0</v>
      </c>
      <c r="M2567" s="13">
        <v>0</v>
      </c>
      <c r="N2567" s="13"/>
      <c r="O2567" s="13"/>
    </row>
    <row r="2568" spans="1:15" x14ac:dyDescent="0.35">
      <c r="A2568" s="12" t="str">
        <f t="shared" si="40"/>
        <v>DISTRIBUCION VOLUMEN X CRITERIO (kg ó litros)Cerveza Surtidor30-100MIL</v>
      </c>
      <c r="B2568" s="12" t="s">
        <v>119</v>
      </c>
      <c r="C2568" s="12" t="s">
        <v>179</v>
      </c>
      <c r="D2568" s="12" t="s">
        <v>13</v>
      </c>
      <c r="E2568" s="13">
        <v>20.712479354681832</v>
      </c>
      <c r="F2568" s="13">
        <v>20.462291056735246</v>
      </c>
      <c r="G2568" s="13">
        <v>17.963658098408221</v>
      </c>
      <c r="H2568" s="13">
        <v>18.5347012077718</v>
      </c>
      <c r="I2568" s="13">
        <v>0</v>
      </c>
      <c r="J2568" s="13">
        <v>0</v>
      </c>
      <c r="K2568" s="13">
        <v>0</v>
      </c>
      <c r="L2568" s="13">
        <v>0</v>
      </c>
      <c r="M2568" s="13">
        <v>0</v>
      </c>
      <c r="N2568" s="13"/>
      <c r="O2568" s="13"/>
    </row>
    <row r="2569" spans="1:15" x14ac:dyDescent="0.35">
      <c r="A2569" s="12" t="str">
        <f t="shared" si="40"/>
        <v>DISTRIBUCION VOLUMEN X CRITERIO (kg ó litros)Cerveza Surtidor100-200MIL</v>
      </c>
      <c r="B2569" s="12" t="s">
        <v>119</v>
      </c>
      <c r="C2569" s="12" t="s">
        <v>179</v>
      </c>
      <c r="D2569" s="12" t="s">
        <v>14</v>
      </c>
      <c r="E2569" s="13">
        <v>13.397726808301552</v>
      </c>
      <c r="F2569" s="13">
        <v>12.325875047782016</v>
      </c>
      <c r="G2569" s="13">
        <v>11.95983671952275</v>
      </c>
      <c r="H2569" s="13">
        <v>11.153485897646675</v>
      </c>
      <c r="I2569" s="13">
        <v>0</v>
      </c>
      <c r="J2569" s="13">
        <v>0</v>
      </c>
      <c r="K2569" s="13">
        <v>0</v>
      </c>
      <c r="L2569" s="13">
        <v>0</v>
      </c>
      <c r="M2569" s="13">
        <v>0</v>
      </c>
      <c r="N2569" s="13"/>
      <c r="O2569" s="13"/>
    </row>
    <row r="2570" spans="1:15" x14ac:dyDescent="0.35">
      <c r="A2570" s="12" t="str">
        <f t="shared" si="40"/>
        <v>DISTRIBUCION VOLUMEN X CRITERIO (kg ó litros)Cerveza Surtidor200-500MIL</v>
      </c>
      <c r="B2570" s="12" t="s">
        <v>119</v>
      </c>
      <c r="C2570" s="12" t="s">
        <v>179</v>
      </c>
      <c r="D2570" s="12" t="s">
        <v>15</v>
      </c>
      <c r="E2570" s="13">
        <v>13.859924980761324</v>
      </c>
      <c r="F2570" s="13">
        <v>12.919345663292752</v>
      </c>
      <c r="G2570" s="13">
        <v>13.720962442517525</v>
      </c>
      <c r="H2570" s="13">
        <v>13.796556802356545</v>
      </c>
      <c r="I2570" s="13">
        <v>0</v>
      </c>
      <c r="J2570" s="13">
        <v>0</v>
      </c>
      <c r="K2570" s="13">
        <v>0</v>
      </c>
      <c r="L2570" s="13">
        <v>0</v>
      </c>
      <c r="M2570" s="13">
        <v>0</v>
      </c>
      <c r="N2570" s="13"/>
      <c r="O2570" s="13"/>
    </row>
    <row r="2571" spans="1:15" x14ac:dyDescent="0.35">
      <c r="A2571" s="12" t="str">
        <f t="shared" si="40"/>
        <v>DISTRIBUCION VOLUMEN X CRITERIO (kg ó litros)Cerveza Surtidor&gt;500MIL</v>
      </c>
      <c r="B2571" s="12" t="s">
        <v>119</v>
      </c>
      <c r="C2571" s="12" t="s">
        <v>179</v>
      </c>
      <c r="D2571" s="12" t="s">
        <v>16</v>
      </c>
      <c r="E2571" s="13">
        <v>21.598578909702848</v>
      </c>
      <c r="F2571" s="13">
        <v>22.976862891313189</v>
      </c>
      <c r="G2571" s="13">
        <v>23.903697526172234</v>
      </c>
      <c r="H2571" s="13">
        <v>22.415884078318815</v>
      </c>
      <c r="I2571" s="13">
        <v>0</v>
      </c>
      <c r="J2571" s="13">
        <v>0</v>
      </c>
      <c r="K2571" s="13">
        <v>0</v>
      </c>
      <c r="L2571" s="13">
        <v>0</v>
      </c>
      <c r="M2571" s="13">
        <v>0</v>
      </c>
      <c r="N2571" s="13"/>
      <c r="O2571" s="13"/>
    </row>
    <row r="2572" spans="1:15" x14ac:dyDescent="0.35">
      <c r="A2572" s="12" t="str">
        <f t="shared" si="40"/>
        <v>DISTRIBUCION VOLUMEN X CRITERIO (kg ó litros)Cerveza SurtidorDE 15 A 19 AÑOS</v>
      </c>
      <c r="B2572" s="12" t="s">
        <v>119</v>
      </c>
      <c r="C2572" s="12" t="s">
        <v>179</v>
      </c>
      <c r="D2572" s="12" t="s">
        <v>39</v>
      </c>
      <c r="E2572" s="13">
        <v>0.39064292769728554</v>
      </c>
      <c r="F2572" s="13">
        <v>0.67938086817680643</v>
      </c>
      <c r="G2572" s="13">
        <v>0.93744431108548754</v>
      </c>
      <c r="H2572" s="13">
        <v>0.5930665736114471</v>
      </c>
      <c r="I2572" s="13">
        <v>0</v>
      </c>
      <c r="J2572" s="13">
        <v>0</v>
      </c>
      <c r="K2572" s="13">
        <v>0</v>
      </c>
      <c r="L2572" s="13">
        <v>0</v>
      </c>
      <c r="M2572" s="13">
        <v>0</v>
      </c>
      <c r="N2572" s="13"/>
      <c r="O2572" s="13"/>
    </row>
    <row r="2573" spans="1:15" x14ac:dyDescent="0.35">
      <c r="A2573" s="12" t="str">
        <f t="shared" si="40"/>
        <v>DISTRIBUCION VOLUMEN X CRITERIO (kg ó litros)Cerveza SurtidorDE 20 A 24 AÑOS</v>
      </c>
      <c r="B2573" s="12" t="s">
        <v>119</v>
      </c>
      <c r="C2573" s="12" t="s">
        <v>179</v>
      </c>
      <c r="D2573" s="12" t="s">
        <v>40</v>
      </c>
      <c r="E2573" s="13">
        <v>2.4164968771769413</v>
      </c>
      <c r="F2573" s="13">
        <v>3.0799014077545586</v>
      </c>
      <c r="G2573" s="13">
        <v>2.3012444696464676</v>
      </c>
      <c r="H2573" s="13">
        <v>1.7514147782713343</v>
      </c>
      <c r="I2573" s="13">
        <v>0</v>
      </c>
      <c r="J2573" s="13">
        <v>0</v>
      </c>
      <c r="K2573" s="13">
        <v>0</v>
      </c>
      <c r="L2573" s="13">
        <v>0</v>
      </c>
      <c r="M2573" s="13">
        <v>0</v>
      </c>
      <c r="N2573" s="13"/>
      <c r="O2573" s="13"/>
    </row>
    <row r="2574" spans="1:15" x14ac:dyDescent="0.35">
      <c r="A2574" s="12" t="str">
        <f t="shared" si="40"/>
        <v>DISTRIBUCION VOLUMEN X CRITERIO (kg ó litros)Cerveza SurtidorDE 25 A 34 AÑOS</v>
      </c>
      <c r="B2574" s="12" t="s">
        <v>119</v>
      </c>
      <c r="C2574" s="12" t="s">
        <v>179</v>
      </c>
      <c r="D2574" s="12" t="s">
        <v>41</v>
      </c>
      <c r="E2574" s="13">
        <v>7.3569028661507634</v>
      </c>
      <c r="F2574" s="13">
        <v>8.0084387112500046</v>
      </c>
      <c r="G2574" s="13">
        <v>7.9143607383441754</v>
      </c>
      <c r="H2574" s="13">
        <v>6.6872978626602242</v>
      </c>
      <c r="I2574" s="13">
        <v>0</v>
      </c>
      <c r="J2574" s="13">
        <v>0</v>
      </c>
      <c r="K2574" s="13">
        <v>0</v>
      </c>
      <c r="L2574" s="13">
        <v>0</v>
      </c>
      <c r="M2574" s="13">
        <v>0</v>
      </c>
      <c r="N2574" s="13"/>
      <c r="O2574" s="13"/>
    </row>
    <row r="2575" spans="1:15" x14ac:dyDescent="0.35">
      <c r="A2575" s="12" t="str">
        <f t="shared" si="40"/>
        <v>DISTRIBUCION VOLUMEN X CRITERIO (kg ó litros)Cerveza SurtidorDE 35 A 49 AÑOS</v>
      </c>
      <c r="B2575" s="12" t="s">
        <v>119</v>
      </c>
      <c r="C2575" s="12" t="s">
        <v>179</v>
      </c>
      <c r="D2575" s="12" t="s">
        <v>42</v>
      </c>
      <c r="E2575" s="13">
        <v>25.803660762730239</v>
      </c>
      <c r="F2575" s="13">
        <v>22.681628815021501</v>
      </c>
      <c r="G2575" s="13">
        <v>21.850215830681485</v>
      </c>
      <c r="H2575" s="13">
        <v>21.064640701151561</v>
      </c>
      <c r="I2575" s="13">
        <v>0</v>
      </c>
      <c r="J2575" s="13">
        <v>0</v>
      </c>
      <c r="K2575" s="13">
        <v>0</v>
      </c>
      <c r="L2575" s="13">
        <v>0</v>
      </c>
      <c r="M2575" s="13">
        <v>0</v>
      </c>
      <c r="N2575" s="13"/>
      <c r="O2575" s="13"/>
    </row>
    <row r="2576" spans="1:15" x14ac:dyDescent="0.35">
      <c r="A2576" s="12" t="str">
        <f t="shared" si="40"/>
        <v>DISTRIBUCION VOLUMEN X CRITERIO (kg ó litros)Cerveza SurtidorDE 50 A 59 AÑOS</v>
      </c>
      <c r="B2576" s="12" t="s">
        <v>119</v>
      </c>
      <c r="C2576" s="12" t="s">
        <v>179</v>
      </c>
      <c r="D2576" s="12" t="s">
        <v>43</v>
      </c>
      <c r="E2576" s="13">
        <v>25.834086875448637</v>
      </c>
      <c r="F2576" s="13">
        <v>24.964944137247269</v>
      </c>
      <c r="G2576" s="13">
        <v>26.088350862554329</v>
      </c>
      <c r="H2576" s="13">
        <v>24.637560841727073</v>
      </c>
      <c r="I2576" s="13">
        <v>0</v>
      </c>
      <c r="J2576" s="13">
        <v>0</v>
      </c>
      <c r="K2576" s="13">
        <v>0</v>
      </c>
      <c r="L2576" s="13">
        <v>0</v>
      </c>
      <c r="M2576" s="13">
        <v>0</v>
      </c>
      <c r="N2576" s="13"/>
      <c r="O2576" s="13"/>
    </row>
    <row r="2577" spans="1:15" x14ac:dyDescent="0.35">
      <c r="A2577" s="12" t="str">
        <f t="shared" si="40"/>
        <v>DISTRIBUCION VOLUMEN X CRITERIO (kg ó litros)Cerveza SurtidorDE 60 A 75 AÑOS</v>
      </c>
      <c r="B2577" s="12" t="s">
        <v>119</v>
      </c>
      <c r="C2577" s="12" t="s">
        <v>179</v>
      </c>
      <c r="D2577" s="12" t="s">
        <v>44</v>
      </c>
      <c r="E2577" s="13">
        <v>38.198206684648035</v>
      </c>
      <c r="F2577" s="13">
        <v>40.585714614089383</v>
      </c>
      <c r="G2577" s="13">
        <v>40.908384260654543</v>
      </c>
      <c r="H2577" s="13">
        <v>45.266032593269266</v>
      </c>
      <c r="I2577" s="13">
        <v>0</v>
      </c>
      <c r="J2577" s="13">
        <v>0</v>
      </c>
      <c r="K2577" s="13">
        <v>0</v>
      </c>
      <c r="L2577" s="13">
        <v>0</v>
      </c>
      <c r="M2577" s="13">
        <v>0</v>
      </c>
      <c r="N2577" s="13"/>
      <c r="O2577" s="13"/>
    </row>
    <row r="2578" spans="1:15" x14ac:dyDescent="0.35">
      <c r="A2578" s="12" t="str">
        <f t="shared" si="40"/>
        <v>DISTRIBUCION VOLUMEN X CRITERIO (kg ó litros)Cerveza SurtidorALTA Y MEDIA ALTA</v>
      </c>
      <c r="B2578" s="12" t="s">
        <v>119</v>
      </c>
      <c r="C2578" s="12" t="s">
        <v>179</v>
      </c>
      <c r="D2578" s="12" t="s">
        <v>17</v>
      </c>
      <c r="E2578" s="13">
        <v>29.568228224235892</v>
      </c>
      <c r="F2578" s="13">
        <v>28.91107987813859</v>
      </c>
      <c r="G2578" s="13">
        <v>31.206932357005705</v>
      </c>
      <c r="H2578" s="13">
        <v>30.234727312953186</v>
      </c>
      <c r="I2578" s="13">
        <v>0</v>
      </c>
      <c r="J2578" s="13">
        <v>0</v>
      </c>
      <c r="K2578" s="13">
        <v>0</v>
      </c>
      <c r="L2578" s="13">
        <v>0</v>
      </c>
      <c r="M2578" s="13">
        <v>0</v>
      </c>
      <c r="N2578" s="13"/>
      <c r="O2578" s="13"/>
    </row>
    <row r="2579" spans="1:15" x14ac:dyDescent="0.35">
      <c r="A2579" s="12" t="str">
        <f t="shared" si="40"/>
        <v>DISTRIBUCION VOLUMEN X CRITERIO (kg ó litros)Cerveza SurtidorMEDIA</v>
      </c>
      <c r="B2579" s="12" t="s">
        <v>119</v>
      </c>
      <c r="C2579" s="12" t="s">
        <v>179</v>
      </c>
      <c r="D2579" s="12" t="s">
        <v>18</v>
      </c>
      <c r="E2579" s="13">
        <v>32.466734704572787</v>
      </c>
      <c r="F2579" s="13">
        <v>31.975908944264418</v>
      </c>
      <c r="G2579" s="13">
        <v>34.279821508271795</v>
      </c>
      <c r="H2579" s="13">
        <v>34.215237929255402</v>
      </c>
      <c r="I2579" s="13">
        <v>0</v>
      </c>
      <c r="J2579" s="13">
        <v>0</v>
      </c>
      <c r="K2579" s="13">
        <v>0</v>
      </c>
      <c r="L2579" s="13">
        <v>0</v>
      </c>
      <c r="M2579" s="13">
        <v>0</v>
      </c>
      <c r="N2579" s="13"/>
      <c r="O2579" s="13"/>
    </row>
    <row r="2580" spans="1:15" x14ac:dyDescent="0.35">
      <c r="A2580" s="12" t="str">
        <f t="shared" si="40"/>
        <v>DISTRIBUCION VOLUMEN X CRITERIO (kg ó litros)Cerveza SurtidorMEDIA BAJA</v>
      </c>
      <c r="B2580" s="12" t="s">
        <v>119</v>
      </c>
      <c r="C2580" s="12" t="s">
        <v>179</v>
      </c>
      <c r="D2580" s="12" t="s">
        <v>19</v>
      </c>
      <c r="E2580" s="13">
        <v>24.540748633223206</v>
      </c>
      <c r="F2580" s="13">
        <v>23.234131485769591</v>
      </c>
      <c r="G2580" s="13">
        <v>21.11809885133345</v>
      </c>
      <c r="H2580" s="13">
        <v>21.857173641549917</v>
      </c>
      <c r="I2580" s="13">
        <v>0</v>
      </c>
      <c r="J2580" s="13">
        <v>0</v>
      </c>
      <c r="K2580" s="13">
        <v>0</v>
      </c>
      <c r="L2580" s="13">
        <v>0</v>
      </c>
      <c r="M2580" s="13">
        <v>0</v>
      </c>
      <c r="N2580" s="13"/>
      <c r="O2580" s="13"/>
    </row>
    <row r="2581" spans="1:15" x14ac:dyDescent="0.35">
      <c r="A2581" s="12" t="str">
        <f t="shared" si="40"/>
        <v>DISTRIBUCION VOLUMEN X CRITERIO (kg ó litros)Cerveza SurtidorBAJA</v>
      </c>
      <c r="B2581" s="12" t="s">
        <v>119</v>
      </c>
      <c r="C2581" s="12" t="s">
        <v>179</v>
      </c>
      <c r="D2581" s="12" t="s">
        <v>20</v>
      </c>
      <c r="E2581" s="13">
        <v>13.42428469171427</v>
      </c>
      <c r="F2581" s="13">
        <v>15.878880349216834</v>
      </c>
      <c r="G2581" s="13">
        <v>13.395130370166743</v>
      </c>
      <c r="H2581" s="13">
        <v>13.692871358769782</v>
      </c>
      <c r="I2581" s="13">
        <v>0</v>
      </c>
      <c r="J2581" s="13">
        <v>0</v>
      </c>
      <c r="K2581" s="13">
        <v>0</v>
      </c>
      <c r="L2581" s="13">
        <v>0</v>
      </c>
      <c r="M2581" s="13">
        <v>0</v>
      </c>
      <c r="N2581" s="13"/>
      <c r="O2581" s="13"/>
    </row>
    <row r="2582" spans="1:15" x14ac:dyDescent="0.35">
      <c r="A2582" s="12" t="str">
        <f t="shared" si="40"/>
        <v>DISTRIBUCION VOLUMEN X CRITERIO (kg ó litros)Cerveza SurtidorHOMBRE</v>
      </c>
      <c r="B2582" s="12" t="s">
        <v>119</v>
      </c>
      <c r="C2582" s="12" t="s">
        <v>179</v>
      </c>
      <c r="D2582" s="12" t="s">
        <v>21</v>
      </c>
      <c r="E2582" s="13">
        <v>59.826553218323944</v>
      </c>
      <c r="F2582" s="13">
        <v>62.486768990334532</v>
      </c>
      <c r="G2582" s="13">
        <v>60.880171987151002</v>
      </c>
      <c r="H2582" s="13">
        <v>60.331234230063636</v>
      </c>
      <c r="I2582" s="13">
        <v>0</v>
      </c>
      <c r="J2582" s="13">
        <v>0</v>
      </c>
      <c r="K2582" s="13">
        <v>0</v>
      </c>
      <c r="L2582" s="13">
        <v>0</v>
      </c>
      <c r="M2582" s="13">
        <v>0</v>
      </c>
      <c r="N2582" s="13"/>
      <c r="O2582" s="13"/>
    </row>
    <row r="2583" spans="1:15" x14ac:dyDescent="0.35">
      <c r="A2583" s="12" t="str">
        <f t="shared" si="40"/>
        <v>DISTRIBUCION VOLUMEN X CRITERIO (kg ó litros)Cerveza SurtidorMUJER</v>
      </c>
      <c r="B2583" s="12" t="s">
        <v>119</v>
      </c>
      <c r="C2583" s="12" t="s">
        <v>179</v>
      </c>
      <c r="D2583" s="12" t="s">
        <v>22</v>
      </c>
      <c r="E2583" s="13">
        <v>40.173447046400646</v>
      </c>
      <c r="F2583" s="13">
        <v>37.513237781058884</v>
      </c>
      <c r="G2583" s="13">
        <v>39.119831038949506</v>
      </c>
      <c r="H2583" s="13">
        <v>39.668787767675639</v>
      </c>
      <c r="I2583" s="13">
        <v>0</v>
      </c>
      <c r="J2583" s="13">
        <v>0</v>
      </c>
      <c r="K2583" s="13">
        <v>0</v>
      </c>
      <c r="L2583" s="13">
        <v>0</v>
      </c>
      <c r="M2583" s="13">
        <v>0</v>
      </c>
      <c r="N2583" s="13"/>
      <c r="O2583" s="13"/>
    </row>
    <row r="2584" spans="1:15" x14ac:dyDescent="0.35">
      <c r="A2584" s="12" t="str">
        <f t="shared" si="40"/>
        <v>DISTRIBUCION VOLUMEN X CRITERIO (kg ó litros)Otras CervezasT.ESPAÑA</v>
      </c>
      <c r="B2584" s="12" t="s">
        <v>119</v>
      </c>
      <c r="C2584" s="12" t="s">
        <v>147</v>
      </c>
      <c r="D2584" s="12" t="s">
        <v>36</v>
      </c>
      <c r="E2584" s="13">
        <v>100</v>
      </c>
      <c r="F2584" s="13">
        <v>100</v>
      </c>
      <c r="G2584" s="13">
        <v>100</v>
      </c>
      <c r="H2584" s="13">
        <v>100</v>
      </c>
      <c r="I2584" s="13">
        <v>0</v>
      </c>
      <c r="J2584" s="13">
        <v>0</v>
      </c>
      <c r="K2584" s="13">
        <v>0</v>
      </c>
      <c r="L2584" s="13">
        <v>0</v>
      </c>
      <c r="M2584" s="13">
        <v>0</v>
      </c>
      <c r="N2584" s="13"/>
      <c r="O2584" s="13"/>
    </row>
    <row r="2585" spans="1:15" x14ac:dyDescent="0.35">
      <c r="A2585" s="12" t="str">
        <f t="shared" si="40"/>
        <v>DISTRIBUCION VOLUMEN X CRITERIO (kg ó litros)Otras CervezasBCN AM</v>
      </c>
      <c r="B2585" s="12" t="s">
        <v>119</v>
      </c>
      <c r="C2585" s="12" t="s">
        <v>147</v>
      </c>
      <c r="D2585" s="12" t="s">
        <v>1</v>
      </c>
      <c r="E2585" s="13">
        <v>2.3357662709429121</v>
      </c>
      <c r="F2585" s="13" t="s">
        <v>212</v>
      </c>
      <c r="G2585" s="13">
        <v>1.4418703400445838</v>
      </c>
      <c r="H2585" s="13">
        <v>1.5139393758845325</v>
      </c>
      <c r="I2585" s="13">
        <v>0</v>
      </c>
      <c r="J2585" s="13">
        <v>0</v>
      </c>
      <c r="K2585" s="13">
        <v>0</v>
      </c>
      <c r="L2585" s="13">
        <v>0</v>
      </c>
      <c r="M2585" s="13">
        <v>0</v>
      </c>
      <c r="N2585" s="13"/>
      <c r="O2585" s="13"/>
    </row>
    <row r="2586" spans="1:15" x14ac:dyDescent="0.35">
      <c r="A2586" s="12" t="str">
        <f t="shared" si="40"/>
        <v>DISTRIBUCION VOLUMEN X CRITERIO (kg ó litros)Otras CervezasREST.CAT ARAGON</v>
      </c>
      <c r="B2586" s="12" t="s">
        <v>119</v>
      </c>
      <c r="C2586" s="12" t="s">
        <v>147</v>
      </c>
      <c r="D2586" s="12" t="s">
        <v>2</v>
      </c>
      <c r="E2586" s="13">
        <v>13.084215045475252</v>
      </c>
      <c r="F2586" s="13">
        <v>8.1143331291399647</v>
      </c>
      <c r="G2586" s="13">
        <v>5.2226047005049558</v>
      </c>
      <c r="H2586" s="13">
        <v>3.846045151257881</v>
      </c>
      <c r="I2586" s="13">
        <v>0</v>
      </c>
      <c r="J2586" s="13">
        <v>0</v>
      </c>
      <c r="K2586" s="13">
        <v>0</v>
      </c>
      <c r="L2586" s="13">
        <v>0</v>
      </c>
      <c r="M2586" s="13">
        <v>0</v>
      </c>
      <c r="N2586" s="13"/>
      <c r="O2586" s="13"/>
    </row>
    <row r="2587" spans="1:15" x14ac:dyDescent="0.35">
      <c r="A2587" s="12" t="str">
        <f t="shared" si="40"/>
        <v>DISTRIBUCION VOLUMEN X CRITERIO (kg ó litros)Otras CervezasLEVANTE</v>
      </c>
      <c r="B2587" s="12" t="s">
        <v>119</v>
      </c>
      <c r="C2587" s="12" t="s">
        <v>147</v>
      </c>
      <c r="D2587" s="12" t="s">
        <v>3</v>
      </c>
      <c r="E2587" s="13">
        <v>7.1355400603168544</v>
      </c>
      <c r="F2587" s="13">
        <v>6.8153000697798838</v>
      </c>
      <c r="G2587" s="13">
        <v>26.206328806215829</v>
      </c>
      <c r="H2587" s="13">
        <v>7.0032196876164212</v>
      </c>
      <c r="I2587" s="13">
        <v>0</v>
      </c>
      <c r="J2587" s="13">
        <v>0</v>
      </c>
      <c r="K2587" s="13">
        <v>0</v>
      </c>
      <c r="L2587" s="13">
        <v>0</v>
      </c>
      <c r="M2587" s="13">
        <v>0</v>
      </c>
      <c r="N2587" s="13"/>
      <c r="O2587" s="13"/>
    </row>
    <row r="2588" spans="1:15" x14ac:dyDescent="0.35">
      <c r="A2588" s="12" t="str">
        <f t="shared" si="40"/>
        <v>DISTRIBUCION VOLUMEN X CRITERIO (kg ó litros)Otras CervezasANDALUCIA</v>
      </c>
      <c r="B2588" s="12" t="s">
        <v>119</v>
      </c>
      <c r="C2588" s="12" t="s">
        <v>147</v>
      </c>
      <c r="D2588" s="12" t="s">
        <v>4</v>
      </c>
      <c r="E2588" s="13">
        <v>11.637611302624782</v>
      </c>
      <c r="F2588" s="13">
        <v>11.827211859696545</v>
      </c>
      <c r="G2588" s="13">
        <v>8.0743023760473438</v>
      </c>
      <c r="H2588" s="13">
        <v>31.871842755185849</v>
      </c>
      <c r="I2588" s="13">
        <v>0</v>
      </c>
      <c r="J2588" s="13">
        <v>0</v>
      </c>
      <c r="K2588" s="13">
        <v>0</v>
      </c>
      <c r="L2588" s="13">
        <v>0</v>
      </c>
      <c r="M2588" s="13">
        <v>0</v>
      </c>
      <c r="N2588" s="13"/>
      <c r="O2588" s="13"/>
    </row>
    <row r="2589" spans="1:15" x14ac:dyDescent="0.35">
      <c r="A2589" s="12" t="str">
        <f t="shared" si="40"/>
        <v>DISTRIBUCION VOLUMEN X CRITERIO (kg ó litros)Otras CervezasMDD AM</v>
      </c>
      <c r="B2589" s="12" t="s">
        <v>119</v>
      </c>
      <c r="C2589" s="12" t="s">
        <v>147</v>
      </c>
      <c r="D2589" s="12" t="s">
        <v>5</v>
      </c>
      <c r="E2589" s="13">
        <v>3.0438754466240594</v>
      </c>
      <c r="F2589" s="13">
        <v>22.036602924873115</v>
      </c>
      <c r="G2589" s="13">
        <v>13.003585507419515</v>
      </c>
      <c r="H2589" s="13">
        <v>12.438311867351048</v>
      </c>
      <c r="I2589" s="13">
        <v>0</v>
      </c>
      <c r="J2589" s="13">
        <v>0</v>
      </c>
      <c r="K2589" s="13">
        <v>0</v>
      </c>
      <c r="L2589" s="13">
        <v>0</v>
      </c>
      <c r="M2589" s="13">
        <v>0</v>
      </c>
      <c r="N2589" s="13"/>
      <c r="O2589" s="13"/>
    </row>
    <row r="2590" spans="1:15" x14ac:dyDescent="0.35">
      <c r="A2590" s="12" t="str">
        <f t="shared" si="40"/>
        <v>DISTRIBUCION VOLUMEN X CRITERIO (kg ó litros)Otras CervezasRTO CENTRO</v>
      </c>
      <c r="B2590" s="12" t="s">
        <v>119</v>
      </c>
      <c r="C2590" s="12" t="s">
        <v>147</v>
      </c>
      <c r="D2590" s="12" t="s">
        <v>6</v>
      </c>
      <c r="E2590" s="13">
        <v>34.40016756772291</v>
      </c>
      <c r="F2590" s="13">
        <v>15.791258600971506</v>
      </c>
      <c r="G2590" s="13">
        <v>14.811774564202636</v>
      </c>
      <c r="H2590" s="13">
        <v>7.0741085110900768</v>
      </c>
      <c r="I2590" s="13">
        <v>0</v>
      </c>
      <c r="J2590" s="13">
        <v>0</v>
      </c>
      <c r="K2590" s="13">
        <v>0</v>
      </c>
      <c r="L2590" s="13">
        <v>0</v>
      </c>
      <c r="M2590" s="13">
        <v>0</v>
      </c>
      <c r="N2590" s="13"/>
      <c r="O2590" s="13"/>
    </row>
    <row r="2591" spans="1:15" x14ac:dyDescent="0.35">
      <c r="A2591" s="12" t="str">
        <f t="shared" si="40"/>
        <v>DISTRIBUCION VOLUMEN X CRITERIO (kg ó litros)Otras CervezasNORTE-CENTRO</v>
      </c>
      <c r="B2591" s="12" t="s">
        <v>119</v>
      </c>
      <c r="C2591" s="12" t="s">
        <v>147</v>
      </c>
      <c r="D2591" s="12" t="s">
        <v>7</v>
      </c>
      <c r="E2591" s="13">
        <v>1.1031688189661761</v>
      </c>
      <c r="F2591" s="13">
        <v>19.734841653700279</v>
      </c>
      <c r="G2591" s="13">
        <v>9.0010138438097744</v>
      </c>
      <c r="H2591" s="13">
        <v>22.192168500152874</v>
      </c>
      <c r="I2591" s="13">
        <v>0</v>
      </c>
      <c r="J2591" s="13">
        <v>0</v>
      </c>
      <c r="K2591" s="13">
        <v>0</v>
      </c>
      <c r="L2591" s="13">
        <v>0</v>
      </c>
      <c r="M2591" s="13">
        <v>0</v>
      </c>
      <c r="N2591" s="13"/>
      <c r="O2591" s="13"/>
    </row>
    <row r="2592" spans="1:15" x14ac:dyDescent="0.35">
      <c r="A2592" s="12" t="str">
        <f t="shared" si="40"/>
        <v>DISTRIBUCION VOLUMEN X CRITERIO (kg ó litros)Otras CervezasNOROESTE</v>
      </c>
      <c r="B2592" s="12" t="s">
        <v>119</v>
      </c>
      <c r="C2592" s="12" t="s">
        <v>147</v>
      </c>
      <c r="D2592" s="12" t="s">
        <v>8</v>
      </c>
      <c r="E2592" s="13">
        <v>27.259655758156871</v>
      </c>
      <c r="F2592" s="13">
        <v>15.680454056092428</v>
      </c>
      <c r="G2592" s="13">
        <v>22.238521253964183</v>
      </c>
      <c r="H2592" s="13">
        <v>14.060364349718768</v>
      </c>
      <c r="I2592" s="13">
        <v>0</v>
      </c>
      <c r="J2592" s="13">
        <v>0</v>
      </c>
      <c r="K2592" s="13">
        <v>0</v>
      </c>
      <c r="L2592" s="13">
        <v>0</v>
      </c>
      <c r="M2592" s="13">
        <v>0</v>
      </c>
      <c r="N2592" s="13"/>
      <c r="O2592" s="13"/>
    </row>
    <row r="2593" spans="1:15" x14ac:dyDescent="0.35">
      <c r="A2593" s="12" t="str">
        <f t="shared" si="40"/>
        <v>DISTRIBUCION VOLUMEN X CRITERIO (kg ó litros)Otras Cervezas&lt;2MIL</v>
      </c>
      <c r="B2593" s="12" t="s">
        <v>119</v>
      </c>
      <c r="C2593" s="12" t="s">
        <v>147</v>
      </c>
      <c r="D2593" s="12" t="s">
        <v>9</v>
      </c>
      <c r="E2593" s="13">
        <v>3.8134866436937367</v>
      </c>
      <c r="F2593" s="13">
        <v>5.8928343646519652</v>
      </c>
      <c r="G2593" s="13">
        <v>2.8381984504488353</v>
      </c>
      <c r="H2593" s="13">
        <v>0.49453882265310678</v>
      </c>
      <c r="I2593" s="13">
        <v>0</v>
      </c>
      <c r="J2593" s="13">
        <v>0</v>
      </c>
      <c r="K2593" s="13">
        <v>0</v>
      </c>
      <c r="L2593" s="13">
        <v>0</v>
      </c>
      <c r="M2593" s="13">
        <v>0</v>
      </c>
      <c r="N2593" s="13"/>
      <c r="O2593" s="13"/>
    </row>
    <row r="2594" spans="1:15" x14ac:dyDescent="0.35">
      <c r="A2594" s="12" t="str">
        <f t="shared" si="40"/>
        <v>DISTRIBUCION VOLUMEN X CRITERIO (kg ó litros)Otras Cervezas2-5MIL</v>
      </c>
      <c r="B2594" s="12" t="s">
        <v>119</v>
      </c>
      <c r="C2594" s="12" t="s">
        <v>147</v>
      </c>
      <c r="D2594" s="12" t="s">
        <v>10</v>
      </c>
      <c r="E2594" s="13">
        <v>5.6208297713664921</v>
      </c>
      <c r="F2594" s="13">
        <v>0.43752638395468857</v>
      </c>
      <c r="G2594" s="13">
        <v>20.769420231187414</v>
      </c>
      <c r="H2594" s="13">
        <v>15.591685219343665</v>
      </c>
      <c r="I2594" s="13">
        <v>0</v>
      </c>
      <c r="J2594" s="13">
        <v>0</v>
      </c>
      <c r="K2594" s="13">
        <v>0</v>
      </c>
      <c r="L2594" s="13">
        <v>0</v>
      </c>
      <c r="M2594" s="13">
        <v>0</v>
      </c>
      <c r="N2594" s="13"/>
      <c r="O2594" s="13"/>
    </row>
    <row r="2595" spans="1:15" x14ac:dyDescent="0.35">
      <c r="A2595" s="12" t="str">
        <f t="shared" si="40"/>
        <v>DISTRIBUCION VOLUMEN X CRITERIO (kg ó litros)Otras Cervezas5-10MIL</v>
      </c>
      <c r="B2595" s="12" t="s">
        <v>119</v>
      </c>
      <c r="C2595" s="12" t="s">
        <v>147</v>
      </c>
      <c r="D2595" s="12" t="s">
        <v>11</v>
      </c>
      <c r="E2595" s="13">
        <v>0.70277836838190866</v>
      </c>
      <c r="F2595" s="13" t="s">
        <v>212</v>
      </c>
      <c r="G2595" s="13">
        <v>7.435801643569059</v>
      </c>
      <c r="H2595" s="13">
        <v>3.4538974480610571</v>
      </c>
      <c r="I2595" s="13">
        <v>0</v>
      </c>
      <c r="J2595" s="13">
        <v>0</v>
      </c>
      <c r="K2595" s="13">
        <v>0</v>
      </c>
      <c r="L2595" s="13">
        <v>0</v>
      </c>
      <c r="M2595" s="13">
        <v>0</v>
      </c>
      <c r="N2595" s="13"/>
      <c r="O2595" s="13"/>
    </row>
    <row r="2596" spans="1:15" x14ac:dyDescent="0.35">
      <c r="A2596" s="12" t="str">
        <f t="shared" si="40"/>
        <v>DISTRIBUCION VOLUMEN X CRITERIO (kg ó litros)Otras Cervezas10-30MIL</v>
      </c>
      <c r="B2596" s="12" t="s">
        <v>119</v>
      </c>
      <c r="C2596" s="12" t="s">
        <v>147</v>
      </c>
      <c r="D2596" s="12" t="s">
        <v>12</v>
      </c>
      <c r="E2596" s="13">
        <v>26.615068418901444</v>
      </c>
      <c r="F2596" s="13">
        <v>33.329917131825155</v>
      </c>
      <c r="G2596" s="13">
        <v>25.163823139472875</v>
      </c>
      <c r="H2596" s="13">
        <v>39.937794375475463</v>
      </c>
      <c r="I2596" s="13">
        <v>0</v>
      </c>
      <c r="J2596" s="13">
        <v>0</v>
      </c>
      <c r="K2596" s="13">
        <v>0</v>
      </c>
      <c r="L2596" s="13">
        <v>0</v>
      </c>
      <c r="M2596" s="13">
        <v>0</v>
      </c>
      <c r="N2596" s="13"/>
      <c r="O2596" s="13"/>
    </row>
    <row r="2597" spans="1:15" x14ac:dyDescent="0.35">
      <c r="A2597" s="12" t="str">
        <f t="shared" si="40"/>
        <v>DISTRIBUCION VOLUMEN X CRITERIO (kg ó litros)Otras Cervezas30-100MIL</v>
      </c>
      <c r="B2597" s="12" t="s">
        <v>119</v>
      </c>
      <c r="C2597" s="12" t="s">
        <v>147</v>
      </c>
      <c r="D2597" s="12" t="s">
        <v>13</v>
      </c>
      <c r="E2597" s="13">
        <v>11.098057793764378</v>
      </c>
      <c r="F2597" s="13">
        <v>20.293190018368453</v>
      </c>
      <c r="G2597" s="13">
        <v>13.963379303357732</v>
      </c>
      <c r="H2597" s="13">
        <v>12.197397273513159</v>
      </c>
      <c r="I2597" s="13">
        <v>0</v>
      </c>
      <c r="J2597" s="13">
        <v>0</v>
      </c>
      <c r="K2597" s="13">
        <v>0</v>
      </c>
      <c r="L2597" s="13">
        <v>0</v>
      </c>
      <c r="M2597" s="13">
        <v>0</v>
      </c>
      <c r="N2597" s="13"/>
      <c r="O2597" s="13"/>
    </row>
    <row r="2598" spans="1:15" x14ac:dyDescent="0.35">
      <c r="A2598" s="12" t="str">
        <f t="shared" si="40"/>
        <v>DISTRIBUCION VOLUMEN X CRITERIO (kg ó litros)Otras Cervezas100-200MIL</v>
      </c>
      <c r="B2598" s="12" t="s">
        <v>119</v>
      </c>
      <c r="C2598" s="12" t="s">
        <v>147</v>
      </c>
      <c r="D2598" s="12" t="s">
        <v>14</v>
      </c>
      <c r="E2598" s="13">
        <v>4.6509541738939681</v>
      </c>
      <c r="F2598" s="13">
        <v>11.728285087405254</v>
      </c>
      <c r="G2598" s="13">
        <v>1.5155643190789836</v>
      </c>
      <c r="H2598" s="13">
        <v>4.7004905016168577</v>
      </c>
      <c r="I2598" s="13">
        <v>0</v>
      </c>
      <c r="J2598" s="13">
        <v>0</v>
      </c>
      <c r="K2598" s="13">
        <v>0</v>
      </c>
      <c r="L2598" s="13">
        <v>0</v>
      </c>
      <c r="M2598" s="13">
        <v>0</v>
      </c>
      <c r="N2598" s="13"/>
      <c r="O2598" s="13"/>
    </row>
    <row r="2599" spans="1:15" x14ac:dyDescent="0.35">
      <c r="A2599" s="12" t="str">
        <f t="shared" si="40"/>
        <v>DISTRIBUCION VOLUMEN X CRITERIO (kg ó litros)Otras Cervezas200-500MIL</v>
      </c>
      <c r="B2599" s="12" t="s">
        <v>119</v>
      </c>
      <c r="C2599" s="12" t="s">
        <v>147</v>
      </c>
      <c r="D2599" s="12" t="s">
        <v>15</v>
      </c>
      <c r="E2599" s="13">
        <v>38.996238025056776</v>
      </c>
      <c r="F2599" s="13">
        <v>7.5503795523927959</v>
      </c>
      <c r="G2599" s="13">
        <v>12.631698016064293</v>
      </c>
      <c r="H2599" s="13">
        <v>7.872629190025739</v>
      </c>
      <c r="I2599" s="13">
        <v>0</v>
      </c>
      <c r="J2599" s="13">
        <v>0</v>
      </c>
      <c r="K2599" s="13">
        <v>0</v>
      </c>
      <c r="L2599" s="13">
        <v>0</v>
      </c>
      <c r="M2599" s="13">
        <v>0</v>
      </c>
      <c r="N2599" s="13"/>
      <c r="O2599" s="13"/>
    </row>
    <row r="2600" spans="1:15" x14ac:dyDescent="0.35">
      <c r="A2600" s="12" t="str">
        <f t="shared" si="40"/>
        <v>DISTRIBUCION VOLUMEN X CRITERIO (kg ó litros)Otras Cervezas&gt;500MIL</v>
      </c>
      <c r="B2600" s="12" t="s">
        <v>119</v>
      </c>
      <c r="C2600" s="12" t="s">
        <v>147</v>
      </c>
      <c r="D2600" s="12" t="s">
        <v>16</v>
      </c>
      <c r="E2600" s="13">
        <v>8.5025883412274155</v>
      </c>
      <c r="F2600" s="13">
        <v>20.767866509069957</v>
      </c>
      <c r="G2600" s="13">
        <v>15.682115481220347</v>
      </c>
      <c r="H2600" s="13">
        <v>15.751571092208325</v>
      </c>
      <c r="I2600" s="13">
        <v>0</v>
      </c>
      <c r="J2600" s="13">
        <v>0</v>
      </c>
      <c r="K2600" s="13">
        <v>0</v>
      </c>
      <c r="L2600" s="13">
        <v>0</v>
      </c>
      <c r="M2600" s="13">
        <v>0</v>
      </c>
      <c r="N2600" s="13"/>
      <c r="O2600" s="13"/>
    </row>
    <row r="2601" spans="1:15" x14ac:dyDescent="0.35">
      <c r="A2601" s="12" t="str">
        <f t="shared" si="40"/>
        <v>DISTRIBUCION VOLUMEN X CRITERIO (kg ó litros)Otras CervezasDE 15 A 19 AÑOS</v>
      </c>
      <c r="B2601" s="12" t="s">
        <v>119</v>
      </c>
      <c r="C2601" s="12" t="s">
        <v>147</v>
      </c>
      <c r="D2601" s="12" t="s">
        <v>39</v>
      </c>
      <c r="E2601" s="13" t="s">
        <v>212</v>
      </c>
      <c r="F2601" s="13" t="s">
        <v>212</v>
      </c>
      <c r="G2601" s="13" t="s">
        <v>212</v>
      </c>
      <c r="H2601" s="13" t="s">
        <v>212</v>
      </c>
      <c r="I2601" s="13">
        <v>0</v>
      </c>
      <c r="J2601" s="13">
        <v>0</v>
      </c>
      <c r="K2601" s="13">
        <v>0</v>
      </c>
      <c r="L2601" s="13">
        <v>0</v>
      </c>
      <c r="M2601" s="13">
        <v>0</v>
      </c>
      <c r="N2601" s="13"/>
      <c r="O2601" s="13"/>
    </row>
    <row r="2602" spans="1:15" x14ac:dyDescent="0.35">
      <c r="A2602" s="12" t="str">
        <f t="shared" si="40"/>
        <v>DISTRIBUCION VOLUMEN X CRITERIO (kg ó litros)Otras CervezasDE 20 A 24 AÑOS</v>
      </c>
      <c r="B2602" s="12" t="s">
        <v>119</v>
      </c>
      <c r="C2602" s="12" t="s">
        <v>147</v>
      </c>
      <c r="D2602" s="12" t="s">
        <v>40</v>
      </c>
      <c r="E2602" s="13">
        <v>6.1734021052222561</v>
      </c>
      <c r="F2602" s="13">
        <v>7.0613605502932124</v>
      </c>
      <c r="G2602" s="13">
        <v>3.1866151997778251</v>
      </c>
      <c r="H2602" s="13">
        <v>13.401366963163513</v>
      </c>
      <c r="I2602" s="13">
        <v>0</v>
      </c>
      <c r="J2602" s="13">
        <v>0</v>
      </c>
      <c r="K2602" s="13">
        <v>0</v>
      </c>
      <c r="L2602" s="13">
        <v>0</v>
      </c>
      <c r="M2602" s="13">
        <v>0</v>
      </c>
      <c r="N2602" s="13"/>
      <c r="O2602" s="13"/>
    </row>
    <row r="2603" spans="1:15" x14ac:dyDescent="0.35">
      <c r="A2603" s="12" t="str">
        <f t="shared" si="40"/>
        <v>DISTRIBUCION VOLUMEN X CRITERIO (kg ó litros)Otras CervezasDE 25 A 34 AÑOS</v>
      </c>
      <c r="B2603" s="12" t="s">
        <v>119</v>
      </c>
      <c r="C2603" s="12" t="s">
        <v>147</v>
      </c>
      <c r="D2603" s="12" t="s">
        <v>41</v>
      </c>
      <c r="E2603" s="13">
        <v>6.9575019930672264</v>
      </c>
      <c r="F2603" s="13">
        <v>13.552250745334412</v>
      </c>
      <c r="G2603" s="13">
        <v>8.442885301408003</v>
      </c>
      <c r="H2603" s="13">
        <v>14.249774481254867</v>
      </c>
      <c r="I2603" s="13">
        <v>0</v>
      </c>
      <c r="J2603" s="13">
        <v>0</v>
      </c>
      <c r="K2603" s="13">
        <v>0</v>
      </c>
      <c r="L2603" s="13">
        <v>0</v>
      </c>
      <c r="M2603" s="13">
        <v>0</v>
      </c>
      <c r="N2603" s="13"/>
      <c r="O2603" s="13"/>
    </row>
    <row r="2604" spans="1:15" x14ac:dyDescent="0.35">
      <c r="A2604" s="12" t="str">
        <f t="shared" si="40"/>
        <v>DISTRIBUCION VOLUMEN X CRITERIO (kg ó litros)Otras CervezasDE 35 A 49 AÑOS</v>
      </c>
      <c r="B2604" s="12" t="s">
        <v>119</v>
      </c>
      <c r="C2604" s="12" t="s">
        <v>147</v>
      </c>
      <c r="D2604" s="12" t="s">
        <v>42</v>
      </c>
      <c r="E2604" s="13">
        <v>19.973006509203937</v>
      </c>
      <c r="F2604" s="13">
        <v>8.875317601132771</v>
      </c>
      <c r="G2604" s="13">
        <v>9.0745290458157886</v>
      </c>
      <c r="H2604" s="13">
        <v>11.078449290282574</v>
      </c>
      <c r="I2604" s="13">
        <v>0</v>
      </c>
      <c r="J2604" s="13">
        <v>0</v>
      </c>
      <c r="K2604" s="13">
        <v>0</v>
      </c>
      <c r="L2604" s="13">
        <v>0</v>
      </c>
      <c r="M2604" s="13">
        <v>0</v>
      </c>
      <c r="N2604" s="13"/>
      <c r="O2604" s="13"/>
    </row>
    <row r="2605" spans="1:15" x14ac:dyDescent="0.35">
      <c r="A2605" s="12" t="str">
        <f t="shared" si="40"/>
        <v>DISTRIBUCION VOLUMEN X CRITERIO (kg ó litros)Otras CervezasDE 50 A 59 AÑOS</v>
      </c>
      <c r="B2605" s="12" t="s">
        <v>119</v>
      </c>
      <c r="C2605" s="12" t="s">
        <v>147</v>
      </c>
      <c r="D2605" s="12" t="s">
        <v>43</v>
      </c>
      <c r="E2605" s="13">
        <v>15.079548090802081</v>
      </c>
      <c r="F2605" s="13">
        <v>28.325571774940517</v>
      </c>
      <c r="G2605" s="13">
        <v>22.416789159289173</v>
      </c>
      <c r="H2605" s="13">
        <v>13.602650071870267</v>
      </c>
      <c r="I2605" s="13">
        <v>0</v>
      </c>
      <c r="J2605" s="13">
        <v>0</v>
      </c>
      <c r="K2605" s="13">
        <v>0</v>
      </c>
      <c r="L2605" s="13">
        <v>0</v>
      </c>
      <c r="M2605" s="13">
        <v>0</v>
      </c>
      <c r="N2605" s="13"/>
      <c r="O2605" s="13"/>
    </row>
    <row r="2606" spans="1:15" x14ac:dyDescent="0.35">
      <c r="A2606" s="12" t="str">
        <f t="shared" si="40"/>
        <v>DISTRIBUCION VOLUMEN X CRITERIO (kg ó litros)Otras CervezasDE 60 A 75 AÑOS</v>
      </c>
      <c r="B2606" s="12" t="s">
        <v>119</v>
      </c>
      <c r="C2606" s="12" t="s">
        <v>147</v>
      </c>
      <c r="D2606" s="12" t="s">
        <v>44</v>
      </c>
      <c r="E2606" s="13">
        <v>51.816549674727888</v>
      </c>
      <c r="F2606" s="13">
        <v>42.185501423822416</v>
      </c>
      <c r="G2606" s="13">
        <v>56.879182723784083</v>
      </c>
      <c r="H2606" s="13">
        <v>47.667763799664328</v>
      </c>
      <c r="I2606" s="13">
        <v>0</v>
      </c>
      <c r="J2606" s="13">
        <v>0</v>
      </c>
      <c r="K2606" s="13">
        <v>0</v>
      </c>
      <c r="L2606" s="13">
        <v>0</v>
      </c>
      <c r="M2606" s="13">
        <v>0</v>
      </c>
      <c r="N2606" s="13"/>
      <c r="O2606" s="13"/>
    </row>
    <row r="2607" spans="1:15" x14ac:dyDescent="0.35">
      <c r="A2607" s="12" t="str">
        <f t="shared" si="40"/>
        <v>DISTRIBUCION VOLUMEN X CRITERIO (kg ó litros)Otras CervezasALTA Y MEDIA ALTA</v>
      </c>
      <c r="B2607" s="12" t="s">
        <v>119</v>
      </c>
      <c r="C2607" s="12" t="s">
        <v>147</v>
      </c>
      <c r="D2607" s="12" t="s">
        <v>17</v>
      </c>
      <c r="E2607" s="13">
        <v>22.860701283408343</v>
      </c>
      <c r="F2607" s="13">
        <v>17.821859203238567</v>
      </c>
      <c r="G2607" s="13">
        <v>13.686355436587711</v>
      </c>
      <c r="H2607" s="13">
        <v>30.777176028719381</v>
      </c>
      <c r="I2607" s="13">
        <v>0</v>
      </c>
      <c r="J2607" s="13">
        <v>0</v>
      </c>
      <c r="K2607" s="13">
        <v>0</v>
      </c>
      <c r="L2607" s="13">
        <v>0</v>
      </c>
      <c r="M2607" s="13">
        <v>0</v>
      </c>
      <c r="N2607" s="13"/>
      <c r="O2607" s="13"/>
    </row>
    <row r="2608" spans="1:15" x14ac:dyDescent="0.35">
      <c r="A2608" s="12" t="str">
        <f t="shared" si="40"/>
        <v>DISTRIBUCION VOLUMEN X CRITERIO (kg ó litros)Otras CervezasMEDIA</v>
      </c>
      <c r="B2608" s="12" t="s">
        <v>119</v>
      </c>
      <c r="C2608" s="12" t="s">
        <v>147</v>
      </c>
      <c r="D2608" s="12" t="s">
        <v>18</v>
      </c>
      <c r="E2608" s="13">
        <v>33.218500783306119</v>
      </c>
      <c r="F2608" s="13">
        <v>52.296327551608066</v>
      </c>
      <c r="G2608" s="13">
        <v>43.339258406536544</v>
      </c>
      <c r="H2608" s="13">
        <v>33.625510787854815</v>
      </c>
      <c r="I2608" s="13">
        <v>0</v>
      </c>
      <c r="J2608" s="13">
        <v>0</v>
      </c>
      <c r="K2608" s="13">
        <v>0</v>
      </c>
      <c r="L2608" s="13">
        <v>0</v>
      </c>
      <c r="M2608" s="13">
        <v>0</v>
      </c>
      <c r="N2608" s="13"/>
      <c r="O2608" s="13"/>
    </row>
    <row r="2609" spans="1:15" x14ac:dyDescent="0.35">
      <c r="A2609" s="12" t="str">
        <f t="shared" si="40"/>
        <v>DISTRIBUCION VOLUMEN X CRITERIO (kg ó litros)Otras CervezasMEDIA BAJA</v>
      </c>
      <c r="B2609" s="12" t="s">
        <v>119</v>
      </c>
      <c r="C2609" s="12" t="s">
        <v>147</v>
      </c>
      <c r="D2609" s="12" t="s">
        <v>19</v>
      </c>
      <c r="E2609" s="13">
        <v>23.023712495154307</v>
      </c>
      <c r="F2609" s="13">
        <v>18.295296954340738</v>
      </c>
      <c r="G2609" s="13">
        <v>9.3685360411199934</v>
      </c>
      <c r="H2609" s="13">
        <v>9.3666650749231604</v>
      </c>
      <c r="I2609" s="13">
        <v>0</v>
      </c>
      <c r="J2609" s="13">
        <v>0</v>
      </c>
      <c r="K2609" s="13">
        <v>0</v>
      </c>
      <c r="L2609" s="13">
        <v>0</v>
      </c>
      <c r="M2609" s="13">
        <v>0</v>
      </c>
      <c r="N2609" s="13"/>
      <c r="O2609" s="13"/>
    </row>
    <row r="2610" spans="1:15" x14ac:dyDescent="0.35">
      <c r="A2610" s="12" t="str">
        <f t="shared" si="40"/>
        <v>DISTRIBUCION VOLUMEN X CRITERIO (kg ó litros)Otras CervezasBAJA</v>
      </c>
      <c r="B2610" s="12" t="s">
        <v>119</v>
      </c>
      <c r="C2610" s="12" t="s">
        <v>147</v>
      </c>
      <c r="D2610" s="12" t="s">
        <v>20</v>
      </c>
      <c r="E2610" s="13">
        <v>20.897095859536133</v>
      </c>
      <c r="F2610" s="13">
        <v>11.586516349841439</v>
      </c>
      <c r="G2610" s="13">
        <v>33.605856102379832</v>
      </c>
      <c r="H2610" s="13">
        <v>26.230643831341954</v>
      </c>
      <c r="I2610" s="13">
        <v>0</v>
      </c>
      <c r="J2610" s="13">
        <v>0</v>
      </c>
      <c r="K2610" s="13">
        <v>0</v>
      </c>
      <c r="L2610" s="13">
        <v>0</v>
      </c>
      <c r="M2610" s="13">
        <v>0</v>
      </c>
      <c r="N2610" s="13"/>
      <c r="O2610" s="13"/>
    </row>
    <row r="2611" spans="1:15" x14ac:dyDescent="0.35">
      <c r="A2611" s="12" t="str">
        <f t="shared" si="40"/>
        <v>DISTRIBUCION VOLUMEN X CRITERIO (kg ó litros)Otras CervezasHOMBRE</v>
      </c>
      <c r="B2611" s="12" t="s">
        <v>119</v>
      </c>
      <c r="C2611" s="12" t="s">
        <v>147</v>
      </c>
      <c r="D2611" s="12" t="s">
        <v>21</v>
      </c>
      <c r="E2611" s="13">
        <v>31.549647433607518</v>
      </c>
      <c r="F2611" s="13">
        <v>34.002685305136147</v>
      </c>
      <c r="G2611" s="13">
        <v>32.384310263380996</v>
      </c>
      <c r="H2611" s="13">
        <v>34.178260280499451</v>
      </c>
      <c r="I2611" s="13">
        <v>0</v>
      </c>
      <c r="J2611" s="13">
        <v>0</v>
      </c>
      <c r="K2611" s="13">
        <v>0</v>
      </c>
      <c r="L2611" s="13">
        <v>0</v>
      </c>
      <c r="M2611" s="13">
        <v>0</v>
      </c>
      <c r="N2611" s="13"/>
      <c r="O2611" s="13"/>
    </row>
    <row r="2612" spans="1:15" x14ac:dyDescent="0.35">
      <c r="A2612" s="12" t="str">
        <f t="shared" si="40"/>
        <v>DISTRIBUCION VOLUMEN X CRITERIO (kg ó litros)Otras CervezasMUJER</v>
      </c>
      <c r="B2612" s="12" t="s">
        <v>119</v>
      </c>
      <c r="C2612" s="12" t="s">
        <v>147</v>
      </c>
      <c r="D2612" s="12" t="s">
        <v>22</v>
      </c>
      <c r="E2612" s="13">
        <v>68.450360596259188</v>
      </c>
      <c r="F2612" s="13">
        <v>65.997324269339487</v>
      </c>
      <c r="G2612" s="13">
        <v>67.615697863937655</v>
      </c>
      <c r="H2612" s="13">
        <v>65.821740824542076</v>
      </c>
      <c r="I2612" s="13">
        <v>0</v>
      </c>
      <c r="J2612" s="13">
        <v>0</v>
      </c>
      <c r="K2612" s="13">
        <v>0</v>
      </c>
      <c r="L2612" s="13">
        <v>0</v>
      </c>
      <c r="M2612" s="13">
        <v>0</v>
      </c>
      <c r="N2612" s="13"/>
      <c r="O2612" s="13"/>
    </row>
    <row r="2613" spans="1:15" x14ac:dyDescent="0.35">
      <c r="A2613" s="12" t="str">
        <f t="shared" si="40"/>
        <v>DISTRIBUCION VOLUMEN X CRITERIO (kg ó litros)EspirituosasT.ESPAÑA</v>
      </c>
      <c r="B2613" s="12" t="s">
        <v>119</v>
      </c>
      <c r="C2613" s="12" t="s">
        <v>148</v>
      </c>
      <c r="D2613" s="12" t="s">
        <v>36</v>
      </c>
      <c r="E2613" s="13">
        <v>100</v>
      </c>
      <c r="F2613" s="13">
        <v>100</v>
      </c>
      <c r="G2613" s="13">
        <v>100</v>
      </c>
      <c r="H2613" s="13">
        <v>100</v>
      </c>
      <c r="I2613" s="13">
        <v>0</v>
      </c>
      <c r="J2613" s="13">
        <v>0</v>
      </c>
      <c r="K2613" s="13">
        <v>0</v>
      </c>
      <c r="L2613" s="13">
        <v>0</v>
      </c>
      <c r="M2613" s="13">
        <v>0</v>
      </c>
      <c r="N2613" s="13"/>
      <c r="O2613" s="13"/>
    </row>
    <row r="2614" spans="1:15" x14ac:dyDescent="0.35">
      <c r="A2614" s="12" t="str">
        <f t="shared" si="40"/>
        <v>DISTRIBUCION VOLUMEN X CRITERIO (kg ó litros)EspirituosasBCN AM</v>
      </c>
      <c r="B2614" s="12" t="s">
        <v>119</v>
      </c>
      <c r="C2614" s="12" t="s">
        <v>148</v>
      </c>
      <c r="D2614" s="12" t="s">
        <v>1</v>
      </c>
      <c r="E2614" s="13">
        <v>7.7953957581772011</v>
      </c>
      <c r="F2614" s="13">
        <v>8.857678130124242</v>
      </c>
      <c r="G2614" s="13">
        <v>7.2785425892758546</v>
      </c>
      <c r="H2614" s="13">
        <v>6.8681219596649417</v>
      </c>
      <c r="I2614" s="13">
        <v>0</v>
      </c>
      <c r="J2614" s="13">
        <v>0</v>
      </c>
      <c r="K2614" s="13">
        <v>0</v>
      </c>
      <c r="L2614" s="13">
        <v>0</v>
      </c>
      <c r="M2614" s="13">
        <v>0</v>
      </c>
      <c r="N2614" s="13"/>
      <c r="O2614" s="13"/>
    </row>
    <row r="2615" spans="1:15" x14ac:dyDescent="0.35">
      <c r="A2615" s="12" t="str">
        <f t="shared" si="40"/>
        <v>DISTRIBUCION VOLUMEN X CRITERIO (kg ó litros)EspirituosasREST.CAT ARAGON</v>
      </c>
      <c r="B2615" s="12" t="s">
        <v>119</v>
      </c>
      <c r="C2615" s="12" t="s">
        <v>148</v>
      </c>
      <c r="D2615" s="12" t="s">
        <v>2</v>
      </c>
      <c r="E2615" s="13">
        <v>17.168775188817463</v>
      </c>
      <c r="F2615" s="13">
        <v>17.240060986210327</v>
      </c>
      <c r="G2615" s="13">
        <v>16.565783160075405</v>
      </c>
      <c r="H2615" s="13">
        <v>14.590069032984912</v>
      </c>
      <c r="I2615" s="13">
        <v>0</v>
      </c>
      <c r="J2615" s="13">
        <v>0</v>
      </c>
      <c r="K2615" s="13">
        <v>0</v>
      </c>
      <c r="L2615" s="13">
        <v>0</v>
      </c>
      <c r="M2615" s="13">
        <v>0</v>
      </c>
      <c r="N2615" s="13"/>
      <c r="O2615" s="13"/>
    </row>
    <row r="2616" spans="1:15" x14ac:dyDescent="0.35">
      <c r="A2616" s="12" t="str">
        <f t="shared" si="40"/>
        <v>DISTRIBUCION VOLUMEN X CRITERIO (kg ó litros)EspirituosasLEVANTE</v>
      </c>
      <c r="B2616" s="12" t="s">
        <v>119</v>
      </c>
      <c r="C2616" s="12" t="s">
        <v>148</v>
      </c>
      <c r="D2616" s="12" t="s">
        <v>3</v>
      </c>
      <c r="E2616" s="13">
        <v>13.977716055001915</v>
      </c>
      <c r="F2616" s="13">
        <v>11.580261245891542</v>
      </c>
      <c r="G2616" s="13">
        <v>16.01673003940542</v>
      </c>
      <c r="H2616" s="13">
        <v>18.755891563928124</v>
      </c>
      <c r="I2616" s="13">
        <v>0</v>
      </c>
      <c r="J2616" s="13">
        <v>0</v>
      </c>
      <c r="K2616" s="13">
        <v>0</v>
      </c>
      <c r="L2616" s="13">
        <v>0</v>
      </c>
      <c r="M2616" s="13">
        <v>0</v>
      </c>
      <c r="N2616" s="13"/>
      <c r="O2616" s="13"/>
    </row>
    <row r="2617" spans="1:15" x14ac:dyDescent="0.35">
      <c r="A2617" s="12" t="str">
        <f t="shared" si="40"/>
        <v>DISTRIBUCION VOLUMEN X CRITERIO (kg ó litros)EspirituosasANDALUCIA</v>
      </c>
      <c r="B2617" s="12" t="s">
        <v>119</v>
      </c>
      <c r="C2617" s="12" t="s">
        <v>148</v>
      </c>
      <c r="D2617" s="12" t="s">
        <v>4</v>
      </c>
      <c r="E2617" s="13">
        <v>19.282325365829863</v>
      </c>
      <c r="F2617" s="13">
        <v>20.241414441874277</v>
      </c>
      <c r="G2617" s="13">
        <v>17.253027910740073</v>
      </c>
      <c r="H2617" s="13">
        <v>17.7756960907194</v>
      </c>
      <c r="I2617" s="13">
        <v>0</v>
      </c>
      <c r="J2617" s="13">
        <v>0</v>
      </c>
      <c r="K2617" s="13">
        <v>0</v>
      </c>
      <c r="L2617" s="13">
        <v>0</v>
      </c>
      <c r="M2617" s="13">
        <v>0</v>
      </c>
      <c r="N2617" s="13"/>
      <c r="O2617" s="13"/>
    </row>
    <row r="2618" spans="1:15" x14ac:dyDescent="0.35">
      <c r="A2618" s="12" t="str">
        <f t="shared" si="40"/>
        <v>DISTRIBUCION VOLUMEN X CRITERIO (kg ó litros)EspirituosasMDD AM</v>
      </c>
      <c r="B2618" s="12" t="s">
        <v>119</v>
      </c>
      <c r="C2618" s="12" t="s">
        <v>148</v>
      </c>
      <c r="D2618" s="12" t="s">
        <v>5</v>
      </c>
      <c r="E2618" s="13">
        <v>13.04334865662412</v>
      </c>
      <c r="F2618" s="13">
        <v>14.928048319128639</v>
      </c>
      <c r="G2618" s="13">
        <v>15.007588437786417</v>
      </c>
      <c r="H2618" s="13">
        <v>14.82267992557022</v>
      </c>
      <c r="I2618" s="13">
        <v>0</v>
      </c>
      <c r="J2618" s="13">
        <v>0</v>
      </c>
      <c r="K2618" s="13">
        <v>0</v>
      </c>
      <c r="L2618" s="13">
        <v>0</v>
      </c>
      <c r="M2618" s="13">
        <v>0</v>
      </c>
      <c r="N2618" s="13"/>
      <c r="O2618" s="13"/>
    </row>
    <row r="2619" spans="1:15" x14ac:dyDescent="0.35">
      <c r="A2619" s="12" t="str">
        <f t="shared" si="40"/>
        <v>DISTRIBUCION VOLUMEN X CRITERIO (kg ó litros)EspirituosasRTO CENTRO</v>
      </c>
      <c r="B2619" s="12" t="s">
        <v>119</v>
      </c>
      <c r="C2619" s="12" t="s">
        <v>148</v>
      </c>
      <c r="D2619" s="12" t="s">
        <v>6</v>
      </c>
      <c r="E2619" s="13">
        <v>10.97842259922383</v>
      </c>
      <c r="F2619" s="13">
        <v>10.554740722364286</v>
      </c>
      <c r="G2619" s="13">
        <v>13.552857603880057</v>
      </c>
      <c r="H2619" s="13">
        <v>9.453548428465723</v>
      </c>
      <c r="I2619" s="13">
        <v>0</v>
      </c>
      <c r="J2619" s="13">
        <v>0</v>
      </c>
      <c r="K2619" s="13">
        <v>0</v>
      </c>
      <c r="L2619" s="13">
        <v>0</v>
      </c>
      <c r="M2619" s="13">
        <v>0</v>
      </c>
      <c r="N2619" s="13"/>
      <c r="O2619" s="13"/>
    </row>
    <row r="2620" spans="1:15" x14ac:dyDescent="0.35">
      <c r="A2620" s="12" t="str">
        <f t="shared" si="40"/>
        <v>DISTRIBUCION VOLUMEN X CRITERIO (kg ó litros)EspirituosasNORTE-CENTRO</v>
      </c>
      <c r="B2620" s="12" t="s">
        <v>119</v>
      </c>
      <c r="C2620" s="12" t="s">
        <v>148</v>
      </c>
      <c r="D2620" s="12" t="s">
        <v>7</v>
      </c>
      <c r="E2620" s="13">
        <v>9.6227814230833477</v>
      </c>
      <c r="F2620" s="13">
        <v>8.3732555747168824</v>
      </c>
      <c r="G2620" s="13">
        <v>6.6473406141607638</v>
      </c>
      <c r="H2620" s="13">
        <v>8.3923115931898788</v>
      </c>
      <c r="I2620" s="13">
        <v>0</v>
      </c>
      <c r="J2620" s="13">
        <v>0</v>
      </c>
      <c r="K2620" s="13">
        <v>0</v>
      </c>
      <c r="L2620" s="13">
        <v>0</v>
      </c>
      <c r="M2620" s="13">
        <v>0</v>
      </c>
      <c r="N2620" s="13"/>
      <c r="O2620" s="13"/>
    </row>
    <row r="2621" spans="1:15" x14ac:dyDescent="0.35">
      <c r="A2621" s="12" t="str">
        <f t="shared" si="40"/>
        <v>DISTRIBUCION VOLUMEN X CRITERIO (kg ó litros)EspirituosasNOROESTE</v>
      </c>
      <c r="B2621" s="12" t="s">
        <v>119</v>
      </c>
      <c r="C2621" s="12" t="s">
        <v>148</v>
      </c>
      <c r="D2621" s="12" t="s">
        <v>8</v>
      </c>
      <c r="E2621" s="13">
        <v>8.1312429436119213</v>
      </c>
      <c r="F2621" s="13">
        <v>8.2245394332891983</v>
      </c>
      <c r="G2621" s="13">
        <v>7.6781339082345887</v>
      </c>
      <c r="H2621" s="13">
        <v>9.3416788618409097</v>
      </c>
      <c r="I2621" s="13">
        <v>0</v>
      </c>
      <c r="J2621" s="13">
        <v>0</v>
      </c>
      <c r="K2621" s="13">
        <v>0</v>
      </c>
      <c r="L2621" s="13">
        <v>0</v>
      </c>
      <c r="M2621" s="13">
        <v>0</v>
      </c>
      <c r="N2621" s="13"/>
      <c r="O2621" s="13"/>
    </row>
    <row r="2622" spans="1:15" x14ac:dyDescent="0.35">
      <c r="A2622" s="12" t="str">
        <f t="shared" si="40"/>
        <v>DISTRIBUCION VOLUMEN X CRITERIO (kg ó litros)Espirituosas&lt;2MIL</v>
      </c>
      <c r="B2622" s="12" t="s">
        <v>119</v>
      </c>
      <c r="C2622" s="12" t="s">
        <v>148</v>
      </c>
      <c r="D2622" s="12" t="s">
        <v>9</v>
      </c>
      <c r="E2622" s="13">
        <v>11.212490752600974</v>
      </c>
      <c r="F2622" s="13">
        <v>10.578978128474132</v>
      </c>
      <c r="G2622" s="13">
        <v>11.991375440855819</v>
      </c>
      <c r="H2622" s="13">
        <v>11.108609063298765</v>
      </c>
      <c r="I2622" s="13">
        <v>0</v>
      </c>
      <c r="J2622" s="13">
        <v>0</v>
      </c>
      <c r="K2622" s="13">
        <v>0</v>
      </c>
      <c r="L2622" s="13">
        <v>0</v>
      </c>
      <c r="M2622" s="13">
        <v>0</v>
      </c>
      <c r="N2622" s="13"/>
      <c r="O2622" s="13"/>
    </row>
    <row r="2623" spans="1:15" x14ac:dyDescent="0.35">
      <c r="A2623" s="12" t="str">
        <f t="shared" si="40"/>
        <v>DISTRIBUCION VOLUMEN X CRITERIO (kg ó litros)Espirituosas2-5MIL</v>
      </c>
      <c r="B2623" s="12" t="s">
        <v>119</v>
      </c>
      <c r="C2623" s="12" t="s">
        <v>148</v>
      </c>
      <c r="D2623" s="12" t="s">
        <v>10</v>
      </c>
      <c r="E2623" s="13">
        <v>5.0659242379607239</v>
      </c>
      <c r="F2623" s="13">
        <v>4.0690056029436175</v>
      </c>
      <c r="G2623" s="13">
        <v>3.5516565327882819</v>
      </c>
      <c r="H2623" s="13">
        <v>4.9016763104176873</v>
      </c>
      <c r="I2623" s="13">
        <v>0</v>
      </c>
      <c r="J2623" s="13">
        <v>0</v>
      </c>
      <c r="K2623" s="13">
        <v>0</v>
      </c>
      <c r="L2623" s="13">
        <v>0</v>
      </c>
      <c r="M2623" s="13">
        <v>0</v>
      </c>
      <c r="N2623" s="13"/>
      <c r="O2623" s="13"/>
    </row>
    <row r="2624" spans="1:15" x14ac:dyDescent="0.35">
      <c r="A2624" s="12" t="str">
        <f t="shared" si="40"/>
        <v>DISTRIBUCION VOLUMEN X CRITERIO (kg ó litros)Espirituosas5-10MIL</v>
      </c>
      <c r="B2624" s="12" t="s">
        <v>119</v>
      </c>
      <c r="C2624" s="12" t="s">
        <v>148</v>
      </c>
      <c r="D2624" s="12" t="s">
        <v>11</v>
      </c>
      <c r="E2624" s="13">
        <v>7.5028208727887735</v>
      </c>
      <c r="F2624" s="13">
        <v>5.8478710591436665</v>
      </c>
      <c r="G2624" s="13">
        <v>5.7957663051591526</v>
      </c>
      <c r="H2624" s="13">
        <v>5.6266707006764936</v>
      </c>
      <c r="I2624" s="13">
        <v>0</v>
      </c>
      <c r="J2624" s="13">
        <v>0</v>
      </c>
      <c r="K2624" s="13">
        <v>0</v>
      </c>
      <c r="L2624" s="13">
        <v>0</v>
      </c>
      <c r="M2624" s="13">
        <v>0</v>
      </c>
      <c r="N2624" s="13"/>
      <c r="O2624" s="13"/>
    </row>
    <row r="2625" spans="1:15" x14ac:dyDescent="0.35">
      <c r="A2625" s="12" t="str">
        <f t="shared" si="40"/>
        <v>DISTRIBUCION VOLUMEN X CRITERIO (kg ó litros)Espirituosas10-30MIL</v>
      </c>
      <c r="B2625" s="12" t="s">
        <v>119</v>
      </c>
      <c r="C2625" s="12" t="s">
        <v>148</v>
      </c>
      <c r="D2625" s="12" t="s">
        <v>12</v>
      </c>
      <c r="E2625" s="13">
        <v>19.896005729137123</v>
      </c>
      <c r="F2625" s="13">
        <v>18.210098057702066</v>
      </c>
      <c r="G2625" s="13">
        <v>18.533752312606605</v>
      </c>
      <c r="H2625" s="13">
        <v>14.285031292317896</v>
      </c>
      <c r="I2625" s="13">
        <v>0</v>
      </c>
      <c r="J2625" s="13">
        <v>0</v>
      </c>
      <c r="K2625" s="13">
        <v>0</v>
      </c>
      <c r="L2625" s="13">
        <v>0</v>
      </c>
      <c r="M2625" s="13">
        <v>0</v>
      </c>
      <c r="N2625" s="13"/>
      <c r="O2625" s="13"/>
    </row>
    <row r="2626" spans="1:15" x14ac:dyDescent="0.35">
      <c r="A2626" s="12" t="str">
        <f t="shared" si="40"/>
        <v>DISTRIBUCION VOLUMEN X CRITERIO (kg ó litros)Espirituosas30-100MIL</v>
      </c>
      <c r="B2626" s="12" t="s">
        <v>119</v>
      </c>
      <c r="C2626" s="12" t="s">
        <v>148</v>
      </c>
      <c r="D2626" s="12" t="s">
        <v>13</v>
      </c>
      <c r="E2626" s="13">
        <v>15.726003453791707</v>
      </c>
      <c r="F2626" s="13">
        <v>16.446006743235962</v>
      </c>
      <c r="G2626" s="13">
        <v>21.87853166047833</v>
      </c>
      <c r="H2626" s="13">
        <v>21.98288332066176</v>
      </c>
      <c r="I2626" s="13">
        <v>0</v>
      </c>
      <c r="J2626" s="13">
        <v>0</v>
      </c>
      <c r="K2626" s="13">
        <v>0</v>
      </c>
      <c r="L2626" s="13">
        <v>0</v>
      </c>
      <c r="M2626" s="13">
        <v>0</v>
      </c>
      <c r="N2626" s="13"/>
      <c r="O2626" s="13"/>
    </row>
    <row r="2627" spans="1:15" x14ac:dyDescent="0.35">
      <c r="A2627" s="12" t="str">
        <f t="shared" si="40"/>
        <v>DISTRIBUCION VOLUMEN X CRITERIO (kg ó litros)Espirituosas100-200MIL</v>
      </c>
      <c r="B2627" s="12" t="s">
        <v>119</v>
      </c>
      <c r="C2627" s="12" t="s">
        <v>148</v>
      </c>
      <c r="D2627" s="12" t="s">
        <v>14</v>
      </c>
      <c r="E2627" s="13">
        <v>11.668145636847685</v>
      </c>
      <c r="F2627" s="13">
        <v>10.739730412904004</v>
      </c>
      <c r="G2627" s="13">
        <v>8.5200324707103583</v>
      </c>
      <c r="H2627" s="13">
        <v>9.3842982526197112</v>
      </c>
      <c r="I2627" s="13">
        <v>0</v>
      </c>
      <c r="J2627" s="13">
        <v>0</v>
      </c>
      <c r="K2627" s="13">
        <v>0</v>
      </c>
      <c r="L2627" s="13">
        <v>0</v>
      </c>
      <c r="M2627" s="13">
        <v>0</v>
      </c>
      <c r="N2627" s="13"/>
      <c r="O2627" s="13"/>
    </row>
    <row r="2628" spans="1:15" x14ac:dyDescent="0.35">
      <c r="A2628" s="12" t="str">
        <f t="shared" ref="A2628:A2691" si="41">B2628&amp;C2628&amp;D2628</f>
        <v>DISTRIBUCION VOLUMEN X CRITERIO (kg ó litros)Espirituosas200-500MIL</v>
      </c>
      <c r="B2628" s="12" t="s">
        <v>119</v>
      </c>
      <c r="C2628" s="12" t="s">
        <v>148</v>
      </c>
      <c r="D2628" s="12" t="s">
        <v>15</v>
      </c>
      <c r="E2628" s="13">
        <v>12.137596843043088</v>
      </c>
      <c r="F2628" s="13">
        <v>13.372739918869602</v>
      </c>
      <c r="G2628" s="13">
        <v>10.166450010702638</v>
      </c>
      <c r="H2628" s="13">
        <v>13.852762236951282</v>
      </c>
      <c r="I2628" s="13">
        <v>0</v>
      </c>
      <c r="J2628" s="13">
        <v>0</v>
      </c>
      <c r="K2628" s="13">
        <v>0</v>
      </c>
      <c r="L2628" s="13">
        <v>0</v>
      </c>
      <c r="M2628" s="13">
        <v>0</v>
      </c>
      <c r="N2628" s="13"/>
      <c r="O2628" s="13"/>
    </row>
    <row r="2629" spans="1:15" x14ac:dyDescent="0.35">
      <c r="A2629" s="12" t="str">
        <f t="shared" si="41"/>
        <v>DISTRIBUCION VOLUMEN X CRITERIO (kg ó litros)Espirituosas&gt;500MIL</v>
      </c>
      <c r="B2629" s="12" t="s">
        <v>119</v>
      </c>
      <c r="C2629" s="12" t="s">
        <v>148</v>
      </c>
      <c r="D2629" s="12" t="s">
        <v>16</v>
      </c>
      <c r="E2629" s="13">
        <v>16.791021733851061</v>
      </c>
      <c r="F2629" s="13">
        <v>20.735573008576669</v>
      </c>
      <c r="G2629" s="13">
        <v>19.562440037263183</v>
      </c>
      <c r="H2629" s="13">
        <v>18.858066957234218</v>
      </c>
      <c r="I2629" s="13">
        <v>0</v>
      </c>
      <c r="J2629" s="13">
        <v>0</v>
      </c>
      <c r="K2629" s="13">
        <v>0</v>
      </c>
      <c r="L2629" s="13">
        <v>0</v>
      </c>
      <c r="M2629" s="13">
        <v>0</v>
      </c>
      <c r="N2629" s="13"/>
      <c r="O2629" s="13"/>
    </row>
    <row r="2630" spans="1:15" x14ac:dyDescent="0.35">
      <c r="A2630" s="12" t="str">
        <f t="shared" si="41"/>
        <v>DISTRIBUCION VOLUMEN X CRITERIO (kg ó litros)EspirituosasDE 15 A 19 AÑOS</v>
      </c>
      <c r="B2630" s="12" t="s">
        <v>119</v>
      </c>
      <c r="C2630" s="12" t="s">
        <v>148</v>
      </c>
      <c r="D2630" s="12" t="s">
        <v>39</v>
      </c>
      <c r="E2630" s="13">
        <v>5.4866940947673282</v>
      </c>
      <c r="F2630" s="13">
        <v>3.710106472263309</v>
      </c>
      <c r="G2630" s="13">
        <v>5.9140100498527586</v>
      </c>
      <c r="H2630" s="13">
        <v>3.3974453018609254</v>
      </c>
      <c r="I2630" s="13">
        <v>0</v>
      </c>
      <c r="J2630" s="13">
        <v>0</v>
      </c>
      <c r="K2630" s="13">
        <v>0</v>
      </c>
      <c r="L2630" s="13">
        <v>0</v>
      </c>
      <c r="M2630" s="13">
        <v>0</v>
      </c>
      <c r="N2630" s="13"/>
      <c r="O2630" s="13"/>
    </row>
    <row r="2631" spans="1:15" x14ac:dyDescent="0.35">
      <c r="A2631" s="12" t="str">
        <f t="shared" si="41"/>
        <v>DISTRIBUCION VOLUMEN X CRITERIO (kg ó litros)EspirituosasDE 20 A 24 AÑOS</v>
      </c>
      <c r="B2631" s="12" t="s">
        <v>119</v>
      </c>
      <c r="C2631" s="12" t="s">
        <v>148</v>
      </c>
      <c r="D2631" s="12" t="s">
        <v>40</v>
      </c>
      <c r="E2631" s="13">
        <v>9.3827758853969812</v>
      </c>
      <c r="F2631" s="13">
        <v>8.1254138881236528</v>
      </c>
      <c r="G2631" s="13">
        <v>6.9785451649983177</v>
      </c>
      <c r="H2631" s="13">
        <v>4.9727106196439257</v>
      </c>
      <c r="I2631" s="13">
        <v>0</v>
      </c>
      <c r="J2631" s="13">
        <v>0</v>
      </c>
      <c r="K2631" s="13">
        <v>0</v>
      </c>
      <c r="L2631" s="13">
        <v>0</v>
      </c>
      <c r="M2631" s="13">
        <v>0</v>
      </c>
      <c r="N2631" s="13"/>
      <c r="O2631" s="13"/>
    </row>
    <row r="2632" spans="1:15" x14ac:dyDescent="0.35">
      <c r="A2632" s="12" t="str">
        <f t="shared" si="41"/>
        <v>DISTRIBUCION VOLUMEN X CRITERIO (kg ó litros)EspirituosasDE 25 A 34 AÑOS</v>
      </c>
      <c r="B2632" s="12" t="s">
        <v>119</v>
      </c>
      <c r="C2632" s="12" t="s">
        <v>148</v>
      </c>
      <c r="D2632" s="12" t="s">
        <v>41</v>
      </c>
      <c r="E2632" s="13">
        <v>14.731471382888452</v>
      </c>
      <c r="F2632" s="13">
        <v>16.344063778669803</v>
      </c>
      <c r="G2632" s="13">
        <v>15.92079422812802</v>
      </c>
      <c r="H2632" s="13">
        <v>15.668679808738256</v>
      </c>
      <c r="I2632" s="13">
        <v>0</v>
      </c>
      <c r="J2632" s="13">
        <v>0</v>
      </c>
      <c r="K2632" s="13">
        <v>0</v>
      </c>
      <c r="L2632" s="13">
        <v>0</v>
      </c>
      <c r="M2632" s="13">
        <v>0</v>
      </c>
      <c r="N2632" s="13"/>
      <c r="O2632" s="13"/>
    </row>
    <row r="2633" spans="1:15" x14ac:dyDescent="0.35">
      <c r="A2633" s="12" t="str">
        <f t="shared" si="41"/>
        <v>DISTRIBUCION VOLUMEN X CRITERIO (kg ó litros)EspirituosasDE 35 A 49 AÑOS</v>
      </c>
      <c r="B2633" s="12" t="s">
        <v>119</v>
      </c>
      <c r="C2633" s="12" t="s">
        <v>148</v>
      </c>
      <c r="D2633" s="12" t="s">
        <v>42</v>
      </c>
      <c r="E2633" s="13">
        <v>24.557965470876049</v>
      </c>
      <c r="F2633" s="13">
        <v>20.824899550415445</v>
      </c>
      <c r="G2633" s="13">
        <v>19.709475343553038</v>
      </c>
      <c r="H2633" s="13">
        <v>21.160908892516797</v>
      </c>
      <c r="I2633" s="13">
        <v>0</v>
      </c>
      <c r="J2633" s="13">
        <v>0</v>
      </c>
      <c r="K2633" s="13">
        <v>0</v>
      </c>
      <c r="L2633" s="13">
        <v>0</v>
      </c>
      <c r="M2633" s="13">
        <v>0</v>
      </c>
      <c r="N2633" s="13"/>
      <c r="O2633" s="13"/>
    </row>
    <row r="2634" spans="1:15" x14ac:dyDescent="0.35">
      <c r="A2634" s="12" t="str">
        <f t="shared" si="41"/>
        <v>DISTRIBUCION VOLUMEN X CRITERIO (kg ó litros)EspirituosasDE 50 A 59 AÑOS</v>
      </c>
      <c r="B2634" s="12" t="s">
        <v>119</v>
      </c>
      <c r="C2634" s="12" t="s">
        <v>148</v>
      </c>
      <c r="D2634" s="12" t="s">
        <v>43</v>
      </c>
      <c r="E2634" s="13">
        <v>26.478598795429765</v>
      </c>
      <c r="F2634" s="13">
        <v>24.99141734314474</v>
      </c>
      <c r="G2634" s="13">
        <v>30.136580703851259</v>
      </c>
      <c r="H2634" s="13">
        <v>23.128368815716513</v>
      </c>
      <c r="I2634" s="13">
        <v>0</v>
      </c>
      <c r="J2634" s="13">
        <v>0</v>
      </c>
      <c r="K2634" s="13">
        <v>0</v>
      </c>
      <c r="L2634" s="13">
        <v>0</v>
      </c>
      <c r="M2634" s="13">
        <v>0</v>
      </c>
      <c r="N2634" s="13"/>
      <c r="O2634" s="13"/>
    </row>
    <row r="2635" spans="1:15" x14ac:dyDescent="0.35">
      <c r="A2635" s="12" t="str">
        <f t="shared" si="41"/>
        <v>DISTRIBUCION VOLUMEN X CRITERIO (kg ó litros)EspirituosasDE 60 A 75 AÑOS</v>
      </c>
      <c r="B2635" s="12" t="s">
        <v>119</v>
      </c>
      <c r="C2635" s="12" t="s">
        <v>148</v>
      </c>
      <c r="D2635" s="12" t="s">
        <v>44</v>
      </c>
      <c r="E2635" s="13">
        <v>19.362500354686553</v>
      </c>
      <c r="F2635" s="13">
        <v>26.004100955676645</v>
      </c>
      <c r="G2635" s="13">
        <v>21.340601695539227</v>
      </c>
      <c r="H2635" s="13">
        <v>31.671885950761585</v>
      </c>
      <c r="I2635" s="13">
        <v>0</v>
      </c>
      <c r="J2635" s="13">
        <v>0</v>
      </c>
      <c r="K2635" s="13">
        <v>0</v>
      </c>
      <c r="L2635" s="13">
        <v>0</v>
      </c>
      <c r="M2635" s="13">
        <v>0</v>
      </c>
      <c r="N2635" s="13"/>
      <c r="O2635" s="13"/>
    </row>
    <row r="2636" spans="1:15" x14ac:dyDescent="0.35">
      <c r="A2636" s="12" t="str">
        <f t="shared" si="41"/>
        <v>DISTRIBUCION VOLUMEN X CRITERIO (kg ó litros)EspirituosasALTA Y MEDIA ALTA</v>
      </c>
      <c r="B2636" s="12" t="s">
        <v>119</v>
      </c>
      <c r="C2636" s="12" t="s">
        <v>148</v>
      </c>
      <c r="D2636" s="12" t="s">
        <v>17</v>
      </c>
      <c r="E2636" s="13">
        <v>22.011756429012777</v>
      </c>
      <c r="F2636" s="13">
        <v>21.600441342356227</v>
      </c>
      <c r="G2636" s="13">
        <v>20.158644122769854</v>
      </c>
      <c r="H2636" s="13">
        <v>19.233439157689467</v>
      </c>
      <c r="I2636" s="13">
        <v>0</v>
      </c>
      <c r="J2636" s="13">
        <v>0</v>
      </c>
      <c r="K2636" s="13">
        <v>0</v>
      </c>
      <c r="L2636" s="13">
        <v>0</v>
      </c>
      <c r="M2636" s="13">
        <v>0</v>
      </c>
      <c r="N2636" s="13"/>
      <c r="O2636" s="13"/>
    </row>
    <row r="2637" spans="1:15" x14ac:dyDescent="0.35">
      <c r="A2637" s="12" t="str">
        <f t="shared" si="41"/>
        <v>DISTRIBUCION VOLUMEN X CRITERIO (kg ó litros)EspirituosasMEDIA</v>
      </c>
      <c r="B2637" s="12" t="s">
        <v>119</v>
      </c>
      <c r="C2637" s="12" t="s">
        <v>148</v>
      </c>
      <c r="D2637" s="12" t="s">
        <v>18</v>
      </c>
      <c r="E2637" s="13">
        <v>32.650699719555064</v>
      </c>
      <c r="F2637" s="13">
        <v>35.17675662773317</v>
      </c>
      <c r="G2637" s="13">
        <v>38.081934672305337</v>
      </c>
      <c r="H2637" s="13">
        <v>40.045715036902948</v>
      </c>
      <c r="I2637" s="13">
        <v>0</v>
      </c>
      <c r="J2637" s="13">
        <v>0</v>
      </c>
      <c r="K2637" s="13">
        <v>0</v>
      </c>
      <c r="L2637" s="13">
        <v>0</v>
      </c>
      <c r="M2637" s="13">
        <v>0</v>
      </c>
      <c r="N2637" s="13"/>
      <c r="O2637" s="13"/>
    </row>
    <row r="2638" spans="1:15" x14ac:dyDescent="0.35">
      <c r="A2638" s="12" t="str">
        <f t="shared" si="41"/>
        <v>DISTRIBUCION VOLUMEN X CRITERIO (kg ó litros)EspirituosasMEDIA BAJA</v>
      </c>
      <c r="B2638" s="12" t="s">
        <v>119</v>
      </c>
      <c r="C2638" s="12" t="s">
        <v>148</v>
      </c>
      <c r="D2638" s="12" t="s">
        <v>19</v>
      </c>
      <c r="E2638" s="13">
        <v>23.95442625594827</v>
      </c>
      <c r="F2638" s="13">
        <v>22.348598629794772</v>
      </c>
      <c r="G2638" s="13">
        <v>19.837950552633032</v>
      </c>
      <c r="H2638" s="13">
        <v>22.571092660506871</v>
      </c>
      <c r="I2638" s="13">
        <v>0</v>
      </c>
      <c r="J2638" s="13">
        <v>0</v>
      </c>
      <c r="K2638" s="13">
        <v>0</v>
      </c>
      <c r="L2638" s="13">
        <v>0</v>
      </c>
      <c r="M2638" s="13">
        <v>0</v>
      </c>
      <c r="N2638" s="13"/>
      <c r="O2638" s="13"/>
    </row>
    <row r="2639" spans="1:15" x14ac:dyDescent="0.35">
      <c r="A2639" s="12" t="str">
        <f t="shared" si="41"/>
        <v>DISTRIBUCION VOLUMEN X CRITERIO (kg ó litros)EspirituosasBAJA</v>
      </c>
      <c r="B2639" s="12" t="s">
        <v>119</v>
      </c>
      <c r="C2639" s="12" t="s">
        <v>148</v>
      </c>
      <c r="D2639" s="12" t="s">
        <v>20</v>
      </c>
      <c r="E2639" s="13">
        <v>21.383125718450312</v>
      </c>
      <c r="F2639" s="13">
        <v>20.874202005098223</v>
      </c>
      <c r="G2639" s="13">
        <v>21.921478290221508</v>
      </c>
      <c r="H2639" s="13">
        <v>18.149742866182709</v>
      </c>
      <c r="I2639" s="13">
        <v>0</v>
      </c>
      <c r="J2639" s="13">
        <v>0</v>
      </c>
      <c r="K2639" s="13">
        <v>0</v>
      </c>
      <c r="L2639" s="13">
        <v>0</v>
      </c>
      <c r="M2639" s="13">
        <v>0</v>
      </c>
      <c r="N2639" s="13"/>
      <c r="O2639" s="13"/>
    </row>
    <row r="2640" spans="1:15" x14ac:dyDescent="0.35">
      <c r="A2640" s="12" t="str">
        <f t="shared" si="41"/>
        <v>DISTRIBUCION VOLUMEN X CRITERIO (kg ó litros)EspirituosasHOMBRE</v>
      </c>
      <c r="B2640" s="12" t="s">
        <v>119</v>
      </c>
      <c r="C2640" s="12" t="s">
        <v>148</v>
      </c>
      <c r="D2640" s="12" t="s">
        <v>21</v>
      </c>
      <c r="E2640" s="13">
        <v>50.343711908516156</v>
      </c>
      <c r="F2640" s="13">
        <v>53.561699237395153</v>
      </c>
      <c r="G2640" s="13">
        <v>47.22814109402097</v>
      </c>
      <c r="H2640" s="13">
        <v>48.906034331130904</v>
      </c>
      <c r="I2640" s="13">
        <v>0</v>
      </c>
      <c r="J2640" s="13">
        <v>0</v>
      </c>
      <c r="K2640" s="13">
        <v>0</v>
      </c>
      <c r="L2640" s="13">
        <v>0</v>
      </c>
      <c r="M2640" s="13">
        <v>0</v>
      </c>
      <c r="N2640" s="13"/>
      <c r="O2640" s="13"/>
    </row>
    <row r="2641" spans="1:15" x14ac:dyDescent="0.35">
      <c r="A2641" s="12" t="str">
        <f t="shared" si="41"/>
        <v>DISTRIBUCION VOLUMEN X CRITERIO (kg ó litros)EspirituosasMUJER</v>
      </c>
      <c r="B2641" s="12" t="s">
        <v>119</v>
      </c>
      <c r="C2641" s="12" t="s">
        <v>148</v>
      </c>
      <c r="D2641" s="12" t="s">
        <v>22</v>
      </c>
      <c r="E2641" s="13">
        <v>49.656297911236351</v>
      </c>
      <c r="F2641" s="13">
        <v>46.438297592577484</v>
      </c>
      <c r="G2641" s="13">
        <v>52.771859130493581</v>
      </c>
      <c r="H2641" s="13">
        <v>51.093947823182617</v>
      </c>
      <c r="I2641" s="13">
        <v>0</v>
      </c>
      <c r="J2641" s="13">
        <v>0</v>
      </c>
      <c r="K2641" s="13">
        <v>0</v>
      </c>
      <c r="L2641" s="13">
        <v>0</v>
      </c>
      <c r="M2641" s="13">
        <v>0</v>
      </c>
      <c r="N2641" s="13"/>
      <c r="O2641" s="13"/>
    </row>
    <row r="2642" spans="1:15" x14ac:dyDescent="0.35">
      <c r="A2642" s="12" t="str">
        <f t="shared" si="41"/>
        <v>DISTRIBUCION VOLUMEN X CRITERIO (kg ó litros)WhiskyT.ESPAÑA</v>
      </c>
      <c r="B2642" s="12" t="s">
        <v>119</v>
      </c>
      <c r="C2642" s="12" t="s">
        <v>149</v>
      </c>
      <c r="D2642" s="12" t="s">
        <v>36</v>
      </c>
      <c r="E2642" s="13">
        <v>100</v>
      </c>
      <c r="F2642" s="13">
        <v>100</v>
      </c>
      <c r="G2642" s="13">
        <v>100</v>
      </c>
      <c r="H2642" s="13">
        <v>100</v>
      </c>
      <c r="I2642" s="13">
        <v>0</v>
      </c>
      <c r="J2642" s="13">
        <v>0</v>
      </c>
      <c r="K2642" s="13">
        <v>0</v>
      </c>
      <c r="L2642" s="13">
        <v>0</v>
      </c>
      <c r="M2642" s="13">
        <v>0</v>
      </c>
      <c r="N2642" s="13"/>
      <c r="O2642" s="13"/>
    </row>
    <row r="2643" spans="1:15" x14ac:dyDescent="0.35">
      <c r="A2643" s="12" t="str">
        <f t="shared" si="41"/>
        <v>DISTRIBUCION VOLUMEN X CRITERIO (kg ó litros)WhiskyBCN AM</v>
      </c>
      <c r="B2643" s="12" t="s">
        <v>119</v>
      </c>
      <c r="C2643" s="12" t="s">
        <v>149</v>
      </c>
      <c r="D2643" s="12" t="s">
        <v>1</v>
      </c>
      <c r="E2643" s="13">
        <v>11.179401671924657</v>
      </c>
      <c r="F2643" s="13">
        <v>5.7593354139752053</v>
      </c>
      <c r="G2643" s="13">
        <v>4.7497642707844774</v>
      </c>
      <c r="H2643" s="13">
        <v>7.6944222986044313</v>
      </c>
      <c r="I2643" s="13">
        <v>0</v>
      </c>
      <c r="J2643" s="13">
        <v>0</v>
      </c>
      <c r="K2643" s="13">
        <v>0</v>
      </c>
      <c r="L2643" s="13">
        <v>0</v>
      </c>
      <c r="M2643" s="13">
        <v>0</v>
      </c>
      <c r="N2643" s="13"/>
      <c r="O2643" s="13"/>
    </row>
    <row r="2644" spans="1:15" x14ac:dyDescent="0.35">
      <c r="A2644" s="12" t="str">
        <f t="shared" si="41"/>
        <v>DISTRIBUCION VOLUMEN X CRITERIO (kg ó litros)WhiskyREST.CAT ARAGON</v>
      </c>
      <c r="B2644" s="12" t="s">
        <v>119</v>
      </c>
      <c r="C2644" s="12" t="s">
        <v>149</v>
      </c>
      <c r="D2644" s="12" t="s">
        <v>2</v>
      </c>
      <c r="E2644" s="13">
        <v>11.034492745608915</v>
      </c>
      <c r="F2644" s="13">
        <v>11.173584143764996</v>
      </c>
      <c r="G2644" s="13">
        <v>5.2922359313484035</v>
      </c>
      <c r="H2644" s="13">
        <v>9.7036652341031058</v>
      </c>
      <c r="I2644" s="13">
        <v>0</v>
      </c>
      <c r="J2644" s="13">
        <v>0</v>
      </c>
      <c r="K2644" s="13">
        <v>0</v>
      </c>
      <c r="L2644" s="13">
        <v>0</v>
      </c>
      <c r="M2644" s="13">
        <v>0</v>
      </c>
      <c r="N2644" s="13"/>
      <c r="O2644" s="13"/>
    </row>
    <row r="2645" spans="1:15" x14ac:dyDescent="0.35">
      <c r="A2645" s="12" t="str">
        <f t="shared" si="41"/>
        <v>DISTRIBUCION VOLUMEN X CRITERIO (kg ó litros)WhiskyLEVANTE</v>
      </c>
      <c r="B2645" s="12" t="s">
        <v>119</v>
      </c>
      <c r="C2645" s="12" t="s">
        <v>149</v>
      </c>
      <c r="D2645" s="12" t="s">
        <v>3</v>
      </c>
      <c r="E2645" s="13">
        <v>12.695735868996891</v>
      </c>
      <c r="F2645" s="13">
        <v>8.0566215593694892</v>
      </c>
      <c r="G2645" s="13">
        <v>9.5212936650664428</v>
      </c>
      <c r="H2645" s="13">
        <v>16.648037229398415</v>
      </c>
      <c r="I2645" s="13">
        <v>0</v>
      </c>
      <c r="J2645" s="13">
        <v>0</v>
      </c>
      <c r="K2645" s="13">
        <v>0</v>
      </c>
      <c r="L2645" s="13">
        <v>0</v>
      </c>
      <c r="M2645" s="13">
        <v>0</v>
      </c>
      <c r="N2645" s="13"/>
      <c r="O2645" s="13"/>
    </row>
    <row r="2646" spans="1:15" x14ac:dyDescent="0.35">
      <c r="A2646" s="12" t="str">
        <f t="shared" si="41"/>
        <v>DISTRIBUCION VOLUMEN X CRITERIO (kg ó litros)WhiskyANDALUCIA</v>
      </c>
      <c r="B2646" s="12" t="s">
        <v>119</v>
      </c>
      <c r="C2646" s="12" t="s">
        <v>149</v>
      </c>
      <c r="D2646" s="12" t="s">
        <v>4</v>
      </c>
      <c r="E2646" s="13">
        <v>21.670372585172068</v>
      </c>
      <c r="F2646" s="13">
        <v>29.108881233536586</v>
      </c>
      <c r="G2646" s="13">
        <v>27.698353426484623</v>
      </c>
      <c r="H2646" s="13">
        <v>15.501984208177552</v>
      </c>
      <c r="I2646" s="13">
        <v>0</v>
      </c>
      <c r="J2646" s="13">
        <v>0</v>
      </c>
      <c r="K2646" s="13">
        <v>0</v>
      </c>
      <c r="L2646" s="13">
        <v>0</v>
      </c>
      <c r="M2646" s="13">
        <v>0</v>
      </c>
      <c r="N2646" s="13"/>
      <c r="O2646" s="13"/>
    </row>
    <row r="2647" spans="1:15" x14ac:dyDescent="0.35">
      <c r="A2647" s="12" t="str">
        <f t="shared" si="41"/>
        <v>DISTRIBUCION VOLUMEN X CRITERIO (kg ó litros)WhiskyMDD AM</v>
      </c>
      <c r="B2647" s="12" t="s">
        <v>119</v>
      </c>
      <c r="C2647" s="12" t="s">
        <v>149</v>
      </c>
      <c r="D2647" s="12" t="s">
        <v>5</v>
      </c>
      <c r="E2647" s="13">
        <v>9.5913279314999986</v>
      </c>
      <c r="F2647" s="13">
        <v>9.7462964887872907</v>
      </c>
      <c r="G2647" s="13">
        <v>30.774029081623571</v>
      </c>
      <c r="H2647" s="13">
        <v>27.363650203688898</v>
      </c>
      <c r="I2647" s="13">
        <v>0</v>
      </c>
      <c r="J2647" s="13">
        <v>0</v>
      </c>
      <c r="K2647" s="13">
        <v>0</v>
      </c>
      <c r="L2647" s="13">
        <v>0</v>
      </c>
      <c r="M2647" s="13">
        <v>0</v>
      </c>
      <c r="N2647" s="13"/>
      <c r="O2647" s="13"/>
    </row>
    <row r="2648" spans="1:15" x14ac:dyDescent="0.35">
      <c r="A2648" s="12" t="str">
        <f t="shared" si="41"/>
        <v>DISTRIBUCION VOLUMEN X CRITERIO (kg ó litros)WhiskyRTO CENTRO</v>
      </c>
      <c r="B2648" s="12" t="s">
        <v>119</v>
      </c>
      <c r="C2648" s="12" t="s">
        <v>149</v>
      </c>
      <c r="D2648" s="12" t="s">
        <v>6</v>
      </c>
      <c r="E2648" s="13">
        <v>23.017376882048122</v>
      </c>
      <c r="F2648" s="13">
        <v>22.620044844376714</v>
      </c>
      <c r="G2648" s="13">
        <v>14.610740781499617</v>
      </c>
      <c r="H2648" s="13">
        <v>16.508776577613261</v>
      </c>
      <c r="I2648" s="13">
        <v>0</v>
      </c>
      <c r="J2648" s="13">
        <v>0</v>
      </c>
      <c r="K2648" s="13">
        <v>0</v>
      </c>
      <c r="L2648" s="13">
        <v>0</v>
      </c>
      <c r="M2648" s="13">
        <v>0</v>
      </c>
      <c r="N2648" s="13"/>
      <c r="O2648" s="13"/>
    </row>
    <row r="2649" spans="1:15" x14ac:dyDescent="0.35">
      <c r="A2649" s="12" t="str">
        <f t="shared" si="41"/>
        <v>DISTRIBUCION VOLUMEN X CRITERIO (kg ó litros)WhiskyNORTE-CENTRO</v>
      </c>
      <c r="B2649" s="12" t="s">
        <v>119</v>
      </c>
      <c r="C2649" s="12" t="s">
        <v>149</v>
      </c>
      <c r="D2649" s="12" t="s">
        <v>7</v>
      </c>
      <c r="E2649" s="13">
        <v>4.3243259637587332</v>
      </c>
      <c r="F2649" s="13">
        <v>5.8824557526733257</v>
      </c>
      <c r="G2649" s="13">
        <v>0.9451760319283784</v>
      </c>
      <c r="H2649" s="13">
        <v>3.1276568059718115</v>
      </c>
      <c r="I2649" s="13">
        <v>0</v>
      </c>
      <c r="J2649" s="13">
        <v>0</v>
      </c>
      <c r="K2649" s="13">
        <v>0</v>
      </c>
      <c r="L2649" s="13">
        <v>0</v>
      </c>
      <c r="M2649" s="13">
        <v>0</v>
      </c>
      <c r="N2649" s="13"/>
      <c r="O2649" s="13"/>
    </row>
    <row r="2650" spans="1:15" x14ac:dyDescent="0.35">
      <c r="A2650" s="12" t="str">
        <f t="shared" si="41"/>
        <v>DISTRIBUCION VOLUMEN X CRITERIO (kg ó litros)WhiskyNOROESTE</v>
      </c>
      <c r="B2650" s="12" t="s">
        <v>119</v>
      </c>
      <c r="C2650" s="12" t="s">
        <v>149</v>
      </c>
      <c r="D2650" s="12" t="s">
        <v>8</v>
      </c>
      <c r="E2650" s="13">
        <v>6.486965689057989</v>
      </c>
      <c r="F2650" s="13">
        <v>7.6527752082527698</v>
      </c>
      <c r="G2650" s="13">
        <v>6.4084163943632628</v>
      </c>
      <c r="H2650" s="13">
        <v>3.4517992756120499</v>
      </c>
      <c r="I2650" s="13">
        <v>0</v>
      </c>
      <c r="J2650" s="13">
        <v>0</v>
      </c>
      <c r="K2650" s="13">
        <v>0</v>
      </c>
      <c r="L2650" s="13">
        <v>0</v>
      </c>
      <c r="M2650" s="13">
        <v>0</v>
      </c>
      <c r="N2650" s="13"/>
      <c r="O2650" s="13"/>
    </row>
    <row r="2651" spans="1:15" x14ac:dyDescent="0.35">
      <c r="A2651" s="12" t="str">
        <f t="shared" si="41"/>
        <v>DISTRIBUCION VOLUMEN X CRITERIO (kg ó litros)Whisky&lt;2MIL</v>
      </c>
      <c r="B2651" s="12" t="s">
        <v>119</v>
      </c>
      <c r="C2651" s="12" t="s">
        <v>149</v>
      </c>
      <c r="D2651" s="12" t="s">
        <v>9</v>
      </c>
      <c r="E2651" s="13">
        <v>9.0169515957524879</v>
      </c>
      <c r="F2651" s="13">
        <v>13.428057589890011</v>
      </c>
      <c r="G2651" s="13">
        <v>2.8135144645190926</v>
      </c>
      <c r="H2651" s="13">
        <v>2.0023337615042052</v>
      </c>
      <c r="I2651" s="13">
        <v>0</v>
      </c>
      <c r="J2651" s="13">
        <v>0</v>
      </c>
      <c r="K2651" s="13">
        <v>0</v>
      </c>
      <c r="L2651" s="13">
        <v>0</v>
      </c>
      <c r="M2651" s="13">
        <v>0</v>
      </c>
      <c r="N2651" s="13"/>
      <c r="O2651" s="13"/>
    </row>
    <row r="2652" spans="1:15" x14ac:dyDescent="0.35">
      <c r="A2652" s="12" t="str">
        <f t="shared" si="41"/>
        <v>DISTRIBUCION VOLUMEN X CRITERIO (kg ó litros)Whisky2-5MIL</v>
      </c>
      <c r="B2652" s="12" t="s">
        <v>119</v>
      </c>
      <c r="C2652" s="12" t="s">
        <v>149</v>
      </c>
      <c r="D2652" s="12" t="s">
        <v>10</v>
      </c>
      <c r="E2652" s="13">
        <v>3.8000417060968732</v>
      </c>
      <c r="F2652" s="13">
        <v>3.448359447330855</v>
      </c>
      <c r="G2652" s="13">
        <v>4.3715907783381072</v>
      </c>
      <c r="H2652" s="13">
        <v>7.9067164134275352</v>
      </c>
      <c r="I2652" s="13">
        <v>0</v>
      </c>
      <c r="J2652" s="13">
        <v>0</v>
      </c>
      <c r="K2652" s="13">
        <v>0</v>
      </c>
      <c r="L2652" s="13">
        <v>0</v>
      </c>
      <c r="M2652" s="13">
        <v>0</v>
      </c>
      <c r="N2652" s="13"/>
      <c r="O2652" s="13"/>
    </row>
    <row r="2653" spans="1:15" x14ac:dyDescent="0.35">
      <c r="A2653" s="12" t="str">
        <f t="shared" si="41"/>
        <v>DISTRIBUCION VOLUMEN X CRITERIO (kg ó litros)Whisky5-10MIL</v>
      </c>
      <c r="B2653" s="12" t="s">
        <v>119</v>
      </c>
      <c r="C2653" s="12" t="s">
        <v>149</v>
      </c>
      <c r="D2653" s="12" t="s">
        <v>11</v>
      </c>
      <c r="E2653" s="13">
        <v>6.0897673677886139</v>
      </c>
      <c r="F2653" s="13">
        <v>1.8592109392673588</v>
      </c>
      <c r="G2653" s="13">
        <v>1.6473891180309932</v>
      </c>
      <c r="H2653" s="13">
        <v>3.1203429844097261</v>
      </c>
      <c r="I2653" s="13">
        <v>0</v>
      </c>
      <c r="J2653" s="13">
        <v>0</v>
      </c>
      <c r="K2653" s="13">
        <v>0</v>
      </c>
      <c r="L2653" s="13">
        <v>0</v>
      </c>
      <c r="M2653" s="13">
        <v>0</v>
      </c>
      <c r="N2653" s="13"/>
      <c r="O2653" s="13"/>
    </row>
    <row r="2654" spans="1:15" x14ac:dyDescent="0.35">
      <c r="A2654" s="12" t="str">
        <f t="shared" si="41"/>
        <v>DISTRIBUCION VOLUMEN X CRITERIO (kg ó litros)Whisky10-30MIL</v>
      </c>
      <c r="B2654" s="12" t="s">
        <v>119</v>
      </c>
      <c r="C2654" s="12" t="s">
        <v>149</v>
      </c>
      <c r="D2654" s="12" t="s">
        <v>12</v>
      </c>
      <c r="E2654" s="13">
        <v>22.7146990454888</v>
      </c>
      <c r="F2654" s="13">
        <v>18.998602251448979</v>
      </c>
      <c r="G2654" s="13">
        <v>10.692571331972003</v>
      </c>
      <c r="H2654" s="13">
        <v>10.203065501962399</v>
      </c>
      <c r="I2654" s="13">
        <v>0</v>
      </c>
      <c r="J2654" s="13">
        <v>0</v>
      </c>
      <c r="K2654" s="13">
        <v>0</v>
      </c>
      <c r="L2654" s="13">
        <v>0</v>
      </c>
      <c r="M2654" s="13">
        <v>0</v>
      </c>
      <c r="N2654" s="13"/>
      <c r="O2654" s="13"/>
    </row>
    <row r="2655" spans="1:15" x14ac:dyDescent="0.35">
      <c r="A2655" s="12" t="str">
        <f t="shared" si="41"/>
        <v>DISTRIBUCION VOLUMEN X CRITERIO (kg ó litros)Whisky30-100MIL</v>
      </c>
      <c r="B2655" s="12" t="s">
        <v>119</v>
      </c>
      <c r="C2655" s="12" t="s">
        <v>149</v>
      </c>
      <c r="D2655" s="12" t="s">
        <v>13</v>
      </c>
      <c r="E2655" s="13">
        <v>21.897960218759842</v>
      </c>
      <c r="F2655" s="13">
        <v>22.795675681530117</v>
      </c>
      <c r="G2655" s="13">
        <v>16.847943339706532</v>
      </c>
      <c r="H2655" s="13">
        <v>14.916422250070802</v>
      </c>
      <c r="I2655" s="13">
        <v>0</v>
      </c>
      <c r="J2655" s="13">
        <v>0</v>
      </c>
      <c r="K2655" s="13">
        <v>0</v>
      </c>
      <c r="L2655" s="13">
        <v>0</v>
      </c>
      <c r="M2655" s="13">
        <v>0</v>
      </c>
      <c r="N2655" s="13"/>
      <c r="O2655" s="13"/>
    </row>
    <row r="2656" spans="1:15" x14ac:dyDescent="0.35">
      <c r="A2656" s="12" t="str">
        <f t="shared" si="41"/>
        <v>DISTRIBUCION VOLUMEN X CRITERIO (kg ó litros)Whisky100-200MIL</v>
      </c>
      <c r="B2656" s="12" t="s">
        <v>119</v>
      </c>
      <c r="C2656" s="12" t="s">
        <v>149</v>
      </c>
      <c r="D2656" s="12" t="s">
        <v>14</v>
      </c>
      <c r="E2656" s="13">
        <v>8.4424619718613094</v>
      </c>
      <c r="F2656" s="13">
        <v>10.675971845495038</v>
      </c>
      <c r="G2656" s="13">
        <v>12.542798647905713</v>
      </c>
      <c r="H2656" s="13">
        <v>5.5702637025424506</v>
      </c>
      <c r="I2656" s="13">
        <v>0</v>
      </c>
      <c r="J2656" s="13">
        <v>0</v>
      </c>
      <c r="K2656" s="13">
        <v>0</v>
      </c>
      <c r="L2656" s="13">
        <v>0</v>
      </c>
      <c r="M2656" s="13">
        <v>0</v>
      </c>
      <c r="N2656" s="13"/>
      <c r="O2656" s="13"/>
    </row>
    <row r="2657" spans="1:15" x14ac:dyDescent="0.35">
      <c r="A2657" s="12" t="str">
        <f t="shared" si="41"/>
        <v>DISTRIBUCION VOLUMEN X CRITERIO (kg ó litros)Whisky200-500MIL</v>
      </c>
      <c r="B2657" s="12" t="s">
        <v>119</v>
      </c>
      <c r="C2657" s="12" t="s">
        <v>149</v>
      </c>
      <c r="D2657" s="12" t="s">
        <v>15</v>
      </c>
      <c r="E2657" s="13">
        <v>12.47069982296666</v>
      </c>
      <c r="F2657" s="13">
        <v>10.82512618856895</v>
      </c>
      <c r="G2657" s="13">
        <v>12.66256482186227</v>
      </c>
      <c r="H2657" s="13">
        <v>21.452818788740505</v>
      </c>
      <c r="I2657" s="13">
        <v>0</v>
      </c>
      <c r="J2657" s="13">
        <v>0</v>
      </c>
      <c r="K2657" s="13">
        <v>0</v>
      </c>
      <c r="L2657" s="13">
        <v>0</v>
      </c>
      <c r="M2657" s="13">
        <v>0</v>
      </c>
      <c r="N2657" s="13"/>
      <c r="O2657" s="13"/>
    </row>
    <row r="2658" spans="1:15" x14ac:dyDescent="0.35">
      <c r="A2658" s="12" t="str">
        <f t="shared" si="41"/>
        <v>DISTRIBUCION VOLUMEN X CRITERIO (kg ó litros)Whisky&gt;500MIL</v>
      </c>
      <c r="B2658" s="12" t="s">
        <v>119</v>
      </c>
      <c r="C2658" s="12" t="s">
        <v>149</v>
      </c>
      <c r="D2658" s="12" t="s">
        <v>16</v>
      </c>
      <c r="E2658" s="13">
        <v>15.567422006321744</v>
      </c>
      <c r="F2658" s="13">
        <v>17.968993080143967</v>
      </c>
      <c r="G2658" s="13">
        <v>38.421641044563508</v>
      </c>
      <c r="H2658" s="13">
        <v>34.828025114212245</v>
      </c>
      <c r="I2658" s="13">
        <v>0</v>
      </c>
      <c r="J2658" s="13">
        <v>0</v>
      </c>
      <c r="K2658" s="13">
        <v>0</v>
      </c>
      <c r="L2658" s="13">
        <v>0</v>
      </c>
      <c r="M2658" s="13">
        <v>0</v>
      </c>
      <c r="N2658" s="13"/>
      <c r="O2658" s="13"/>
    </row>
    <row r="2659" spans="1:15" x14ac:dyDescent="0.35">
      <c r="A2659" s="12" t="str">
        <f t="shared" si="41"/>
        <v>DISTRIBUCION VOLUMEN X CRITERIO (kg ó litros)WhiskyDE 15 A 19 AÑOS</v>
      </c>
      <c r="B2659" s="12" t="s">
        <v>119</v>
      </c>
      <c r="C2659" s="12" t="s">
        <v>149</v>
      </c>
      <c r="D2659" s="12" t="s">
        <v>39</v>
      </c>
      <c r="E2659" s="13">
        <v>1.9638399871381065</v>
      </c>
      <c r="F2659" s="13" t="s">
        <v>212</v>
      </c>
      <c r="G2659" s="13">
        <v>1.2186399261479928</v>
      </c>
      <c r="H2659" s="13">
        <v>1.1807544976381823</v>
      </c>
      <c r="I2659" s="13">
        <v>0</v>
      </c>
      <c r="J2659" s="13">
        <v>0</v>
      </c>
      <c r="K2659" s="13">
        <v>0</v>
      </c>
      <c r="L2659" s="13">
        <v>0</v>
      </c>
      <c r="M2659" s="13">
        <v>0</v>
      </c>
      <c r="N2659" s="13"/>
      <c r="O2659" s="13"/>
    </row>
    <row r="2660" spans="1:15" x14ac:dyDescent="0.35">
      <c r="A2660" s="12" t="str">
        <f t="shared" si="41"/>
        <v>DISTRIBUCION VOLUMEN X CRITERIO (kg ó litros)WhiskyDE 20 A 24 AÑOS</v>
      </c>
      <c r="B2660" s="12" t="s">
        <v>119</v>
      </c>
      <c r="C2660" s="12" t="s">
        <v>149</v>
      </c>
      <c r="D2660" s="12" t="s">
        <v>40</v>
      </c>
      <c r="E2660" s="13">
        <v>2.58926748711011</v>
      </c>
      <c r="F2660" s="13">
        <v>2.5837136047711806</v>
      </c>
      <c r="G2660" s="13">
        <v>1.9751668957362376</v>
      </c>
      <c r="H2660" s="13">
        <v>1.3852998292842107</v>
      </c>
      <c r="I2660" s="13">
        <v>0</v>
      </c>
      <c r="J2660" s="13">
        <v>0</v>
      </c>
      <c r="K2660" s="13">
        <v>0</v>
      </c>
      <c r="L2660" s="13">
        <v>0</v>
      </c>
      <c r="M2660" s="13">
        <v>0</v>
      </c>
      <c r="N2660" s="13"/>
      <c r="O2660" s="13"/>
    </row>
    <row r="2661" spans="1:15" x14ac:dyDescent="0.35">
      <c r="A2661" s="12" t="str">
        <f t="shared" si="41"/>
        <v>DISTRIBUCION VOLUMEN X CRITERIO (kg ó litros)WhiskyDE 25 A 34 AÑOS</v>
      </c>
      <c r="B2661" s="12" t="s">
        <v>119</v>
      </c>
      <c r="C2661" s="12" t="s">
        <v>149</v>
      </c>
      <c r="D2661" s="12" t="s">
        <v>41</v>
      </c>
      <c r="E2661" s="13">
        <v>8.9926124150436593</v>
      </c>
      <c r="F2661" s="13">
        <v>5.100429344387277</v>
      </c>
      <c r="G2661" s="13">
        <v>5.4304799648020872</v>
      </c>
      <c r="H2661" s="13">
        <v>4.98014190085118</v>
      </c>
      <c r="I2661" s="13">
        <v>0</v>
      </c>
      <c r="J2661" s="13">
        <v>0</v>
      </c>
      <c r="K2661" s="13">
        <v>0</v>
      </c>
      <c r="L2661" s="13">
        <v>0</v>
      </c>
      <c r="M2661" s="13">
        <v>0</v>
      </c>
      <c r="N2661" s="13"/>
      <c r="O2661" s="13"/>
    </row>
    <row r="2662" spans="1:15" x14ac:dyDescent="0.35">
      <c r="A2662" s="12" t="str">
        <f t="shared" si="41"/>
        <v>DISTRIBUCION VOLUMEN X CRITERIO (kg ó litros)WhiskyDE 35 A 49 AÑOS</v>
      </c>
      <c r="B2662" s="12" t="s">
        <v>119</v>
      </c>
      <c r="C2662" s="12" t="s">
        <v>149</v>
      </c>
      <c r="D2662" s="12" t="s">
        <v>42</v>
      </c>
      <c r="E2662" s="13">
        <v>27.147015695139089</v>
      </c>
      <c r="F2662" s="13">
        <v>16.214929111968836</v>
      </c>
      <c r="G2662" s="13">
        <v>12.587468839751381</v>
      </c>
      <c r="H2662" s="13">
        <v>17.288628282653086</v>
      </c>
      <c r="I2662" s="13">
        <v>0</v>
      </c>
      <c r="J2662" s="13">
        <v>0</v>
      </c>
      <c r="K2662" s="13">
        <v>0</v>
      </c>
      <c r="L2662" s="13">
        <v>0</v>
      </c>
      <c r="M2662" s="13">
        <v>0</v>
      </c>
      <c r="N2662" s="13"/>
      <c r="O2662" s="13"/>
    </row>
    <row r="2663" spans="1:15" x14ac:dyDescent="0.35">
      <c r="A2663" s="12" t="str">
        <f t="shared" si="41"/>
        <v>DISTRIBUCION VOLUMEN X CRITERIO (kg ó litros)WhiskyDE 50 A 59 AÑOS</v>
      </c>
      <c r="B2663" s="12" t="s">
        <v>119</v>
      </c>
      <c r="C2663" s="12" t="s">
        <v>149</v>
      </c>
      <c r="D2663" s="12" t="s">
        <v>43</v>
      </c>
      <c r="E2663" s="13">
        <v>31.863309998290703</v>
      </c>
      <c r="F2663" s="13">
        <v>25.10648526384508</v>
      </c>
      <c r="G2663" s="13">
        <v>24.422626458682437</v>
      </c>
      <c r="H2663" s="13">
        <v>19.477639160307167</v>
      </c>
      <c r="I2663" s="13">
        <v>0</v>
      </c>
      <c r="J2663" s="13">
        <v>0</v>
      </c>
      <c r="K2663" s="13">
        <v>0</v>
      </c>
      <c r="L2663" s="13">
        <v>0</v>
      </c>
      <c r="M2663" s="13">
        <v>0</v>
      </c>
      <c r="N2663" s="13"/>
      <c r="O2663" s="13"/>
    </row>
    <row r="2664" spans="1:15" x14ac:dyDescent="0.35">
      <c r="A2664" s="12" t="str">
        <f t="shared" si="41"/>
        <v>DISTRIBUCION VOLUMEN X CRITERIO (kg ó litros)WhiskyDE 60 A 75 AÑOS</v>
      </c>
      <c r="B2664" s="12" t="s">
        <v>119</v>
      </c>
      <c r="C2664" s="12" t="s">
        <v>149</v>
      </c>
      <c r="D2664" s="12" t="s">
        <v>44</v>
      </c>
      <c r="E2664" s="13">
        <v>27.443951884572147</v>
      </c>
      <c r="F2664" s="13">
        <v>50.99443056824353</v>
      </c>
      <c r="G2664" s="13">
        <v>54.365613679515768</v>
      </c>
      <c r="H2664" s="13">
        <v>55.68753924666575</v>
      </c>
      <c r="I2664" s="13">
        <v>0</v>
      </c>
      <c r="J2664" s="13">
        <v>0</v>
      </c>
      <c r="K2664" s="13">
        <v>0</v>
      </c>
      <c r="L2664" s="13">
        <v>0</v>
      </c>
      <c r="M2664" s="13">
        <v>0</v>
      </c>
      <c r="N2664" s="13"/>
      <c r="O2664" s="13"/>
    </row>
    <row r="2665" spans="1:15" x14ac:dyDescent="0.35">
      <c r="A2665" s="12" t="str">
        <f t="shared" si="41"/>
        <v>DISTRIBUCION VOLUMEN X CRITERIO (kg ó litros)WhiskyALTA Y MEDIA ALTA</v>
      </c>
      <c r="B2665" s="12" t="s">
        <v>119</v>
      </c>
      <c r="C2665" s="12" t="s">
        <v>149</v>
      </c>
      <c r="D2665" s="12" t="s">
        <v>17</v>
      </c>
      <c r="E2665" s="13">
        <v>24.395432612696315</v>
      </c>
      <c r="F2665" s="13">
        <v>21.339145141140328</v>
      </c>
      <c r="G2665" s="13">
        <v>24.367333414898475</v>
      </c>
      <c r="H2665" s="13">
        <v>28.351215045342986</v>
      </c>
      <c r="I2665" s="13">
        <v>0</v>
      </c>
      <c r="J2665" s="13">
        <v>0</v>
      </c>
      <c r="K2665" s="13">
        <v>0</v>
      </c>
      <c r="L2665" s="13">
        <v>0</v>
      </c>
      <c r="M2665" s="13">
        <v>0</v>
      </c>
      <c r="N2665" s="13"/>
      <c r="O2665" s="13"/>
    </row>
    <row r="2666" spans="1:15" x14ac:dyDescent="0.35">
      <c r="A2666" s="12" t="str">
        <f t="shared" si="41"/>
        <v>DISTRIBUCION VOLUMEN X CRITERIO (kg ó litros)WhiskyMEDIA</v>
      </c>
      <c r="B2666" s="12" t="s">
        <v>119</v>
      </c>
      <c r="C2666" s="12" t="s">
        <v>149</v>
      </c>
      <c r="D2666" s="12" t="s">
        <v>18</v>
      </c>
      <c r="E2666" s="13">
        <v>40.127872472969067</v>
      </c>
      <c r="F2666" s="13">
        <v>38.464626263857241</v>
      </c>
      <c r="G2666" s="13">
        <v>19.08953184982699</v>
      </c>
      <c r="H2666" s="13">
        <v>23.531837259210182</v>
      </c>
      <c r="I2666" s="13">
        <v>0</v>
      </c>
      <c r="J2666" s="13">
        <v>0</v>
      </c>
      <c r="K2666" s="13">
        <v>0</v>
      </c>
      <c r="L2666" s="13">
        <v>0</v>
      </c>
      <c r="M2666" s="13">
        <v>0</v>
      </c>
      <c r="N2666" s="13"/>
      <c r="O2666" s="13"/>
    </row>
    <row r="2667" spans="1:15" x14ac:dyDescent="0.35">
      <c r="A2667" s="12" t="str">
        <f t="shared" si="41"/>
        <v>DISTRIBUCION VOLUMEN X CRITERIO (kg ó litros)WhiskyMEDIA BAJA</v>
      </c>
      <c r="B2667" s="12" t="s">
        <v>119</v>
      </c>
      <c r="C2667" s="12" t="s">
        <v>149</v>
      </c>
      <c r="D2667" s="12" t="s">
        <v>19</v>
      </c>
      <c r="E2667" s="13">
        <v>24.826682161822522</v>
      </c>
      <c r="F2667" s="13">
        <v>22.017978182040917</v>
      </c>
      <c r="G2667" s="13">
        <v>16.762466015413725</v>
      </c>
      <c r="H2667" s="13">
        <v>39.943232243290659</v>
      </c>
      <c r="I2667" s="13">
        <v>0</v>
      </c>
      <c r="J2667" s="13">
        <v>0</v>
      </c>
      <c r="K2667" s="13">
        <v>0</v>
      </c>
      <c r="L2667" s="13">
        <v>0</v>
      </c>
      <c r="M2667" s="13">
        <v>0</v>
      </c>
      <c r="N2667" s="13"/>
      <c r="O2667" s="13"/>
    </row>
    <row r="2668" spans="1:15" x14ac:dyDescent="0.35">
      <c r="A2668" s="12" t="str">
        <f t="shared" si="41"/>
        <v>DISTRIBUCION VOLUMEN X CRITERIO (kg ó litros)WhiskyBAJA</v>
      </c>
      <c r="B2668" s="12" t="s">
        <v>119</v>
      </c>
      <c r="C2668" s="12" t="s">
        <v>149</v>
      </c>
      <c r="D2668" s="12" t="s">
        <v>20</v>
      </c>
      <c r="E2668" s="13">
        <v>10.650027293327486</v>
      </c>
      <c r="F2668" s="13">
        <v>18.178247479054715</v>
      </c>
      <c r="G2668" s="13">
        <v>39.780668040949188</v>
      </c>
      <c r="H2668" s="13">
        <v>8.1737040752420409</v>
      </c>
      <c r="I2668" s="13">
        <v>0</v>
      </c>
      <c r="J2668" s="13">
        <v>0</v>
      </c>
      <c r="K2668" s="13">
        <v>0</v>
      </c>
      <c r="L2668" s="13">
        <v>0</v>
      </c>
      <c r="M2668" s="13">
        <v>0</v>
      </c>
      <c r="N2668" s="13"/>
      <c r="O2668" s="13"/>
    </row>
    <row r="2669" spans="1:15" x14ac:dyDescent="0.35">
      <c r="A2669" s="12" t="str">
        <f t="shared" si="41"/>
        <v>DISTRIBUCION VOLUMEN X CRITERIO (kg ó litros)WhiskyHOMBRE</v>
      </c>
      <c r="B2669" s="12" t="s">
        <v>119</v>
      </c>
      <c r="C2669" s="12" t="s">
        <v>149</v>
      </c>
      <c r="D2669" s="12" t="s">
        <v>21</v>
      </c>
      <c r="E2669" s="13">
        <v>74.084122328103476</v>
      </c>
      <c r="F2669" s="13">
        <v>69.202872861750166</v>
      </c>
      <c r="G2669" s="13">
        <v>67.645935416781697</v>
      </c>
      <c r="H2669" s="13">
        <v>70.082043908227661</v>
      </c>
      <c r="I2669" s="13">
        <v>0</v>
      </c>
      <c r="J2669" s="13">
        <v>0</v>
      </c>
      <c r="K2669" s="13">
        <v>0</v>
      </c>
      <c r="L2669" s="13">
        <v>0</v>
      </c>
      <c r="M2669" s="13">
        <v>0</v>
      </c>
      <c r="N2669" s="13"/>
      <c r="O2669" s="13"/>
    </row>
    <row r="2670" spans="1:15" x14ac:dyDescent="0.35">
      <c r="A2670" s="12" t="str">
        <f t="shared" si="41"/>
        <v>DISTRIBUCION VOLUMEN X CRITERIO (kg ó litros)WhiskyMUJER</v>
      </c>
      <c r="B2670" s="12" t="s">
        <v>119</v>
      </c>
      <c r="C2670" s="12" t="s">
        <v>149</v>
      </c>
      <c r="D2670" s="12" t="s">
        <v>22</v>
      </c>
      <c r="E2670" s="13">
        <v>25.915878105950725</v>
      </c>
      <c r="F2670" s="13">
        <v>30.797109746898649</v>
      </c>
      <c r="G2670" s="13">
        <v>32.354074505772893</v>
      </c>
      <c r="H2670" s="13">
        <v>29.917942047656332</v>
      </c>
      <c r="I2670" s="13">
        <v>0</v>
      </c>
      <c r="J2670" s="13">
        <v>0</v>
      </c>
      <c r="K2670" s="13">
        <v>0</v>
      </c>
      <c r="L2670" s="13">
        <v>0</v>
      </c>
      <c r="M2670" s="13">
        <v>0</v>
      </c>
      <c r="N2670" s="13"/>
      <c r="O2670" s="13"/>
    </row>
    <row r="2671" spans="1:15" x14ac:dyDescent="0.35">
      <c r="A2671" s="12" t="str">
        <f t="shared" si="41"/>
        <v>DISTRIBUCION VOLUMEN X CRITERIO (kg ó litros)BrandyT.ESPAÑA</v>
      </c>
      <c r="B2671" s="12" t="s">
        <v>119</v>
      </c>
      <c r="C2671" s="12" t="s">
        <v>150</v>
      </c>
      <c r="D2671" s="12" t="s">
        <v>36</v>
      </c>
      <c r="E2671" s="13">
        <v>100</v>
      </c>
      <c r="F2671" s="13">
        <v>100</v>
      </c>
      <c r="G2671" s="13">
        <v>100</v>
      </c>
      <c r="H2671" s="13">
        <v>100</v>
      </c>
      <c r="I2671" s="13">
        <v>0</v>
      </c>
      <c r="J2671" s="13">
        <v>0</v>
      </c>
      <c r="K2671" s="13">
        <v>0</v>
      </c>
      <c r="L2671" s="13">
        <v>0</v>
      </c>
      <c r="M2671" s="13">
        <v>0</v>
      </c>
      <c r="N2671" s="13"/>
      <c r="O2671" s="13"/>
    </row>
    <row r="2672" spans="1:15" x14ac:dyDescent="0.35">
      <c r="A2672" s="12" t="str">
        <f t="shared" si="41"/>
        <v>DISTRIBUCION VOLUMEN X CRITERIO (kg ó litros)BrandyBCN AM</v>
      </c>
      <c r="B2672" s="12" t="s">
        <v>119</v>
      </c>
      <c r="C2672" s="12" t="s">
        <v>150</v>
      </c>
      <c r="D2672" s="12" t="s">
        <v>1</v>
      </c>
      <c r="E2672" s="13">
        <v>7.7177184567061223</v>
      </c>
      <c r="F2672" s="13">
        <v>2.1549954264522846</v>
      </c>
      <c r="G2672" s="13">
        <v>3.1724245823817436</v>
      </c>
      <c r="H2672" s="13">
        <v>11.196729398199919</v>
      </c>
      <c r="I2672" s="13">
        <v>0</v>
      </c>
      <c r="J2672" s="13">
        <v>0</v>
      </c>
      <c r="K2672" s="13">
        <v>0</v>
      </c>
      <c r="L2672" s="13">
        <v>0</v>
      </c>
      <c r="M2672" s="13">
        <v>0</v>
      </c>
      <c r="N2672" s="13"/>
      <c r="O2672" s="13"/>
    </row>
    <row r="2673" spans="1:15" x14ac:dyDescent="0.35">
      <c r="A2673" s="12" t="str">
        <f t="shared" si="41"/>
        <v>DISTRIBUCION VOLUMEN X CRITERIO (kg ó litros)BrandyREST.CAT ARAGON</v>
      </c>
      <c r="B2673" s="12" t="s">
        <v>119</v>
      </c>
      <c r="C2673" s="12" t="s">
        <v>150</v>
      </c>
      <c r="D2673" s="12" t="s">
        <v>2</v>
      </c>
      <c r="E2673" s="13">
        <v>9.3793127439580601</v>
      </c>
      <c r="F2673" s="13">
        <v>4.5541429476193693</v>
      </c>
      <c r="G2673" s="13">
        <v>7.3615758007373122</v>
      </c>
      <c r="H2673" s="13">
        <v>17.38322722293421</v>
      </c>
      <c r="I2673" s="13">
        <v>0</v>
      </c>
      <c r="J2673" s="13">
        <v>0</v>
      </c>
      <c r="K2673" s="13">
        <v>0</v>
      </c>
      <c r="L2673" s="13">
        <v>0</v>
      </c>
      <c r="M2673" s="13">
        <v>0</v>
      </c>
      <c r="N2673" s="13"/>
      <c r="O2673" s="13"/>
    </row>
    <row r="2674" spans="1:15" x14ac:dyDescent="0.35">
      <c r="A2674" s="12" t="str">
        <f t="shared" si="41"/>
        <v>DISTRIBUCION VOLUMEN X CRITERIO (kg ó litros)BrandyLEVANTE</v>
      </c>
      <c r="B2674" s="12" t="s">
        <v>119</v>
      </c>
      <c r="C2674" s="12" t="s">
        <v>150</v>
      </c>
      <c r="D2674" s="12" t="s">
        <v>3</v>
      </c>
      <c r="E2674" s="13">
        <v>28.810863785496327</v>
      </c>
      <c r="F2674" s="13">
        <v>59.009388110318675</v>
      </c>
      <c r="G2674" s="13">
        <v>59.529026431830054</v>
      </c>
      <c r="H2674" s="13">
        <v>45.23034607362861</v>
      </c>
      <c r="I2674" s="13">
        <v>0</v>
      </c>
      <c r="J2674" s="13">
        <v>0</v>
      </c>
      <c r="K2674" s="13">
        <v>0</v>
      </c>
      <c r="L2674" s="13">
        <v>0</v>
      </c>
      <c r="M2674" s="13">
        <v>0</v>
      </c>
      <c r="N2674" s="13"/>
      <c r="O2674" s="13"/>
    </row>
    <row r="2675" spans="1:15" x14ac:dyDescent="0.35">
      <c r="A2675" s="12" t="str">
        <f t="shared" si="41"/>
        <v>DISTRIBUCION VOLUMEN X CRITERIO (kg ó litros)BrandyANDALUCIA</v>
      </c>
      <c r="B2675" s="12" t="s">
        <v>119</v>
      </c>
      <c r="C2675" s="12" t="s">
        <v>150</v>
      </c>
      <c r="D2675" s="12" t="s">
        <v>4</v>
      </c>
      <c r="E2675" s="13">
        <v>38.145510035607195</v>
      </c>
      <c r="F2675" s="13">
        <v>11.671873837978463</v>
      </c>
      <c r="G2675" s="13">
        <v>4.5666581407400804</v>
      </c>
      <c r="H2675" s="13">
        <v>5.974549773898544</v>
      </c>
      <c r="I2675" s="13">
        <v>0</v>
      </c>
      <c r="J2675" s="13">
        <v>0</v>
      </c>
      <c r="K2675" s="13">
        <v>0</v>
      </c>
      <c r="L2675" s="13">
        <v>0</v>
      </c>
      <c r="M2675" s="13">
        <v>0</v>
      </c>
      <c r="N2675" s="13"/>
      <c r="O2675" s="13"/>
    </row>
    <row r="2676" spans="1:15" x14ac:dyDescent="0.35">
      <c r="A2676" s="12" t="str">
        <f t="shared" si="41"/>
        <v>DISTRIBUCION VOLUMEN X CRITERIO (kg ó litros)BrandyMDD AM</v>
      </c>
      <c r="B2676" s="12" t="s">
        <v>119</v>
      </c>
      <c r="C2676" s="12" t="s">
        <v>150</v>
      </c>
      <c r="D2676" s="12" t="s">
        <v>5</v>
      </c>
      <c r="E2676" s="13">
        <v>8.5750652982523583</v>
      </c>
      <c r="F2676" s="13">
        <v>2.2908677242424094E-2</v>
      </c>
      <c r="G2676" s="13">
        <v>3.2724598810189778</v>
      </c>
      <c r="H2676" s="13">
        <v>4.5183098056785562</v>
      </c>
      <c r="I2676" s="13">
        <v>0</v>
      </c>
      <c r="J2676" s="13">
        <v>0</v>
      </c>
      <c r="K2676" s="13">
        <v>0</v>
      </c>
      <c r="L2676" s="13">
        <v>0</v>
      </c>
      <c r="M2676" s="13">
        <v>0</v>
      </c>
      <c r="N2676" s="13"/>
      <c r="O2676" s="13"/>
    </row>
    <row r="2677" spans="1:15" x14ac:dyDescent="0.35">
      <c r="A2677" s="12" t="str">
        <f t="shared" si="41"/>
        <v>DISTRIBUCION VOLUMEN X CRITERIO (kg ó litros)BrandyRTO CENTRO</v>
      </c>
      <c r="B2677" s="12" t="s">
        <v>119</v>
      </c>
      <c r="C2677" s="12" t="s">
        <v>150</v>
      </c>
      <c r="D2677" s="12" t="s">
        <v>6</v>
      </c>
      <c r="E2677" s="13">
        <v>2.5277206671940786</v>
      </c>
      <c r="F2677" s="13">
        <v>1.7207137308643052</v>
      </c>
      <c r="G2677" s="13">
        <v>0.95607107119509427</v>
      </c>
      <c r="H2677" s="13">
        <v>4.0486448327791349</v>
      </c>
      <c r="I2677" s="13">
        <v>0</v>
      </c>
      <c r="J2677" s="13">
        <v>0</v>
      </c>
      <c r="K2677" s="13">
        <v>0</v>
      </c>
      <c r="L2677" s="13">
        <v>0</v>
      </c>
      <c r="M2677" s="13">
        <v>0</v>
      </c>
      <c r="N2677" s="13"/>
      <c r="O2677" s="13"/>
    </row>
    <row r="2678" spans="1:15" x14ac:dyDescent="0.35">
      <c r="A2678" s="12" t="str">
        <f t="shared" si="41"/>
        <v>DISTRIBUCION VOLUMEN X CRITERIO (kg ó litros)BrandyNORTE-CENTRO</v>
      </c>
      <c r="B2678" s="12" t="s">
        <v>119</v>
      </c>
      <c r="C2678" s="12" t="s">
        <v>150</v>
      </c>
      <c r="D2678" s="12" t="s">
        <v>7</v>
      </c>
      <c r="E2678" s="13">
        <v>2.9224509052978758</v>
      </c>
      <c r="F2678" s="13">
        <v>18.222898330680707</v>
      </c>
      <c r="G2678" s="13">
        <v>19.332656743865051</v>
      </c>
      <c r="H2678" s="13">
        <v>5.5602474975281018</v>
      </c>
      <c r="I2678" s="13">
        <v>0</v>
      </c>
      <c r="J2678" s="13">
        <v>0</v>
      </c>
      <c r="K2678" s="13">
        <v>0</v>
      </c>
      <c r="L2678" s="13">
        <v>0</v>
      </c>
      <c r="M2678" s="13">
        <v>0</v>
      </c>
      <c r="N2678" s="13"/>
      <c r="O2678" s="13"/>
    </row>
    <row r="2679" spans="1:15" x14ac:dyDescent="0.35">
      <c r="A2679" s="12" t="str">
        <f t="shared" si="41"/>
        <v>DISTRIBUCION VOLUMEN X CRITERIO (kg ó litros)BrandyNOROESTE</v>
      </c>
      <c r="B2679" s="12" t="s">
        <v>119</v>
      </c>
      <c r="C2679" s="12" t="s">
        <v>150</v>
      </c>
      <c r="D2679" s="12" t="s">
        <v>8</v>
      </c>
      <c r="E2679" s="13">
        <v>1.9213678656075257</v>
      </c>
      <c r="F2679" s="13">
        <v>2.6430814790625887</v>
      </c>
      <c r="G2679" s="13">
        <v>1.8091179353715661</v>
      </c>
      <c r="H2679" s="13">
        <v>6.0879450649012172</v>
      </c>
      <c r="I2679" s="13">
        <v>0</v>
      </c>
      <c r="J2679" s="13">
        <v>0</v>
      </c>
      <c r="K2679" s="13">
        <v>0</v>
      </c>
      <c r="L2679" s="13">
        <v>0</v>
      </c>
      <c r="M2679" s="13">
        <v>0</v>
      </c>
      <c r="N2679" s="13"/>
      <c r="O2679" s="13"/>
    </row>
    <row r="2680" spans="1:15" x14ac:dyDescent="0.35">
      <c r="A2680" s="12" t="str">
        <f t="shared" si="41"/>
        <v>DISTRIBUCION VOLUMEN X CRITERIO (kg ó litros)Brandy&lt;2MIL</v>
      </c>
      <c r="B2680" s="12" t="s">
        <v>119</v>
      </c>
      <c r="C2680" s="12" t="s">
        <v>150</v>
      </c>
      <c r="D2680" s="12" t="s">
        <v>9</v>
      </c>
      <c r="E2680" s="13">
        <v>1.3768156087066283</v>
      </c>
      <c r="F2680" s="13">
        <v>48.4340392621123</v>
      </c>
      <c r="G2680" s="13">
        <v>0.9360769374739939</v>
      </c>
      <c r="H2680" s="13">
        <v>5.7628369102537382</v>
      </c>
      <c r="I2680" s="13">
        <v>0</v>
      </c>
      <c r="J2680" s="13">
        <v>0</v>
      </c>
      <c r="K2680" s="13">
        <v>0</v>
      </c>
      <c r="L2680" s="13">
        <v>0</v>
      </c>
      <c r="M2680" s="13">
        <v>0</v>
      </c>
      <c r="N2680" s="13"/>
      <c r="O2680" s="13"/>
    </row>
    <row r="2681" spans="1:15" x14ac:dyDescent="0.35">
      <c r="A2681" s="12" t="str">
        <f t="shared" si="41"/>
        <v>DISTRIBUCION VOLUMEN X CRITERIO (kg ó litros)Brandy2-5MIL</v>
      </c>
      <c r="B2681" s="12" t="s">
        <v>119</v>
      </c>
      <c r="C2681" s="12" t="s">
        <v>150</v>
      </c>
      <c r="D2681" s="12" t="s">
        <v>10</v>
      </c>
      <c r="E2681" s="13">
        <v>6.8282640646150625</v>
      </c>
      <c r="F2681" s="13">
        <v>2.7083107385788376</v>
      </c>
      <c r="G2681" s="13">
        <v>2.1364755815708456</v>
      </c>
      <c r="H2681" s="13">
        <v>4.9359487674438443</v>
      </c>
      <c r="I2681" s="13">
        <v>0</v>
      </c>
      <c r="J2681" s="13">
        <v>0</v>
      </c>
      <c r="K2681" s="13">
        <v>0</v>
      </c>
      <c r="L2681" s="13">
        <v>0</v>
      </c>
      <c r="M2681" s="13">
        <v>0</v>
      </c>
      <c r="N2681" s="13"/>
      <c r="O2681" s="13"/>
    </row>
    <row r="2682" spans="1:15" x14ac:dyDescent="0.35">
      <c r="A2682" s="12" t="str">
        <f t="shared" si="41"/>
        <v>DISTRIBUCION VOLUMEN X CRITERIO (kg ó litros)Brandy5-10MIL</v>
      </c>
      <c r="B2682" s="12" t="s">
        <v>119</v>
      </c>
      <c r="C2682" s="12" t="s">
        <v>150</v>
      </c>
      <c r="D2682" s="12" t="s">
        <v>11</v>
      </c>
      <c r="E2682" s="13">
        <v>9.8837548286462038</v>
      </c>
      <c r="F2682" s="13">
        <v>1.6233399341277248</v>
      </c>
      <c r="G2682" s="13">
        <v>37.305554047823442</v>
      </c>
      <c r="H2682" s="13">
        <v>9.947597442533187</v>
      </c>
      <c r="I2682" s="13">
        <v>0</v>
      </c>
      <c r="J2682" s="13">
        <v>0</v>
      </c>
      <c r="K2682" s="13">
        <v>0</v>
      </c>
      <c r="L2682" s="13">
        <v>0</v>
      </c>
      <c r="M2682" s="13">
        <v>0</v>
      </c>
      <c r="N2682" s="13"/>
      <c r="O2682" s="13"/>
    </row>
    <row r="2683" spans="1:15" x14ac:dyDescent="0.35">
      <c r="A2683" s="12" t="str">
        <f t="shared" si="41"/>
        <v>DISTRIBUCION VOLUMEN X CRITERIO (kg ó litros)Brandy10-30MIL</v>
      </c>
      <c r="B2683" s="12" t="s">
        <v>119</v>
      </c>
      <c r="C2683" s="12" t="s">
        <v>150</v>
      </c>
      <c r="D2683" s="12" t="s">
        <v>12</v>
      </c>
      <c r="E2683" s="13">
        <v>11.198730312435917</v>
      </c>
      <c r="F2683" s="13">
        <v>8.3711022280851424</v>
      </c>
      <c r="G2683" s="13">
        <v>15.180946259593329</v>
      </c>
      <c r="H2683" s="13">
        <v>15.357355856381242</v>
      </c>
      <c r="I2683" s="13">
        <v>0</v>
      </c>
      <c r="J2683" s="13">
        <v>0</v>
      </c>
      <c r="K2683" s="13">
        <v>0</v>
      </c>
      <c r="L2683" s="13">
        <v>0</v>
      </c>
      <c r="M2683" s="13">
        <v>0</v>
      </c>
      <c r="N2683" s="13"/>
      <c r="O2683" s="13"/>
    </row>
    <row r="2684" spans="1:15" x14ac:dyDescent="0.35">
      <c r="A2684" s="12" t="str">
        <f t="shared" si="41"/>
        <v>DISTRIBUCION VOLUMEN X CRITERIO (kg ó litros)Brandy30-100MIL</v>
      </c>
      <c r="B2684" s="12" t="s">
        <v>119</v>
      </c>
      <c r="C2684" s="12" t="s">
        <v>150</v>
      </c>
      <c r="D2684" s="12" t="s">
        <v>13</v>
      </c>
      <c r="E2684" s="13">
        <v>21.460152363806063</v>
      </c>
      <c r="F2684" s="13">
        <v>11.601332855679173</v>
      </c>
      <c r="G2684" s="13">
        <v>8.5983020929729221</v>
      </c>
      <c r="H2684" s="13">
        <v>22.482958892787209</v>
      </c>
      <c r="I2684" s="13">
        <v>0</v>
      </c>
      <c r="J2684" s="13">
        <v>0</v>
      </c>
      <c r="K2684" s="13">
        <v>0</v>
      </c>
      <c r="L2684" s="13">
        <v>0</v>
      </c>
      <c r="M2684" s="13">
        <v>0</v>
      </c>
      <c r="N2684" s="13"/>
      <c r="O2684" s="13"/>
    </row>
    <row r="2685" spans="1:15" x14ac:dyDescent="0.35">
      <c r="A2685" s="12" t="str">
        <f t="shared" si="41"/>
        <v>DISTRIBUCION VOLUMEN X CRITERIO (kg ó litros)Brandy100-200MIL</v>
      </c>
      <c r="B2685" s="12" t="s">
        <v>119</v>
      </c>
      <c r="C2685" s="12" t="s">
        <v>150</v>
      </c>
      <c r="D2685" s="12" t="s">
        <v>14</v>
      </c>
      <c r="E2685" s="13">
        <v>12.989711635192236</v>
      </c>
      <c r="F2685" s="13">
        <v>0.31400442726867733</v>
      </c>
      <c r="G2685" s="13">
        <v>1.8947908400304021</v>
      </c>
      <c r="H2685" s="13">
        <v>2.6673677637696604</v>
      </c>
      <c r="I2685" s="13">
        <v>0</v>
      </c>
      <c r="J2685" s="13">
        <v>0</v>
      </c>
      <c r="K2685" s="13">
        <v>0</v>
      </c>
      <c r="L2685" s="13">
        <v>0</v>
      </c>
      <c r="M2685" s="13">
        <v>0</v>
      </c>
      <c r="N2685" s="13"/>
      <c r="O2685" s="13"/>
    </row>
    <row r="2686" spans="1:15" x14ac:dyDescent="0.35">
      <c r="A2686" s="12" t="str">
        <f t="shared" si="41"/>
        <v>DISTRIBUCION VOLUMEN X CRITERIO (kg ó litros)Brandy200-500MIL</v>
      </c>
      <c r="B2686" s="12" t="s">
        <v>119</v>
      </c>
      <c r="C2686" s="12" t="s">
        <v>150</v>
      </c>
      <c r="D2686" s="12" t="s">
        <v>15</v>
      </c>
      <c r="E2686" s="13">
        <v>16.062223369483142</v>
      </c>
      <c r="F2686" s="13">
        <v>19.469897046487393</v>
      </c>
      <c r="G2686" s="13">
        <v>21.288201016066783</v>
      </c>
      <c r="H2686" s="13">
        <v>30.752210089587141</v>
      </c>
      <c r="I2686" s="13">
        <v>0</v>
      </c>
      <c r="J2686" s="13">
        <v>0</v>
      </c>
      <c r="K2686" s="13">
        <v>0</v>
      </c>
      <c r="L2686" s="13">
        <v>0</v>
      </c>
      <c r="M2686" s="13">
        <v>0</v>
      </c>
      <c r="N2686" s="13"/>
      <c r="O2686" s="13"/>
    </row>
    <row r="2687" spans="1:15" x14ac:dyDescent="0.35">
      <c r="A2687" s="12" t="str">
        <f t="shared" si="41"/>
        <v>DISTRIBUCION VOLUMEN X CRITERIO (kg ó litros)Brandy&gt;500MIL</v>
      </c>
      <c r="B2687" s="12" t="s">
        <v>119</v>
      </c>
      <c r="C2687" s="12" t="s">
        <v>150</v>
      </c>
      <c r="D2687" s="12" t="s">
        <v>16</v>
      </c>
      <c r="E2687" s="13">
        <v>20.200351844114181</v>
      </c>
      <c r="F2687" s="13">
        <v>7.4779773537667182</v>
      </c>
      <c r="G2687" s="13">
        <v>12.659642745970286</v>
      </c>
      <c r="H2687" s="13">
        <v>8.0937155270180146</v>
      </c>
      <c r="I2687" s="13">
        <v>0</v>
      </c>
      <c r="J2687" s="13">
        <v>0</v>
      </c>
      <c r="K2687" s="13">
        <v>0</v>
      </c>
      <c r="L2687" s="13">
        <v>0</v>
      </c>
      <c r="M2687" s="13">
        <v>0</v>
      </c>
      <c r="N2687" s="13"/>
      <c r="O2687" s="13"/>
    </row>
    <row r="2688" spans="1:15" x14ac:dyDescent="0.35">
      <c r="A2688" s="12" t="str">
        <f t="shared" si="41"/>
        <v>DISTRIBUCION VOLUMEN X CRITERIO (kg ó litros)BrandyDE 15 A 19 AÑOS</v>
      </c>
      <c r="B2688" s="12" t="s">
        <v>119</v>
      </c>
      <c r="C2688" s="12" t="s">
        <v>150</v>
      </c>
      <c r="D2688" s="12" t="s">
        <v>39</v>
      </c>
      <c r="E2688" s="13" t="s">
        <v>212</v>
      </c>
      <c r="F2688" s="13" t="s">
        <v>212</v>
      </c>
      <c r="G2688" s="13" t="s">
        <v>212</v>
      </c>
      <c r="H2688" s="13" t="s">
        <v>212</v>
      </c>
      <c r="I2688" s="13">
        <v>0</v>
      </c>
      <c r="J2688" s="13">
        <v>0</v>
      </c>
      <c r="K2688" s="13">
        <v>0</v>
      </c>
      <c r="L2688" s="13">
        <v>0</v>
      </c>
      <c r="M2688" s="13">
        <v>0</v>
      </c>
      <c r="N2688" s="13"/>
      <c r="O2688" s="13"/>
    </row>
    <row r="2689" spans="1:15" x14ac:dyDescent="0.35">
      <c r="A2689" s="12" t="str">
        <f t="shared" si="41"/>
        <v>DISTRIBUCION VOLUMEN X CRITERIO (kg ó litros)BrandyDE 20 A 24 AÑOS</v>
      </c>
      <c r="B2689" s="12" t="s">
        <v>119</v>
      </c>
      <c r="C2689" s="12" t="s">
        <v>150</v>
      </c>
      <c r="D2689" s="12" t="s">
        <v>40</v>
      </c>
      <c r="E2689" s="13" t="s">
        <v>212</v>
      </c>
      <c r="F2689" s="13">
        <v>0.65939944765517655</v>
      </c>
      <c r="G2689" s="13">
        <v>1.3752077468876478</v>
      </c>
      <c r="H2689" s="13">
        <v>1.0372198869740561</v>
      </c>
      <c r="I2689" s="13">
        <v>0</v>
      </c>
      <c r="J2689" s="13">
        <v>0</v>
      </c>
      <c r="K2689" s="13">
        <v>0</v>
      </c>
      <c r="L2689" s="13">
        <v>0</v>
      </c>
      <c r="M2689" s="13">
        <v>0</v>
      </c>
      <c r="N2689" s="13"/>
      <c r="O2689" s="13"/>
    </row>
    <row r="2690" spans="1:15" x14ac:dyDescent="0.35">
      <c r="A2690" s="12" t="str">
        <f t="shared" si="41"/>
        <v>DISTRIBUCION VOLUMEN X CRITERIO (kg ó litros)BrandyDE 25 A 34 AÑOS</v>
      </c>
      <c r="B2690" s="12" t="s">
        <v>119</v>
      </c>
      <c r="C2690" s="12" t="s">
        <v>150</v>
      </c>
      <c r="D2690" s="12" t="s">
        <v>41</v>
      </c>
      <c r="E2690" s="13">
        <v>11.465865590647008</v>
      </c>
      <c r="F2690" s="13">
        <v>2.0908182289730672</v>
      </c>
      <c r="G2690" s="13">
        <v>0.88888237537634684</v>
      </c>
      <c r="H2690" s="13">
        <v>6.193458172587972</v>
      </c>
      <c r="I2690" s="13">
        <v>0</v>
      </c>
      <c r="J2690" s="13">
        <v>0</v>
      </c>
      <c r="K2690" s="13">
        <v>0</v>
      </c>
      <c r="L2690" s="13">
        <v>0</v>
      </c>
      <c r="M2690" s="13">
        <v>0</v>
      </c>
      <c r="N2690" s="13"/>
      <c r="O2690" s="13"/>
    </row>
    <row r="2691" spans="1:15" x14ac:dyDescent="0.35">
      <c r="A2691" s="12" t="str">
        <f t="shared" si="41"/>
        <v>DISTRIBUCION VOLUMEN X CRITERIO (kg ó litros)BrandyDE 35 A 49 AÑOS</v>
      </c>
      <c r="B2691" s="12" t="s">
        <v>119</v>
      </c>
      <c r="C2691" s="12" t="s">
        <v>150</v>
      </c>
      <c r="D2691" s="12" t="s">
        <v>42</v>
      </c>
      <c r="E2691" s="13">
        <v>12.579714707478354</v>
      </c>
      <c r="F2691" s="13">
        <v>1.8679727563105344</v>
      </c>
      <c r="G2691" s="13">
        <v>6.34530911021485</v>
      </c>
      <c r="H2691" s="13">
        <v>9.6045828524502479</v>
      </c>
      <c r="I2691" s="13">
        <v>0</v>
      </c>
      <c r="J2691" s="13">
        <v>0</v>
      </c>
      <c r="K2691" s="13">
        <v>0</v>
      </c>
      <c r="L2691" s="13">
        <v>0</v>
      </c>
      <c r="M2691" s="13">
        <v>0</v>
      </c>
      <c r="N2691" s="13"/>
      <c r="O2691" s="13"/>
    </row>
    <row r="2692" spans="1:15" x14ac:dyDescent="0.35">
      <c r="A2692" s="12" t="str">
        <f t="shared" ref="A2692:A2755" si="42">B2692&amp;C2692&amp;D2692</f>
        <v>DISTRIBUCION VOLUMEN X CRITERIO (kg ó litros)BrandyDE 50 A 59 AÑOS</v>
      </c>
      <c r="B2692" s="12" t="s">
        <v>119</v>
      </c>
      <c r="C2692" s="12" t="s">
        <v>150</v>
      </c>
      <c r="D2692" s="12" t="s">
        <v>43</v>
      </c>
      <c r="E2692" s="13">
        <v>26.574401482390225</v>
      </c>
      <c r="F2692" s="13">
        <v>12.445789337660104</v>
      </c>
      <c r="G2692" s="13">
        <v>20.044101843786596</v>
      </c>
      <c r="H2692" s="13">
        <v>52.186746715554634</v>
      </c>
      <c r="I2692" s="13">
        <v>0</v>
      </c>
      <c r="J2692" s="13">
        <v>0</v>
      </c>
      <c r="K2692" s="13">
        <v>0</v>
      </c>
      <c r="L2692" s="13">
        <v>0</v>
      </c>
      <c r="M2692" s="13">
        <v>0</v>
      </c>
      <c r="N2692" s="13"/>
      <c r="O2692" s="13"/>
    </row>
    <row r="2693" spans="1:15" x14ac:dyDescent="0.35">
      <c r="A2693" s="12" t="str">
        <f t="shared" si="42"/>
        <v>DISTRIBUCION VOLUMEN X CRITERIO (kg ó litros)BrandyDE 60 A 75 AÑOS</v>
      </c>
      <c r="B2693" s="12" t="s">
        <v>119</v>
      </c>
      <c r="C2693" s="12" t="s">
        <v>150</v>
      </c>
      <c r="D2693" s="12" t="s">
        <v>44</v>
      </c>
      <c r="E2693" s="13">
        <v>49.380019396139154</v>
      </c>
      <c r="F2693" s="13">
        <v>82.936015113185732</v>
      </c>
      <c r="G2693" s="13">
        <v>71.346483782453191</v>
      </c>
      <c r="H2693" s="13">
        <v>30.977991512584289</v>
      </c>
      <c r="I2693" s="13">
        <v>0</v>
      </c>
      <c r="J2693" s="13">
        <v>0</v>
      </c>
      <c r="K2693" s="13">
        <v>0</v>
      </c>
      <c r="L2693" s="13">
        <v>0</v>
      </c>
      <c r="M2693" s="13">
        <v>0</v>
      </c>
      <c r="N2693" s="13"/>
      <c r="O2693" s="13"/>
    </row>
    <row r="2694" spans="1:15" x14ac:dyDescent="0.35">
      <c r="A2694" s="12" t="str">
        <f t="shared" si="42"/>
        <v>DISTRIBUCION VOLUMEN X CRITERIO (kg ó litros)BrandyALTA Y MEDIA ALTA</v>
      </c>
      <c r="B2694" s="12" t="s">
        <v>119</v>
      </c>
      <c r="C2694" s="12" t="s">
        <v>150</v>
      </c>
      <c r="D2694" s="12" t="s">
        <v>17</v>
      </c>
      <c r="E2694" s="13">
        <v>45.906255429348739</v>
      </c>
      <c r="F2694" s="13">
        <v>15.221247272522772</v>
      </c>
      <c r="G2694" s="13">
        <v>51.807143310021317</v>
      </c>
      <c r="H2694" s="13">
        <v>30.159013692063596</v>
      </c>
      <c r="I2694" s="13">
        <v>0</v>
      </c>
      <c r="J2694" s="13">
        <v>0</v>
      </c>
      <c r="K2694" s="13">
        <v>0</v>
      </c>
      <c r="L2694" s="13">
        <v>0</v>
      </c>
      <c r="M2694" s="13">
        <v>0</v>
      </c>
      <c r="N2694" s="13"/>
      <c r="O2694" s="13"/>
    </row>
    <row r="2695" spans="1:15" x14ac:dyDescent="0.35">
      <c r="A2695" s="12" t="str">
        <f t="shared" si="42"/>
        <v>DISTRIBUCION VOLUMEN X CRITERIO (kg ó litros)BrandyMEDIA</v>
      </c>
      <c r="B2695" s="12" t="s">
        <v>119</v>
      </c>
      <c r="C2695" s="12" t="s">
        <v>150</v>
      </c>
      <c r="D2695" s="12" t="s">
        <v>18</v>
      </c>
      <c r="E2695" s="13">
        <v>30.152637682603633</v>
      </c>
      <c r="F2695" s="13">
        <v>9.5420431608616152</v>
      </c>
      <c r="G2695" s="13">
        <v>16.99991452661833</v>
      </c>
      <c r="H2695" s="13">
        <v>34.375041327536394</v>
      </c>
      <c r="I2695" s="13">
        <v>0</v>
      </c>
      <c r="J2695" s="13">
        <v>0</v>
      </c>
      <c r="K2695" s="13">
        <v>0</v>
      </c>
      <c r="L2695" s="13">
        <v>0</v>
      </c>
      <c r="M2695" s="13">
        <v>0</v>
      </c>
      <c r="N2695" s="13"/>
      <c r="O2695" s="13"/>
    </row>
    <row r="2696" spans="1:15" x14ac:dyDescent="0.35">
      <c r="A2696" s="12" t="str">
        <f t="shared" si="42"/>
        <v>DISTRIBUCION VOLUMEN X CRITERIO (kg ó litros)BrandyMEDIA BAJA</v>
      </c>
      <c r="B2696" s="12" t="s">
        <v>119</v>
      </c>
      <c r="C2696" s="12" t="s">
        <v>150</v>
      </c>
      <c r="D2696" s="12" t="s">
        <v>19</v>
      </c>
      <c r="E2696" s="13">
        <v>15.026419550775937</v>
      </c>
      <c r="F2696" s="13">
        <v>67.169774893625245</v>
      </c>
      <c r="G2696" s="13">
        <v>25.795895740987152</v>
      </c>
      <c r="H2696" s="13">
        <v>18.232189522003985</v>
      </c>
      <c r="I2696" s="13">
        <v>0</v>
      </c>
      <c r="J2696" s="13">
        <v>0</v>
      </c>
      <c r="K2696" s="13">
        <v>0</v>
      </c>
      <c r="L2696" s="13">
        <v>0</v>
      </c>
      <c r="M2696" s="13">
        <v>0</v>
      </c>
      <c r="N2696" s="13"/>
      <c r="O2696" s="13"/>
    </row>
    <row r="2697" spans="1:15" x14ac:dyDescent="0.35">
      <c r="A2697" s="12" t="str">
        <f t="shared" si="42"/>
        <v>DISTRIBUCION VOLUMEN X CRITERIO (kg ó litros)BrandyBAJA</v>
      </c>
      <c r="B2697" s="12" t="s">
        <v>119</v>
      </c>
      <c r="C2697" s="12" t="s">
        <v>150</v>
      </c>
      <c r="D2697" s="12" t="s">
        <v>20</v>
      </c>
      <c r="E2697" s="13">
        <v>8.9146993066906788</v>
      </c>
      <c r="F2697" s="13">
        <v>8.0669258716687988</v>
      </c>
      <c r="G2697" s="13">
        <v>5.3970357989352804</v>
      </c>
      <c r="H2697" s="13">
        <v>17.233750535340171</v>
      </c>
      <c r="I2697" s="13">
        <v>0</v>
      </c>
      <c r="J2697" s="13">
        <v>0</v>
      </c>
      <c r="K2697" s="13">
        <v>0</v>
      </c>
      <c r="L2697" s="13">
        <v>0</v>
      </c>
      <c r="M2697" s="13">
        <v>0</v>
      </c>
      <c r="N2697" s="13"/>
      <c r="O2697" s="13"/>
    </row>
    <row r="2698" spans="1:15" x14ac:dyDescent="0.35">
      <c r="A2698" s="12" t="str">
        <f t="shared" si="42"/>
        <v>DISTRIBUCION VOLUMEN X CRITERIO (kg ó litros)BrandyHOMBRE</v>
      </c>
      <c r="B2698" s="12" t="s">
        <v>119</v>
      </c>
      <c r="C2698" s="12" t="s">
        <v>150</v>
      </c>
      <c r="D2698" s="12" t="s">
        <v>21</v>
      </c>
      <c r="E2698" s="13">
        <v>63.732883629413472</v>
      </c>
      <c r="F2698" s="13">
        <v>79.886270968587354</v>
      </c>
      <c r="G2698" s="13">
        <v>69.408136649232787</v>
      </c>
      <c r="H2698" s="13">
        <v>62.007238780381023</v>
      </c>
      <c r="I2698" s="13">
        <v>0</v>
      </c>
      <c r="J2698" s="13">
        <v>0</v>
      </c>
      <c r="K2698" s="13">
        <v>0</v>
      </c>
      <c r="L2698" s="13">
        <v>0</v>
      </c>
      <c r="M2698" s="13">
        <v>0</v>
      </c>
      <c r="N2698" s="13"/>
      <c r="O2698" s="13"/>
    </row>
    <row r="2699" spans="1:15" x14ac:dyDescent="0.35">
      <c r="A2699" s="12" t="str">
        <f t="shared" si="42"/>
        <v>DISTRIBUCION VOLUMEN X CRITERIO (kg ó litros)BrandyMUJER</v>
      </c>
      <c r="B2699" s="12" t="s">
        <v>119</v>
      </c>
      <c r="C2699" s="12" t="s">
        <v>150</v>
      </c>
      <c r="D2699" s="12" t="s">
        <v>22</v>
      </c>
      <c r="E2699" s="13">
        <v>36.267129557234554</v>
      </c>
      <c r="F2699" s="13">
        <v>20.113728673635343</v>
      </c>
      <c r="G2699" s="13">
        <v>30.591849597944464</v>
      </c>
      <c r="H2699" s="13">
        <v>37.992750766555197</v>
      </c>
      <c r="I2699" s="13">
        <v>0</v>
      </c>
      <c r="J2699" s="13">
        <v>0</v>
      </c>
      <c r="K2699" s="13">
        <v>0</v>
      </c>
      <c r="L2699" s="13">
        <v>0</v>
      </c>
      <c r="M2699" s="13">
        <v>0</v>
      </c>
      <c r="N2699" s="13"/>
      <c r="O2699" s="13"/>
    </row>
    <row r="2700" spans="1:15" x14ac:dyDescent="0.35">
      <c r="A2700" s="12" t="str">
        <f t="shared" si="42"/>
        <v>DISTRIBUCION VOLUMEN X CRITERIO (kg ó litros)GinebraT.ESPAÑA</v>
      </c>
      <c r="B2700" s="12" t="s">
        <v>119</v>
      </c>
      <c r="C2700" s="12" t="s">
        <v>151</v>
      </c>
      <c r="D2700" s="12" t="s">
        <v>36</v>
      </c>
      <c r="E2700" s="13">
        <v>100</v>
      </c>
      <c r="F2700" s="13">
        <v>100</v>
      </c>
      <c r="G2700" s="13">
        <v>100</v>
      </c>
      <c r="H2700" s="13">
        <v>100</v>
      </c>
      <c r="I2700" s="13">
        <v>0</v>
      </c>
      <c r="J2700" s="13">
        <v>0</v>
      </c>
      <c r="K2700" s="13">
        <v>0</v>
      </c>
      <c r="L2700" s="13">
        <v>0</v>
      </c>
      <c r="M2700" s="13">
        <v>0</v>
      </c>
      <c r="N2700" s="13"/>
      <c r="O2700" s="13"/>
    </row>
    <row r="2701" spans="1:15" x14ac:dyDescent="0.35">
      <c r="A2701" s="12" t="str">
        <f t="shared" si="42"/>
        <v>DISTRIBUCION VOLUMEN X CRITERIO (kg ó litros)GinebraBCN AM</v>
      </c>
      <c r="B2701" s="12" t="s">
        <v>119</v>
      </c>
      <c r="C2701" s="12" t="s">
        <v>151</v>
      </c>
      <c r="D2701" s="12" t="s">
        <v>1</v>
      </c>
      <c r="E2701" s="13">
        <v>4.8164622807258892</v>
      </c>
      <c r="F2701" s="13">
        <v>4.4254054764285913</v>
      </c>
      <c r="G2701" s="13">
        <v>6.8801187823079255</v>
      </c>
      <c r="H2701" s="13">
        <v>5.4935964926442677</v>
      </c>
      <c r="I2701" s="13">
        <v>0</v>
      </c>
      <c r="J2701" s="13">
        <v>0</v>
      </c>
      <c r="K2701" s="13">
        <v>0</v>
      </c>
      <c r="L2701" s="13">
        <v>0</v>
      </c>
      <c r="M2701" s="13">
        <v>0</v>
      </c>
      <c r="N2701" s="13"/>
      <c r="O2701" s="13"/>
    </row>
    <row r="2702" spans="1:15" x14ac:dyDescent="0.35">
      <c r="A2702" s="12" t="str">
        <f t="shared" si="42"/>
        <v>DISTRIBUCION VOLUMEN X CRITERIO (kg ó litros)GinebraREST.CAT ARAGON</v>
      </c>
      <c r="B2702" s="12" t="s">
        <v>119</v>
      </c>
      <c r="C2702" s="12" t="s">
        <v>151</v>
      </c>
      <c r="D2702" s="12" t="s">
        <v>2</v>
      </c>
      <c r="E2702" s="13">
        <v>9.6250825515253151</v>
      </c>
      <c r="F2702" s="13">
        <v>9.2902495878132534</v>
      </c>
      <c r="G2702" s="13">
        <v>9.4924949979494198</v>
      </c>
      <c r="H2702" s="13">
        <v>7.8663273770488349</v>
      </c>
      <c r="I2702" s="13">
        <v>0</v>
      </c>
      <c r="J2702" s="13">
        <v>0</v>
      </c>
      <c r="K2702" s="13">
        <v>0</v>
      </c>
      <c r="L2702" s="13">
        <v>0</v>
      </c>
      <c r="M2702" s="13">
        <v>0</v>
      </c>
      <c r="N2702" s="13"/>
      <c r="O2702" s="13"/>
    </row>
    <row r="2703" spans="1:15" x14ac:dyDescent="0.35">
      <c r="A2703" s="12" t="str">
        <f t="shared" si="42"/>
        <v>DISTRIBUCION VOLUMEN X CRITERIO (kg ó litros)GinebraLEVANTE</v>
      </c>
      <c r="B2703" s="12" t="s">
        <v>119</v>
      </c>
      <c r="C2703" s="12" t="s">
        <v>151</v>
      </c>
      <c r="D2703" s="12" t="s">
        <v>3</v>
      </c>
      <c r="E2703" s="13">
        <v>12.882970115850995</v>
      </c>
      <c r="F2703" s="13">
        <v>14.25608206838962</v>
      </c>
      <c r="G2703" s="13">
        <v>12.240260202002123</v>
      </c>
      <c r="H2703" s="13">
        <v>14.971793842912327</v>
      </c>
      <c r="I2703" s="13">
        <v>0</v>
      </c>
      <c r="J2703" s="13">
        <v>0</v>
      </c>
      <c r="K2703" s="13">
        <v>0</v>
      </c>
      <c r="L2703" s="13">
        <v>0</v>
      </c>
      <c r="M2703" s="13">
        <v>0</v>
      </c>
      <c r="N2703" s="13"/>
      <c r="O2703" s="13"/>
    </row>
    <row r="2704" spans="1:15" x14ac:dyDescent="0.35">
      <c r="A2704" s="12" t="str">
        <f t="shared" si="42"/>
        <v>DISTRIBUCION VOLUMEN X CRITERIO (kg ó litros)GinebraANDALUCIA</v>
      </c>
      <c r="B2704" s="12" t="s">
        <v>119</v>
      </c>
      <c r="C2704" s="12" t="s">
        <v>151</v>
      </c>
      <c r="D2704" s="12" t="s">
        <v>4</v>
      </c>
      <c r="E2704" s="13">
        <v>27.416346705740306</v>
      </c>
      <c r="F2704" s="13">
        <v>25.018002006743277</v>
      </c>
      <c r="G2704" s="13">
        <v>26.011597662339366</v>
      </c>
      <c r="H2704" s="13">
        <v>24.573772632094514</v>
      </c>
      <c r="I2704" s="13">
        <v>0</v>
      </c>
      <c r="J2704" s="13">
        <v>0</v>
      </c>
      <c r="K2704" s="13">
        <v>0</v>
      </c>
      <c r="L2704" s="13">
        <v>0</v>
      </c>
      <c r="M2704" s="13">
        <v>0</v>
      </c>
      <c r="N2704" s="13"/>
      <c r="O2704" s="13"/>
    </row>
    <row r="2705" spans="1:15" x14ac:dyDescent="0.35">
      <c r="A2705" s="12" t="str">
        <f t="shared" si="42"/>
        <v>DISTRIBUCION VOLUMEN X CRITERIO (kg ó litros)GinebraMDD AM</v>
      </c>
      <c r="B2705" s="12" t="s">
        <v>119</v>
      </c>
      <c r="C2705" s="12" t="s">
        <v>151</v>
      </c>
      <c r="D2705" s="12" t="s">
        <v>5</v>
      </c>
      <c r="E2705" s="13">
        <v>11.915406552750346</v>
      </c>
      <c r="F2705" s="13">
        <v>15.643934745855056</v>
      </c>
      <c r="G2705" s="13">
        <v>15.703267858670564</v>
      </c>
      <c r="H2705" s="13">
        <v>11.987506589321791</v>
      </c>
      <c r="I2705" s="13">
        <v>0</v>
      </c>
      <c r="J2705" s="13">
        <v>0</v>
      </c>
      <c r="K2705" s="13">
        <v>0</v>
      </c>
      <c r="L2705" s="13">
        <v>0</v>
      </c>
      <c r="M2705" s="13">
        <v>0</v>
      </c>
      <c r="N2705" s="13"/>
      <c r="O2705" s="13"/>
    </row>
    <row r="2706" spans="1:15" x14ac:dyDescent="0.35">
      <c r="A2706" s="12" t="str">
        <f t="shared" si="42"/>
        <v>DISTRIBUCION VOLUMEN X CRITERIO (kg ó litros)GinebraRTO CENTRO</v>
      </c>
      <c r="B2706" s="12" t="s">
        <v>119</v>
      </c>
      <c r="C2706" s="12" t="s">
        <v>151</v>
      </c>
      <c r="D2706" s="12" t="s">
        <v>6</v>
      </c>
      <c r="E2706" s="13">
        <v>13.65844436095963</v>
      </c>
      <c r="F2706" s="13">
        <v>14.716561117120646</v>
      </c>
      <c r="G2706" s="13">
        <v>11.042159384887734</v>
      </c>
      <c r="H2706" s="13">
        <v>12.380814986837985</v>
      </c>
      <c r="I2706" s="13">
        <v>0</v>
      </c>
      <c r="J2706" s="13">
        <v>0</v>
      </c>
      <c r="K2706" s="13">
        <v>0</v>
      </c>
      <c r="L2706" s="13">
        <v>0</v>
      </c>
      <c r="M2706" s="13">
        <v>0</v>
      </c>
      <c r="N2706" s="13"/>
      <c r="O2706" s="13"/>
    </row>
    <row r="2707" spans="1:15" x14ac:dyDescent="0.35">
      <c r="A2707" s="12" t="str">
        <f t="shared" si="42"/>
        <v>DISTRIBUCION VOLUMEN X CRITERIO (kg ó litros)GinebraNORTE-CENTRO</v>
      </c>
      <c r="B2707" s="12" t="s">
        <v>119</v>
      </c>
      <c r="C2707" s="12" t="s">
        <v>151</v>
      </c>
      <c r="D2707" s="12" t="s">
        <v>7</v>
      </c>
      <c r="E2707" s="13">
        <v>9.8783987441411956</v>
      </c>
      <c r="F2707" s="13">
        <v>7.7488071271965646</v>
      </c>
      <c r="G2707" s="13">
        <v>8.4302298298257039</v>
      </c>
      <c r="H2707" s="13">
        <v>10.673806851897757</v>
      </c>
      <c r="I2707" s="13">
        <v>0</v>
      </c>
      <c r="J2707" s="13">
        <v>0</v>
      </c>
      <c r="K2707" s="13">
        <v>0</v>
      </c>
      <c r="L2707" s="13">
        <v>0</v>
      </c>
      <c r="M2707" s="13">
        <v>0</v>
      </c>
      <c r="N2707" s="13"/>
      <c r="O2707" s="13"/>
    </row>
    <row r="2708" spans="1:15" x14ac:dyDescent="0.35">
      <c r="A2708" s="12" t="str">
        <f t="shared" si="42"/>
        <v>DISTRIBUCION VOLUMEN X CRITERIO (kg ó litros)GinebraNOROESTE</v>
      </c>
      <c r="B2708" s="12" t="s">
        <v>119</v>
      </c>
      <c r="C2708" s="12" t="s">
        <v>151</v>
      </c>
      <c r="D2708" s="12" t="s">
        <v>8</v>
      </c>
      <c r="E2708" s="13">
        <v>9.8068864159160434</v>
      </c>
      <c r="F2708" s="13">
        <v>8.9009577228610226</v>
      </c>
      <c r="G2708" s="13">
        <v>10.199871781782846</v>
      </c>
      <c r="H2708" s="13">
        <v>12.052382178278499</v>
      </c>
      <c r="I2708" s="13">
        <v>0</v>
      </c>
      <c r="J2708" s="13">
        <v>0</v>
      </c>
      <c r="K2708" s="13">
        <v>0</v>
      </c>
      <c r="L2708" s="13">
        <v>0</v>
      </c>
      <c r="M2708" s="13">
        <v>0</v>
      </c>
      <c r="N2708" s="13"/>
      <c r="O2708" s="13"/>
    </row>
    <row r="2709" spans="1:15" x14ac:dyDescent="0.35">
      <c r="A2709" s="12" t="str">
        <f t="shared" si="42"/>
        <v>DISTRIBUCION VOLUMEN X CRITERIO (kg ó litros)Ginebra&lt;2MIL</v>
      </c>
      <c r="B2709" s="12" t="s">
        <v>119</v>
      </c>
      <c r="C2709" s="12" t="s">
        <v>151</v>
      </c>
      <c r="D2709" s="12" t="s">
        <v>9</v>
      </c>
      <c r="E2709" s="13">
        <v>13.882037109103596</v>
      </c>
      <c r="F2709" s="13">
        <v>10.346959340409382</v>
      </c>
      <c r="G2709" s="13">
        <v>7.0350236955151608</v>
      </c>
      <c r="H2709" s="13">
        <v>7.4732295069021069</v>
      </c>
      <c r="I2709" s="13">
        <v>0</v>
      </c>
      <c r="J2709" s="13">
        <v>0</v>
      </c>
      <c r="K2709" s="13">
        <v>0</v>
      </c>
      <c r="L2709" s="13">
        <v>0</v>
      </c>
      <c r="M2709" s="13">
        <v>0</v>
      </c>
      <c r="N2709" s="13"/>
      <c r="O2709" s="13"/>
    </row>
    <row r="2710" spans="1:15" x14ac:dyDescent="0.35">
      <c r="A2710" s="12" t="str">
        <f t="shared" si="42"/>
        <v>DISTRIBUCION VOLUMEN X CRITERIO (kg ó litros)Ginebra2-5MIL</v>
      </c>
      <c r="B2710" s="12" t="s">
        <v>119</v>
      </c>
      <c r="C2710" s="12" t="s">
        <v>151</v>
      </c>
      <c r="D2710" s="12" t="s">
        <v>10</v>
      </c>
      <c r="E2710" s="13">
        <v>10.58654797330095</v>
      </c>
      <c r="F2710" s="13">
        <v>5.5496827897113086</v>
      </c>
      <c r="G2710" s="13">
        <v>5.0223315713233552</v>
      </c>
      <c r="H2710" s="13">
        <v>6.7140361923065912</v>
      </c>
      <c r="I2710" s="13">
        <v>0</v>
      </c>
      <c r="J2710" s="13">
        <v>0</v>
      </c>
      <c r="K2710" s="13">
        <v>0</v>
      </c>
      <c r="L2710" s="13">
        <v>0</v>
      </c>
      <c r="M2710" s="13">
        <v>0</v>
      </c>
      <c r="N2710" s="13"/>
      <c r="O2710" s="13"/>
    </row>
    <row r="2711" spans="1:15" x14ac:dyDescent="0.35">
      <c r="A2711" s="12" t="str">
        <f t="shared" si="42"/>
        <v>DISTRIBUCION VOLUMEN X CRITERIO (kg ó litros)Ginebra5-10MIL</v>
      </c>
      <c r="B2711" s="12" t="s">
        <v>119</v>
      </c>
      <c r="C2711" s="12" t="s">
        <v>151</v>
      </c>
      <c r="D2711" s="12" t="s">
        <v>11</v>
      </c>
      <c r="E2711" s="13">
        <v>9.1803466452028086</v>
      </c>
      <c r="F2711" s="13">
        <v>9.141916157161651</v>
      </c>
      <c r="G2711" s="13">
        <v>10.138195729114107</v>
      </c>
      <c r="H2711" s="13">
        <v>6.8213180568554073</v>
      </c>
      <c r="I2711" s="13">
        <v>0</v>
      </c>
      <c r="J2711" s="13">
        <v>0</v>
      </c>
      <c r="K2711" s="13">
        <v>0</v>
      </c>
      <c r="L2711" s="13">
        <v>0</v>
      </c>
      <c r="M2711" s="13">
        <v>0</v>
      </c>
      <c r="N2711" s="13"/>
      <c r="O2711" s="13"/>
    </row>
    <row r="2712" spans="1:15" x14ac:dyDescent="0.35">
      <c r="A2712" s="12" t="str">
        <f t="shared" si="42"/>
        <v>DISTRIBUCION VOLUMEN X CRITERIO (kg ó litros)Ginebra10-30MIL</v>
      </c>
      <c r="B2712" s="12" t="s">
        <v>119</v>
      </c>
      <c r="C2712" s="12" t="s">
        <v>151</v>
      </c>
      <c r="D2712" s="12" t="s">
        <v>12</v>
      </c>
      <c r="E2712" s="13">
        <v>14.376625930177534</v>
      </c>
      <c r="F2712" s="13">
        <v>15.060398818124368</v>
      </c>
      <c r="G2712" s="13">
        <v>13.199235645040858</v>
      </c>
      <c r="H2712" s="13">
        <v>15.933451814357452</v>
      </c>
      <c r="I2712" s="13">
        <v>0</v>
      </c>
      <c r="J2712" s="13">
        <v>0</v>
      </c>
      <c r="K2712" s="13">
        <v>0</v>
      </c>
      <c r="L2712" s="13">
        <v>0</v>
      </c>
      <c r="M2712" s="13">
        <v>0</v>
      </c>
      <c r="N2712" s="13"/>
      <c r="O2712" s="13"/>
    </row>
    <row r="2713" spans="1:15" x14ac:dyDescent="0.35">
      <c r="A2713" s="12" t="str">
        <f t="shared" si="42"/>
        <v>DISTRIBUCION VOLUMEN X CRITERIO (kg ó litros)Ginebra30-100MIL</v>
      </c>
      <c r="B2713" s="12" t="s">
        <v>119</v>
      </c>
      <c r="C2713" s="12" t="s">
        <v>151</v>
      </c>
      <c r="D2713" s="12" t="s">
        <v>13</v>
      </c>
      <c r="E2713" s="13">
        <v>16.267458959105994</v>
      </c>
      <c r="F2713" s="13">
        <v>16.217239232464681</v>
      </c>
      <c r="G2713" s="13">
        <v>19.875450379460837</v>
      </c>
      <c r="H2713" s="13">
        <v>19.095915468620728</v>
      </c>
      <c r="I2713" s="13">
        <v>0</v>
      </c>
      <c r="J2713" s="13">
        <v>0</v>
      </c>
      <c r="K2713" s="13">
        <v>0</v>
      </c>
      <c r="L2713" s="13">
        <v>0</v>
      </c>
      <c r="M2713" s="13">
        <v>0</v>
      </c>
      <c r="N2713" s="13"/>
      <c r="O2713" s="13"/>
    </row>
    <row r="2714" spans="1:15" x14ac:dyDescent="0.35">
      <c r="A2714" s="12" t="str">
        <f t="shared" si="42"/>
        <v>DISTRIBUCION VOLUMEN X CRITERIO (kg ó litros)Ginebra100-200MIL</v>
      </c>
      <c r="B2714" s="12" t="s">
        <v>119</v>
      </c>
      <c r="C2714" s="12" t="s">
        <v>151</v>
      </c>
      <c r="D2714" s="12" t="s">
        <v>14</v>
      </c>
      <c r="E2714" s="13">
        <v>11.70502978685237</v>
      </c>
      <c r="F2714" s="13">
        <v>16.112933341934458</v>
      </c>
      <c r="G2714" s="13">
        <v>11.888798720979679</v>
      </c>
      <c r="H2714" s="13">
        <v>13.002676696879076</v>
      </c>
      <c r="I2714" s="13">
        <v>0</v>
      </c>
      <c r="J2714" s="13">
        <v>0</v>
      </c>
      <c r="K2714" s="13">
        <v>0</v>
      </c>
      <c r="L2714" s="13">
        <v>0</v>
      </c>
      <c r="M2714" s="13">
        <v>0</v>
      </c>
      <c r="N2714" s="13"/>
      <c r="O2714" s="13"/>
    </row>
    <row r="2715" spans="1:15" x14ac:dyDescent="0.35">
      <c r="A2715" s="12" t="str">
        <f t="shared" si="42"/>
        <v>DISTRIBUCION VOLUMEN X CRITERIO (kg ó litros)Ginebra200-500MIL</v>
      </c>
      <c r="B2715" s="12" t="s">
        <v>119</v>
      </c>
      <c r="C2715" s="12" t="s">
        <v>151</v>
      </c>
      <c r="D2715" s="12" t="s">
        <v>15</v>
      </c>
      <c r="E2715" s="13">
        <v>8.4130905995044643</v>
      </c>
      <c r="F2715" s="13">
        <v>10.38930936514106</v>
      </c>
      <c r="G2715" s="13">
        <v>11.215377756677301</v>
      </c>
      <c r="H2715" s="13">
        <v>15.844125044932831</v>
      </c>
      <c r="I2715" s="13">
        <v>0</v>
      </c>
      <c r="J2715" s="13">
        <v>0</v>
      </c>
      <c r="K2715" s="13">
        <v>0</v>
      </c>
      <c r="L2715" s="13">
        <v>0</v>
      </c>
      <c r="M2715" s="13">
        <v>0</v>
      </c>
      <c r="N2715" s="13"/>
      <c r="O2715" s="13"/>
    </row>
    <row r="2716" spans="1:15" x14ac:dyDescent="0.35">
      <c r="A2716" s="12" t="str">
        <f t="shared" si="42"/>
        <v>DISTRIBUCION VOLUMEN X CRITERIO (kg ó litros)Ginebra&gt;500MIL</v>
      </c>
      <c r="B2716" s="12" t="s">
        <v>119</v>
      </c>
      <c r="C2716" s="12" t="s">
        <v>151</v>
      </c>
      <c r="D2716" s="12" t="s">
        <v>16</v>
      </c>
      <c r="E2716" s="13">
        <v>15.588869473784998</v>
      </c>
      <c r="F2716" s="13">
        <v>17.181561005656043</v>
      </c>
      <c r="G2716" s="13">
        <v>21.625584547804891</v>
      </c>
      <c r="H2716" s="13">
        <v>15.115265185483162</v>
      </c>
      <c r="I2716" s="13">
        <v>0</v>
      </c>
      <c r="J2716" s="13">
        <v>0</v>
      </c>
      <c r="K2716" s="13">
        <v>0</v>
      </c>
      <c r="L2716" s="13">
        <v>0</v>
      </c>
      <c r="M2716" s="13">
        <v>0</v>
      </c>
      <c r="N2716" s="13"/>
      <c r="O2716" s="13"/>
    </row>
    <row r="2717" spans="1:15" x14ac:dyDescent="0.35">
      <c r="A2717" s="12" t="str">
        <f t="shared" si="42"/>
        <v>DISTRIBUCION VOLUMEN X CRITERIO (kg ó litros)GinebraDE 15 A 19 AÑOS</v>
      </c>
      <c r="B2717" s="12" t="s">
        <v>119</v>
      </c>
      <c r="C2717" s="12" t="s">
        <v>151</v>
      </c>
      <c r="D2717" s="12" t="s">
        <v>39</v>
      </c>
      <c r="E2717" s="13">
        <v>4.157115167986138</v>
      </c>
      <c r="F2717" s="13">
        <v>4.2336461031107584</v>
      </c>
      <c r="G2717" s="13">
        <v>4.6679772299759152</v>
      </c>
      <c r="H2717" s="13">
        <v>1.7265224153172984</v>
      </c>
      <c r="I2717" s="13">
        <v>0</v>
      </c>
      <c r="J2717" s="13">
        <v>0</v>
      </c>
      <c r="K2717" s="13">
        <v>0</v>
      </c>
      <c r="L2717" s="13">
        <v>0</v>
      </c>
      <c r="M2717" s="13">
        <v>0</v>
      </c>
      <c r="N2717" s="13"/>
      <c r="O2717" s="13"/>
    </row>
    <row r="2718" spans="1:15" x14ac:dyDescent="0.35">
      <c r="A2718" s="12" t="str">
        <f t="shared" si="42"/>
        <v>DISTRIBUCION VOLUMEN X CRITERIO (kg ó litros)GinebraDE 20 A 24 AÑOS</v>
      </c>
      <c r="B2718" s="12" t="s">
        <v>119</v>
      </c>
      <c r="C2718" s="12" t="s">
        <v>151</v>
      </c>
      <c r="D2718" s="12" t="s">
        <v>40</v>
      </c>
      <c r="E2718" s="13">
        <v>11.587333736340071</v>
      </c>
      <c r="F2718" s="13">
        <v>7.9170490404335787</v>
      </c>
      <c r="G2718" s="13">
        <v>4.9873803151777265</v>
      </c>
      <c r="H2718" s="13">
        <v>4.7797361268489524</v>
      </c>
      <c r="I2718" s="13">
        <v>0</v>
      </c>
      <c r="J2718" s="13">
        <v>0</v>
      </c>
      <c r="K2718" s="13">
        <v>0</v>
      </c>
      <c r="L2718" s="13">
        <v>0</v>
      </c>
      <c r="M2718" s="13">
        <v>0</v>
      </c>
      <c r="N2718" s="13"/>
      <c r="O2718" s="13"/>
    </row>
    <row r="2719" spans="1:15" x14ac:dyDescent="0.35">
      <c r="A2719" s="12" t="str">
        <f t="shared" si="42"/>
        <v>DISTRIBUCION VOLUMEN X CRITERIO (kg ó litros)GinebraDE 25 A 34 AÑOS</v>
      </c>
      <c r="B2719" s="12" t="s">
        <v>119</v>
      </c>
      <c r="C2719" s="12" t="s">
        <v>151</v>
      </c>
      <c r="D2719" s="12" t="s">
        <v>41</v>
      </c>
      <c r="E2719" s="13">
        <v>15.97883869435347</v>
      </c>
      <c r="F2719" s="13">
        <v>19.134227571490275</v>
      </c>
      <c r="G2719" s="13">
        <v>18.59819779664473</v>
      </c>
      <c r="H2719" s="13">
        <v>16.606548939537539</v>
      </c>
      <c r="I2719" s="13">
        <v>0</v>
      </c>
      <c r="J2719" s="13">
        <v>0</v>
      </c>
      <c r="K2719" s="13">
        <v>0</v>
      </c>
      <c r="L2719" s="13">
        <v>0</v>
      </c>
      <c r="M2719" s="13">
        <v>0</v>
      </c>
      <c r="N2719" s="13"/>
      <c r="O2719" s="13"/>
    </row>
    <row r="2720" spans="1:15" x14ac:dyDescent="0.35">
      <c r="A2720" s="12" t="str">
        <f t="shared" si="42"/>
        <v>DISTRIBUCION VOLUMEN X CRITERIO (kg ó litros)GinebraDE 35 A 49 AÑOS</v>
      </c>
      <c r="B2720" s="12" t="s">
        <v>119</v>
      </c>
      <c r="C2720" s="12" t="s">
        <v>151</v>
      </c>
      <c r="D2720" s="12" t="s">
        <v>42</v>
      </c>
      <c r="E2720" s="13">
        <v>22.911234869290901</v>
      </c>
      <c r="F2720" s="13">
        <v>21.396033868150862</v>
      </c>
      <c r="G2720" s="13">
        <v>23.363432543290138</v>
      </c>
      <c r="H2720" s="13">
        <v>26.70122280883157</v>
      </c>
      <c r="I2720" s="13">
        <v>0</v>
      </c>
      <c r="J2720" s="13">
        <v>0</v>
      </c>
      <c r="K2720" s="13">
        <v>0</v>
      </c>
      <c r="L2720" s="13">
        <v>0</v>
      </c>
      <c r="M2720" s="13">
        <v>0</v>
      </c>
      <c r="N2720" s="13"/>
      <c r="O2720" s="13"/>
    </row>
    <row r="2721" spans="1:15" x14ac:dyDescent="0.35">
      <c r="A2721" s="12" t="str">
        <f t="shared" si="42"/>
        <v>DISTRIBUCION VOLUMEN X CRITERIO (kg ó litros)GinebraDE 50 A 59 AÑOS</v>
      </c>
      <c r="B2721" s="12" t="s">
        <v>119</v>
      </c>
      <c r="C2721" s="12" t="s">
        <v>151</v>
      </c>
      <c r="D2721" s="12" t="s">
        <v>43</v>
      </c>
      <c r="E2721" s="13">
        <v>21.0097655859092</v>
      </c>
      <c r="F2721" s="13">
        <v>24.337514197953276</v>
      </c>
      <c r="G2721" s="13">
        <v>22.85197605392732</v>
      </c>
      <c r="H2721" s="13">
        <v>19.97494620469584</v>
      </c>
      <c r="I2721" s="13">
        <v>0</v>
      </c>
      <c r="J2721" s="13">
        <v>0</v>
      </c>
      <c r="K2721" s="13">
        <v>0</v>
      </c>
      <c r="L2721" s="13">
        <v>0</v>
      </c>
      <c r="M2721" s="13">
        <v>0</v>
      </c>
      <c r="N2721" s="13"/>
      <c r="O2721" s="13"/>
    </row>
    <row r="2722" spans="1:15" x14ac:dyDescent="0.35">
      <c r="A2722" s="12" t="str">
        <f t="shared" si="42"/>
        <v>DISTRIBUCION VOLUMEN X CRITERIO (kg ó litros)GinebraDE 60 A 75 AÑOS</v>
      </c>
      <c r="B2722" s="12" t="s">
        <v>119</v>
      </c>
      <c r="C2722" s="12" t="s">
        <v>151</v>
      </c>
      <c r="D2722" s="12" t="s">
        <v>44</v>
      </c>
      <c r="E2722" s="13">
        <v>24.355707054311004</v>
      </c>
      <c r="F2722" s="13">
        <v>22.981531704731449</v>
      </c>
      <c r="G2722" s="13">
        <v>25.531031613069615</v>
      </c>
      <c r="H2722" s="13">
        <v>30.211021376499414</v>
      </c>
      <c r="I2722" s="13">
        <v>0</v>
      </c>
      <c r="J2722" s="13">
        <v>0</v>
      </c>
      <c r="K2722" s="13">
        <v>0</v>
      </c>
      <c r="L2722" s="13">
        <v>0</v>
      </c>
      <c r="M2722" s="13">
        <v>0</v>
      </c>
      <c r="N2722" s="13"/>
      <c r="O2722" s="13"/>
    </row>
    <row r="2723" spans="1:15" x14ac:dyDescent="0.35">
      <c r="A2723" s="12" t="str">
        <f t="shared" si="42"/>
        <v>DISTRIBUCION VOLUMEN X CRITERIO (kg ó litros)GinebraALTA Y MEDIA ALTA</v>
      </c>
      <c r="B2723" s="12" t="s">
        <v>119</v>
      </c>
      <c r="C2723" s="12" t="s">
        <v>151</v>
      </c>
      <c r="D2723" s="12" t="s">
        <v>17</v>
      </c>
      <c r="E2723" s="13">
        <v>25.205397019781785</v>
      </c>
      <c r="F2723" s="13">
        <v>30.357048620960374</v>
      </c>
      <c r="G2723" s="13">
        <v>31.42644353339567</v>
      </c>
      <c r="H2723" s="13">
        <v>25.860996314546536</v>
      </c>
      <c r="I2723" s="13">
        <v>0</v>
      </c>
      <c r="J2723" s="13">
        <v>0</v>
      </c>
      <c r="K2723" s="13">
        <v>0</v>
      </c>
      <c r="L2723" s="13">
        <v>0</v>
      </c>
      <c r="M2723" s="13">
        <v>0</v>
      </c>
      <c r="N2723" s="13"/>
      <c r="O2723" s="13"/>
    </row>
    <row r="2724" spans="1:15" x14ac:dyDescent="0.35">
      <c r="A2724" s="12" t="str">
        <f t="shared" si="42"/>
        <v>DISTRIBUCION VOLUMEN X CRITERIO (kg ó litros)GinebraMEDIA</v>
      </c>
      <c r="B2724" s="12" t="s">
        <v>119</v>
      </c>
      <c r="C2724" s="12" t="s">
        <v>151</v>
      </c>
      <c r="D2724" s="12" t="s">
        <v>18</v>
      </c>
      <c r="E2724" s="13">
        <v>33.541211344787463</v>
      </c>
      <c r="F2724" s="13">
        <v>28.846258554941212</v>
      </c>
      <c r="G2724" s="13">
        <v>32.124854527580951</v>
      </c>
      <c r="H2724" s="13">
        <v>34.080947210033038</v>
      </c>
      <c r="I2724" s="13">
        <v>0</v>
      </c>
      <c r="J2724" s="13">
        <v>0</v>
      </c>
      <c r="K2724" s="13">
        <v>0</v>
      </c>
      <c r="L2724" s="13">
        <v>0</v>
      </c>
      <c r="M2724" s="13">
        <v>0</v>
      </c>
      <c r="N2724" s="13"/>
      <c r="O2724" s="13"/>
    </row>
    <row r="2725" spans="1:15" x14ac:dyDescent="0.35">
      <c r="A2725" s="12" t="str">
        <f t="shared" si="42"/>
        <v>DISTRIBUCION VOLUMEN X CRITERIO (kg ó litros)GinebraMEDIA BAJA</v>
      </c>
      <c r="B2725" s="12" t="s">
        <v>119</v>
      </c>
      <c r="C2725" s="12" t="s">
        <v>151</v>
      </c>
      <c r="D2725" s="12" t="s">
        <v>19</v>
      </c>
      <c r="E2725" s="13">
        <v>20.826585281076145</v>
      </c>
      <c r="F2725" s="13">
        <v>21.457491094532898</v>
      </c>
      <c r="G2725" s="13">
        <v>22.694140346514036</v>
      </c>
      <c r="H2725" s="13">
        <v>24.589015168449926</v>
      </c>
      <c r="I2725" s="13">
        <v>0</v>
      </c>
      <c r="J2725" s="13">
        <v>0</v>
      </c>
      <c r="K2725" s="13">
        <v>0</v>
      </c>
      <c r="L2725" s="13">
        <v>0</v>
      </c>
      <c r="M2725" s="13">
        <v>0</v>
      </c>
      <c r="N2725" s="13"/>
      <c r="O2725" s="13"/>
    </row>
    <row r="2726" spans="1:15" x14ac:dyDescent="0.35">
      <c r="A2726" s="12" t="str">
        <f t="shared" si="42"/>
        <v>DISTRIBUCION VOLUMEN X CRITERIO (kg ó litros)GinebraBAJA</v>
      </c>
      <c r="B2726" s="12" t="s">
        <v>119</v>
      </c>
      <c r="C2726" s="12" t="s">
        <v>151</v>
      </c>
      <c r="D2726" s="12" t="s">
        <v>20</v>
      </c>
      <c r="E2726" s="13">
        <v>20.426794809701544</v>
      </c>
      <c r="F2726" s="13">
        <v>19.339190162573228</v>
      </c>
      <c r="G2726" s="13">
        <v>13.754571427897933</v>
      </c>
      <c r="H2726" s="13">
        <v>15.469036551790637</v>
      </c>
      <c r="I2726" s="13">
        <v>0</v>
      </c>
      <c r="J2726" s="13">
        <v>0</v>
      </c>
      <c r="K2726" s="13">
        <v>0</v>
      </c>
      <c r="L2726" s="13">
        <v>0</v>
      </c>
      <c r="M2726" s="13">
        <v>0</v>
      </c>
      <c r="N2726" s="13"/>
      <c r="O2726" s="13"/>
    </row>
    <row r="2727" spans="1:15" x14ac:dyDescent="0.35">
      <c r="A2727" s="12" t="str">
        <f t="shared" si="42"/>
        <v>DISTRIBUCION VOLUMEN X CRITERIO (kg ó litros)GinebraHOMBRE</v>
      </c>
      <c r="B2727" s="12" t="s">
        <v>119</v>
      </c>
      <c r="C2727" s="12" t="s">
        <v>151</v>
      </c>
      <c r="D2727" s="12" t="s">
        <v>21</v>
      </c>
      <c r="E2727" s="13">
        <v>63.82921024662015</v>
      </c>
      <c r="F2727" s="13">
        <v>55.784185214591972</v>
      </c>
      <c r="G2727" s="13">
        <v>54.733526563291413</v>
      </c>
      <c r="H2727" s="13">
        <v>53.33465894471766</v>
      </c>
      <c r="I2727" s="13">
        <v>0</v>
      </c>
      <c r="J2727" s="13">
        <v>0</v>
      </c>
      <c r="K2727" s="13">
        <v>0</v>
      </c>
      <c r="L2727" s="13">
        <v>0</v>
      </c>
      <c r="M2727" s="13">
        <v>0</v>
      </c>
      <c r="N2727" s="13"/>
      <c r="O2727" s="13"/>
    </row>
    <row r="2728" spans="1:15" x14ac:dyDescent="0.35">
      <c r="A2728" s="12" t="str">
        <f t="shared" si="42"/>
        <v>DISTRIBUCION VOLUMEN X CRITERIO (kg ó litros)GinebraMUJER</v>
      </c>
      <c r="B2728" s="12" t="s">
        <v>119</v>
      </c>
      <c r="C2728" s="12" t="s">
        <v>151</v>
      </c>
      <c r="D2728" s="12" t="s">
        <v>22</v>
      </c>
      <c r="E2728" s="13">
        <v>36.170776703265616</v>
      </c>
      <c r="F2728" s="13">
        <v>44.215816379401126</v>
      </c>
      <c r="G2728" s="13">
        <v>45.266472770354341</v>
      </c>
      <c r="H2728" s="13">
        <v>46.665338683197909</v>
      </c>
      <c r="I2728" s="13">
        <v>0</v>
      </c>
      <c r="J2728" s="13">
        <v>0</v>
      </c>
      <c r="K2728" s="13">
        <v>0</v>
      </c>
      <c r="L2728" s="13">
        <v>0</v>
      </c>
      <c r="M2728" s="13">
        <v>0</v>
      </c>
      <c r="N2728" s="13"/>
      <c r="O2728" s="13"/>
    </row>
    <row r="2729" spans="1:15" x14ac:dyDescent="0.35">
      <c r="A2729" s="12" t="str">
        <f t="shared" si="42"/>
        <v>DISTRIBUCION VOLUMEN X CRITERIO (kg ó litros)RonT.ESPAÑA</v>
      </c>
      <c r="B2729" s="12" t="s">
        <v>119</v>
      </c>
      <c r="C2729" s="12" t="s">
        <v>152</v>
      </c>
      <c r="D2729" s="12" t="s">
        <v>36</v>
      </c>
      <c r="E2729" s="13">
        <v>100</v>
      </c>
      <c r="F2729" s="13">
        <v>100</v>
      </c>
      <c r="G2729" s="13">
        <v>100</v>
      </c>
      <c r="H2729" s="13">
        <v>100</v>
      </c>
      <c r="I2729" s="13">
        <v>0</v>
      </c>
      <c r="J2729" s="13">
        <v>0</v>
      </c>
      <c r="K2729" s="13">
        <v>0</v>
      </c>
      <c r="L2729" s="13">
        <v>0</v>
      </c>
      <c r="M2729" s="13">
        <v>0</v>
      </c>
      <c r="N2729" s="13"/>
      <c r="O2729" s="13"/>
    </row>
    <row r="2730" spans="1:15" x14ac:dyDescent="0.35">
      <c r="A2730" s="12" t="str">
        <f t="shared" si="42"/>
        <v>DISTRIBUCION VOLUMEN X CRITERIO (kg ó litros)RonBCN AM</v>
      </c>
      <c r="B2730" s="12" t="s">
        <v>119</v>
      </c>
      <c r="C2730" s="12" t="s">
        <v>152</v>
      </c>
      <c r="D2730" s="12" t="s">
        <v>1</v>
      </c>
      <c r="E2730" s="13">
        <v>5.8324140304031342</v>
      </c>
      <c r="F2730" s="13">
        <v>3.1457486308555667</v>
      </c>
      <c r="G2730" s="13">
        <v>1.9809309462343998</v>
      </c>
      <c r="H2730" s="13">
        <v>1.9009127397916183</v>
      </c>
      <c r="I2730" s="13">
        <v>0</v>
      </c>
      <c r="J2730" s="13">
        <v>0</v>
      </c>
      <c r="K2730" s="13">
        <v>0</v>
      </c>
      <c r="L2730" s="13">
        <v>0</v>
      </c>
      <c r="M2730" s="13">
        <v>0</v>
      </c>
      <c r="N2730" s="13"/>
      <c r="O2730" s="13"/>
    </row>
    <row r="2731" spans="1:15" x14ac:dyDescent="0.35">
      <c r="A2731" s="12" t="str">
        <f t="shared" si="42"/>
        <v>DISTRIBUCION VOLUMEN X CRITERIO (kg ó litros)RonREST.CAT ARAGON</v>
      </c>
      <c r="B2731" s="12" t="s">
        <v>119</v>
      </c>
      <c r="C2731" s="12" t="s">
        <v>152</v>
      </c>
      <c r="D2731" s="12" t="s">
        <v>2</v>
      </c>
      <c r="E2731" s="13">
        <v>11.351068025427683</v>
      </c>
      <c r="F2731" s="13">
        <v>12.254019071388333</v>
      </c>
      <c r="G2731" s="13">
        <v>5.7441501058361979</v>
      </c>
      <c r="H2731" s="13">
        <v>6.3262937094581053</v>
      </c>
      <c r="I2731" s="13">
        <v>0</v>
      </c>
      <c r="J2731" s="13">
        <v>0</v>
      </c>
      <c r="K2731" s="13">
        <v>0</v>
      </c>
      <c r="L2731" s="13">
        <v>0</v>
      </c>
      <c r="M2731" s="13">
        <v>0</v>
      </c>
      <c r="N2731" s="13"/>
      <c r="O2731" s="13"/>
    </row>
    <row r="2732" spans="1:15" x14ac:dyDescent="0.35">
      <c r="A2732" s="12" t="str">
        <f t="shared" si="42"/>
        <v>DISTRIBUCION VOLUMEN X CRITERIO (kg ó litros)RonLEVANTE</v>
      </c>
      <c r="B2732" s="12" t="s">
        <v>119</v>
      </c>
      <c r="C2732" s="12" t="s">
        <v>152</v>
      </c>
      <c r="D2732" s="12" t="s">
        <v>3</v>
      </c>
      <c r="E2732" s="13">
        <v>14.261729005916109</v>
      </c>
      <c r="F2732" s="13">
        <v>9.7013945143971565</v>
      </c>
      <c r="G2732" s="13">
        <v>5.5100325566692696</v>
      </c>
      <c r="H2732" s="13">
        <v>10.50803111833846</v>
      </c>
      <c r="I2732" s="13">
        <v>0</v>
      </c>
      <c r="J2732" s="13">
        <v>0</v>
      </c>
      <c r="K2732" s="13">
        <v>0</v>
      </c>
      <c r="L2732" s="13">
        <v>0</v>
      </c>
      <c r="M2732" s="13">
        <v>0</v>
      </c>
      <c r="N2732" s="13"/>
      <c r="O2732" s="13"/>
    </row>
    <row r="2733" spans="1:15" x14ac:dyDescent="0.35">
      <c r="A2733" s="12" t="str">
        <f t="shared" si="42"/>
        <v>DISTRIBUCION VOLUMEN X CRITERIO (kg ó litros)RonANDALUCIA</v>
      </c>
      <c r="B2733" s="12" t="s">
        <v>119</v>
      </c>
      <c r="C2733" s="12" t="s">
        <v>152</v>
      </c>
      <c r="D2733" s="12" t="s">
        <v>4</v>
      </c>
      <c r="E2733" s="13">
        <v>25.585078232069336</v>
      </c>
      <c r="F2733" s="13">
        <v>28.110102225157053</v>
      </c>
      <c r="G2733" s="13">
        <v>29.158969128090039</v>
      </c>
      <c r="H2733" s="13">
        <v>30.082860958777257</v>
      </c>
      <c r="I2733" s="13">
        <v>0</v>
      </c>
      <c r="J2733" s="13">
        <v>0</v>
      </c>
      <c r="K2733" s="13">
        <v>0</v>
      </c>
      <c r="L2733" s="13">
        <v>0</v>
      </c>
      <c r="M2733" s="13">
        <v>0</v>
      </c>
      <c r="N2733" s="13"/>
      <c r="O2733" s="13"/>
    </row>
    <row r="2734" spans="1:15" x14ac:dyDescent="0.35">
      <c r="A2734" s="12" t="str">
        <f t="shared" si="42"/>
        <v>DISTRIBUCION VOLUMEN X CRITERIO (kg ó litros)RonMDD AM</v>
      </c>
      <c r="B2734" s="12" t="s">
        <v>119</v>
      </c>
      <c r="C2734" s="12" t="s">
        <v>152</v>
      </c>
      <c r="D2734" s="12" t="s">
        <v>5</v>
      </c>
      <c r="E2734" s="13">
        <v>16.586622128609989</v>
      </c>
      <c r="F2734" s="13">
        <v>14.074184134215429</v>
      </c>
      <c r="G2734" s="13">
        <v>17.266286925085222</v>
      </c>
      <c r="H2734" s="13">
        <v>14.04204493241385</v>
      </c>
      <c r="I2734" s="13">
        <v>0</v>
      </c>
      <c r="J2734" s="13">
        <v>0</v>
      </c>
      <c r="K2734" s="13">
        <v>0</v>
      </c>
      <c r="L2734" s="13">
        <v>0</v>
      </c>
      <c r="M2734" s="13">
        <v>0</v>
      </c>
      <c r="N2734" s="13"/>
      <c r="O2734" s="13"/>
    </row>
    <row r="2735" spans="1:15" x14ac:dyDescent="0.35">
      <c r="A2735" s="12" t="str">
        <f t="shared" si="42"/>
        <v>DISTRIBUCION VOLUMEN X CRITERIO (kg ó litros)RonRTO CENTRO</v>
      </c>
      <c r="B2735" s="12" t="s">
        <v>119</v>
      </c>
      <c r="C2735" s="12" t="s">
        <v>152</v>
      </c>
      <c r="D2735" s="12" t="s">
        <v>6</v>
      </c>
      <c r="E2735" s="13">
        <v>13.041228844303484</v>
      </c>
      <c r="F2735" s="13">
        <v>17.66795884002148</v>
      </c>
      <c r="G2735" s="13">
        <v>30.068651189036906</v>
      </c>
      <c r="H2735" s="13">
        <v>16.468954109141627</v>
      </c>
      <c r="I2735" s="13">
        <v>0</v>
      </c>
      <c r="J2735" s="13">
        <v>0</v>
      </c>
      <c r="K2735" s="13">
        <v>0</v>
      </c>
      <c r="L2735" s="13">
        <v>0</v>
      </c>
      <c r="M2735" s="13">
        <v>0</v>
      </c>
      <c r="N2735" s="13"/>
      <c r="O2735" s="13"/>
    </row>
    <row r="2736" spans="1:15" x14ac:dyDescent="0.35">
      <c r="A2736" s="12" t="str">
        <f t="shared" si="42"/>
        <v>DISTRIBUCION VOLUMEN X CRITERIO (kg ó litros)RonNORTE-CENTRO</v>
      </c>
      <c r="B2736" s="12" t="s">
        <v>119</v>
      </c>
      <c r="C2736" s="12" t="s">
        <v>152</v>
      </c>
      <c r="D2736" s="12" t="s">
        <v>7</v>
      </c>
      <c r="E2736" s="13">
        <v>5.769789776119028</v>
      </c>
      <c r="F2736" s="13">
        <v>6.809376780638809</v>
      </c>
      <c r="G2736" s="13">
        <v>5.4215800146327284</v>
      </c>
      <c r="H2736" s="13">
        <v>7.1926491517894515</v>
      </c>
      <c r="I2736" s="13">
        <v>0</v>
      </c>
      <c r="J2736" s="13">
        <v>0</v>
      </c>
      <c r="K2736" s="13">
        <v>0</v>
      </c>
      <c r="L2736" s="13">
        <v>0</v>
      </c>
      <c r="M2736" s="13">
        <v>0</v>
      </c>
      <c r="N2736" s="13"/>
      <c r="O2736" s="13"/>
    </row>
    <row r="2737" spans="1:15" x14ac:dyDescent="0.35">
      <c r="A2737" s="12" t="str">
        <f t="shared" si="42"/>
        <v>DISTRIBUCION VOLUMEN X CRITERIO (kg ó litros)RonNOROESTE</v>
      </c>
      <c r="B2737" s="12" t="s">
        <v>119</v>
      </c>
      <c r="C2737" s="12" t="s">
        <v>152</v>
      </c>
      <c r="D2737" s="12" t="s">
        <v>8</v>
      </c>
      <c r="E2737" s="13">
        <v>7.5720783024998548</v>
      </c>
      <c r="F2737" s="13">
        <v>8.2372091664226605</v>
      </c>
      <c r="G2737" s="13">
        <v>4.8493905753080959</v>
      </c>
      <c r="H2737" s="13">
        <v>13.478243557058811</v>
      </c>
      <c r="I2737" s="13">
        <v>0</v>
      </c>
      <c r="J2737" s="13">
        <v>0</v>
      </c>
      <c r="K2737" s="13">
        <v>0</v>
      </c>
      <c r="L2737" s="13">
        <v>0</v>
      </c>
      <c r="M2737" s="13">
        <v>0</v>
      </c>
      <c r="N2737" s="13"/>
      <c r="O2737" s="13"/>
    </row>
    <row r="2738" spans="1:15" x14ac:dyDescent="0.35">
      <c r="A2738" s="12" t="str">
        <f t="shared" si="42"/>
        <v>DISTRIBUCION VOLUMEN X CRITERIO (kg ó litros)Ron&lt;2MIL</v>
      </c>
      <c r="B2738" s="12" t="s">
        <v>119</v>
      </c>
      <c r="C2738" s="12" t="s">
        <v>152</v>
      </c>
      <c r="D2738" s="12" t="s">
        <v>9</v>
      </c>
      <c r="E2738" s="13">
        <v>7.8401193797709752</v>
      </c>
      <c r="F2738" s="13">
        <v>9.1553824298837334</v>
      </c>
      <c r="G2738" s="13">
        <v>7.3858982709036844</v>
      </c>
      <c r="H2738" s="13">
        <v>7.0162477593493939</v>
      </c>
      <c r="I2738" s="13">
        <v>0</v>
      </c>
      <c r="J2738" s="13">
        <v>0</v>
      </c>
      <c r="K2738" s="13">
        <v>0</v>
      </c>
      <c r="L2738" s="13">
        <v>0</v>
      </c>
      <c r="M2738" s="13">
        <v>0</v>
      </c>
      <c r="N2738" s="13"/>
      <c r="O2738" s="13"/>
    </row>
    <row r="2739" spans="1:15" x14ac:dyDescent="0.35">
      <c r="A2739" s="12" t="str">
        <f t="shared" si="42"/>
        <v>DISTRIBUCION VOLUMEN X CRITERIO (kg ó litros)Ron2-5MIL</v>
      </c>
      <c r="B2739" s="12" t="s">
        <v>119</v>
      </c>
      <c r="C2739" s="12" t="s">
        <v>152</v>
      </c>
      <c r="D2739" s="12" t="s">
        <v>10</v>
      </c>
      <c r="E2739" s="13">
        <v>3.2441574558100412</v>
      </c>
      <c r="F2739" s="13">
        <v>4.3985206599327613</v>
      </c>
      <c r="G2739" s="13">
        <v>3.9168736800886901</v>
      </c>
      <c r="H2739" s="13">
        <v>9.7824170768349639</v>
      </c>
      <c r="I2739" s="13">
        <v>0</v>
      </c>
      <c r="J2739" s="13">
        <v>0</v>
      </c>
      <c r="K2739" s="13">
        <v>0</v>
      </c>
      <c r="L2739" s="13">
        <v>0</v>
      </c>
      <c r="M2739" s="13">
        <v>0</v>
      </c>
      <c r="N2739" s="13"/>
      <c r="O2739" s="13"/>
    </row>
    <row r="2740" spans="1:15" x14ac:dyDescent="0.35">
      <c r="A2740" s="12" t="str">
        <f t="shared" si="42"/>
        <v>DISTRIBUCION VOLUMEN X CRITERIO (kg ó litros)Ron5-10MIL</v>
      </c>
      <c r="B2740" s="12" t="s">
        <v>119</v>
      </c>
      <c r="C2740" s="12" t="s">
        <v>152</v>
      </c>
      <c r="D2740" s="12" t="s">
        <v>11</v>
      </c>
      <c r="E2740" s="13">
        <v>9.5063005986323965</v>
      </c>
      <c r="F2740" s="13">
        <v>8.794362341312528</v>
      </c>
      <c r="G2740" s="13">
        <v>7.3464647573014252</v>
      </c>
      <c r="H2740" s="13">
        <v>6.7042700636508172</v>
      </c>
      <c r="I2740" s="13">
        <v>0</v>
      </c>
      <c r="J2740" s="13">
        <v>0</v>
      </c>
      <c r="K2740" s="13">
        <v>0</v>
      </c>
      <c r="L2740" s="13">
        <v>0</v>
      </c>
      <c r="M2740" s="13">
        <v>0</v>
      </c>
      <c r="N2740" s="13"/>
      <c r="O2740" s="13"/>
    </row>
    <row r="2741" spans="1:15" x14ac:dyDescent="0.35">
      <c r="A2741" s="12" t="str">
        <f t="shared" si="42"/>
        <v>DISTRIBUCION VOLUMEN X CRITERIO (kg ó litros)Ron10-30MIL</v>
      </c>
      <c r="B2741" s="12" t="s">
        <v>119</v>
      </c>
      <c r="C2741" s="12" t="s">
        <v>152</v>
      </c>
      <c r="D2741" s="12" t="s">
        <v>12</v>
      </c>
      <c r="E2741" s="13">
        <v>21.161411743677878</v>
      </c>
      <c r="F2741" s="13">
        <v>19.560841157233412</v>
      </c>
      <c r="G2741" s="13">
        <v>27.850845532341978</v>
      </c>
      <c r="H2741" s="13">
        <v>19.199686673186108</v>
      </c>
      <c r="I2741" s="13">
        <v>0</v>
      </c>
      <c r="J2741" s="13">
        <v>0</v>
      </c>
      <c r="K2741" s="13">
        <v>0</v>
      </c>
      <c r="L2741" s="13">
        <v>0</v>
      </c>
      <c r="M2741" s="13">
        <v>0</v>
      </c>
      <c r="N2741" s="13"/>
      <c r="O2741" s="13"/>
    </row>
    <row r="2742" spans="1:15" x14ac:dyDescent="0.35">
      <c r="A2742" s="12" t="str">
        <f t="shared" si="42"/>
        <v>DISTRIBUCION VOLUMEN X CRITERIO (kg ó litros)Ron30-100MIL</v>
      </c>
      <c r="B2742" s="12" t="s">
        <v>119</v>
      </c>
      <c r="C2742" s="12" t="s">
        <v>152</v>
      </c>
      <c r="D2742" s="12" t="s">
        <v>13</v>
      </c>
      <c r="E2742" s="13">
        <v>10.210566470323499</v>
      </c>
      <c r="F2742" s="13">
        <v>15.134339057014689</v>
      </c>
      <c r="G2742" s="13">
        <v>24.247068337909496</v>
      </c>
      <c r="H2742" s="13">
        <v>19.518458353485446</v>
      </c>
      <c r="I2742" s="13">
        <v>0</v>
      </c>
      <c r="J2742" s="13">
        <v>0</v>
      </c>
      <c r="K2742" s="13">
        <v>0</v>
      </c>
      <c r="L2742" s="13">
        <v>0</v>
      </c>
      <c r="M2742" s="13">
        <v>0</v>
      </c>
      <c r="N2742" s="13"/>
      <c r="O2742" s="13"/>
    </row>
    <row r="2743" spans="1:15" x14ac:dyDescent="0.35">
      <c r="A2743" s="12" t="str">
        <f t="shared" si="42"/>
        <v>DISTRIBUCION VOLUMEN X CRITERIO (kg ó litros)Ron100-200MIL</v>
      </c>
      <c r="B2743" s="12" t="s">
        <v>119</v>
      </c>
      <c r="C2743" s="12" t="s">
        <v>152</v>
      </c>
      <c r="D2743" s="12" t="s">
        <v>14</v>
      </c>
      <c r="E2743" s="13">
        <v>16.283050058506767</v>
      </c>
      <c r="F2743" s="13">
        <v>12.124141847402276</v>
      </c>
      <c r="G2743" s="13">
        <v>5.9128859813312857</v>
      </c>
      <c r="H2743" s="13">
        <v>10.51632520400104</v>
      </c>
      <c r="I2743" s="13">
        <v>0</v>
      </c>
      <c r="J2743" s="13">
        <v>0</v>
      </c>
      <c r="K2743" s="13">
        <v>0</v>
      </c>
      <c r="L2743" s="13">
        <v>0</v>
      </c>
      <c r="M2743" s="13">
        <v>0</v>
      </c>
      <c r="N2743" s="13"/>
      <c r="O2743" s="13"/>
    </row>
    <row r="2744" spans="1:15" x14ac:dyDescent="0.35">
      <c r="A2744" s="12" t="str">
        <f t="shared" si="42"/>
        <v>DISTRIBUCION VOLUMEN X CRITERIO (kg ó litros)Ron200-500MIL</v>
      </c>
      <c r="B2744" s="12" t="s">
        <v>119</v>
      </c>
      <c r="C2744" s="12" t="s">
        <v>152</v>
      </c>
      <c r="D2744" s="12" t="s">
        <v>15</v>
      </c>
      <c r="E2744" s="13">
        <v>10.99401173187924</v>
      </c>
      <c r="F2744" s="13">
        <v>14.320315061782873</v>
      </c>
      <c r="G2744" s="13">
        <v>8.4131652843950455</v>
      </c>
      <c r="H2744" s="13">
        <v>10.473636034059361</v>
      </c>
      <c r="I2744" s="13">
        <v>0</v>
      </c>
      <c r="J2744" s="13">
        <v>0</v>
      </c>
      <c r="K2744" s="13">
        <v>0</v>
      </c>
      <c r="L2744" s="13">
        <v>0</v>
      </c>
      <c r="M2744" s="13">
        <v>0</v>
      </c>
      <c r="N2744" s="13"/>
      <c r="O2744" s="13"/>
    </row>
    <row r="2745" spans="1:15" x14ac:dyDescent="0.35">
      <c r="A2745" s="12" t="str">
        <f t="shared" si="42"/>
        <v>DISTRIBUCION VOLUMEN X CRITERIO (kg ó litros)Ron&gt;500MIL</v>
      </c>
      <c r="B2745" s="12" t="s">
        <v>119</v>
      </c>
      <c r="C2745" s="12" t="s">
        <v>152</v>
      </c>
      <c r="D2745" s="12" t="s">
        <v>16</v>
      </c>
      <c r="E2745" s="13">
        <v>20.760384616408849</v>
      </c>
      <c r="F2745" s="13">
        <v>16.512091189217546</v>
      </c>
      <c r="G2745" s="13">
        <v>14.926797632318717</v>
      </c>
      <c r="H2745" s="13">
        <v>16.788951453865032</v>
      </c>
      <c r="I2745" s="13">
        <v>0</v>
      </c>
      <c r="J2745" s="13">
        <v>0</v>
      </c>
      <c r="K2745" s="13">
        <v>0</v>
      </c>
      <c r="L2745" s="13">
        <v>0</v>
      </c>
      <c r="M2745" s="13">
        <v>0</v>
      </c>
      <c r="N2745" s="13"/>
      <c r="O2745" s="13"/>
    </row>
    <row r="2746" spans="1:15" x14ac:dyDescent="0.35">
      <c r="A2746" s="12" t="str">
        <f t="shared" si="42"/>
        <v>DISTRIBUCION VOLUMEN X CRITERIO (kg ó litros)RonDE 15 A 19 AÑOS</v>
      </c>
      <c r="B2746" s="12" t="s">
        <v>119</v>
      </c>
      <c r="C2746" s="12" t="s">
        <v>152</v>
      </c>
      <c r="D2746" s="12" t="s">
        <v>39</v>
      </c>
      <c r="E2746" s="13">
        <v>9.3108761412974683</v>
      </c>
      <c r="F2746" s="13">
        <v>1.7041589290597945</v>
      </c>
      <c r="G2746" s="13">
        <v>10.666978513041206</v>
      </c>
      <c r="H2746" s="13">
        <v>13.140748933488441</v>
      </c>
      <c r="I2746" s="13">
        <v>0</v>
      </c>
      <c r="J2746" s="13">
        <v>0</v>
      </c>
      <c r="K2746" s="13">
        <v>0</v>
      </c>
      <c r="L2746" s="13">
        <v>0</v>
      </c>
      <c r="M2746" s="13">
        <v>0</v>
      </c>
      <c r="N2746" s="13"/>
      <c r="O2746" s="13"/>
    </row>
    <row r="2747" spans="1:15" x14ac:dyDescent="0.35">
      <c r="A2747" s="12" t="str">
        <f t="shared" si="42"/>
        <v>DISTRIBUCION VOLUMEN X CRITERIO (kg ó litros)RonDE 20 A 24 AÑOS</v>
      </c>
      <c r="B2747" s="12" t="s">
        <v>119</v>
      </c>
      <c r="C2747" s="12" t="s">
        <v>152</v>
      </c>
      <c r="D2747" s="12" t="s">
        <v>40</v>
      </c>
      <c r="E2747" s="13">
        <v>14.599183788349032</v>
      </c>
      <c r="F2747" s="13">
        <v>12.124085949028457</v>
      </c>
      <c r="G2747" s="13">
        <v>9.0575244361106133</v>
      </c>
      <c r="H2747" s="13">
        <v>8.1066766987127608</v>
      </c>
      <c r="I2747" s="13">
        <v>0</v>
      </c>
      <c r="J2747" s="13">
        <v>0</v>
      </c>
      <c r="K2747" s="13">
        <v>0</v>
      </c>
      <c r="L2747" s="13">
        <v>0</v>
      </c>
      <c r="M2747" s="13">
        <v>0</v>
      </c>
      <c r="N2747" s="13"/>
      <c r="O2747" s="13"/>
    </row>
    <row r="2748" spans="1:15" x14ac:dyDescent="0.35">
      <c r="A2748" s="12" t="str">
        <f t="shared" si="42"/>
        <v>DISTRIBUCION VOLUMEN X CRITERIO (kg ó litros)RonDE 25 A 34 AÑOS</v>
      </c>
      <c r="B2748" s="12" t="s">
        <v>119</v>
      </c>
      <c r="C2748" s="12" t="s">
        <v>152</v>
      </c>
      <c r="D2748" s="12" t="s">
        <v>41</v>
      </c>
      <c r="E2748" s="13">
        <v>15.629433456032782</v>
      </c>
      <c r="F2748" s="13">
        <v>17.122133776478851</v>
      </c>
      <c r="G2748" s="13">
        <v>13.107823205148462</v>
      </c>
      <c r="H2748" s="13">
        <v>13.557347911516832</v>
      </c>
      <c r="I2748" s="13">
        <v>0</v>
      </c>
      <c r="J2748" s="13">
        <v>0</v>
      </c>
      <c r="K2748" s="13">
        <v>0</v>
      </c>
      <c r="L2748" s="13">
        <v>0</v>
      </c>
      <c r="M2748" s="13">
        <v>0</v>
      </c>
      <c r="N2748" s="13"/>
      <c r="O2748" s="13"/>
    </row>
    <row r="2749" spans="1:15" x14ac:dyDescent="0.35">
      <c r="A2749" s="12" t="str">
        <f t="shared" si="42"/>
        <v>DISTRIBUCION VOLUMEN X CRITERIO (kg ó litros)RonDE 35 A 49 AÑOS</v>
      </c>
      <c r="B2749" s="12" t="s">
        <v>119</v>
      </c>
      <c r="C2749" s="12" t="s">
        <v>152</v>
      </c>
      <c r="D2749" s="12" t="s">
        <v>42</v>
      </c>
      <c r="E2749" s="13">
        <v>23.990415341517092</v>
      </c>
      <c r="F2749" s="13">
        <v>24.592479277820654</v>
      </c>
      <c r="G2749" s="13">
        <v>22.28603351514198</v>
      </c>
      <c r="H2749" s="13">
        <v>25.494307555751966</v>
      </c>
      <c r="I2749" s="13">
        <v>0</v>
      </c>
      <c r="J2749" s="13">
        <v>0</v>
      </c>
      <c r="K2749" s="13">
        <v>0</v>
      </c>
      <c r="L2749" s="13">
        <v>0</v>
      </c>
      <c r="M2749" s="13">
        <v>0</v>
      </c>
      <c r="N2749" s="13"/>
      <c r="O2749" s="13"/>
    </row>
    <row r="2750" spans="1:15" x14ac:dyDescent="0.35">
      <c r="A2750" s="12" t="str">
        <f t="shared" si="42"/>
        <v>DISTRIBUCION VOLUMEN X CRITERIO (kg ó litros)RonDE 50 A 59 AÑOS</v>
      </c>
      <c r="B2750" s="12" t="s">
        <v>119</v>
      </c>
      <c r="C2750" s="12" t="s">
        <v>152</v>
      </c>
      <c r="D2750" s="12" t="s">
        <v>43</v>
      </c>
      <c r="E2750" s="13">
        <v>18.796672124548149</v>
      </c>
      <c r="F2750" s="13">
        <v>19.17150864702969</v>
      </c>
      <c r="G2750" s="13">
        <v>26.463451284691647</v>
      </c>
      <c r="H2750" s="13">
        <v>17.436943004802156</v>
      </c>
      <c r="I2750" s="13">
        <v>0</v>
      </c>
      <c r="J2750" s="13">
        <v>0</v>
      </c>
      <c r="K2750" s="13">
        <v>0</v>
      </c>
      <c r="L2750" s="13">
        <v>0</v>
      </c>
      <c r="M2750" s="13">
        <v>0</v>
      </c>
      <c r="N2750" s="13"/>
      <c r="O2750" s="13"/>
    </row>
    <row r="2751" spans="1:15" x14ac:dyDescent="0.35">
      <c r="A2751" s="12" t="str">
        <f t="shared" si="42"/>
        <v>DISTRIBUCION VOLUMEN X CRITERIO (kg ó litros)RonDE 60 A 75 AÑOS</v>
      </c>
      <c r="B2751" s="12" t="s">
        <v>119</v>
      </c>
      <c r="C2751" s="12" t="s">
        <v>152</v>
      </c>
      <c r="D2751" s="12" t="s">
        <v>44</v>
      </c>
      <c r="E2751" s="13">
        <v>17.673415911698669</v>
      </c>
      <c r="F2751" s="13">
        <v>25.285633547726309</v>
      </c>
      <c r="G2751" s="13">
        <v>18.418186534464056</v>
      </c>
      <c r="H2751" s="13">
        <v>22.263969547085019</v>
      </c>
      <c r="I2751" s="13">
        <v>0</v>
      </c>
      <c r="J2751" s="13">
        <v>0</v>
      </c>
      <c r="K2751" s="13">
        <v>0</v>
      </c>
      <c r="L2751" s="13">
        <v>0</v>
      </c>
      <c r="M2751" s="13">
        <v>0</v>
      </c>
      <c r="N2751" s="13"/>
      <c r="O2751" s="13"/>
    </row>
    <row r="2752" spans="1:15" x14ac:dyDescent="0.35">
      <c r="A2752" s="12" t="str">
        <f t="shared" si="42"/>
        <v>DISTRIBUCION VOLUMEN X CRITERIO (kg ó litros)RonALTA Y MEDIA ALTA</v>
      </c>
      <c r="B2752" s="12" t="s">
        <v>119</v>
      </c>
      <c r="C2752" s="12" t="s">
        <v>152</v>
      </c>
      <c r="D2752" s="12" t="s">
        <v>17</v>
      </c>
      <c r="E2752" s="13">
        <v>14.987777617795809</v>
      </c>
      <c r="F2752" s="13">
        <v>17.995760807636461</v>
      </c>
      <c r="G2752" s="13">
        <v>22.434182265573313</v>
      </c>
      <c r="H2752" s="13">
        <v>26.315133751372006</v>
      </c>
      <c r="I2752" s="13">
        <v>0</v>
      </c>
      <c r="J2752" s="13">
        <v>0</v>
      </c>
      <c r="K2752" s="13">
        <v>0</v>
      </c>
      <c r="L2752" s="13">
        <v>0</v>
      </c>
      <c r="M2752" s="13">
        <v>0</v>
      </c>
      <c r="N2752" s="13"/>
      <c r="O2752" s="13"/>
    </row>
    <row r="2753" spans="1:15" x14ac:dyDescent="0.35">
      <c r="A2753" s="12" t="str">
        <f t="shared" si="42"/>
        <v>DISTRIBUCION VOLUMEN X CRITERIO (kg ó litros)RonMEDIA</v>
      </c>
      <c r="B2753" s="12" t="s">
        <v>119</v>
      </c>
      <c r="C2753" s="12" t="s">
        <v>152</v>
      </c>
      <c r="D2753" s="12" t="s">
        <v>18</v>
      </c>
      <c r="E2753" s="13">
        <v>36.411871944517294</v>
      </c>
      <c r="F2753" s="13">
        <v>31.682879860106706</v>
      </c>
      <c r="G2753" s="13">
        <v>28.721312383604747</v>
      </c>
      <c r="H2753" s="13">
        <v>31.957072746337285</v>
      </c>
      <c r="I2753" s="13">
        <v>0</v>
      </c>
      <c r="J2753" s="13">
        <v>0</v>
      </c>
      <c r="K2753" s="13">
        <v>0</v>
      </c>
      <c r="L2753" s="13">
        <v>0</v>
      </c>
      <c r="M2753" s="13">
        <v>0</v>
      </c>
      <c r="N2753" s="13"/>
      <c r="O2753" s="13"/>
    </row>
    <row r="2754" spans="1:15" x14ac:dyDescent="0.35">
      <c r="A2754" s="12" t="str">
        <f t="shared" si="42"/>
        <v>DISTRIBUCION VOLUMEN X CRITERIO (kg ó litros)RonMEDIA BAJA</v>
      </c>
      <c r="B2754" s="12" t="s">
        <v>119</v>
      </c>
      <c r="C2754" s="12" t="s">
        <v>152</v>
      </c>
      <c r="D2754" s="12" t="s">
        <v>19</v>
      </c>
      <c r="E2754" s="13">
        <v>23.532035537997213</v>
      </c>
      <c r="F2754" s="13">
        <v>26.235975009008289</v>
      </c>
      <c r="G2754" s="13">
        <v>19.425596325137331</v>
      </c>
      <c r="H2754" s="13">
        <v>20.233334985647069</v>
      </c>
      <c r="I2754" s="13">
        <v>0</v>
      </c>
      <c r="J2754" s="13">
        <v>0</v>
      </c>
      <c r="K2754" s="13">
        <v>0</v>
      </c>
      <c r="L2754" s="13">
        <v>0</v>
      </c>
      <c r="M2754" s="13">
        <v>0</v>
      </c>
      <c r="N2754" s="13"/>
      <c r="O2754" s="13"/>
    </row>
    <row r="2755" spans="1:15" x14ac:dyDescent="0.35">
      <c r="A2755" s="12" t="str">
        <f t="shared" si="42"/>
        <v>DISTRIBUCION VOLUMEN X CRITERIO (kg ó litros)RonBAJA</v>
      </c>
      <c r="B2755" s="12" t="s">
        <v>119</v>
      </c>
      <c r="C2755" s="12" t="s">
        <v>152</v>
      </c>
      <c r="D2755" s="12" t="s">
        <v>20</v>
      </c>
      <c r="E2755" s="13">
        <v>25.068312879158803</v>
      </c>
      <c r="F2755" s="13">
        <v>24.085384136272463</v>
      </c>
      <c r="G2755" s="13">
        <v>29.418906084244973</v>
      </c>
      <c r="H2755" s="13">
        <v>21.494447363251222</v>
      </c>
      <c r="I2755" s="13">
        <v>0</v>
      </c>
      <c r="J2755" s="13">
        <v>0</v>
      </c>
      <c r="K2755" s="13">
        <v>0</v>
      </c>
      <c r="L2755" s="13">
        <v>0</v>
      </c>
      <c r="M2755" s="13">
        <v>0</v>
      </c>
      <c r="N2755" s="13"/>
      <c r="O2755" s="13"/>
    </row>
    <row r="2756" spans="1:15" x14ac:dyDescent="0.35">
      <c r="A2756" s="12" t="str">
        <f t="shared" ref="A2756:A2819" si="43">B2756&amp;C2756&amp;D2756</f>
        <v>DISTRIBUCION VOLUMEN X CRITERIO (kg ó litros)RonHOMBRE</v>
      </c>
      <c r="B2756" s="12" t="s">
        <v>119</v>
      </c>
      <c r="C2756" s="12" t="s">
        <v>152</v>
      </c>
      <c r="D2756" s="12" t="s">
        <v>21</v>
      </c>
      <c r="E2756" s="13">
        <v>62.415725524732714</v>
      </c>
      <c r="F2756" s="13">
        <v>62.659574375631401</v>
      </c>
      <c r="G2756" s="13">
        <v>44.492915042018446</v>
      </c>
      <c r="H2756" s="13">
        <v>57.125778108455414</v>
      </c>
      <c r="I2756" s="13">
        <v>0</v>
      </c>
      <c r="J2756" s="13">
        <v>0</v>
      </c>
      <c r="K2756" s="13">
        <v>0</v>
      </c>
      <c r="L2756" s="13">
        <v>0</v>
      </c>
      <c r="M2756" s="13">
        <v>0</v>
      </c>
      <c r="N2756" s="13"/>
      <c r="O2756" s="13"/>
    </row>
    <row r="2757" spans="1:15" x14ac:dyDescent="0.35">
      <c r="A2757" s="12" t="str">
        <f t="shared" si="43"/>
        <v>DISTRIBUCION VOLUMEN X CRITERIO (kg ó litros)RonMUJER</v>
      </c>
      <c r="B2757" s="12" t="s">
        <v>119</v>
      </c>
      <c r="C2757" s="12" t="s">
        <v>152</v>
      </c>
      <c r="D2757" s="12" t="s">
        <v>22</v>
      </c>
      <c r="E2757" s="13">
        <v>37.584269933707063</v>
      </c>
      <c r="F2757" s="13">
        <v>37.340407899034659</v>
      </c>
      <c r="G2757" s="13">
        <v>55.507098016921461</v>
      </c>
      <c r="H2757" s="13">
        <v>42.874204557084944</v>
      </c>
      <c r="I2757" s="13">
        <v>0</v>
      </c>
      <c r="J2757" s="13">
        <v>0</v>
      </c>
      <c r="K2757" s="13">
        <v>0</v>
      </c>
      <c r="L2757" s="13">
        <v>0</v>
      </c>
      <c r="M2757" s="13">
        <v>0</v>
      </c>
      <c r="N2757" s="13"/>
      <c r="O2757" s="13"/>
    </row>
    <row r="2758" spans="1:15" x14ac:dyDescent="0.35">
      <c r="A2758" s="12" t="str">
        <f t="shared" si="43"/>
        <v>DISTRIBUCION VOLUMEN X CRITERIO (kg ó litros)AnisT.ESPAÑA</v>
      </c>
      <c r="B2758" s="12" t="s">
        <v>119</v>
      </c>
      <c r="C2758" s="12" t="s">
        <v>153</v>
      </c>
      <c r="D2758" s="12" t="s">
        <v>36</v>
      </c>
      <c r="E2758" s="13">
        <v>100</v>
      </c>
      <c r="F2758" s="13">
        <v>100</v>
      </c>
      <c r="G2758" s="13">
        <v>100</v>
      </c>
      <c r="H2758" s="13">
        <v>100</v>
      </c>
      <c r="I2758" s="13">
        <v>0</v>
      </c>
      <c r="J2758" s="13">
        <v>0</v>
      </c>
      <c r="K2758" s="13">
        <v>0</v>
      </c>
      <c r="L2758" s="13">
        <v>0</v>
      </c>
      <c r="M2758" s="13">
        <v>0</v>
      </c>
      <c r="N2758" s="13"/>
      <c r="O2758" s="13"/>
    </row>
    <row r="2759" spans="1:15" x14ac:dyDescent="0.35">
      <c r="A2759" s="12" t="str">
        <f t="shared" si="43"/>
        <v>DISTRIBUCION VOLUMEN X CRITERIO (kg ó litros)AnisBCN AM</v>
      </c>
      <c r="B2759" s="12" t="s">
        <v>119</v>
      </c>
      <c r="C2759" s="12" t="s">
        <v>153</v>
      </c>
      <c r="D2759" s="12" t="s">
        <v>1</v>
      </c>
      <c r="E2759" s="13">
        <v>6.5918907643322786</v>
      </c>
      <c r="F2759" s="13">
        <v>0.80290483650561106</v>
      </c>
      <c r="G2759" s="13">
        <v>1.2146972914063532</v>
      </c>
      <c r="H2759" s="13">
        <v>0.49244752688141924</v>
      </c>
      <c r="I2759" s="13">
        <v>0</v>
      </c>
      <c r="J2759" s="13">
        <v>0</v>
      </c>
      <c r="K2759" s="13">
        <v>0</v>
      </c>
      <c r="L2759" s="13">
        <v>0</v>
      </c>
      <c r="M2759" s="13">
        <v>0</v>
      </c>
      <c r="N2759" s="13"/>
      <c r="O2759" s="13"/>
    </row>
    <row r="2760" spans="1:15" x14ac:dyDescent="0.35">
      <c r="A2760" s="12" t="str">
        <f t="shared" si="43"/>
        <v>DISTRIBUCION VOLUMEN X CRITERIO (kg ó litros)AnisREST.CAT ARAGON</v>
      </c>
      <c r="B2760" s="12" t="s">
        <v>119</v>
      </c>
      <c r="C2760" s="12" t="s">
        <v>153</v>
      </c>
      <c r="D2760" s="12" t="s">
        <v>2</v>
      </c>
      <c r="E2760" s="13">
        <v>3.76291687985682</v>
      </c>
      <c r="F2760" s="13">
        <v>2.8221908018458257</v>
      </c>
      <c r="G2760" s="13">
        <v>5.5814687204455398</v>
      </c>
      <c r="H2760" s="13">
        <v>9.6025691710842391</v>
      </c>
      <c r="I2760" s="13">
        <v>0</v>
      </c>
      <c r="J2760" s="13">
        <v>0</v>
      </c>
      <c r="K2760" s="13">
        <v>0</v>
      </c>
      <c r="L2760" s="13">
        <v>0</v>
      </c>
      <c r="M2760" s="13">
        <v>0</v>
      </c>
      <c r="N2760" s="13"/>
      <c r="O2760" s="13"/>
    </row>
    <row r="2761" spans="1:15" x14ac:dyDescent="0.35">
      <c r="A2761" s="12" t="str">
        <f t="shared" si="43"/>
        <v>DISTRIBUCION VOLUMEN X CRITERIO (kg ó litros)AnisLEVANTE</v>
      </c>
      <c r="B2761" s="12" t="s">
        <v>119</v>
      </c>
      <c r="C2761" s="12" t="s">
        <v>153</v>
      </c>
      <c r="D2761" s="12" t="s">
        <v>3</v>
      </c>
      <c r="E2761" s="13">
        <v>8.5104590522638084</v>
      </c>
      <c r="F2761" s="13">
        <v>17.486125709885567</v>
      </c>
      <c r="G2761" s="13">
        <v>29.139886163417732</v>
      </c>
      <c r="H2761" s="13">
        <v>35.617116794626128</v>
      </c>
      <c r="I2761" s="13">
        <v>0</v>
      </c>
      <c r="J2761" s="13">
        <v>0</v>
      </c>
      <c r="K2761" s="13">
        <v>0</v>
      </c>
      <c r="L2761" s="13">
        <v>0</v>
      </c>
      <c r="M2761" s="13">
        <v>0</v>
      </c>
      <c r="N2761" s="13"/>
      <c r="O2761" s="13"/>
    </row>
    <row r="2762" spans="1:15" x14ac:dyDescent="0.35">
      <c r="A2762" s="12" t="str">
        <f t="shared" si="43"/>
        <v>DISTRIBUCION VOLUMEN X CRITERIO (kg ó litros)AnisANDALUCIA</v>
      </c>
      <c r="B2762" s="12" t="s">
        <v>119</v>
      </c>
      <c r="C2762" s="12" t="s">
        <v>153</v>
      </c>
      <c r="D2762" s="12" t="s">
        <v>4</v>
      </c>
      <c r="E2762" s="13">
        <v>31.678773096028976</v>
      </c>
      <c r="F2762" s="13">
        <v>57.314094463887052</v>
      </c>
      <c r="G2762" s="13">
        <v>33.123721786598686</v>
      </c>
      <c r="H2762" s="13">
        <v>28.049453269781168</v>
      </c>
      <c r="I2762" s="13">
        <v>0</v>
      </c>
      <c r="J2762" s="13">
        <v>0</v>
      </c>
      <c r="K2762" s="13">
        <v>0</v>
      </c>
      <c r="L2762" s="13">
        <v>0</v>
      </c>
      <c r="M2762" s="13">
        <v>0</v>
      </c>
      <c r="N2762" s="13"/>
      <c r="O2762" s="13"/>
    </row>
    <row r="2763" spans="1:15" x14ac:dyDescent="0.35">
      <c r="A2763" s="12" t="str">
        <f t="shared" si="43"/>
        <v>DISTRIBUCION VOLUMEN X CRITERIO (kg ó litros)AnisMDD AM</v>
      </c>
      <c r="B2763" s="12" t="s">
        <v>119</v>
      </c>
      <c r="C2763" s="12" t="s">
        <v>153</v>
      </c>
      <c r="D2763" s="12" t="s">
        <v>5</v>
      </c>
      <c r="E2763" s="13">
        <v>4.2088981327615373</v>
      </c>
      <c r="F2763" s="13">
        <v>8.4179915666490359</v>
      </c>
      <c r="G2763" s="13">
        <v>10.786733013353844</v>
      </c>
      <c r="H2763" s="13">
        <v>14.972927029718337</v>
      </c>
      <c r="I2763" s="13">
        <v>0</v>
      </c>
      <c r="J2763" s="13">
        <v>0</v>
      </c>
      <c r="K2763" s="13">
        <v>0</v>
      </c>
      <c r="L2763" s="13">
        <v>0</v>
      </c>
      <c r="M2763" s="13">
        <v>0</v>
      </c>
      <c r="N2763" s="13"/>
      <c r="O2763" s="13"/>
    </row>
    <row r="2764" spans="1:15" x14ac:dyDescent="0.35">
      <c r="A2764" s="12" t="str">
        <f t="shared" si="43"/>
        <v>DISTRIBUCION VOLUMEN X CRITERIO (kg ó litros)AnisRTO CENTRO</v>
      </c>
      <c r="B2764" s="12" t="s">
        <v>119</v>
      </c>
      <c r="C2764" s="12" t="s">
        <v>153</v>
      </c>
      <c r="D2764" s="12" t="s">
        <v>6</v>
      </c>
      <c r="E2764" s="13">
        <v>35.700588267842477</v>
      </c>
      <c r="F2764" s="13">
        <v>12.125301399431157</v>
      </c>
      <c r="G2764" s="13">
        <v>17.826210028617169</v>
      </c>
      <c r="H2764" s="13">
        <v>7.0326480809241279</v>
      </c>
      <c r="I2764" s="13">
        <v>0</v>
      </c>
      <c r="J2764" s="13">
        <v>0</v>
      </c>
      <c r="K2764" s="13">
        <v>0</v>
      </c>
      <c r="L2764" s="13">
        <v>0</v>
      </c>
      <c r="M2764" s="13">
        <v>0</v>
      </c>
      <c r="N2764" s="13"/>
      <c r="O2764" s="13"/>
    </row>
    <row r="2765" spans="1:15" x14ac:dyDescent="0.35">
      <c r="A2765" s="12" t="str">
        <f t="shared" si="43"/>
        <v>DISTRIBUCION VOLUMEN X CRITERIO (kg ó litros)AnisNORTE-CENTRO</v>
      </c>
      <c r="B2765" s="12" t="s">
        <v>119</v>
      </c>
      <c r="C2765" s="12" t="s">
        <v>153</v>
      </c>
      <c r="D2765" s="12" t="s">
        <v>7</v>
      </c>
      <c r="E2765" s="13">
        <v>4.9060046599856681</v>
      </c>
      <c r="F2765" s="13">
        <v>8.4799337336596781E-2</v>
      </c>
      <c r="G2765" s="13">
        <v>4.2535957484169377E-2</v>
      </c>
      <c r="H2765" s="13">
        <v>1.6695207763585165</v>
      </c>
      <c r="I2765" s="13">
        <v>0</v>
      </c>
      <c r="J2765" s="13">
        <v>0</v>
      </c>
      <c r="K2765" s="13">
        <v>0</v>
      </c>
      <c r="L2765" s="13">
        <v>0</v>
      </c>
      <c r="M2765" s="13">
        <v>0</v>
      </c>
      <c r="N2765" s="13"/>
      <c r="O2765" s="13"/>
    </row>
    <row r="2766" spans="1:15" x14ac:dyDescent="0.35">
      <c r="A2766" s="12" t="str">
        <f t="shared" si="43"/>
        <v>DISTRIBUCION VOLUMEN X CRITERIO (kg ó litros)AnisNOROESTE</v>
      </c>
      <c r="B2766" s="12" t="s">
        <v>119</v>
      </c>
      <c r="C2766" s="12" t="s">
        <v>153</v>
      </c>
      <c r="D2766" s="12" t="s">
        <v>8</v>
      </c>
      <c r="E2766" s="13">
        <v>4.6404802324109484</v>
      </c>
      <c r="F2766" s="13">
        <v>0.94658454177264773</v>
      </c>
      <c r="G2766" s="13">
        <v>2.2847503387845398</v>
      </c>
      <c r="H2766" s="13">
        <v>2.5633072509791499</v>
      </c>
      <c r="I2766" s="13">
        <v>0</v>
      </c>
      <c r="J2766" s="13">
        <v>0</v>
      </c>
      <c r="K2766" s="13">
        <v>0</v>
      </c>
      <c r="L2766" s="13">
        <v>0</v>
      </c>
      <c r="M2766" s="13">
        <v>0</v>
      </c>
      <c r="N2766" s="13"/>
      <c r="O2766" s="13"/>
    </row>
    <row r="2767" spans="1:15" x14ac:dyDescent="0.35">
      <c r="A2767" s="12" t="str">
        <f t="shared" si="43"/>
        <v>DISTRIBUCION VOLUMEN X CRITERIO (kg ó litros)Anis&lt;2MIL</v>
      </c>
      <c r="B2767" s="12" t="s">
        <v>119</v>
      </c>
      <c r="C2767" s="12" t="s">
        <v>153</v>
      </c>
      <c r="D2767" s="12" t="s">
        <v>9</v>
      </c>
      <c r="E2767" s="13">
        <v>2.4890228812503965</v>
      </c>
      <c r="F2767" s="13">
        <v>1.7641527401362802</v>
      </c>
      <c r="G2767" s="13">
        <v>4.9981426081532261</v>
      </c>
      <c r="H2767" s="13">
        <v>1.8913871688520698</v>
      </c>
      <c r="I2767" s="13">
        <v>0</v>
      </c>
      <c r="J2767" s="13">
        <v>0</v>
      </c>
      <c r="K2767" s="13">
        <v>0</v>
      </c>
      <c r="L2767" s="13">
        <v>0</v>
      </c>
      <c r="M2767" s="13">
        <v>0</v>
      </c>
      <c r="N2767" s="13"/>
      <c r="O2767" s="13"/>
    </row>
    <row r="2768" spans="1:15" x14ac:dyDescent="0.35">
      <c r="A2768" s="12" t="str">
        <f t="shared" si="43"/>
        <v>DISTRIBUCION VOLUMEN X CRITERIO (kg ó litros)Anis2-5MIL</v>
      </c>
      <c r="B2768" s="12" t="s">
        <v>119</v>
      </c>
      <c r="C2768" s="12" t="s">
        <v>153</v>
      </c>
      <c r="D2768" s="12" t="s">
        <v>10</v>
      </c>
      <c r="E2768" s="13">
        <v>2.6046138137868895</v>
      </c>
      <c r="F2768" s="13">
        <v>1.4530645891324139</v>
      </c>
      <c r="G2768" s="13">
        <v>1.0015031347309089</v>
      </c>
      <c r="H2768" s="13">
        <v>1.7157715146193606</v>
      </c>
      <c r="I2768" s="13">
        <v>0</v>
      </c>
      <c r="J2768" s="13">
        <v>0</v>
      </c>
      <c r="K2768" s="13">
        <v>0</v>
      </c>
      <c r="L2768" s="13">
        <v>0</v>
      </c>
      <c r="M2768" s="13">
        <v>0</v>
      </c>
      <c r="N2768" s="13"/>
      <c r="O2768" s="13"/>
    </row>
    <row r="2769" spans="1:15" x14ac:dyDescent="0.35">
      <c r="A2769" s="12" t="str">
        <f t="shared" si="43"/>
        <v>DISTRIBUCION VOLUMEN X CRITERIO (kg ó litros)Anis5-10MIL</v>
      </c>
      <c r="B2769" s="12" t="s">
        <v>119</v>
      </c>
      <c r="C2769" s="12" t="s">
        <v>153</v>
      </c>
      <c r="D2769" s="12" t="s">
        <v>11</v>
      </c>
      <c r="E2769" s="13">
        <v>19.132294772415413</v>
      </c>
      <c r="F2769" s="13">
        <v>4.2013660095627534</v>
      </c>
      <c r="G2769" s="13">
        <v>3.3637509349737145</v>
      </c>
      <c r="H2769" s="13">
        <v>1.5622710809325902</v>
      </c>
      <c r="I2769" s="13">
        <v>0</v>
      </c>
      <c r="J2769" s="13">
        <v>0</v>
      </c>
      <c r="K2769" s="13">
        <v>0</v>
      </c>
      <c r="L2769" s="13">
        <v>0</v>
      </c>
      <c r="M2769" s="13">
        <v>0</v>
      </c>
      <c r="N2769" s="13"/>
      <c r="O2769" s="13"/>
    </row>
    <row r="2770" spans="1:15" x14ac:dyDescent="0.35">
      <c r="A2770" s="12" t="str">
        <f t="shared" si="43"/>
        <v>DISTRIBUCION VOLUMEN X CRITERIO (kg ó litros)Anis10-30MIL</v>
      </c>
      <c r="B2770" s="12" t="s">
        <v>119</v>
      </c>
      <c r="C2770" s="12" t="s">
        <v>153</v>
      </c>
      <c r="D2770" s="12" t="s">
        <v>12</v>
      </c>
      <c r="E2770" s="13">
        <v>21.852822047044565</v>
      </c>
      <c r="F2770" s="13">
        <v>24.856810303801971</v>
      </c>
      <c r="G2770" s="13">
        <v>29.222987625596232</v>
      </c>
      <c r="H2770" s="13">
        <v>25.460817338777066</v>
      </c>
      <c r="I2770" s="13">
        <v>0</v>
      </c>
      <c r="J2770" s="13">
        <v>0</v>
      </c>
      <c r="K2770" s="13">
        <v>0</v>
      </c>
      <c r="L2770" s="13">
        <v>0</v>
      </c>
      <c r="M2770" s="13">
        <v>0</v>
      </c>
      <c r="N2770" s="13"/>
      <c r="O2770" s="13"/>
    </row>
    <row r="2771" spans="1:15" x14ac:dyDescent="0.35">
      <c r="A2771" s="12" t="str">
        <f t="shared" si="43"/>
        <v>DISTRIBUCION VOLUMEN X CRITERIO (kg ó litros)Anis30-100MIL</v>
      </c>
      <c r="B2771" s="12" t="s">
        <v>119</v>
      </c>
      <c r="C2771" s="12" t="s">
        <v>153</v>
      </c>
      <c r="D2771" s="12" t="s">
        <v>13</v>
      </c>
      <c r="E2771" s="13">
        <v>18.398646200256767</v>
      </c>
      <c r="F2771" s="13">
        <v>11.845674073943723</v>
      </c>
      <c r="G2771" s="13">
        <v>27.447269470117806</v>
      </c>
      <c r="H2771" s="13">
        <v>28.604515697336264</v>
      </c>
      <c r="I2771" s="13">
        <v>0</v>
      </c>
      <c r="J2771" s="13">
        <v>0</v>
      </c>
      <c r="K2771" s="13">
        <v>0</v>
      </c>
      <c r="L2771" s="13">
        <v>0</v>
      </c>
      <c r="M2771" s="13">
        <v>0</v>
      </c>
      <c r="N2771" s="13"/>
      <c r="O2771" s="13"/>
    </row>
    <row r="2772" spans="1:15" x14ac:dyDescent="0.35">
      <c r="A2772" s="12" t="str">
        <f t="shared" si="43"/>
        <v>DISTRIBUCION VOLUMEN X CRITERIO (kg ó litros)Anis100-200MIL</v>
      </c>
      <c r="B2772" s="12" t="s">
        <v>119</v>
      </c>
      <c r="C2772" s="12" t="s">
        <v>153</v>
      </c>
      <c r="D2772" s="12" t="s">
        <v>14</v>
      </c>
      <c r="E2772" s="13">
        <v>1.7177614467417828</v>
      </c>
      <c r="F2772" s="13">
        <v>5.9838110066702352</v>
      </c>
      <c r="G2772" s="13">
        <v>3.8771777242312266</v>
      </c>
      <c r="H2772" s="13">
        <v>13.646263755228205</v>
      </c>
      <c r="I2772" s="13">
        <v>0</v>
      </c>
      <c r="J2772" s="13">
        <v>0</v>
      </c>
      <c r="K2772" s="13">
        <v>0</v>
      </c>
      <c r="L2772" s="13">
        <v>0</v>
      </c>
      <c r="M2772" s="13">
        <v>0</v>
      </c>
      <c r="N2772" s="13"/>
      <c r="O2772" s="13"/>
    </row>
    <row r="2773" spans="1:15" x14ac:dyDescent="0.35">
      <c r="A2773" s="12" t="str">
        <f t="shared" si="43"/>
        <v>DISTRIBUCION VOLUMEN X CRITERIO (kg ó litros)Anis200-500MIL</v>
      </c>
      <c r="B2773" s="12" t="s">
        <v>119</v>
      </c>
      <c r="C2773" s="12" t="s">
        <v>153</v>
      </c>
      <c r="D2773" s="12" t="s">
        <v>15</v>
      </c>
      <c r="E2773" s="13">
        <v>21.393073238366359</v>
      </c>
      <c r="F2773" s="13">
        <v>5.3310176274795946</v>
      </c>
      <c r="G2773" s="13">
        <v>8.1609682853850902</v>
      </c>
      <c r="H2773" s="13">
        <v>8.2757120972259699</v>
      </c>
      <c r="I2773" s="13">
        <v>0</v>
      </c>
      <c r="J2773" s="13">
        <v>0</v>
      </c>
      <c r="K2773" s="13">
        <v>0</v>
      </c>
      <c r="L2773" s="13">
        <v>0</v>
      </c>
      <c r="M2773" s="13">
        <v>0</v>
      </c>
      <c r="N2773" s="13"/>
      <c r="O2773" s="13"/>
    </row>
    <row r="2774" spans="1:15" x14ac:dyDescent="0.35">
      <c r="A2774" s="12" t="str">
        <f t="shared" si="43"/>
        <v>DISTRIBUCION VOLUMEN X CRITERIO (kg ó litros)Anis&gt;500MIL</v>
      </c>
      <c r="B2774" s="12" t="s">
        <v>119</v>
      </c>
      <c r="C2774" s="12" t="s">
        <v>153</v>
      </c>
      <c r="D2774" s="12" t="s">
        <v>16</v>
      </c>
      <c r="E2774" s="13">
        <v>12.411777462027224</v>
      </c>
      <c r="F2774" s="13">
        <v>44.564114429978567</v>
      </c>
      <c r="G2774" s="13">
        <v>21.928203668648941</v>
      </c>
      <c r="H2774" s="13">
        <v>18.843257119120551</v>
      </c>
      <c r="I2774" s="13">
        <v>0</v>
      </c>
      <c r="J2774" s="13">
        <v>0</v>
      </c>
      <c r="K2774" s="13">
        <v>0</v>
      </c>
      <c r="L2774" s="13">
        <v>0</v>
      </c>
      <c r="M2774" s="13">
        <v>0</v>
      </c>
      <c r="N2774" s="13"/>
      <c r="O2774" s="13"/>
    </row>
    <row r="2775" spans="1:15" x14ac:dyDescent="0.35">
      <c r="A2775" s="12" t="str">
        <f t="shared" si="43"/>
        <v>DISTRIBUCION VOLUMEN X CRITERIO (kg ó litros)AnisDE 15 A 19 AÑOS</v>
      </c>
      <c r="B2775" s="12" t="s">
        <v>119</v>
      </c>
      <c r="C2775" s="12" t="s">
        <v>153</v>
      </c>
      <c r="D2775" s="12" t="s">
        <v>39</v>
      </c>
      <c r="E2775" s="13">
        <v>12.137901024602167</v>
      </c>
      <c r="F2775" s="13">
        <v>3.0250633833800769</v>
      </c>
      <c r="G2775" s="13" t="s">
        <v>212</v>
      </c>
      <c r="H2775" s="13" t="s">
        <v>212</v>
      </c>
      <c r="I2775" s="13">
        <v>0</v>
      </c>
      <c r="J2775" s="13">
        <v>0</v>
      </c>
      <c r="K2775" s="13">
        <v>0</v>
      </c>
      <c r="L2775" s="13">
        <v>0</v>
      </c>
      <c r="M2775" s="13">
        <v>0</v>
      </c>
      <c r="N2775" s="13"/>
      <c r="O2775" s="13"/>
    </row>
    <row r="2776" spans="1:15" x14ac:dyDescent="0.35">
      <c r="A2776" s="12" t="str">
        <f t="shared" si="43"/>
        <v>DISTRIBUCION VOLUMEN X CRITERIO (kg ó litros)AnisDE 20 A 24 AÑOS</v>
      </c>
      <c r="B2776" s="12" t="s">
        <v>119</v>
      </c>
      <c r="C2776" s="12" t="s">
        <v>153</v>
      </c>
      <c r="D2776" s="12" t="s">
        <v>40</v>
      </c>
      <c r="E2776" s="13">
        <v>28.383324967566772</v>
      </c>
      <c r="F2776" s="13">
        <v>11.363751939648514</v>
      </c>
      <c r="G2776" s="13">
        <v>5.4066924188385457</v>
      </c>
      <c r="H2776" s="13">
        <v>6.8502129870982493</v>
      </c>
      <c r="I2776" s="13">
        <v>0</v>
      </c>
      <c r="J2776" s="13">
        <v>0</v>
      </c>
      <c r="K2776" s="13">
        <v>0</v>
      </c>
      <c r="L2776" s="13">
        <v>0</v>
      </c>
      <c r="M2776" s="13">
        <v>0</v>
      </c>
      <c r="N2776" s="13"/>
      <c r="O2776" s="13"/>
    </row>
    <row r="2777" spans="1:15" x14ac:dyDescent="0.35">
      <c r="A2777" s="12" t="str">
        <f t="shared" si="43"/>
        <v>DISTRIBUCION VOLUMEN X CRITERIO (kg ó litros)AnisDE 25 A 34 AÑOS</v>
      </c>
      <c r="B2777" s="12" t="s">
        <v>119</v>
      </c>
      <c r="C2777" s="12" t="s">
        <v>153</v>
      </c>
      <c r="D2777" s="12" t="s">
        <v>41</v>
      </c>
      <c r="E2777" s="13">
        <v>13.058427929010049</v>
      </c>
      <c r="F2777" s="13">
        <v>10.877445698626403</v>
      </c>
      <c r="G2777" s="13">
        <v>19.493040777667499</v>
      </c>
      <c r="H2777" s="13">
        <v>30.536774039345605</v>
      </c>
      <c r="I2777" s="13">
        <v>0</v>
      </c>
      <c r="J2777" s="13">
        <v>0</v>
      </c>
      <c r="K2777" s="13">
        <v>0</v>
      </c>
      <c r="L2777" s="13">
        <v>0</v>
      </c>
      <c r="M2777" s="13">
        <v>0</v>
      </c>
      <c r="N2777" s="13"/>
      <c r="O2777" s="13"/>
    </row>
    <row r="2778" spans="1:15" x14ac:dyDescent="0.35">
      <c r="A2778" s="12" t="str">
        <f t="shared" si="43"/>
        <v>DISTRIBUCION VOLUMEN X CRITERIO (kg ó litros)AnisDE 35 A 49 AÑOS</v>
      </c>
      <c r="B2778" s="12" t="s">
        <v>119</v>
      </c>
      <c r="C2778" s="12" t="s">
        <v>153</v>
      </c>
      <c r="D2778" s="12" t="s">
        <v>42</v>
      </c>
      <c r="E2778" s="13">
        <v>17.612589338226208</v>
      </c>
      <c r="F2778" s="13">
        <v>9.9121233348694346</v>
      </c>
      <c r="G2778" s="13">
        <v>31.190201947342928</v>
      </c>
      <c r="H2778" s="13">
        <v>24.320285286690439</v>
      </c>
      <c r="I2778" s="13">
        <v>0</v>
      </c>
      <c r="J2778" s="13">
        <v>0</v>
      </c>
      <c r="K2778" s="13">
        <v>0</v>
      </c>
      <c r="L2778" s="13">
        <v>0</v>
      </c>
      <c r="M2778" s="13">
        <v>0</v>
      </c>
      <c r="N2778" s="13"/>
      <c r="O2778" s="13"/>
    </row>
    <row r="2779" spans="1:15" x14ac:dyDescent="0.35">
      <c r="A2779" s="12" t="str">
        <f t="shared" si="43"/>
        <v>DISTRIBUCION VOLUMEN X CRITERIO (kg ó litros)AnisDE 50 A 59 AÑOS</v>
      </c>
      <c r="B2779" s="12" t="s">
        <v>119</v>
      </c>
      <c r="C2779" s="12" t="s">
        <v>153</v>
      </c>
      <c r="D2779" s="12" t="s">
        <v>43</v>
      </c>
      <c r="E2779" s="13">
        <v>22.964566788916198</v>
      </c>
      <c r="F2779" s="13">
        <v>32.20480270732611</v>
      </c>
      <c r="G2779" s="13">
        <v>31.432229026648827</v>
      </c>
      <c r="H2779" s="13">
        <v>26.997276498123519</v>
      </c>
      <c r="I2779" s="13">
        <v>0</v>
      </c>
      <c r="J2779" s="13">
        <v>0</v>
      </c>
      <c r="K2779" s="13">
        <v>0</v>
      </c>
      <c r="L2779" s="13">
        <v>0</v>
      </c>
      <c r="M2779" s="13">
        <v>0</v>
      </c>
      <c r="N2779" s="13"/>
      <c r="O2779" s="13"/>
    </row>
    <row r="2780" spans="1:15" x14ac:dyDescent="0.35">
      <c r="A2780" s="12" t="str">
        <f t="shared" si="43"/>
        <v>DISTRIBUCION VOLUMEN X CRITERIO (kg ó litros)AnisDE 60 A 75 AÑOS</v>
      </c>
      <c r="B2780" s="12" t="s">
        <v>119</v>
      </c>
      <c r="C2780" s="12" t="s">
        <v>153</v>
      </c>
      <c r="D2780" s="12" t="s">
        <v>44</v>
      </c>
      <c r="E2780" s="13">
        <v>5.8431980288488896</v>
      </c>
      <c r="F2780" s="13">
        <v>32.616816815516778</v>
      </c>
      <c r="G2780" s="13">
        <v>12.477842809041043</v>
      </c>
      <c r="H2780" s="13">
        <v>11.295450242100179</v>
      </c>
      <c r="I2780" s="13">
        <v>0</v>
      </c>
      <c r="J2780" s="13">
        <v>0</v>
      </c>
      <c r="K2780" s="13">
        <v>0</v>
      </c>
      <c r="L2780" s="13">
        <v>0</v>
      </c>
      <c r="M2780" s="13">
        <v>0</v>
      </c>
      <c r="N2780" s="13"/>
      <c r="O2780" s="13"/>
    </row>
    <row r="2781" spans="1:15" x14ac:dyDescent="0.35">
      <c r="A2781" s="12" t="str">
        <f t="shared" si="43"/>
        <v>DISTRIBUCION VOLUMEN X CRITERIO (kg ó litros)AnisALTA Y MEDIA ALTA</v>
      </c>
      <c r="B2781" s="12" t="s">
        <v>119</v>
      </c>
      <c r="C2781" s="12" t="s">
        <v>153</v>
      </c>
      <c r="D2781" s="12" t="s">
        <v>17</v>
      </c>
      <c r="E2781" s="13">
        <v>9.3465241337353877</v>
      </c>
      <c r="F2781" s="13">
        <v>13.764169635062014</v>
      </c>
      <c r="G2781" s="13">
        <v>10.160693564666404</v>
      </c>
      <c r="H2781" s="13">
        <v>6.2689169217307228</v>
      </c>
      <c r="I2781" s="13">
        <v>0</v>
      </c>
      <c r="J2781" s="13">
        <v>0</v>
      </c>
      <c r="K2781" s="13">
        <v>0</v>
      </c>
      <c r="L2781" s="13">
        <v>0</v>
      </c>
      <c r="M2781" s="13">
        <v>0</v>
      </c>
      <c r="N2781" s="13"/>
      <c r="O2781" s="13"/>
    </row>
    <row r="2782" spans="1:15" x14ac:dyDescent="0.35">
      <c r="A2782" s="12" t="str">
        <f t="shared" si="43"/>
        <v>DISTRIBUCION VOLUMEN X CRITERIO (kg ó litros)AnisMEDIA</v>
      </c>
      <c r="B2782" s="12" t="s">
        <v>119</v>
      </c>
      <c r="C2782" s="12" t="s">
        <v>153</v>
      </c>
      <c r="D2782" s="12" t="s">
        <v>18</v>
      </c>
      <c r="E2782" s="13">
        <v>30.512824469984096</v>
      </c>
      <c r="F2782" s="13">
        <v>18.273019244950873</v>
      </c>
      <c r="G2782" s="13">
        <v>10.732918834199126</v>
      </c>
      <c r="H2782" s="13">
        <v>28.861880477887148</v>
      </c>
      <c r="I2782" s="13">
        <v>0</v>
      </c>
      <c r="J2782" s="13">
        <v>0</v>
      </c>
      <c r="K2782" s="13">
        <v>0</v>
      </c>
      <c r="L2782" s="13">
        <v>0</v>
      </c>
      <c r="M2782" s="13">
        <v>0</v>
      </c>
      <c r="N2782" s="13"/>
      <c r="O2782" s="13"/>
    </row>
    <row r="2783" spans="1:15" x14ac:dyDescent="0.35">
      <c r="A2783" s="12" t="str">
        <f t="shared" si="43"/>
        <v>DISTRIBUCION VOLUMEN X CRITERIO (kg ó litros)AnisMEDIA BAJA</v>
      </c>
      <c r="B2783" s="12" t="s">
        <v>119</v>
      </c>
      <c r="C2783" s="12" t="s">
        <v>153</v>
      </c>
      <c r="D2783" s="12" t="s">
        <v>19</v>
      </c>
      <c r="E2783" s="13">
        <v>44.199298612635999</v>
      </c>
      <c r="F2783" s="13">
        <v>28.232220388768269</v>
      </c>
      <c r="G2783" s="13">
        <v>36.36557040971698</v>
      </c>
      <c r="H2783" s="13">
        <v>23.475817764222292</v>
      </c>
      <c r="I2783" s="13">
        <v>0</v>
      </c>
      <c r="J2783" s="13">
        <v>0</v>
      </c>
      <c r="K2783" s="13">
        <v>0</v>
      </c>
      <c r="L2783" s="13">
        <v>0</v>
      </c>
      <c r="M2783" s="13">
        <v>0</v>
      </c>
      <c r="N2783" s="13"/>
      <c r="O2783" s="13"/>
    </row>
    <row r="2784" spans="1:15" x14ac:dyDescent="0.35">
      <c r="A2784" s="12" t="str">
        <f t="shared" si="43"/>
        <v>DISTRIBUCION VOLUMEN X CRITERIO (kg ó litros)AnisBAJA</v>
      </c>
      <c r="B2784" s="12" t="s">
        <v>119</v>
      </c>
      <c r="C2784" s="12" t="s">
        <v>153</v>
      </c>
      <c r="D2784" s="12" t="s">
        <v>20</v>
      </c>
      <c r="E2784" s="13">
        <v>15.941361668954935</v>
      </c>
      <c r="F2784" s="13">
        <v>39.730596775160684</v>
      </c>
      <c r="G2784" s="13">
        <v>42.740826902080236</v>
      </c>
      <c r="H2784" s="13">
        <v>41.393377864269304</v>
      </c>
      <c r="I2784" s="13">
        <v>0</v>
      </c>
      <c r="J2784" s="13">
        <v>0</v>
      </c>
      <c r="K2784" s="13">
        <v>0</v>
      </c>
      <c r="L2784" s="13">
        <v>0</v>
      </c>
      <c r="M2784" s="13">
        <v>0</v>
      </c>
      <c r="N2784" s="13"/>
      <c r="O2784" s="13"/>
    </row>
    <row r="2785" spans="1:15" x14ac:dyDescent="0.35">
      <c r="A2785" s="12" t="str">
        <f t="shared" si="43"/>
        <v>DISTRIBUCION VOLUMEN X CRITERIO (kg ó litros)AnisHOMBRE</v>
      </c>
      <c r="B2785" s="12" t="s">
        <v>119</v>
      </c>
      <c r="C2785" s="12" t="s">
        <v>153</v>
      </c>
      <c r="D2785" s="12" t="s">
        <v>21</v>
      </c>
      <c r="E2785" s="13">
        <v>65.950573197192455</v>
      </c>
      <c r="F2785" s="13">
        <v>69.223605354100371</v>
      </c>
      <c r="G2785" s="13">
        <v>51.251215103576421</v>
      </c>
      <c r="H2785" s="13">
        <v>45.891124949013253</v>
      </c>
      <c r="I2785" s="13">
        <v>0</v>
      </c>
      <c r="J2785" s="13">
        <v>0</v>
      </c>
      <c r="K2785" s="13">
        <v>0</v>
      </c>
      <c r="L2785" s="13">
        <v>0</v>
      </c>
      <c r="M2785" s="13">
        <v>0</v>
      </c>
      <c r="N2785" s="13"/>
      <c r="O2785" s="13"/>
    </row>
    <row r="2786" spans="1:15" x14ac:dyDescent="0.35">
      <c r="A2786" s="12" t="str">
        <f t="shared" si="43"/>
        <v>DISTRIBUCION VOLUMEN X CRITERIO (kg ó litros)AnisMUJER</v>
      </c>
      <c r="B2786" s="12" t="s">
        <v>119</v>
      </c>
      <c r="C2786" s="12" t="s">
        <v>153</v>
      </c>
      <c r="D2786" s="12" t="s">
        <v>22</v>
      </c>
      <c r="E2786" s="13">
        <v>34.049446054313428</v>
      </c>
      <c r="F2786" s="13">
        <v>30.776396192024297</v>
      </c>
      <c r="G2786" s="13">
        <v>48.748786413714619</v>
      </c>
      <c r="H2786" s="13">
        <v>54.108875050986747</v>
      </c>
      <c r="I2786" s="13">
        <v>0</v>
      </c>
      <c r="J2786" s="13">
        <v>0</v>
      </c>
      <c r="K2786" s="13">
        <v>0</v>
      </c>
      <c r="L2786" s="13">
        <v>0</v>
      </c>
      <c r="M2786" s="13">
        <v>0</v>
      </c>
      <c r="N2786" s="13"/>
      <c r="O2786" s="13"/>
    </row>
    <row r="2787" spans="1:15" x14ac:dyDescent="0.35">
      <c r="A2787" s="12" t="str">
        <f t="shared" si="43"/>
        <v>DISTRIBUCION VOLUMEN X CRITERIO (kg ó litros)Otras EspirituosasT.ESPAÑA</v>
      </c>
      <c r="B2787" s="12" t="s">
        <v>119</v>
      </c>
      <c r="C2787" s="12" t="s">
        <v>154</v>
      </c>
      <c r="D2787" s="12" t="s">
        <v>36</v>
      </c>
      <c r="E2787" s="13">
        <v>100</v>
      </c>
      <c r="F2787" s="13">
        <v>100</v>
      </c>
      <c r="G2787" s="13">
        <v>100</v>
      </c>
      <c r="H2787" s="13">
        <v>100</v>
      </c>
      <c r="I2787" s="13">
        <v>0</v>
      </c>
      <c r="J2787" s="13">
        <v>0</v>
      </c>
      <c r="K2787" s="13">
        <v>0</v>
      </c>
      <c r="L2787" s="13">
        <v>0</v>
      </c>
      <c r="M2787" s="13">
        <v>0</v>
      </c>
      <c r="N2787" s="13"/>
      <c r="O2787" s="13"/>
    </row>
    <row r="2788" spans="1:15" x14ac:dyDescent="0.35">
      <c r="A2788" s="12" t="str">
        <f t="shared" si="43"/>
        <v>DISTRIBUCION VOLUMEN X CRITERIO (kg ó litros)Otras EspirituosasBCN AM</v>
      </c>
      <c r="B2788" s="12" t="s">
        <v>119</v>
      </c>
      <c r="C2788" s="12" t="s">
        <v>154</v>
      </c>
      <c r="D2788" s="12" t="s">
        <v>1</v>
      </c>
      <c r="E2788" s="13">
        <v>8.5001212224049159</v>
      </c>
      <c r="F2788" s="13">
        <v>11.445020652952484</v>
      </c>
      <c r="G2788" s="13">
        <v>8.5359058856214372</v>
      </c>
      <c r="H2788" s="13">
        <v>7.5817447649924885</v>
      </c>
      <c r="I2788" s="13">
        <v>0</v>
      </c>
      <c r="J2788" s="13">
        <v>0</v>
      </c>
      <c r="K2788" s="13">
        <v>0</v>
      </c>
      <c r="L2788" s="13">
        <v>0</v>
      </c>
      <c r="M2788" s="13">
        <v>0</v>
      </c>
      <c r="N2788" s="13"/>
      <c r="O2788" s="13"/>
    </row>
    <row r="2789" spans="1:15" x14ac:dyDescent="0.35">
      <c r="A2789" s="12" t="str">
        <f t="shared" si="43"/>
        <v>DISTRIBUCION VOLUMEN X CRITERIO (kg ó litros)Otras EspirituosasREST.CAT ARAGON</v>
      </c>
      <c r="B2789" s="12" t="s">
        <v>119</v>
      </c>
      <c r="C2789" s="12" t="s">
        <v>154</v>
      </c>
      <c r="D2789" s="12" t="s">
        <v>2</v>
      </c>
      <c r="E2789" s="13">
        <v>21.317019632511556</v>
      </c>
      <c r="F2789" s="13">
        <v>21.266796510694689</v>
      </c>
      <c r="G2789" s="13">
        <v>21.038532270099765</v>
      </c>
      <c r="H2789" s="13">
        <v>17.389447047400751</v>
      </c>
      <c r="I2789" s="13">
        <v>0</v>
      </c>
      <c r="J2789" s="13">
        <v>0</v>
      </c>
      <c r="K2789" s="13">
        <v>0</v>
      </c>
      <c r="L2789" s="13">
        <v>0</v>
      </c>
      <c r="M2789" s="13">
        <v>0</v>
      </c>
      <c r="N2789" s="13"/>
      <c r="O2789" s="13"/>
    </row>
    <row r="2790" spans="1:15" x14ac:dyDescent="0.35">
      <c r="A2790" s="12" t="str">
        <f t="shared" si="43"/>
        <v>DISTRIBUCION VOLUMEN X CRITERIO (kg ó litros)Otras EspirituosasLEVANTE</v>
      </c>
      <c r="B2790" s="12" t="s">
        <v>119</v>
      </c>
      <c r="C2790" s="12" t="s">
        <v>154</v>
      </c>
      <c r="D2790" s="12" t="s">
        <v>3</v>
      </c>
      <c r="E2790" s="13">
        <v>14.273575338870307</v>
      </c>
      <c r="F2790" s="13">
        <v>10.262772551874825</v>
      </c>
      <c r="G2790" s="13">
        <v>18.061630939636615</v>
      </c>
      <c r="H2790" s="13">
        <v>20.237460836104489</v>
      </c>
      <c r="I2790" s="13">
        <v>0</v>
      </c>
      <c r="J2790" s="13">
        <v>0</v>
      </c>
      <c r="K2790" s="13">
        <v>0</v>
      </c>
      <c r="L2790" s="13">
        <v>0</v>
      </c>
      <c r="M2790" s="13">
        <v>0</v>
      </c>
      <c r="N2790" s="13"/>
      <c r="O2790" s="13"/>
    </row>
    <row r="2791" spans="1:15" x14ac:dyDescent="0.35">
      <c r="A2791" s="12" t="str">
        <f t="shared" si="43"/>
        <v>DISTRIBUCION VOLUMEN X CRITERIO (kg ó litros)Otras EspirituosasANDALUCIA</v>
      </c>
      <c r="B2791" s="12" t="s">
        <v>119</v>
      </c>
      <c r="C2791" s="12" t="s">
        <v>154</v>
      </c>
      <c r="D2791" s="12" t="s">
        <v>4</v>
      </c>
      <c r="E2791" s="13">
        <v>15.251132574883391</v>
      </c>
      <c r="F2791" s="13">
        <v>16.376930093557629</v>
      </c>
      <c r="G2791" s="13">
        <v>12.78373799965963</v>
      </c>
      <c r="H2791" s="13">
        <v>15.456318093572058</v>
      </c>
      <c r="I2791" s="13">
        <v>0</v>
      </c>
      <c r="J2791" s="13">
        <v>0</v>
      </c>
      <c r="K2791" s="13">
        <v>0</v>
      </c>
      <c r="L2791" s="13">
        <v>0</v>
      </c>
      <c r="M2791" s="13">
        <v>0</v>
      </c>
      <c r="N2791" s="13"/>
      <c r="O2791" s="13"/>
    </row>
    <row r="2792" spans="1:15" x14ac:dyDescent="0.35">
      <c r="A2792" s="12" t="str">
        <f t="shared" si="43"/>
        <v>DISTRIBUCION VOLUMEN X CRITERIO (kg ó litros)Otras EspirituosasMDD AM</v>
      </c>
      <c r="B2792" s="12" t="s">
        <v>119</v>
      </c>
      <c r="C2792" s="12" t="s">
        <v>154</v>
      </c>
      <c r="D2792" s="12" t="s">
        <v>5</v>
      </c>
      <c r="E2792" s="13">
        <v>13.45132585601235</v>
      </c>
      <c r="F2792" s="13">
        <v>16.13952477492322</v>
      </c>
      <c r="G2792" s="13">
        <v>12.930858301610323</v>
      </c>
      <c r="H2792" s="13">
        <v>13.953779533885188</v>
      </c>
      <c r="I2792" s="13">
        <v>0</v>
      </c>
      <c r="J2792" s="13">
        <v>0</v>
      </c>
      <c r="K2792" s="13">
        <v>0</v>
      </c>
      <c r="L2792" s="13">
        <v>0</v>
      </c>
      <c r="M2792" s="13">
        <v>0</v>
      </c>
      <c r="N2792" s="13"/>
      <c r="O2792" s="13"/>
    </row>
    <row r="2793" spans="1:15" x14ac:dyDescent="0.35">
      <c r="A2793" s="12" t="str">
        <f t="shared" si="43"/>
        <v>DISTRIBUCION VOLUMEN X CRITERIO (kg ó litros)Otras EspirituosasRTO CENTRO</v>
      </c>
      <c r="B2793" s="12" t="s">
        <v>119</v>
      </c>
      <c r="C2793" s="12" t="s">
        <v>154</v>
      </c>
      <c r="D2793" s="12" t="s">
        <v>6</v>
      </c>
      <c r="E2793" s="13">
        <v>8.0649258912005077</v>
      </c>
      <c r="F2793" s="13">
        <v>7.1241859163939862</v>
      </c>
      <c r="G2793" s="13">
        <v>11.750852305000468</v>
      </c>
      <c r="H2793" s="13">
        <v>7.3248266055122535</v>
      </c>
      <c r="I2793" s="13">
        <v>0</v>
      </c>
      <c r="J2793" s="13">
        <v>0</v>
      </c>
      <c r="K2793" s="13">
        <v>0</v>
      </c>
      <c r="L2793" s="13">
        <v>0</v>
      </c>
      <c r="M2793" s="13">
        <v>0</v>
      </c>
      <c r="N2793" s="13"/>
      <c r="O2793" s="13"/>
    </row>
    <row r="2794" spans="1:15" x14ac:dyDescent="0.35">
      <c r="A2794" s="12" t="str">
        <f t="shared" si="43"/>
        <v>DISTRIBUCION VOLUMEN X CRITERIO (kg ó litros)Otras EspirituosasNORTE-CENTRO</v>
      </c>
      <c r="B2794" s="12" t="s">
        <v>119</v>
      </c>
      <c r="C2794" s="12" t="s">
        <v>154</v>
      </c>
      <c r="D2794" s="12" t="s">
        <v>7</v>
      </c>
      <c r="E2794" s="13">
        <v>11.032454331328765</v>
      </c>
      <c r="F2794" s="13">
        <v>8.9557109917645707</v>
      </c>
      <c r="G2794" s="13">
        <v>6.9829521170015729</v>
      </c>
      <c r="H2794" s="13">
        <v>8.8410398680146685</v>
      </c>
      <c r="I2794" s="13">
        <v>0</v>
      </c>
      <c r="J2794" s="13">
        <v>0</v>
      </c>
      <c r="K2794" s="13">
        <v>0</v>
      </c>
      <c r="L2794" s="13">
        <v>0</v>
      </c>
      <c r="M2794" s="13">
        <v>0</v>
      </c>
      <c r="N2794" s="13"/>
      <c r="O2794" s="13"/>
    </row>
    <row r="2795" spans="1:15" x14ac:dyDescent="0.35">
      <c r="A2795" s="12" t="str">
        <f t="shared" si="43"/>
        <v>DISTRIBUCION VOLUMEN X CRITERIO (kg ó litros)Otras EspirituosasNOROESTE</v>
      </c>
      <c r="B2795" s="12" t="s">
        <v>119</v>
      </c>
      <c r="C2795" s="12" t="s">
        <v>154</v>
      </c>
      <c r="D2795" s="12" t="s">
        <v>8</v>
      </c>
      <c r="E2795" s="13">
        <v>8.1094570530663077</v>
      </c>
      <c r="F2795" s="13">
        <v>8.4290584627744973</v>
      </c>
      <c r="G2795" s="13">
        <v>7.9155366044947062</v>
      </c>
      <c r="H2795" s="13">
        <v>9.2153815814498738</v>
      </c>
      <c r="I2795" s="13">
        <v>0</v>
      </c>
      <c r="J2795" s="13">
        <v>0</v>
      </c>
      <c r="K2795" s="13">
        <v>0</v>
      </c>
      <c r="L2795" s="13">
        <v>0</v>
      </c>
      <c r="M2795" s="13">
        <v>0</v>
      </c>
      <c r="N2795" s="13"/>
      <c r="O2795" s="13"/>
    </row>
    <row r="2796" spans="1:15" x14ac:dyDescent="0.35">
      <c r="A2796" s="12" t="str">
        <f t="shared" si="43"/>
        <v>DISTRIBUCION VOLUMEN X CRITERIO (kg ó litros)Otras Espirituosas&lt;2MIL</v>
      </c>
      <c r="B2796" s="12" t="s">
        <v>119</v>
      </c>
      <c r="C2796" s="12" t="s">
        <v>154</v>
      </c>
      <c r="D2796" s="12" t="s">
        <v>9</v>
      </c>
      <c r="E2796" s="13">
        <v>11.55439546691546</v>
      </c>
      <c r="F2796" s="13">
        <v>9.5185560873280792</v>
      </c>
      <c r="G2796" s="13">
        <v>14.936048414399295</v>
      </c>
      <c r="H2796" s="13">
        <v>13.515852726537414</v>
      </c>
      <c r="I2796" s="13">
        <v>0</v>
      </c>
      <c r="J2796" s="13">
        <v>0</v>
      </c>
      <c r="K2796" s="13">
        <v>0</v>
      </c>
      <c r="L2796" s="13">
        <v>0</v>
      </c>
      <c r="M2796" s="13">
        <v>0</v>
      </c>
      <c r="N2796" s="13"/>
      <c r="O2796" s="13"/>
    </row>
    <row r="2797" spans="1:15" x14ac:dyDescent="0.35">
      <c r="A2797" s="12" t="str">
        <f t="shared" si="43"/>
        <v>DISTRIBUCION VOLUMEN X CRITERIO (kg ó litros)Otras Espirituosas2-5MIL</v>
      </c>
      <c r="B2797" s="12" t="s">
        <v>119</v>
      </c>
      <c r="C2797" s="12" t="s">
        <v>154</v>
      </c>
      <c r="D2797" s="12" t="s">
        <v>10</v>
      </c>
      <c r="E2797" s="13">
        <v>3.9878991776731176</v>
      </c>
      <c r="F2797" s="13">
        <v>3.8458517491327782</v>
      </c>
      <c r="G2797" s="13">
        <v>3.1743921309137511</v>
      </c>
      <c r="H2797" s="13">
        <v>3.6830314155745301</v>
      </c>
      <c r="I2797" s="13">
        <v>0</v>
      </c>
      <c r="J2797" s="13">
        <v>0</v>
      </c>
      <c r="K2797" s="13">
        <v>0</v>
      </c>
      <c r="L2797" s="13">
        <v>0</v>
      </c>
      <c r="M2797" s="13">
        <v>0</v>
      </c>
      <c r="N2797" s="13"/>
      <c r="O2797" s="13"/>
    </row>
    <row r="2798" spans="1:15" x14ac:dyDescent="0.35">
      <c r="A2798" s="12" t="str">
        <f t="shared" si="43"/>
        <v>DISTRIBUCION VOLUMEN X CRITERIO (kg ó litros)Otras Espirituosas5-10MIL</v>
      </c>
      <c r="B2798" s="12" t="s">
        <v>119</v>
      </c>
      <c r="C2798" s="12" t="s">
        <v>154</v>
      </c>
      <c r="D2798" s="12" t="s">
        <v>11</v>
      </c>
      <c r="E2798" s="13">
        <v>6.7134805876063615</v>
      </c>
      <c r="F2798" s="13">
        <v>5.3836505679956872</v>
      </c>
      <c r="G2798" s="13">
        <v>4.6815609558515128</v>
      </c>
      <c r="H2798" s="13">
        <v>5.5996611754647292</v>
      </c>
      <c r="I2798" s="13">
        <v>0</v>
      </c>
      <c r="J2798" s="13">
        <v>0</v>
      </c>
      <c r="K2798" s="13">
        <v>0</v>
      </c>
      <c r="L2798" s="13">
        <v>0</v>
      </c>
      <c r="M2798" s="13">
        <v>0</v>
      </c>
      <c r="N2798" s="13"/>
      <c r="O2798" s="13"/>
    </row>
    <row r="2799" spans="1:15" x14ac:dyDescent="0.35">
      <c r="A2799" s="12" t="str">
        <f t="shared" si="43"/>
        <v>DISTRIBUCION VOLUMEN X CRITERIO (kg ó litros)Otras Espirituosas10-30MIL</v>
      </c>
      <c r="B2799" s="12" t="s">
        <v>119</v>
      </c>
      <c r="C2799" s="12" t="s">
        <v>154</v>
      </c>
      <c r="D2799" s="12" t="s">
        <v>12</v>
      </c>
      <c r="E2799" s="13">
        <v>20.959181189160308</v>
      </c>
      <c r="F2799" s="13">
        <v>18.822534732191787</v>
      </c>
      <c r="G2799" s="13">
        <v>19.118541460971901</v>
      </c>
      <c r="H2799" s="13">
        <v>13.842871181863591</v>
      </c>
      <c r="I2799" s="13">
        <v>0</v>
      </c>
      <c r="J2799" s="13">
        <v>0</v>
      </c>
      <c r="K2799" s="13">
        <v>0</v>
      </c>
      <c r="L2799" s="13">
        <v>0</v>
      </c>
      <c r="M2799" s="13">
        <v>0</v>
      </c>
      <c r="N2799" s="13"/>
      <c r="O2799" s="13"/>
    </row>
    <row r="2800" spans="1:15" x14ac:dyDescent="0.35">
      <c r="A2800" s="12" t="str">
        <f t="shared" si="43"/>
        <v>DISTRIBUCION VOLUMEN X CRITERIO (kg ó litros)Otras Espirituosas30-100MIL</v>
      </c>
      <c r="B2800" s="12" t="s">
        <v>119</v>
      </c>
      <c r="C2800" s="12" t="s">
        <v>154</v>
      </c>
      <c r="D2800" s="12" t="s">
        <v>13</v>
      </c>
      <c r="E2800" s="13">
        <v>15.493571852082979</v>
      </c>
      <c r="F2800" s="13">
        <v>15.994068397681257</v>
      </c>
      <c r="G2800" s="13">
        <v>22.722594941310646</v>
      </c>
      <c r="H2800" s="13">
        <v>23.617603946523616</v>
      </c>
      <c r="I2800" s="13">
        <v>0</v>
      </c>
      <c r="J2800" s="13">
        <v>0</v>
      </c>
      <c r="K2800" s="13">
        <v>0</v>
      </c>
      <c r="L2800" s="13">
        <v>0</v>
      </c>
      <c r="M2800" s="13">
        <v>0</v>
      </c>
      <c r="N2800" s="13"/>
      <c r="O2800" s="13"/>
    </row>
    <row r="2801" spans="1:15" x14ac:dyDescent="0.35">
      <c r="A2801" s="12" t="str">
        <f t="shared" si="43"/>
        <v>DISTRIBUCION VOLUMEN X CRITERIO (kg ó litros)Otras Espirituosas100-200MIL</v>
      </c>
      <c r="B2801" s="12" t="s">
        <v>119</v>
      </c>
      <c r="C2801" s="12" t="s">
        <v>154</v>
      </c>
      <c r="D2801" s="12" t="s">
        <v>14</v>
      </c>
      <c r="E2801" s="13">
        <v>11.48322151220165</v>
      </c>
      <c r="F2801" s="13">
        <v>9.6639037749661441</v>
      </c>
      <c r="G2801" s="13">
        <v>7.9437845903479101</v>
      </c>
      <c r="H2801" s="13">
        <v>9.0782319484941194</v>
      </c>
      <c r="I2801" s="13">
        <v>0</v>
      </c>
      <c r="J2801" s="13">
        <v>0</v>
      </c>
      <c r="K2801" s="13">
        <v>0</v>
      </c>
      <c r="L2801" s="13">
        <v>0</v>
      </c>
      <c r="M2801" s="13">
        <v>0</v>
      </c>
      <c r="N2801" s="13"/>
      <c r="O2801" s="13"/>
    </row>
    <row r="2802" spans="1:15" x14ac:dyDescent="0.35">
      <c r="A2802" s="12" t="str">
        <f t="shared" si="43"/>
        <v>DISTRIBUCION VOLUMEN X CRITERIO (kg ó litros)Otras Espirituosas200-500MIL</v>
      </c>
      <c r="B2802" s="12" t="s">
        <v>119</v>
      </c>
      <c r="C2802" s="12" t="s">
        <v>154</v>
      </c>
      <c r="D2802" s="12" t="s">
        <v>15</v>
      </c>
      <c r="E2802" s="13">
        <v>13.130256586010169</v>
      </c>
      <c r="F2802" s="13">
        <v>14.28781045666693</v>
      </c>
      <c r="G2802" s="13">
        <v>9.7275459636847508</v>
      </c>
      <c r="H2802" s="13">
        <v>12.788781336682325</v>
      </c>
      <c r="I2802" s="13">
        <v>0</v>
      </c>
      <c r="J2802" s="13">
        <v>0</v>
      </c>
      <c r="K2802" s="13">
        <v>0</v>
      </c>
      <c r="L2802" s="13">
        <v>0</v>
      </c>
      <c r="M2802" s="13">
        <v>0</v>
      </c>
      <c r="N2802" s="13"/>
      <c r="O2802" s="13"/>
    </row>
    <row r="2803" spans="1:15" x14ac:dyDescent="0.35">
      <c r="A2803" s="12" t="str">
        <f t="shared" si="43"/>
        <v>DISTRIBUCION VOLUMEN X CRITERIO (kg ó litros)Otras Espirituosas&gt;500MIL</v>
      </c>
      <c r="B2803" s="12" t="s">
        <v>119</v>
      </c>
      <c r="C2803" s="12" t="s">
        <v>154</v>
      </c>
      <c r="D2803" s="12" t="s">
        <v>16</v>
      </c>
      <c r="E2803" s="13">
        <v>16.678005584100397</v>
      </c>
      <c r="F2803" s="13">
        <v>22.483629751886127</v>
      </c>
      <c r="G2803" s="13">
        <v>17.695537576005535</v>
      </c>
      <c r="H2803" s="13">
        <v>17.873962547609683</v>
      </c>
      <c r="I2803" s="13">
        <v>0</v>
      </c>
      <c r="J2803" s="13">
        <v>0</v>
      </c>
      <c r="K2803" s="13">
        <v>0</v>
      </c>
      <c r="L2803" s="13">
        <v>0</v>
      </c>
      <c r="M2803" s="13">
        <v>0</v>
      </c>
      <c r="N2803" s="13"/>
      <c r="O2803" s="13"/>
    </row>
    <row r="2804" spans="1:15" x14ac:dyDescent="0.35">
      <c r="A2804" s="12" t="str">
        <f t="shared" si="43"/>
        <v>DISTRIBUCION VOLUMEN X CRITERIO (kg ó litros)Otras EspirituosasDE 15 A 19 AÑOS</v>
      </c>
      <c r="B2804" s="12" t="s">
        <v>119</v>
      </c>
      <c r="C2804" s="12" t="s">
        <v>154</v>
      </c>
      <c r="D2804" s="12" t="s">
        <v>39</v>
      </c>
      <c r="E2804" s="13">
        <v>5.7172892123495673</v>
      </c>
      <c r="F2804" s="13">
        <v>4.4959574071744743</v>
      </c>
      <c r="G2804" s="13">
        <v>6.1922511367751358</v>
      </c>
      <c r="H2804" s="13">
        <v>2.9999778545531286</v>
      </c>
      <c r="I2804" s="13">
        <v>0</v>
      </c>
      <c r="J2804" s="13">
        <v>0</v>
      </c>
      <c r="K2804" s="13">
        <v>0</v>
      </c>
      <c r="L2804" s="13">
        <v>0</v>
      </c>
      <c r="M2804" s="13">
        <v>0</v>
      </c>
      <c r="N2804" s="13"/>
      <c r="O2804" s="13"/>
    </row>
    <row r="2805" spans="1:15" x14ac:dyDescent="0.35">
      <c r="A2805" s="12" t="str">
        <f t="shared" si="43"/>
        <v>DISTRIBUCION VOLUMEN X CRITERIO (kg ó litros)Otras EspirituosasDE 20 A 24 AÑOS</v>
      </c>
      <c r="B2805" s="12" t="s">
        <v>119</v>
      </c>
      <c r="C2805" s="12" t="s">
        <v>154</v>
      </c>
      <c r="D2805" s="12" t="s">
        <v>40</v>
      </c>
      <c r="E2805" s="13">
        <v>8.7313954636469724</v>
      </c>
      <c r="F2805" s="13">
        <v>8.5757667207354089</v>
      </c>
      <c r="G2805" s="13">
        <v>7.7716992560620017</v>
      </c>
      <c r="H2805" s="13">
        <v>5.1389448687958224</v>
      </c>
      <c r="I2805" s="13">
        <v>0</v>
      </c>
      <c r="J2805" s="13">
        <v>0</v>
      </c>
      <c r="K2805" s="13">
        <v>0</v>
      </c>
      <c r="L2805" s="13">
        <v>0</v>
      </c>
      <c r="M2805" s="13">
        <v>0</v>
      </c>
      <c r="N2805" s="13"/>
      <c r="O2805" s="13"/>
    </row>
    <row r="2806" spans="1:15" x14ac:dyDescent="0.35">
      <c r="A2806" s="12" t="str">
        <f t="shared" si="43"/>
        <v>DISTRIBUCION VOLUMEN X CRITERIO (kg ó litros)Otras EspirituosasDE 25 A 34 AÑOS</v>
      </c>
      <c r="B2806" s="12" t="s">
        <v>119</v>
      </c>
      <c r="C2806" s="12" t="s">
        <v>154</v>
      </c>
      <c r="D2806" s="12" t="s">
        <v>41</v>
      </c>
      <c r="E2806" s="13">
        <v>15.083328157495776</v>
      </c>
      <c r="F2806" s="13">
        <v>17.666273375568977</v>
      </c>
      <c r="G2806" s="13">
        <v>17.327270276796284</v>
      </c>
      <c r="H2806" s="13">
        <v>17.010107172508064</v>
      </c>
      <c r="I2806" s="13">
        <v>0</v>
      </c>
      <c r="J2806" s="13">
        <v>0</v>
      </c>
      <c r="K2806" s="13">
        <v>0</v>
      </c>
      <c r="L2806" s="13">
        <v>0</v>
      </c>
      <c r="M2806" s="13">
        <v>0</v>
      </c>
      <c r="N2806" s="13"/>
      <c r="O2806" s="13"/>
    </row>
    <row r="2807" spans="1:15" x14ac:dyDescent="0.35">
      <c r="A2807" s="12" t="str">
        <f t="shared" si="43"/>
        <v>DISTRIBUCION VOLUMEN X CRITERIO (kg ó litros)Otras EspirituosasDE 35 A 49 AÑOS</v>
      </c>
      <c r="B2807" s="12" t="s">
        <v>119</v>
      </c>
      <c r="C2807" s="12" t="s">
        <v>154</v>
      </c>
      <c r="D2807" s="12" t="s">
        <v>42</v>
      </c>
      <c r="E2807" s="13">
        <v>25.027804849458796</v>
      </c>
      <c r="F2807" s="13">
        <v>21.562788990758069</v>
      </c>
      <c r="G2807" s="13">
        <v>19.668109867978277</v>
      </c>
      <c r="H2807" s="13">
        <v>20.206073229753063</v>
      </c>
      <c r="I2807" s="13">
        <v>0</v>
      </c>
      <c r="J2807" s="13">
        <v>0</v>
      </c>
      <c r="K2807" s="13">
        <v>0</v>
      </c>
      <c r="L2807" s="13">
        <v>0</v>
      </c>
      <c r="M2807" s="13">
        <v>0</v>
      </c>
      <c r="N2807" s="13"/>
      <c r="O2807" s="13"/>
    </row>
    <row r="2808" spans="1:15" x14ac:dyDescent="0.35">
      <c r="A2808" s="12" t="str">
        <f t="shared" si="43"/>
        <v>DISTRIBUCION VOLUMEN X CRITERIO (kg ó litros)Otras EspirituosasDE 50 A 59 AÑOS</v>
      </c>
      <c r="B2808" s="12" t="s">
        <v>119</v>
      </c>
      <c r="C2808" s="12" t="s">
        <v>154</v>
      </c>
      <c r="D2808" s="12" t="s">
        <v>43</v>
      </c>
      <c r="E2808" s="13">
        <v>28.540613261709343</v>
      </c>
      <c r="F2808" s="13">
        <v>26.132347315453664</v>
      </c>
      <c r="G2808" s="13">
        <v>32.884470194553728</v>
      </c>
      <c r="H2808" s="13">
        <v>24.506516413492779</v>
      </c>
      <c r="I2808" s="13">
        <v>0</v>
      </c>
      <c r="J2808" s="13">
        <v>0</v>
      </c>
      <c r="K2808" s="13">
        <v>0</v>
      </c>
      <c r="L2808" s="13">
        <v>0</v>
      </c>
      <c r="M2808" s="13">
        <v>0</v>
      </c>
      <c r="N2808" s="13"/>
      <c r="O2808" s="13"/>
    </row>
    <row r="2809" spans="1:15" x14ac:dyDescent="0.35">
      <c r="A2809" s="12" t="str">
        <f t="shared" si="43"/>
        <v>DISTRIBUCION VOLUMEN X CRITERIO (kg ó litros)Otras EspirituosasDE 60 A 75 AÑOS</v>
      </c>
      <c r="B2809" s="12" t="s">
        <v>119</v>
      </c>
      <c r="C2809" s="12" t="s">
        <v>154</v>
      </c>
      <c r="D2809" s="12" t="s">
        <v>44</v>
      </c>
      <c r="E2809" s="13">
        <v>16.899580719130274</v>
      </c>
      <c r="F2809" s="13">
        <v>21.566870471398982</v>
      </c>
      <c r="G2809" s="13">
        <v>16.156211797384859</v>
      </c>
      <c r="H2809" s="13">
        <v>30.138380318343284</v>
      </c>
      <c r="I2809" s="13">
        <v>0</v>
      </c>
      <c r="J2809" s="13">
        <v>0</v>
      </c>
      <c r="K2809" s="13">
        <v>0</v>
      </c>
      <c r="L2809" s="13">
        <v>0</v>
      </c>
      <c r="M2809" s="13">
        <v>0</v>
      </c>
      <c r="N2809" s="13"/>
      <c r="O2809" s="13"/>
    </row>
    <row r="2810" spans="1:15" x14ac:dyDescent="0.35">
      <c r="A2810" s="12" t="str">
        <f t="shared" si="43"/>
        <v>DISTRIBUCION VOLUMEN X CRITERIO (kg ó litros)Otras EspirituosasALTA Y MEDIA ALTA</v>
      </c>
      <c r="B2810" s="12" t="s">
        <v>119</v>
      </c>
      <c r="C2810" s="12" t="s">
        <v>154</v>
      </c>
      <c r="D2810" s="12" t="s">
        <v>17</v>
      </c>
      <c r="E2810" s="13">
        <v>21.735177931719019</v>
      </c>
      <c r="F2810" s="13">
        <v>20.358741461410663</v>
      </c>
      <c r="G2810" s="13">
        <v>16.707443636540695</v>
      </c>
      <c r="H2810" s="13">
        <v>16.093488472719343</v>
      </c>
      <c r="I2810" s="13">
        <v>0</v>
      </c>
      <c r="J2810" s="13">
        <v>0</v>
      </c>
      <c r="K2810" s="13">
        <v>0</v>
      </c>
      <c r="L2810" s="13">
        <v>0</v>
      </c>
      <c r="M2810" s="13">
        <v>0</v>
      </c>
      <c r="N2810" s="13"/>
      <c r="O2810" s="13"/>
    </row>
    <row r="2811" spans="1:15" x14ac:dyDescent="0.35">
      <c r="A2811" s="12" t="str">
        <f t="shared" si="43"/>
        <v>DISTRIBUCION VOLUMEN X CRITERIO (kg ó litros)Otras EspirituosasMEDIA</v>
      </c>
      <c r="B2811" s="12" t="s">
        <v>119</v>
      </c>
      <c r="C2811" s="12" t="s">
        <v>154</v>
      </c>
      <c r="D2811" s="12" t="s">
        <v>18</v>
      </c>
      <c r="E2811" s="13">
        <v>30.868850793864823</v>
      </c>
      <c r="F2811" s="13">
        <v>37.700806646902791</v>
      </c>
      <c r="G2811" s="13">
        <v>43.418756219041235</v>
      </c>
      <c r="H2811" s="13">
        <v>44.277954823531324</v>
      </c>
      <c r="I2811" s="13">
        <v>0</v>
      </c>
      <c r="J2811" s="13">
        <v>0</v>
      </c>
      <c r="K2811" s="13">
        <v>0</v>
      </c>
      <c r="L2811" s="13">
        <v>0</v>
      </c>
      <c r="M2811" s="13">
        <v>0</v>
      </c>
      <c r="N2811" s="13"/>
      <c r="O2811" s="13"/>
    </row>
    <row r="2812" spans="1:15" x14ac:dyDescent="0.35">
      <c r="A2812" s="12" t="str">
        <f t="shared" si="43"/>
        <v>DISTRIBUCION VOLUMEN X CRITERIO (kg ó litros)Otras EspirituosasMEDIA BAJA</v>
      </c>
      <c r="B2812" s="12" t="s">
        <v>119</v>
      </c>
      <c r="C2812" s="12" t="s">
        <v>154</v>
      </c>
      <c r="D2812" s="12" t="s">
        <v>19</v>
      </c>
      <c r="E2812" s="13">
        <v>24.627413598327802</v>
      </c>
      <c r="F2812" s="13">
        <v>20.727190806655067</v>
      </c>
      <c r="G2812" s="13">
        <v>19.480720306440578</v>
      </c>
      <c r="H2812" s="13">
        <v>20.286829864027052</v>
      </c>
      <c r="I2812" s="13">
        <v>0</v>
      </c>
      <c r="J2812" s="13">
        <v>0</v>
      </c>
      <c r="K2812" s="13">
        <v>0</v>
      </c>
      <c r="L2812" s="13">
        <v>0</v>
      </c>
      <c r="M2812" s="13">
        <v>0</v>
      </c>
      <c r="N2812" s="13"/>
      <c r="O2812" s="13"/>
    </row>
    <row r="2813" spans="1:15" x14ac:dyDescent="0.35">
      <c r="A2813" s="12" t="str">
        <f t="shared" si="43"/>
        <v>DISTRIBUCION VOLUMEN X CRITERIO (kg ó litros)Otras EspirituosasBAJA</v>
      </c>
      <c r="B2813" s="12" t="s">
        <v>119</v>
      </c>
      <c r="C2813" s="12" t="s">
        <v>154</v>
      </c>
      <c r="D2813" s="12" t="s">
        <v>20</v>
      </c>
      <c r="E2813" s="13">
        <v>22.76857196751655</v>
      </c>
      <c r="F2813" s="13">
        <v>21.213262236669618</v>
      </c>
      <c r="G2813" s="13">
        <v>20.393089890669216</v>
      </c>
      <c r="H2813" s="13">
        <v>19.341715673002398</v>
      </c>
      <c r="I2813" s="13">
        <v>0</v>
      </c>
      <c r="J2813" s="13">
        <v>0</v>
      </c>
      <c r="K2813" s="13">
        <v>0</v>
      </c>
      <c r="L2813" s="13">
        <v>0</v>
      </c>
      <c r="M2813" s="13">
        <v>0</v>
      </c>
      <c r="N2813" s="13"/>
      <c r="O2813" s="13"/>
    </row>
    <row r="2814" spans="1:15" x14ac:dyDescent="0.35">
      <c r="A2814" s="12" t="str">
        <f t="shared" si="43"/>
        <v>DISTRIBUCION VOLUMEN X CRITERIO (kg ó litros)Otras EspirituosasHOMBRE</v>
      </c>
      <c r="B2814" s="12" t="s">
        <v>119</v>
      </c>
      <c r="C2814" s="12" t="s">
        <v>154</v>
      </c>
      <c r="D2814" s="12" t="s">
        <v>21</v>
      </c>
      <c r="E2814" s="13">
        <v>41.069306292775529</v>
      </c>
      <c r="F2814" s="13">
        <v>48.584341317542027</v>
      </c>
      <c r="G2814" s="13">
        <v>43.322566609552354</v>
      </c>
      <c r="H2814" s="13">
        <v>44.429455363589682</v>
      </c>
      <c r="I2814" s="13">
        <v>0</v>
      </c>
      <c r="J2814" s="13">
        <v>0</v>
      </c>
      <c r="K2814" s="13">
        <v>0</v>
      </c>
      <c r="L2814" s="13">
        <v>0</v>
      </c>
      <c r="M2814" s="13">
        <v>0</v>
      </c>
      <c r="N2814" s="13"/>
      <c r="O2814" s="13"/>
    </row>
    <row r="2815" spans="1:15" x14ac:dyDescent="0.35">
      <c r="A2815" s="12" t="str">
        <f t="shared" si="43"/>
        <v>DISTRIBUCION VOLUMEN X CRITERIO (kg ó litros)Otras EspirituosasMUJER</v>
      </c>
      <c r="B2815" s="12" t="s">
        <v>119</v>
      </c>
      <c r="C2815" s="12" t="s">
        <v>154</v>
      </c>
      <c r="D2815" s="12" t="s">
        <v>22</v>
      </c>
      <c r="E2815" s="13">
        <v>58.930713268525579</v>
      </c>
      <c r="F2815" s="13">
        <v>51.415658181745762</v>
      </c>
      <c r="G2815" s="13">
        <v>56.677431052612334</v>
      </c>
      <c r="H2815" s="13">
        <v>55.570523104836056</v>
      </c>
      <c r="I2815" s="13">
        <v>0</v>
      </c>
      <c r="J2815" s="13">
        <v>0</v>
      </c>
      <c r="K2815" s="13">
        <v>0</v>
      </c>
      <c r="L2815" s="13">
        <v>0</v>
      </c>
      <c r="M2815" s="13">
        <v>0</v>
      </c>
      <c r="N2815" s="13"/>
      <c r="O2815" s="13"/>
    </row>
    <row r="2816" spans="1:15" x14ac:dyDescent="0.35">
      <c r="A2816" s="12" t="str">
        <f t="shared" si="43"/>
        <v>DISTRIBUCION VOLUMEN X CRITERIO (kg ó litros)T.Zumo+Horchata+MostoT.ESPAÑA</v>
      </c>
      <c r="B2816" s="12" t="s">
        <v>119</v>
      </c>
      <c r="C2816" s="12" t="s">
        <v>155</v>
      </c>
      <c r="D2816" s="12" t="s">
        <v>36</v>
      </c>
      <c r="E2816" s="13">
        <v>100</v>
      </c>
      <c r="F2816" s="13">
        <v>100</v>
      </c>
      <c r="G2816" s="13">
        <v>100</v>
      </c>
      <c r="H2816" s="13">
        <v>100</v>
      </c>
      <c r="I2816" s="13">
        <v>0</v>
      </c>
      <c r="J2816" s="13">
        <v>0</v>
      </c>
      <c r="K2816" s="13">
        <v>0</v>
      </c>
      <c r="L2816" s="13">
        <v>0</v>
      </c>
      <c r="M2816" s="13">
        <v>0</v>
      </c>
      <c r="N2816" s="13"/>
      <c r="O2816" s="13"/>
    </row>
    <row r="2817" spans="1:15" x14ac:dyDescent="0.35">
      <c r="A2817" s="12" t="str">
        <f t="shared" si="43"/>
        <v>DISTRIBUCION VOLUMEN X CRITERIO (kg ó litros)T.Zumo+Horchata+MostoBCN AM</v>
      </c>
      <c r="B2817" s="12" t="s">
        <v>119</v>
      </c>
      <c r="C2817" s="12" t="s">
        <v>155</v>
      </c>
      <c r="D2817" s="12" t="s">
        <v>1</v>
      </c>
      <c r="E2817" s="13">
        <v>7.2025688010284767</v>
      </c>
      <c r="F2817" s="13">
        <v>11.292351213823158</v>
      </c>
      <c r="G2817" s="13">
        <v>10.211003354673565</v>
      </c>
      <c r="H2817" s="13">
        <v>12.794950998441898</v>
      </c>
      <c r="I2817" s="13">
        <v>0</v>
      </c>
      <c r="J2817" s="13">
        <v>0</v>
      </c>
      <c r="K2817" s="13">
        <v>0</v>
      </c>
      <c r="L2817" s="13">
        <v>0</v>
      </c>
      <c r="M2817" s="13">
        <v>0</v>
      </c>
      <c r="N2817" s="13"/>
      <c r="O2817" s="13"/>
    </row>
    <row r="2818" spans="1:15" x14ac:dyDescent="0.35">
      <c r="A2818" s="12" t="str">
        <f t="shared" si="43"/>
        <v>DISTRIBUCION VOLUMEN X CRITERIO (kg ó litros)T.Zumo+Horchata+MostoREST.CAT ARAGON</v>
      </c>
      <c r="B2818" s="12" t="s">
        <v>119</v>
      </c>
      <c r="C2818" s="12" t="s">
        <v>155</v>
      </c>
      <c r="D2818" s="12" t="s">
        <v>2</v>
      </c>
      <c r="E2818" s="13">
        <v>8.3228387012260061</v>
      </c>
      <c r="F2818" s="13">
        <v>8.3183913563377683</v>
      </c>
      <c r="G2818" s="13">
        <v>7.6466987718051822</v>
      </c>
      <c r="H2818" s="13">
        <v>7.3429295287244596</v>
      </c>
      <c r="I2818" s="13">
        <v>0</v>
      </c>
      <c r="J2818" s="13">
        <v>0</v>
      </c>
      <c r="K2818" s="13">
        <v>0</v>
      </c>
      <c r="L2818" s="13">
        <v>0</v>
      </c>
      <c r="M2818" s="13">
        <v>0</v>
      </c>
      <c r="N2818" s="13"/>
      <c r="O2818" s="13"/>
    </row>
    <row r="2819" spans="1:15" x14ac:dyDescent="0.35">
      <c r="A2819" s="12" t="str">
        <f t="shared" si="43"/>
        <v>DISTRIBUCION VOLUMEN X CRITERIO (kg ó litros)T.Zumo+Horchata+MostoLEVANTE</v>
      </c>
      <c r="B2819" s="12" t="s">
        <v>119</v>
      </c>
      <c r="C2819" s="12" t="s">
        <v>155</v>
      </c>
      <c r="D2819" s="12" t="s">
        <v>3</v>
      </c>
      <c r="E2819" s="13">
        <v>13.417562027436079</v>
      </c>
      <c r="F2819" s="13">
        <v>13.968991082793259</v>
      </c>
      <c r="G2819" s="13">
        <v>13.348644286573485</v>
      </c>
      <c r="H2819" s="13">
        <v>12.387278271055756</v>
      </c>
      <c r="I2819" s="13">
        <v>0</v>
      </c>
      <c r="J2819" s="13">
        <v>0</v>
      </c>
      <c r="K2819" s="13">
        <v>0</v>
      </c>
      <c r="L2819" s="13">
        <v>0</v>
      </c>
      <c r="M2819" s="13">
        <v>0</v>
      </c>
      <c r="N2819" s="13"/>
      <c r="O2819" s="13"/>
    </row>
    <row r="2820" spans="1:15" x14ac:dyDescent="0.35">
      <c r="A2820" s="12" t="str">
        <f t="shared" ref="A2820:A2883" si="44">B2820&amp;C2820&amp;D2820</f>
        <v>DISTRIBUCION VOLUMEN X CRITERIO (kg ó litros)T.Zumo+Horchata+MostoANDALUCIA</v>
      </c>
      <c r="B2820" s="12" t="s">
        <v>119</v>
      </c>
      <c r="C2820" s="12" t="s">
        <v>155</v>
      </c>
      <c r="D2820" s="12" t="s">
        <v>4</v>
      </c>
      <c r="E2820" s="13">
        <v>22.315484754999133</v>
      </c>
      <c r="F2820" s="13">
        <v>19.526367846830251</v>
      </c>
      <c r="G2820" s="13">
        <v>20.742630292230807</v>
      </c>
      <c r="H2820" s="13">
        <v>18.888651013022127</v>
      </c>
      <c r="I2820" s="13">
        <v>0</v>
      </c>
      <c r="J2820" s="13">
        <v>0</v>
      </c>
      <c r="K2820" s="13">
        <v>0</v>
      </c>
      <c r="L2820" s="13">
        <v>0</v>
      </c>
      <c r="M2820" s="13">
        <v>0</v>
      </c>
      <c r="N2820" s="13"/>
      <c r="O2820" s="13"/>
    </row>
    <row r="2821" spans="1:15" x14ac:dyDescent="0.35">
      <c r="A2821" s="12" t="str">
        <f t="shared" si="44"/>
        <v>DISTRIBUCION VOLUMEN X CRITERIO (kg ó litros)T.Zumo+Horchata+MostoMDD AM</v>
      </c>
      <c r="B2821" s="12" t="s">
        <v>119</v>
      </c>
      <c r="C2821" s="12" t="s">
        <v>155</v>
      </c>
      <c r="D2821" s="12" t="s">
        <v>5</v>
      </c>
      <c r="E2821" s="13">
        <v>10.259734950654268</v>
      </c>
      <c r="F2821" s="13">
        <v>10.858664008046432</v>
      </c>
      <c r="G2821" s="13">
        <v>10.671533078103423</v>
      </c>
      <c r="H2821" s="13">
        <v>12.967785320205289</v>
      </c>
      <c r="I2821" s="13">
        <v>0</v>
      </c>
      <c r="J2821" s="13">
        <v>0</v>
      </c>
      <c r="K2821" s="13">
        <v>0</v>
      </c>
      <c r="L2821" s="13">
        <v>0</v>
      </c>
      <c r="M2821" s="13">
        <v>0</v>
      </c>
      <c r="N2821" s="13"/>
      <c r="O2821" s="13"/>
    </row>
    <row r="2822" spans="1:15" x14ac:dyDescent="0.35">
      <c r="A2822" s="12" t="str">
        <f t="shared" si="44"/>
        <v>DISTRIBUCION VOLUMEN X CRITERIO (kg ó litros)T.Zumo+Horchata+MostoRTO CENTRO</v>
      </c>
      <c r="B2822" s="12" t="s">
        <v>119</v>
      </c>
      <c r="C2822" s="12" t="s">
        <v>155</v>
      </c>
      <c r="D2822" s="12" t="s">
        <v>6</v>
      </c>
      <c r="E2822" s="13">
        <v>8.8629382462209847</v>
      </c>
      <c r="F2822" s="13">
        <v>8.5840510263941745</v>
      </c>
      <c r="G2822" s="13">
        <v>9.4028790455160252</v>
      </c>
      <c r="H2822" s="13">
        <v>8.8645172602290199</v>
      </c>
      <c r="I2822" s="13">
        <v>0</v>
      </c>
      <c r="J2822" s="13">
        <v>0</v>
      </c>
      <c r="K2822" s="13">
        <v>0</v>
      </c>
      <c r="L2822" s="13">
        <v>0</v>
      </c>
      <c r="M2822" s="13">
        <v>0</v>
      </c>
      <c r="N2822" s="13"/>
      <c r="O2822" s="13"/>
    </row>
    <row r="2823" spans="1:15" x14ac:dyDescent="0.35">
      <c r="A2823" s="12" t="str">
        <f t="shared" si="44"/>
        <v>DISTRIBUCION VOLUMEN X CRITERIO (kg ó litros)T.Zumo+Horchata+MostoNORTE-CENTRO</v>
      </c>
      <c r="B2823" s="12" t="s">
        <v>119</v>
      </c>
      <c r="C2823" s="12" t="s">
        <v>155</v>
      </c>
      <c r="D2823" s="12" t="s">
        <v>7</v>
      </c>
      <c r="E2823" s="13">
        <v>18.121535594245358</v>
      </c>
      <c r="F2823" s="13">
        <v>16.050833841738147</v>
      </c>
      <c r="G2823" s="13">
        <v>16.616200258803715</v>
      </c>
      <c r="H2823" s="13">
        <v>15.293210254099836</v>
      </c>
      <c r="I2823" s="13">
        <v>0</v>
      </c>
      <c r="J2823" s="13">
        <v>0</v>
      </c>
      <c r="K2823" s="13">
        <v>0</v>
      </c>
      <c r="L2823" s="13">
        <v>0</v>
      </c>
      <c r="M2823" s="13">
        <v>0</v>
      </c>
      <c r="N2823" s="13"/>
      <c r="O2823" s="13"/>
    </row>
    <row r="2824" spans="1:15" x14ac:dyDescent="0.35">
      <c r="A2824" s="12" t="str">
        <f t="shared" si="44"/>
        <v>DISTRIBUCION VOLUMEN X CRITERIO (kg ó litros)T.Zumo+Horchata+MostoNOROESTE</v>
      </c>
      <c r="B2824" s="12" t="s">
        <v>119</v>
      </c>
      <c r="C2824" s="12" t="s">
        <v>155</v>
      </c>
      <c r="D2824" s="12" t="s">
        <v>8</v>
      </c>
      <c r="E2824" s="13">
        <v>11.497341294637692</v>
      </c>
      <c r="F2824" s="13">
        <v>11.400352447403909</v>
      </c>
      <c r="G2824" s="13">
        <v>11.360401777935071</v>
      </c>
      <c r="H2824" s="13">
        <v>11.46068185990956</v>
      </c>
      <c r="I2824" s="13">
        <v>0</v>
      </c>
      <c r="J2824" s="13">
        <v>0</v>
      </c>
      <c r="K2824" s="13">
        <v>0</v>
      </c>
      <c r="L2824" s="13">
        <v>0</v>
      </c>
      <c r="M2824" s="13">
        <v>0</v>
      </c>
      <c r="N2824" s="13"/>
      <c r="O2824" s="13"/>
    </row>
    <row r="2825" spans="1:15" x14ac:dyDescent="0.35">
      <c r="A2825" s="12" t="str">
        <f t="shared" si="44"/>
        <v>DISTRIBUCION VOLUMEN X CRITERIO (kg ó litros)T.Zumo+Horchata+Mosto&lt;2MIL</v>
      </c>
      <c r="B2825" s="12" t="s">
        <v>119</v>
      </c>
      <c r="C2825" s="12" t="s">
        <v>155</v>
      </c>
      <c r="D2825" s="12" t="s">
        <v>9</v>
      </c>
      <c r="E2825" s="13">
        <v>7.42020635472878</v>
      </c>
      <c r="F2825" s="13">
        <v>5.2085059150769384</v>
      </c>
      <c r="G2825" s="13">
        <v>4.2652667039710872</v>
      </c>
      <c r="H2825" s="13">
        <v>4.4766409542032832</v>
      </c>
      <c r="I2825" s="13">
        <v>0</v>
      </c>
      <c r="J2825" s="13">
        <v>0</v>
      </c>
      <c r="K2825" s="13">
        <v>0</v>
      </c>
      <c r="L2825" s="13">
        <v>0</v>
      </c>
      <c r="M2825" s="13">
        <v>0</v>
      </c>
      <c r="N2825" s="13"/>
      <c r="O2825" s="13"/>
    </row>
    <row r="2826" spans="1:15" x14ac:dyDescent="0.35">
      <c r="A2826" s="12" t="str">
        <f t="shared" si="44"/>
        <v>DISTRIBUCION VOLUMEN X CRITERIO (kg ó litros)T.Zumo+Horchata+Mosto2-5MIL</v>
      </c>
      <c r="B2826" s="12" t="s">
        <v>119</v>
      </c>
      <c r="C2826" s="12" t="s">
        <v>155</v>
      </c>
      <c r="D2826" s="12" t="s">
        <v>10</v>
      </c>
      <c r="E2826" s="13">
        <v>6.2262129463584097</v>
      </c>
      <c r="F2826" s="13">
        <v>5.1270459680682823</v>
      </c>
      <c r="G2826" s="13">
        <v>4.2021515132143747</v>
      </c>
      <c r="H2826" s="13">
        <v>5.1757205332359639</v>
      </c>
      <c r="I2826" s="13">
        <v>0</v>
      </c>
      <c r="J2826" s="13">
        <v>0</v>
      </c>
      <c r="K2826" s="13">
        <v>0</v>
      </c>
      <c r="L2826" s="13">
        <v>0</v>
      </c>
      <c r="M2826" s="13">
        <v>0</v>
      </c>
      <c r="N2826" s="13"/>
      <c r="O2826" s="13"/>
    </row>
    <row r="2827" spans="1:15" x14ac:dyDescent="0.35">
      <c r="A2827" s="12" t="str">
        <f t="shared" si="44"/>
        <v>DISTRIBUCION VOLUMEN X CRITERIO (kg ó litros)T.Zumo+Horchata+Mosto5-10MIL</v>
      </c>
      <c r="B2827" s="12" t="s">
        <v>119</v>
      </c>
      <c r="C2827" s="12" t="s">
        <v>155</v>
      </c>
      <c r="D2827" s="12" t="s">
        <v>11</v>
      </c>
      <c r="E2827" s="13">
        <v>9.6445049320246952</v>
      </c>
      <c r="F2827" s="13">
        <v>7.5717570317458112</v>
      </c>
      <c r="G2827" s="13">
        <v>9.0917535942171757</v>
      </c>
      <c r="H2827" s="13">
        <v>7.1189909495767454</v>
      </c>
      <c r="I2827" s="13">
        <v>0</v>
      </c>
      <c r="J2827" s="13">
        <v>0</v>
      </c>
      <c r="K2827" s="13">
        <v>0</v>
      </c>
      <c r="L2827" s="13">
        <v>0</v>
      </c>
      <c r="M2827" s="13">
        <v>0</v>
      </c>
      <c r="N2827" s="13"/>
      <c r="O2827" s="13"/>
    </row>
    <row r="2828" spans="1:15" x14ac:dyDescent="0.35">
      <c r="A2828" s="12" t="str">
        <f t="shared" si="44"/>
        <v>DISTRIBUCION VOLUMEN X CRITERIO (kg ó litros)T.Zumo+Horchata+Mosto10-30MIL</v>
      </c>
      <c r="B2828" s="12" t="s">
        <v>119</v>
      </c>
      <c r="C2828" s="12" t="s">
        <v>155</v>
      </c>
      <c r="D2828" s="12" t="s">
        <v>12</v>
      </c>
      <c r="E2828" s="13">
        <v>18.236620994120425</v>
      </c>
      <c r="F2828" s="13">
        <v>17.402003747121164</v>
      </c>
      <c r="G2828" s="13">
        <v>18.279320826548584</v>
      </c>
      <c r="H2828" s="13">
        <v>17.053580713431828</v>
      </c>
      <c r="I2828" s="13">
        <v>0</v>
      </c>
      <c r="J2828" s="13">
        <v>0</v>
      </c>
      <c r="K2828" s="13">
        <v>0</v>
      </c>
      <c r="L2828" s="13">
        <v>0</v>
      </c>
      <c r="M2828" s="13">
        <v>0</v>
      </c>
      <c r="N2828" s="13"/>
      <c r="O2828" s="13"/>
    </row>
    <row r="2829" spans="1:15" x14ac:dyDescent="0.35">
      <c r="A2829" s="12" t="str">
        <f t="shared" si="44"/>
        <v>DISTRIBUCION VOLUMEN X CRITERIO (kg ó litros)T.Zumo+Horchata+Mosto30-100MIL</v>
      </c>
      <c r="B2829" s="12" t="s">
        <v>119</v>
      </c>
      <c r="C2829" s="12" t="s">
        <v>155</v>
      </c>
      <c r="D2829" s="12" t="s">
        <v>13</v>
      </c>
      <c r="E2829" s="13">
        <v>18.409668701053299</v>
      </c>
      <c r="F2829" s="13">
        <v>20.058755729271898</v>
      </c>
      <c r="G2829" s="13">
        <v>22.386471300210957</v>
      </c>
      <c r="H2829" s="13">
        <v>22.178917459359642</v>
      </c>
      <c r="I2829" s="13">
        <v>0</v>
      </c>
      <c r="J2829" s="13">
        <v>0</v>
      </c>
      <c r="K2829" s="13">
        <v>0</v>
      </c>
      <c r="L2829" s="13">
        <v>0</v>
      </c>
      <c r="M2829" s="13">
        <v>0</v>
      </c>
      <c r="N2829" s="13"/>
      <c r="O2829" s="13"/>
    </row>
    <row r="2830" spans="1:15" x14ac:dyDescent="0.35">
      <c r="A2830" s="12" t="str">
        <f t="shared" si="44"/>
        <v>DISTRIBUCION VOLUMEN X CRITERIO (kg ó litros)T.Zumo+Horchata+Mosto100-200MIL</v>
      </c>
      <c r="B2830" s="12" t="s">
        <v>119</v>
      </c>
      <c r="C2830" s="12" t="s">
        <v>155</v>
      </c>
      <c r="D2830" s="12" t="s">
        <v>14</v>
      </c>
      <c r="E2830" s="13">
        <v>9.5866989483668306</v>
      </c>
      <c r="F2830" s="13">
        <v>10.85632289486716</v>
      </c>
      <c r="G2830" s="13">
        <v>10.961737092760862</v>
      </c>
      <c r="H2830" s="13">
        <v>10.360095029777137</v>
      </c>
      <c r="I2830" s="13">
        <v>0</v>
      </c>
      <c r="J2830" s="13">
        <v>0</v>
      </c>
      <c r="K2830" s="13">
        <v>0</v>
      </c>
      <c r="L2830" s="13">
        <v>0</v>
      </c>
      <c r="M2830" s="13">
        <v>0</v>
      </c>
      <c r="N2830" s="13"/>
      <c r="O2830" s="13"/>
    </row>
    <row r="2831" spans="1:15" x14ac:dyDescent="0.35">
      <c r="A2831" s="12" t="str">
        <f t="shared" si="44"/>
        <v>DISTRIBUCION VOLUMEN X CRITERIO (kg ó litros)T.Zumo+Horchata+Mosto200-500MIL</v>
      </c>
      <c r="B2831" s="12" t="s">
        <v>119</v>
      </c>
      <c r="C2831" s="12" t="s">
        <v>155</v>
      </c>
      <c r="D2831" s="12" t="s">
        <v>15</v>
      </c>
      <c r="E2831" s="13">
        <v>16.054101955803194</v>
      </c>
      <c r="F2831" s="13">
        <v>16.63996843552464</v>
      </c>
      <c r="G2831" s="13">
        <v>16.177577332040961</v>
      </c>
      <c r="H2831" s="13">
        <v>14.63518791457679</v>
      </c>
      <c r="I2831" s="13">
        <v>0</v>
      </c>
      <c r="J2831" s="13">
        <v>0</v>
      </c>
      <c r="K2831" s="13">
        <v>0</v>
      </c>
      <c r="L2831" s="13">
        <v>0</v>
      </c>
      <c r="M2831" s="13">
        <v>0</v>
      </c>
      <c r="N2831" s="13"/>
      <c r="O2831" s="13"/>
    </row>
    <row r="2832" spans="1:15" x14ac:dyDescent="0.35">
      <c r="A2832" s="12" t="str">
        <f t="shared" si="44"/>
        <v>DISTRIBUCION VOLUMEN X CRITERIO (kg ó litros)T.Zumo+Horchata+Mosto&gt;500MIL</v>
      </c>
      <c r="B2832" s="12" t="s">
        <v>119</v>
      </c>
      <c r="C2832" s="12" t="s">
        <v>155</v>
      </c>
      <c r="D2832" s="12" t="s">
        <v>16</v>
      </c>
      <c r="E2832" s="13">
        <v>14.421991693931769</v>
      </c>
      <c r="F2832" s="13">
        <v>17.135644076653929</v>
      </c>
      <c r="G2832" s="13">
        <v>14.635710064761373</v>
      </c>
      <c r="H2832" s="13">
        <v>19.000875494733474</v>
      </c>
      <c r="I2832" s="13">
        <v>0</v>
      </c>
      <c r="J2832" s="13">
        <v>0</v>
      </c>
      <c r="K2832" s="13">
        <v>0</v>
      </c>
      <c r="L2832" s="13">
        <v>0</v>
      </c>
      <c r="M2832" s="13">
        <v>0</v>
      </c>
      <c r="N2832" s="13"/>
      <c r="O2832" s="13"/>
    </row>
    <row r="2833" spans="1:15" x14ac:dyDescent="0.35">
      <c r="A2833" s="12" t="str">
        <f t="shared" si="44"/>
        <v>DISTRIBUCION VOLUMEN X CRITERIO (kg ó litros)T.Zumo+Horchata+MostoDE 15 A 19 AÑOS</v>
      </c>
      <c r="B2833" s="12" t="s">
        <v>119</v>
      </c>
      <c r="C2833" s="12" t="s">
        <v>155</v>
      </c>
      <c r="D2833" s="12" t="s">
        <v>39</v>
      </c>
      <c r="E2833" s="13">
        <v>4.202319856455194</v>
      </c>
      <c r="F2833" s="13">
        <v>2.9646152127910845</v>
      </c>
      <c r="G2833" s="13">
        <v>4.2888583309133193</v>
      </c>
      <c r="H2833" s="13">
        <v>1.3095793515575735</v>
      </c>
      <c r="I2833" s="13">
        <v>0</v>
      </c>
      <c r="J2833" s="13">
        <v>0</v>
      </c>
      <c r="K2833" s="13">
        <v>0</v>
      </c>
      <c r="L2833" s="13">
        <v>0</v>
      </c>
      <c r="M2833" s="13">
        <v>0</v>
      </c>
      <c r="N2833" s="13"/>
      <c r="O2833" s="13"/>
    </row>
    <row r="2834" spans="1:15" x14ac:dyDescent="0.35">
      <c r="A2834" s="12" t="str">
        <f t="shared" si="44"/>
        <v>DISTRIBUCION VOLUMEN X CRITERIO (kg ó litros)T.Zumo+Horchata+MostoDE 20 A 24 AÑOS</v>
      </c>
      <c r="B2834" s="12" t="s">
        <v>119</v>
      </c>
      <c r="C2834" s="12" t="s">
        <v>155</v>
      </c>
      <c r="D2834" s="12" t="s">
        <v>40</v>
      </c>
      <c r="E2834" s="13">
        <v>3.5473504599305117</v>
      </c>
      <c r="F2834" s="13">
        <v>4.4166780252627706</v>
      </c>
      <c r="G2834" s="13">
        <v>4.3786868016191196</v>
      </c>
      <c r="H2834" s="13">
        <v>3.9261233939522926</v>
      </c>
      <c r="I2834" s="13">
        <v>0</v>
      </c>
      <c r="J2834" s="13">
        <v>0</v>
      </c>
      <c r="K2834" s="13">
        <v>0</v>
      </c>
      <c r="L2834" s="13">
        <v>0</v>
      </c>
      <c r="M2834" s="13">
        <v>0</v>
      </c>
      <c r="N2834" s="13"/>
      <c r="O2834" s="13"/>
    </row>
    <row r="2835" spans="1:15" x14ac:dyDescent="0.35">
      <c r="A2835" s="12" t="str">
        <f t="shared" si="44"/>
        <v>DISTRIBUCION VOLUMEN X CRITERIO (kg ó litros)T.Zumo+Horchata+MostoDE 25 A 34 AÑOS</v>
      </c>
      <c r="B2835" s="12" t="s">
        <v>119</v>
      </c>
      <c r="C2835" s="12" t="s">
        <v>155</v>
      </c>
      <c r="D2835" s="12" t="s">
        <v>41</v>
      </c>
      <c r="E2835" s="13">
        <v>11.900491735763371</v>
      </c>
      <c r="F2835" s="13">
        <v>10.383745134752022</v>
      </c>
      <c r="G2835" s="13">
        <v>9.579109533079416</v>
      </c>
      <c r="H2835" s="13">
        <v>8.2982862667512389</v>
      </c>
      <c r="I2835" s="13">
        <v>0</v>
      </c>
      <c r="J2835" s="13">
        <v>0</v>
      </c>
      <c r="K2835" s="13">
        <v>0</v>
      </c>
      <c r="L2835" s="13">
        <v>0</v>
      </c>
      <c r="M2835" s="13">
        <v>0</v>
      </c>
      <c r="N2835" s="13"/>
      <c r="O2835" s="13"/>
    </row>
    <row r="2836" spans="1:15" x14ac:dyDescent="0.35">
      <c r="A2836" s="12" t="str">
        <f t="shared" si="44"/>
        <v>DISTRIBUCION VOLUMEN X CRITERIO (kg ó litros)T.Zumo+Horchata+MostoDE 35 A 49 AÑOS</v>
      </c>
      <c r="B2836" s="12" t="s">
        <v>119</v>
      </c>
      <c r="C2836" s="12" t="s">
        <v>155</v>
      </c>
      <c r="D2836" s="12" t="s">
        <v>42</v>
      </c>
      <c r="E2836" s="13">
        <v>28.255759225206955</v>
      </c>
      <c r="F2836" s="13">
        <v>27.088919039018851</v>
      </c>
      <c r="G2836" s="13">
        <v>28.240787980665349</v>
      </c>
      <c r="H2836" s="13">
        <v>26.884535780966761</v>
      </c>
      <c r="I2836" s="13">
        <v>0</v>
      </c>
      <c r="J2836" s="13">
        <v>0</v>
      </c>
      <c r="K2836" s="13">
        <v>0</v>
      </c>
      <c r="L2836" s="13">
        <v>0</v>
      </c>
      <c r="M2836" s="13">
        <v>0</v>
      </c>
      <c r="N2836" s="13"/>
      <c r="O2836" s="13"/>
    </row>
    <row r="2837" spans="1:15" x14ac:dyDescent="0.35">
      <c r="A2837" s="12" t="str">
        <f t="shared" si="44"/>
        <v>DISTRIBUCION VOLUMEN X CRITERIO (kg ó litros)T.Zumo+Horchata+MostoDE 50 A 59 AÑOS</v>
      </c>
      <c r="B2837" s="12" t="s">
        <v>119</v>
      </c>
      <c r="C2837" s="12" t="s">
        <v>155</v>
      </c>
      <c r="D2837" s="12" t="s">
        <v>43</v>
      </c>
      <c r="E2837" s="13">
        <v>20.807591358778151</v>
      </c>
      <c r="F2837" s="13">
        <v>22.871567872216765</v>
      </c>
      <c r="G2837" s="13">
        <v>25.463172618964592</v>
      </c>
      <c r="H2837" s="13">
        <v>26.146374734443999</v>
      </c>
      <c r="I2837" s="13">
        <v>0</v>
      </c>
      <c r="J2837" s="13">
        <v>0</v>
      </c>
      <c r="K2837" s="13">
        <v>0</v>
      </c>
      <c r="L2837" s="13">
        <v>0</v>
      </c>
      <c r="M2837" s="13">
        <v>0</v>
      </c>
      <c r="N2837" s="13"/>
      <c r="O2837" s="13"/>
    </row>
    <row r="2838" spans="1:15" x14ac:dyDescent="0.35">
      <c r="A2838" s="12" t="str">
        <f t="shared" si="44"/>
        <v>DISTRIBUCION VOLUMEN X CRITERIO (kg ó litros)T.Zumo+Horchata+MostoDE 60 A 75 AÑOS</v>
      </c>
      <c r="B2838" s="12" t="s">
        <v>119</v>
      </c>
      <c r="C2838" s="12" t="s">
        <v>155</v>
      </c>
      <c r="D2838" s="12" t="s">
        <v>44</v>
      </c>
      <c r="E2838" s="13">
        <v>31.286493387225406</v>
      </c>
      <c r="F2838" s="13">
        <v>32.274477912971214</v>
      </c>
      <c r="G2838" s="13">
        <v>28.049378799616264</v>
      </c>
      <c r="H2838" s="13">
        <v>33.435104211605719</v>
      </c>
      <c r="I2838" s="13">
        <v>0</v>
      </c>
      <c r="J2838" s="13">
        <v>0</v>
      </c>
      <c r="K2838" s="13">
        <v>0</v>
      </c>
      <c r="L2838" s="13">
        <v>0</v>
      </c>
      <c r="M2838" s="13">
        <v>0</v>
      </c>
      <c r="N2838" s="13"/>
      <c r="O2838" s="13"/>
    </row>
    <row r="2839" spans="1:15" x14ac:dyDescent="0.35">
      <c r="A2839" s="12" t="str">
        <f t="shared" si="44"/>
        <v>DISTRIBUCION VOLUMEN X CRITERIO (kg ó litros)T.Zumo+Horchata+MostoALTA Y MEDIA ALTA</v>
      </c>
      <c r="B2839" s="12" t="s">
        <v>119</v>
      </c>
      <c r="C2839" s="12" t="s">
        <v>155</v>
      </c>
      <c r="D2839" s="12" t="s">
        <v>17</v>
      </c>
      <c r="E2839" s="13">
        <v>24.893405129136362</v>
      </c>
      <c r="F2839" s="13">
        <v>23.812358369581009</v>
      </c>
      <c r="G2839" s="13">
        <v>25.159276417202236</v>
      </c>
      <c r="H2839" s="13">
        <v>22.369947497662778</v>
      </c>
      <c r="I2839" s="13">
        <v>0</v>
      </c>
      <c r="J2839" s="13">
        <v>0</v>
      </c>
      <c r="K2839" s="13">
        <v>0</v>
      </c>
      <c r="L2839" s="13">
        <v>0</v>
      </c>
      <c r="M2839" s="13">
        <v>0</v>
      </c>
      <c r="N2839" s="13"/>
      <c r="O2839" s="13"/>
    </row>
    <row r="2840" spans="1:15" x14ac:dyDescent="0.35">
      <c r="A2840" s="12" t="str">
        <f t="shared" si="44"/>
        <v>DISTRIBUCION VOLUMEN X CRITERIO (kg ó litros)T.Zumo+Horchata+MostoMEDIA</v>
      </c>
      <c r="B2840" s="12" t="s">
        <v>119</v>
      </c>
      <c r="C2840" s="12" t="s">
        <v>155</v>
      </c>
      <c r="D2840" s="12" t="s">
        <v>18</v>
      </c>
      <c r="E2840" s="13">
        <v>32.169054642928593</v>
      </c>
      <c r="F2840" s="13">
        <v>32.886815778659567</v>
      </c>
      <c r="G2840" s="13">
        <v>28.389889213715492</v>
      </c>
      <c r="H2840" s="13">
        <v>29.312193738616866</v>
      </c>
      <c r="I2840" s="13">
        <v>0</v>
      </c>
      <c r="J2840" s="13">
        <v>0</v>
      </c>
      <c r="K2840" s="13">
        <v>0</v>
      </c>
      <c r="L2840" s="13">
        <v>0</v>
      </c>
      <c r="M2840" s="13">
        <v>0</v>
      </c>
      <c r="N2840" s="13"/>
      <c r="O2840" s="13"/>
    </row>
    <row r="2841" spans="1:15" x14ac:dyDescent="0.35">
      <c r="A2841" s="12" t="str">
        <f t="shared" si="44"/>
        <v>DISTRIBUCION VOLUMEN X CRITERIO (kg ó litros)T.Zumo+Horchata+MostoMEDIA BAJA</v>
      </c>
      <c r="B2841" s="12" t="s">
        <v>119</v>
      </c>
      <c r="C2841" s="12" t="s">
        <v>155</v>
      </c>
      <c r="D2841" s="12" t="s">
        <v>19</v>
      </c>
      <c r="E2841" s="13">
        <v>24.24650887568388</v>
      </c>
      <c r="F2841" s="13">
        <v>23.350426702649685</v>
      </c>
      <c r="G2841" s="13">
        <v>26.284795950148045</v>
      </c>
      <c r="H2841" s="13">
        <v>31.26389541926406</v>
      </c>
      <c r="I2841" s="13">
        <v>0</v>
      </c>
      <c r="J2841" s="13">
        <v>0</v>
      </c>
      <c r="K2841" s="13">
        <v>0</v>
      </c>
      <c r="L2841" s="13">
        <v>0</v>
      </c>
      <c r="M2841" s="13">
        <v>0</v>
      </c>
      <c r="N2841" s="13"/>
      <c r="O2841" s="13"/>
    </row>
    <row r="2842" spans="1:15" x14ac:dyDescent="0.35">
      <c r="A2842" s="12" t="str">
        <f t="shared" si="44"/>
        <v>DISTRIBUCION VOLUMEN X CRITERIO (kg ó litros)T.Zumo+Horchata+MostoBAJA</v>
      </c>
      <c r="B2842" s="12" t="s">
        <v>119</v>
      </c>
      <c r="C2842" s="12" t="s">
        <v>155</v>
      </c>
      <c r="D2842" s="12" t="s">
        <v>20</v>
      </c>
      <c r="E2842" s="13">
        <v>18.691043436780834</v>
      </c>
      <c r="F2842" s="13">
        <v>19.950403051363494</v>
      </c>
      <c r="G2842" s="13">
        <v>20.166029357199609</v>
      </c>
      <c r="H2842" s="13">
        <v>17.053967983166064</v>
      </c>
      <c r="I2842" s="13">
        <v>0</v>
      </c>
      <c r="J2842" s="13">
        <v>0</v>
      </c>
      <c r="K2842" s="13">
        <v>0</v>
      </c>
      <c r="L2842" s="13">
        <v>0</v>
      </c>
      <c r="M2842" s="13">
        <v>0</v>
      </c>
      <c r="N2842" s="13"/>
      <c r="O2842" s="13"/>
    </row>
    <row r="2843" spans="1:15" x14ac:dyDescent="0.35">
      <c r="A2843" s="12" t="str">
        <f t="shared" si="44"/>
        <v>DISTRIBUCION VOLUMEN X CRITERIO (kg ó litros)T.Zumo+Horchata+MostoHOMBRE</v>
      </c>
      <c r="B2843" s="12" t="s">
        <v>119</v>
      </c>
      <c r="C2843" s="12" t="s">
        <v>155</v>
      </c>
      <c r="D2843" s="12" t="s">
        <v>21</v>
      </c>
      <c r="E2843" s="13">
        <v>45.258174837873874</v>
      </c>
      <c r="F2843" s="13">
        <v>48.990711238150794</v>
      </c>
      <c r="G2843" s="13">
        <v>50.314197554635598</v>
      </c>
      <c r="H2843" s="13">
        <v>51.660662264839807</v>
      </c>
      <c r="I2843" s="13">
        <v>0</v>
      </c>
      <c r="J2843" s="13">
        <v>0</v>
      </c>
      <c r="K2843" s="13">
        <v>0</v>
      </c>
      <c r="L2843" s="13">
        <v>0</v>
      </c>
      <c r="M2843" s="13">
        <v>0</v>
      </c>
      <c r="N2843" s="13"/>
      <c r="O2843" s="13"/>
    </row>
    <row r="2844" spans="1:15" x14ac:dyDescent="0.35">
      <c r="A2844" s="12" t="str">
        <f t="shared" si="44"/>
        <v>DISTRIBUCION VOLUMEN X CRITERIO (kg ó litros)T.Zumo+Horchata+MostoMUJER</v>
      </c>
      <c r="B2844" s="12" t="s">
        <v>119</v>
      </c>
      <c r="C2844" s="12" t="s">
        <v>155</v>
      </c>
      <c r="D2844" s="12" t="s">
        <v>22</v>
      </c>
      <c r="E2844" s="13">
        <v>54.741834281127041</v>
      </c>
      <c r="F2844" s="13">
        <v>51.009292534348226</v>
      </c>
      <c r="G2844" s="13">
        <v>49.685797812447696</v>
      </c>
      <c r="H2844" s="13">
        <v>48.339341191453741</v>
      </c>
      <c r="I2844" s="13">
        <v>0</v>
      </c>
      <c r="J2844" s="13">
        <v>0</v>
      </c>
      <c r="K2844" s="13">
        <v>0</v>
      </c>
      <c r="L2844" s="13">
        <v>0</v>
      </c>
      <c r="M2844" s="13">
        <v>0</v>
      </c>
      <c r="N2844" s="13"/>
      <c r="O2844" s="13"/>
    </row>
    <row r="2845" spans="1:15" x14ac:dyDescent="0.35">
      <c r="A2845" s="12" t="str">
        <f t="shared" si="44"/>
        <v>DISTRIBUCION VOLUMEN X CRITERIO (kg ó litros)Agua EnvasadaT.ESPAÑA</v>
      </c>
      <c r="B2845" s="12" t="s">
        <v>119</v>
      </c>
      <c r="C2845" s="12" t="s">
        <v>156</v>
      </c>
      <c r="D2845" s="12" t="s">
        <v>36</v>
      </c>
      <c r="E2845" s="13">
        <v>100</v>
      </c>
      <c r="F2845" s="13">
        <v>100</v>
      </c>
      <c r="G2845" s="13">
        <v>100</v>
      </c>
      <c r="H2845" s="13">
        <v>100</v>
      </c>
      <c r="I2845" s="13">
        <v>0</v>
      </c>
      <c r="J2845" s="13">
        <v>0</v>
      </c>
      <c r="K2845" s="13">
        <v>0</v>
      </c>
      <c r="L2845" s="13">
        <v>0</v>
      </c>
      <c r="M2845" s="13">
        <v>0</v>
      </c>
      <c r="N2845" s="13"/>
      <c r="O2845" s="13"/>
    </row>
    <row r="2846" spans="1:15" x14ac:dyDescent="0.35">
      <c r="A2846" s="12" t="str">
        <f t="shared" si="44"/>
        <v>DISTRIBUCION VOLUMEN X CRITERIO (kg ó litros)Agua EnvasadaBCN AM</v>
      </c>
      <c r="B2846" s="12" t="s">
        <v>119</v>
      </c>
      <c r="C2846" s="12" t="s">
        <v>156</v>
      </c>
      <c r="D2846" s="12" t="s">
        <v>1</v>
      </c>
      <c r="E2846" s="13">
        <v>9.0173372468816204</v>
      </c>
      <c r="F2846" s="13">
        <v>9.8042855491153187</v>
      </c>
      <c r="G2846" s="13">
        <v>11.530148378298586</v>
      </c>
      <c r="H2846" s="13">
        <v>11.412905602484088</v>
      </c>
      <c r="I2846" s="13">
        <v>0</v>
      </c>
      <c r="J2846" s="13">
        <v>0</v>
      </c>
      <c r="K2846" s="13">
        <v>0</v>
      </c>
      <c r="L2846" s="13">
        <v>0</v>
      </c>
      <c r="M2846" s="13">
        <v>0</v>
      </c>
      <c r="N2846" s="13"/>
      <c r="O2846" s="13"/>
    </row>
    <row r="2847" spans="1:15" x14ac:dyDescent="0.35">
      <c r="A2847" s="12" t="str">
        <f t="shared" si="44"/>
        <v>DISTRIBUCION VOLUMEN X CRITERIO (kg ó litros)Agua EnvasadaREST.CAT ARAGON</v>
      </c>
      <c r="B2847" s="12" t="s">
        <v>119</v>
      </c>
      <c r="C2847" s="12" t="s">
        <v>156</v>
      </c>
      <c r="D2847" s="12" t="s">
        <v>2</v>
      </c>
      <c r="E2847" s="13">
        <v>18.453303317012729</v>
      </c>
      <c r="F2847" s="13">
        <v>14.10159104819804</v>
      </c>
      <c r="G2847" s="13">
        <v>13.897868970137846</v>
      </c>
      <c r="H2847" s="13">
        <v>14.503551438835247</v>
      </c>
      <c r="I2847" s="13">
        <v>0</v>
      </c>
      <c r="J2847" s="13">
        <v>0</v>
      </c>
      <c r="K2847" s="13">
        <v>0</v>
      </c>
      <c r="L2847" s="13">
        <v>0</v>
      </c>
      <c r="M2847" s="13">
        <v>0</v>
      </c>
      <c r="N2847" s="13"/>
      <c r="O2847" s="13"/>
    </row>
    <row r="2848" spans="1:15" x14ac:dyDescent="0.35">
      <c r="A2848" s="12" t="str">
        <f t="shared" si="44"/>
        <v>DISTRIBUCION VOLUMEN X CRITERIO (kg ó litros)Agua EnvasadaLEVANTE</v>
      </c>
      <c r="B2848" s="12" t="s">
        <v>119</v>
      </c>
      <c r="C2848" s="12" t="s">
        <v>156</v>
      </c>
      <c r="D2848" s="12" t="s">
        <v>3</v>
      </c>
      <c r="E2848" s="13">
        <v>20.540533898500119</v>
      </c>
      <c r="F2848" s="13">
        <v>18.586225023563816</v>
      </c>
      <c r="G2848" s="13">
        <v>19.240394242281177</v>
      </c>
      <c r="H2848" s="13">
        <v>16.725454375243956</v>
      </c>
      <c r="I2848" s="13">
        <v>0</v>
      </c>
      <c r="J2848" s="13">
        <v>0</v>
      </c>
      <c r="K2848" s="13">
        <v>0</v>
      </c>
      <c r="L2848" s="13">
        <v>0</v>
      </c>
      <c r="M2848" s="13">
        <v>0</v>
      </c>
      <c r="N2848" s="13"/>
      <c r="O2848" s="13"/>
    </row>
    <row r="2849" spans="1:15" x14ac:dyDescent="0.35">
      <c r="A2849" s="12" t="str">
        <f t="shared" si="44"/>
        <v>DISTRIBUCION VOLUMEN X CRITERIO (kg ó litros)Agua EnvasadaANDALUCIA</v>
      </c>
      <c r="B2849" s="12" t="s">
        <v>119</v>
      </c>
      <c r="C2849" s="12" t="s">
        <v>156</v>
      </c>
      <c r="D2849" s="12" t="s">
        <v>4</v>
      </c>
      <c r="E2849" s="13">
        <v>15.065061041822062</v>
      </c>
      <c r="F2849" s="13">
        <v>19.451208844585761</v>
      </c>
      <c r="G2849" s="13">
        <v>16.385831170244099</v>
      </c>
      <c r="H2849" s="13">
        <v>15.775646014410286</v>
      </c>
      <c r="I2849" s="13">
        <v>0</v>
      </c>
      <c r="J2849" s="13">
        <v>0</v>
      </c>
      <c r="K2849" s="13">
        <v>0</v>
      </c>
      <c r="L2849" s="13">
        <v>0</v>
      </c>
      <c r="M2849" s="13">
        <v>0</v>
      </c>
      <c r="N2849" s="13"/>
      <c r="O2849" s="13"/>
    </row>
    <row r="2850" spans="1:15" x14ac:dyDescent="0.35">
      <c r="A2850" s="12" t="str">
        <f t="shared" si="44"/>
        <v>DISTRIBUCION VOLUMEN X CRITERIO (kg ó litros)Agua EnvasadaMDD AM</v>
      </c>
      <c r="B2850" s="12" t="s">
        <v>119</v>
      </c>
      <c r="C2850" s="12" t="s">
        <v>156</v>
      </c>
      <c r="D2850" s="12" t="s">
        <v>5</v>
      </c>
      <c r="E2850" s="13">
        <v>9.0126095639345252</v>
      </c>
      <c r="F2850" s="13">
        <v>8.7580255034264152</v>
      </c>
      <c r="G2850" s="13">
        <v>10.513321803959641</v>
      </c>
      <c r="H2850" s="13">
        <v>11.93861220267671</v>
      </c>
      <c r="I2850" s="13">
        <v>0</v>
      </c>
      <c r="J2850" s="13">
        <v>0</v>
      </c>
      <c r="K2850" s="13">
        <v>0</v>
      </c>
      <c r="L2850" s="13">
        <v>0</v>
      </c>
      <c r="M2850" s="13">
        <v>0</v>
      </c>
      <c r="N2850" s="13"/>
      <c r="O2850" s="13"/>
    </row>
    <row r="2851" spans="1:15" x14ac:dyDescent="0.35">
      <c r="A2851" s="12" t="str">
        <f t="shared" si="44"/>
        <v>DISTRIBUCION VOLUMEN X CRITERIO (kg ó litros)Agua EnvasadaRTO CENTRO</v>
      </c>
      <c r="B2851" s="12" t="s">
        <v>119</v>
      </c>
      <c r="C2851" s="12" t="s">
        <v>156</v>
      </c>
      <c r="D2851" s="12" t="s">
        <v>6</v>
      </c>
      <c r="E2851" s="13">
        <v>7.4240597082750783</v>
      </c>
      <c r="F2851" s="13">
        <v>7.934512599227082</v>
      </c>
      <c r="G2851" s="13">
        <v>9.106149342430319</v>
      </c>
      <c r="H2851" s="13">
        <v>10.053935025884057</v>
      </c>
      <c r="I2851" s="13">
        <v>0</v>
      </c>
      <c r="J2851" s="13">
        <v>0</v>
      </c>
      <c r="K2851" s="13">
        <v>0</v>
      </c>
      <c r="L2851" s="13">
        <v>0</v>
      </c>
      <c r="M2851" s="13">
        <v>0</v>
      </c>
      <c r="N2851" s="13"/>
      <c r="O2851" s="13"/>
    </row>
    <row r="2852" spans="1:15" x14ac:dyDescent="0.35">
      <c r="A2852" s="12" t="str">
        <f t="shared" si="44"/>
        <v>DISTRIBUCION VOLUMEN X CRITERIO (kg ó litros)Agua EnvasadaNORTE-CENTRO</v>
      </c>
      <c r="B2852" s="12" t="s">
        <v>119</v>
      </c>
      <c r="C2852" s="12" t="s">
        <v>156</v>
      </c>
      <c r="D2852" s="12" t="s">
        <v>7</v>
      </c>
      <c r="E2852" s="13">
        <v>8.4327390618149138</v>
      </c>
      <c r="F2852" s="13">
        <v>8.4676559205441961</v>
      </c>
      <c r="G2852" s="13">
        <v>8.2480550530186179</v>
      </c>
      <c r="H2852" s="13">
        <v>7.9901848370067752</v>
      </c>
      <c r="I2852" s="13">
        <v>0</v>
      </c>
      <c r="J2852" s="13">
        <v>0</v>
      </c>
      <c r="K2852" s="13">
        <v>0</v>
      </c>
      <c r="L2852" s="13">
        <v>0</v>
      </c>
      <c r="M2852" s="13">
        <v>0</v>
      </c>
      <c r="N2852" s="13"/>
      <c r="O2852" s="13"/>
    </row>
    <row r="2853" spans="1:15" x14ac:dyDescent="0.35">
      <c r="A2853" s="12" t="str">
        <f t="shared" si="44"/>
        <v>DISTRIBUCION VOLUMEN X CRITERIO (kg ó litros)Agua EnvasadaNOROESTE</v>
      </c>
      <c r="B2853" s="12" t="s">
        <v>119</v>
      </c>
      <c r="C2853" s="12" t="s">
        <v>156</v>
      </c>
      <c r="D2853" s="12" t="s">
        <v>8</v>
      </c>
      <c r="E2853" s="13">
        <v>12.054349851485865</v>
      </c>
      <c r="F2853" s="13">
        <v>12.896506557047358</v>
      </c>
      <c r="G2853" s="13">
        <v>11.078241375298909</v>
      </c>
      <c r="H2853" s="13">
        <v>11.599705399042602</v>
      </c>
      <c r="I2853" s="13">
        <v>0</v>
      </c>
      <c r="J2853" s="13">
        <v>0</v>
      </c>
      <c r="K2853" s="13">
        <v>0</v>
      </c>
      <c r="L2853" s="13">
        <v>0</v>
      </c>
      <c r="M2853" s="13">
        <v>0</v>
      </c>
      <c r="N2853" s="13"/>
      <c r="O2853" s="13"/>
    </row>
    <row r="2854" spans="1:15" x14ac:dyDescent="0.35">
      <c r="A2854" s="12" t="str">
        <f t="shared" si="44"/>
        <v>DISTRIBUCION VOLUMEN X CRITERIO (kg ó litros)Agua Envasada&lt;2MIL</v>
      </c>
      <c r="B2854" s="12" t="s">
        <v>119</v>
      </c>
      <c r="C2854" s="12" t="s">
        <v>156</v>
      </c>
      <c r="D2854" s="12" t="s">
        <v>9</v>
      </c>
      <c r="E2854" s="13">
        <v>4.8707805488847749</v>
      </c>
      <c r="F2854" s="13">
        <v>6.3519672372806184</v>
      </c>
      <c r="G2854" s="13">
        <v>6.4754830042040679</v>
      </c>
      <c r="H2854" s="13">
        <v>6.3049807621157834</v>
      </c>
      <c r="I2854" s="13">
        <v>0</v>
      </c>
      <c r="J2854" s="13">
        <v>0</v>
      </c>
      <c r="K2854" s="13">
        <v>0</v>
      </c>
      <c r="L2854" s="13">
        <v>0</v>
      </c>
      <c r="M2854" s="13">
        <v>0</v>
      </c>
      <c r="N2854" s="13"/>
      <c r="O2854" s="13"/>
    </row>
    <row r="2855" spans="1:15" x14ac:dyDescent="0.35">
      <c r="A2855" s="12" t="str">
        <f t="shared" si="44"/>
        <v>DISTRIBUCION VOLUMEN X CRITERIO (kg ó litros)Agua Envasada2-5MIL</v>
      </c>
      <c r="B2855" s="12" t="s">
        <v>119</v>
      </c>
      <c r="C2855" s="12" t="s">
        <v>156</v>
      </c>
      <c r="D2855" s="12" t="s">
        <v>10</v>
      </c>
      <c r="E2855" s="13">
        <v>5.8903047625247709</v>
      </c>
      <c r="F2855" s="13">
        <v>4.8350808549488162</v>
      </c>
      <c r="G2855" s="13">
        <v>3.9637330270128697</v>
      </c>
      <c r="H2855" s="13">
        <v>4.7180865114736807</v>
      </c>
      <c r="I2855" s="13">
        <v>0</v>
      </c>
      <c r="J2855" s="13">
        <v>0</v>
      </c>
      <c r="K2855" s="13">
        <v>0</v>
      </c>
      <c r="L2855" s="13">
        <v>0</v>
      </c>
      <c r="M2855" s="13">
        <v>0</v>
      </c>
      <c r="N2855" s="13"/>
      <c r="O2855" s="13"/>
    </row>
    <row r="2856" spans="1:15" x14ac:dyDescent="0.35">
      <c r="A2856" s="12" t="str">
        <f t="shared" si="44"/>
        <v>DISTRIBUCION VOLUMEN X CRITERIO (kg ó litros)Agua Envasada5-10MIL</v>
      </c>
      <c r="B2856" s="12" t="s">
        <v>119</v>
      </c>
      <c r="C2856" s="12" t="s">
        <v>156</v>
      </c>
      <c r="D2856" s="12" t="s">
        <v>11</v>
      </c>
      <c r="E2856" s="13">
        <v>8.9986717857913536</v>
      </c>
      <c r="F2856" s="13">
        <v>8.080803531667847</v>
      </c>
      <c r="G2856" s="13">
        <v>9.7671046465581828</v>
      </c>
      <c r="H2856" s="13">
        <v>10.506207702396688</v>
      </c>
      <c r="I2856" s="13">
        <v>0</v>
      </c>
      <c r="J2856" s="13">
        <v>0</v>
      </c>
      <c r="K2856" s="13">
        <v>0</v>
      </c>
      <c r="L2856" s="13">
        <v>0</v>
      </c>
      <c r="M2856" s="13">
        <v>0</v>
      </c>
      <c r="N2856" s="13"/>
      <c r="O2856" s="13"/>
    </row>
    <row r="2857" spans="1:15" x14ac:dyDescent="0.35">
      <c r="A2857" s="12" t="str">
        <f t="shared" si="44"/>
        <v>DISTRIBUCION VOLUMEN X CRITERIO (kg ó litros)Agua Envasada10-30MIL</v>
      </c>
      <c r="B2857" s="12" t="s">
        <v>119</v>
      </c>
      <c r="C2857" s="12" t="s">
        <v>156</v>
      </c>
      <c r="D2857" s="12" t="s">
        <v>12</v>
      </c>
      <c r="E2857" s="13">
        <v>27.457754058804674</v>
      </c>
      <c r="F2857" s="13">
        <v>22.378035733194636</v>
      </c>
      <c r="G2857" s="13">
        <v>21.155726183019429</v>
      </c>
      <c r="H2857" s="13">
        <v>19.352801232958701</v>
      </c>
      <c r="I2857" s="13">
        <v>0</v>
      </c>
      <c r="J2857" s="13">
        <v>0</v>
      </c>
      <c r="K2857" s="13">
        <v>0</v>
      </c>
      <c r="L2857" s="13">
        <v>0</v>
      </c>
      <c r="M2857" s="13">
        <v>0</v>
      </c>
      <c r="N2857" s="13"/>
      <c r="O2857" s="13"/>
    </row>
    <row r="2858" spans="1:15" x14ac:dyDescent="0.35">
      <c r="A2858" s="12" t="str">
        <f t="shared" si="44"/>
        <v>DISTRIBUCION VOLUMEN X CRITERIO (kg ó litros)Agua Envasada30-100MIL</v>
      </c>
      <c r="B2858" s="12" t="s">
        <v>119</v>
      </c>
      <c r="C2858" s="12" t="s">
        <v>156</v>
      </c>
      <c r="D2858" s="12" t="s">
        <v>13</v>
      </c>
      <c r="E2858" s="13">
        <v>18.378418149583961</v>
      </c>
      <c r="F2858" s="13">
        <v>19.661331980533259</v>
      </c>
      <c r="G2858" s="13">
        <v>19.114172807047634</v>
      </c>
      <c r="H2858" s="13">
        <v>17.504407579307586</v>
      </c>
      <c r="I2858" s="13">
        <v>0</v>
      </c>
      <c r="J2858" s="13">
        <v>0</v>
      </c>
      <c r="K2858" s="13">
        <v>0</v>
      </c>
      <c r="L2858" s="13">
        <v>0</v>
      </c>
      <c r="M2858" s="13">
        <v>0</v>
      </c>
      <c r="N2858" s="13"/>
      <c r="O2858" s="13"/>
    </row>
    <row r="2859" spans="1:15" x14ac:dyDescent="0.35">
      <c r="A2859" s="12" t="str">
        <f t="shared" si="44"/>
        <v>DISTRIBUCION VOLUMEN X CRITERIO (kg ó litros)Agua Envasada100-200MIL</v>
      </c>
      <c r="B2859" s="12" t="s">
        <v>119</v>
      </c>
      <c r="C2859" s="12" t="s">
        <v>156</v>
      </c>
      <c r="D2859" s="12" t="s">
        <v>14</v>
      </c>
      <c r="E2859" s="13">
        <v>8.2670621646881273</v>
      </c>
      <c r="F2859" s="13">
        <v>9.0070931429497669</v>
      </c>
      <c r="G2859" s="13">
        <v>9.5624508005135365</v>
      </c>
      <c r="H2859" s="13">
        <v>9.4511049306777295</v>
      </c>
      <c r="I2859" s="13">
        <v>0</v>
      </c>
      <c r="J2859" s="13">
        <v>0</v>
      </c>
      <c r="K2859" s="13">
        <v>0</v>
      </c>
      <c r="L2859" s="13">
        <v>0</v>
      </c>
      <c r="M2859" s="13">
        <v>0</v>
      </c>
      <c r="N2859" s="13"/>
      <c r="O2859" s="13"/>
    </row>
    <row r="2860" spans="1:15" x14ac:dyDescent="0.35">
      <c r="A2860" s="12" t="str">
        <f t="shared" si="44"/>
        <v>DISTRIBUCION VOLUMEN X CRITERIO (kg ó litros)Agua Envasada200-500MIL</v>
      </c>
      <c r="B2860" s="12" t="s">
        <v>119</v>
      </c>
      <c r="C2860" s="12" t="s">
        <v>156</v>
      </c>
      <c r="D2860" s="12" t="s">
        <v>15</v>
      </c>
      <c r="E2860" s="13">
        <v>11.621828069631198</v>
      </c>
      <c r="F2860" s="13">
        <v>12.383215367700078</v>
      </c>
      <c r="G2860" s="13">
        <v>10.987154448597844</v>
      </c>
      <c r="H2860" s="13">
        <v>12.059748466580572</v>
      </c>
      <c r="I2860" s="13">
        <v>0</v>
      </c>
      <c r="J2860" s="13">
        <v>0</v>
      </c>
      <c r="K2860" s="13">
        <v>0</v>
      </c>
      <c r="L2860" s="13">
        <v>0</v>
      </c>
      <c r="M2860" s="13">
        <v>0</v>
      </c>
      <c r="N2860" s="13"/>
      <c r="O2860" s="13"/>
    </row>
    <row r="2861" spans="1:15" x14ac:dyDescent="0.35">
      <c r="A2861" s="12" t="str">
        <f t="shared" si="44"/>
        <v>DISTRIBUCION VOLUMEN X CRITERIO (kg ó litros)Agua Envasada&gt;500MIL</v>
      </c>
      <c r="B2861" s="12" t="s">
        <v>119</v>
      </c>
      <c r="C2861" s="12" t="s">
        <v>156</v>
      </c>
      <c r="D2861" s="12" t="s">
        <v>16</v>
      </c>
      <c r="E2861" s="13">
        <v>14.515179460459574</v>
      </c>
      <c r="F2861" s="13">
        <v>17.302480278632668</v>
      </c>
      <c r="G2861" s="13">
        <v>18.974179202432332</v>
      </c>
      <c r="H2861" s="13">
        <v>20.102654843107487</v>
      </c>
      <c r="I2861" s="13">
        <v>0</v>
      </c>
      <c r="J2861" s="13">
        <v>0</v>
      </c>
      <c r="K2861" s="13">
        <v>0</v>
      </c>
      <c r="L2861" s="13">
        <v>0</v>
      </c>
      <c r="M2861" s="13">
        <v>0</v>
      </c>
      <c r="N2861" s="13"/>
      <c r="O2861" s="13"/>
    </row>
    <row r="2862" spans="1:15" x14ac:dyDescent="0.35">
      <c r="A2862" s="12" t="str">
        <f t="shared" si="44"/>
        <v>DISTRIBUCION VOLUMEN X CRITERIO (kg ó litros)Agua EnvasadaDE 15 A 19 AÑOS</v>
      </c>
      <c r="B2862" s="12" t="s">
        <v>119</v>
      </c>
      <c r="C2862" s="12" t="s">
        <v>156</v>
      </c>
      <c r="D2862" s="12" t="s">
        <v>39</v>
      </c>
      <c r="E2862" s="13">
        <v>2.1467981704111709</v>
      </c>
      <c r="F2862" s="13">
        <v>3.4382321338990831</v>
      </c>
      <c r="G2862" s="13">
        <v>3.0698599642871023</v>
      </c>
      <c r="H2862" s="13">
        <v>3.1320072771634933</v>
      </c>
      <c r="I2862" s="13">
        <v>0</v>
      </c>
      <c r="J2862" s="13">
        <v>0</v>
      </c>
      <c r="K2862" s="13">
        <v>0</v>
      </c>
      <c r="L2862" s="13">
        <v>0</v>
      </c>
      <c r="M2862" s="13">
        <v>0</v>
      </c>
      <c r="N2862" s="13"/>
      <c r="O2862" s="13"/>
    </row>
    <row r="2863" spans="1:15" x14ac:dyDescent="0.35">
      <c r="A2863" s="12" t="str">
        <f t="shared" si="44"/>
        <v>DISTRIBUCION VOLUMEN X CRITERIO (kg ó litros)Agua EnvasadaDE 20 A 24 AÑOS</v>
      </c>
      <c r="B2863" s="12" t="s">
        <v>119</v>
      </c>
      <c r="C2863" s="12" t="s">
        <v>156</v>
      </c>
      <c r="D2863" s="12" t="s">
        <v>40</v>
      </c>
      <c r="E2863" s="13">
        <v>3.0581385441919853</v>
      </c>
      <c r="F2863" s="13">
        <v>3.8955232806774376</v>
      </c>
      <c r="G2863" s="13">
        <v>2.8057770629934526</v>
      </c>
      <c r="H2863" s="13">
        <v>2.1422460483465993</v>
      </c>
      <c r="I2863" s="13">
        <v>0</v>
      </c>
      <c r="J2863" s="13">
        <v>0</v>
      </c>
      <c r="K2863" s="13">
        <v>0</v>
      </c>
      <c r="L2863" s="13">
        <v>0</v>
      </c>
      <c r="M2863" s="13">
        <v>0</v>
      </c>
      <c r="N2863" s="13"/>
      <c r="O2863" s="13"/>
    </row>
    <row r="2864" spans="1:15" x14ac:dyDescent="0.35">
      <c r="A2864" s="12" t="str">
        <f t="shared" si="44"/>
        <v>DISTRIBUCION VOLUMEN X CRITERIO (kg ó litros)Agua EnvasadaDE 25 A 34 AÑOS</v>
      </c>
      <c r="B2864" s="12" t="s">
        <v>119</v>
      </c>
      <c r="C2864" s="12" t="s">
        <v>156</v>
      </c>
      <c r="D2864" s="12" t="s">
        <v>41</v>
      </c>
      <c r="E2864" s="13">
        <v>8.8011639688924816</v>
      </c>
      <c r="F2864" s="13">
        <v>7.6655579575171</v>
      </c>
      <c r="G2864" s="13">
        <v>8.8891981612850781</v>
      </c>
      <c r="H2864" s="13">
        <v>6.83570408676486</v>
      </c>
      <c r="I2864" s="13">
        <v>0</v>
      </c>
      <c r="J2864" s="13">
        <v>0</v>
      </c>
      <c r="K2864" s="13">
        <v>0</v>
      </c>
      <c r="L2864" s="13">
        <v>0</v>
      </c>
      <c r="M2864" s="13">
        <v>0</v>
      </c>
      <c r="N2864" s="13"/>
      <c r="O2864" s="13"/>
    </row>
    <row r="2865" spans="1:15" x14ac:dyDescent="0.35">
      <c r="A2865" s="12" t="str">
        <f t="shared" si="44"/>
        <v>DISTRIBUCION VOLUMEN X CRITERIO (kg ó litros)Agua EnvasadaDE 35 A 49 AÑOS</v>
      </c>
      <c r="B2865" s="12" t="s">
        <v>119</v>
      </c>
      <c r="C2865" s="12" t="s">
        <v>156</v>
      </c>
      <c r="D2865" s="12" t="s">
        <v>42</v>
      </c>
      <c r="E2865" s="13">
        <v>32.73912314707875</v>
      </c>
      <c r="F2865" s="13">
        <v>32.527917735571698</v>
      </c>
      <c r="G2865" s="13">
        <v>32.328920337277886</v>
      </c>
      <c r="H2865" s="13">
        <v>30.231640216871021</v>
      </c>
      <c r="I2865" s="13">
        <v>0</v>
      </c>
      <c r="J2865" s="13">
        <v>0</v>
      </c>
      <c r="K2865" s="13">
        <v>0</v>
      </c>
      <c r="L2865" s="13">
        <v>0</v>
      </c>
      <c r="M2865" s="13">
        <v>0</v>
      </c>
      <c r="N2865" s="13"/>
      <c r="O2865" s="13"/>
    </row>
    <row r="2866" spans="1:15" x14ac:dyDescent="0.35">
      <c r="A2866" s="12" t="str">
        <f t="shared" si="44"/>
        <v>DISTRIBUCION VOLUMEN X CRITERIO (kg ó litros)Agua EnvasadaDE 50 A 59 AÑOS</v>
      </c>
      <c r="B2866" s="12" t="s">
        <v>119</v>
      </c>
      <c r="C2866" s="12" t="s">
        <v>156</v>
      </c>
      <c r="D2866" s="12" t="s">
        <v>43</v>
      </c>
      <c r="E2866" s="13">
        <v>20.586907808252299</v>
      </c>
      <c r="F2866" s="13">
        <v>23.10714335240684</v>
      </c>
      <c r="G2866" s="13">
        <v>25.781060671438727</v>
      </c>
      <c r="H2866" s="13">
        <v>24.10947068825616</v>
      </c>
      <c r="I2866" s="13">
        <v>0</v>
      </c>
      <c r="J2866" s="13">
        <v>0</v>
      </c>
      <c r="K2866" s="13">
        <v>0</v>
      </c>
      <c r="L2866" s="13">
        <v>0</v>
      </c>
      <c r="M2866" s="13">
        <v>0</v>
      </c>
      <c r="N2866" s="13"/>
      <c r="O2866" s="13"/>
    </row>
    <row r="2867" spans="1:15" x14ac:dyDescent="0.35">
      <c r="A2867" s="12" t="str">
        <f t="shared" si="44"/>
        <v>DISTRIBUCION VOLUMEN X CRITERIO (kg ó litros)Agua EnvasadaDE 60 A 75 AÑOS</v>
      </c>
      <c r="B2867" s="12" t="s">
        <v>119</v>
      </c>
      <c r="C2867" s="12" t="s">
        <v>156</v>
      </c>
      <c r="D2867" s="12" t="s">
        <v>44</v>
      </c>
      <c r="E2867" s="13">
        <v>32.667856277066221</v>
      </c>
      <c r="F2867" s="13">
        <v>29.3656375479747</v>
      </c>
      <c r="G2867" s="13">
        <v>27.125189447038441</v>
      </c>
      <c r="H2867" s="13">
        <v>33.548922893209763</v>
      </c>
      <c r="I2867" s="13">
        <v>0</v>
      </c>
      <c r="J2867" s="13">
        <v>0</v>
      </c>
      <c r="K2867" s="13">
        <v>0</v>
      </c>
      <c r="L2867" s="13">
        <v>0</v>
      </c>
      <c r="M2867" s="13">
        <v>0</v>
      </c>
      <c r="N2867" s="13"/>
      <c r="O2867" s="13"/>
    </row>
    <row r="2868" spans="1:15" x14ac:dyDescent="0.35">
      <c r="A2868" s="12" t="str">
        <f t="shared" si="44"/>
        <v>DISTRIBUCION VOLUMEN X CRITERIO (kg ó litros)Agua EnvasadaALTA Y MEDIA ALTA</v>
      </c>
      <c r="B2868" s="12" t="s">
        <v>119</v>
      </c>
      <c r="C2868" s="12" t="s">
        <v>156</v>
      </c>
      <c r="D2868" s="12" t="s">
        <v>17</v>
      </c>
      <c r="E2868" s="13">
        <v>22.682686372615468</v>
      </c>
      <c r="F2868" s="13">
        <v>22.812032950952869</v>
      </c>
      <c r="G2868" s="13">
        <v>27.273758985535991</v>
      </c>
      <c r="H2868" s="13">
        <v>24.740542782285946</v>
      </c>
      <c r="I2868" s="13">
        <v>0</v>
      </c>
      <c r="J2868" s="13">
        <v>0</v>
      </c>
      <c r="K2868" s="13">
        <v>0</v>
      </c>
      <c r="L2868" s="13">
        <v>0</v>
      </c>
      <c r="M2868" s="13">
        <v>0</v>
      </c>
      <c r="N2868" s="13"/>
      <c r="O2868" s="13"/>
    </row>
    <row r="2869" spans="1:15" x14ac:dyDescent="0.35">
      <c r="A2869" s="12" t="str">
        <f t="shared" si="44"/>
        <v>DISTRIBUCION VOLUMEN X CRITERIO (kg ó litros)Agua EnvasadaMEDIA</v>
      </c>
      <c r="B2869" s="12" t="s">
        <v>119</v>
      </c>
      <c r="C2869" s="12" t="s">
        <v>156</v>
      </c>
      <c r="D2869" s="12" t="s">
        <v>18</v>
      </c>
      <c r="E2869" s="13">
        <v>31.239304178669848</v>
      </c>
      <c r="F2869" s="13">
        <v>31.085728520711687</v>
      </c>
      <c r="G2869" s="13">
        <v>32.096254427803053</v>
      </c>
      <c r="H2869" s="13">
        <v>34.473596792336544</v>
      </c>
      <c r="I2869" s="13">
        <v>0</v>
      </c>
      <c r="J2869" s="13">
        <v>0</v>
      </c>
      <c r="K2869" s="13">
        <v>0</v>
      </c>
      <c r="L2869" s="13">
        <v>0</v>
      </c>
      <c r="M2869" s="13">
        <v>0</v>
      </c>
      <c r="N2869" s="13"/>
      <c r="O2869" s="13"/>
    </row>
    <row r="2870" spans="1:15" x14ac:dyDescent="0.35">
      <c r="A2870" s="12" t="str">
        <f t="shared" si="44"/>
        <v>DISTRIBUCION VOLUMEN X CRITERIO (kg ó litros)Agua EnvasadaMEDIA BAJA</v>
      </c>
      <c r="B2870" s="12" t="s">
        <v>119</v>
      </c>
      <c r="C2870" s="12" t="s">
        <v>156</v>
      </c>
      <c r="D2870" s="12" t="s">
        <v>19</v>
      </c>
      <c r="E2870" s="13">
        <v>33.640402226471124</v>
      </c>
      <c r="F2870" s="13">
        <v>29.310234215545787</v>
      </c>
      <c r="G2870" s="13">
        <v>22.914820341698228</v>
      </c>
      <c r="H2870" s="13">
        <v>24.82107925633926</v>
      </c>
      <c r="I2870" s="13">
        <v>0</v>
      </c>
      <c r="J2870" s="13">
        <v>0</v>
      </c>
      <c r="K2870" s="13">
        <v>0</v>
      </c>
      <c r="L2870" s="13">
        <v>0</v>
      </c>
      <c r="M2870" s="13">
        <v>0</v>
      </c>
      <c r="N2870" s="13"/>
      <c r="O2870" s="13"/>
    </row>
    <row r="2871" spans="1:15" x14ac:dyDescent="0.35">
      <c r="A2871" s="12" t="str">
        <f t="shared" si="44"/>
        <v>DISTRIBUCION VOLUMEN X CRITERIO (kg ó litros)Agua EnvasadaBAJA</v>
      </c>
      <c r="B2871" s="12" t="s">
        <v>119</v>
      </c>
      <c r="C2871" s="12" t="s">
        <v>156</v>
      </c>
      <c r="D2871" s="12" t="s">
        <v>20</v>
      </c>
      <c r="E2871" s="13">
        <v>12.437598538043098</v>
      </c>
      <c r="F2871" s="13">
        <v>16.792011602727381</v>
      </c>
      <c r="G2871" s="13">
        <v>17.715170619849161</v>
      </c>
      <c r="H2871" s="13">
        <v>15.964771329617729</v>
      </c>
      <c r="I2871" s="13">
        <v>0</v>
      </c>
      <c r="J2871" s="13">
        <v>0</v>
      </c>
      <c r="K2871" s="13">
        <v>0</v>
      </c>
      <c r="L2871" s="13">
        <v>0</v>
      </c>
      <c r="M2871" s="13">
        <v>0</v>
      </c>
      <c r="N2871" s="13"/>
      <c r="O2871" s="13"/>
    </row>
    <row r="2872" spans="1:15" x14ac:dyDescent="0.35">
      <c r="A2872" s="12" t="str">
        <f t="shared" si="44"/>
        <v>DISTRIBUCION VOLUMEN X CRITERIO (kg ó litros)Agua EnvasadaHOMBRE</v>
      </c>
      <c r="B2872" s="12" t="s">
        <v>119</v>
      </c>
      <c r="C2872" s="12" t="s">
        <v>156</v>
      </c>
      <c r="D2872" s="12" t="s">
        <v>21</v>
      </c>
      <c r="E2872" s="13">
        <v>53.068951098855642</v>
      </c>
      <c r="F2872" s="13">
        <v>56.709290241801938</v>
      </c>
      <c r="G2872" s="13">
        <v>58.619761888970601</v>
      </c>
      <c r="H2872" s="13">
        <v>58.726735343975399</v>
      </c>
      <c r="I2872" s="13">
        <v>0</v>
      </c>
      <c r="J2872" s="13">
        <v>0</v>
      </c>
      <c r="K2872" s="13">
        <v>0</v>
      </c>
      <c r="L2872" s="13">
        <v>0</v>
      </c>
      <c r="M2872" s="13">
        <v>0</v>
      </c>
      <c r="N2872" s="13"/>
      <c r="O2872" s="13"/>
    </row>
    <row r="2873" spans="1:15" x14ac:dyDescent="0.35">
      <c r="A2873" s="12" t="str">
        <f t="shared" si="44"/>
        <v>DISTRIBUCION VOLUMEN X CRITERIO (kg ó litros)Agua EnvasadaMUJER</v>
      </c>
      <c r="B2873" s="12" t="s">
        <v>119</v>
      </c>
      <c r="C2873" s="12" t="s">
        <v>156</v>
      </c>
      <c r="D2873" s="12" t="s">
        <v>22</v>
      </c>
      <c r="E2873" s="13">
        <v>46.931045423248534</v>
      </c>
      <c r="F2873" s="13">
        <v>43.290706827037447</v>
      </c>
      <c r="G2873" s="13">
        <v>41.380247954523867</v>
      </c>
      <c r="H2873" s="13">
        <v>41.273248906326963</v>
      </c>
      <c r="I2873" s="13">
        <v>0</v>
      </c>
      <c r="J2873" s="13">
        <v>0</v>
      </c>
      <c r="K2873" s="13">
        <v>0</v>
      </c>
      <c r="L2873" s="13">
        <v>0</v>
      </c>
      <c r="M2873" s="13">
        <v>0</v>
      </c>
      <c r="N2873" s="13"/>
      <c r="O2873" s="13"/>
    </row>
    <row r="2874" spans="1:15" x14ac:dyDescent="0.35">
      <c r="A2874" s="12" t="str">
        <f t="shared" si="44"/>
        <v>DISTRIBUCION VOLUMEN X CRITERIO (kg ó litros)Bebidas RefrescantesT.ESPAÑA</v>
      </c>
      <c r="B2874" s="12" t="s">
        <v>119</v>
      </c>
      <c r="C2874" s="12" t="s">
        <v>157</v>
      </c>
      <c r="D2874" s="12" t="s">
        <v>36</v>
      </c>
      <c r="E2874" s="13">
        <v>100</v>
      </c>
      <c r="F2874" s="13">
        <v>100</v>
      </c>
      <c r="G2874" s="13">
        <v>100</v>
      </c>
      <c r="H2874" s="13">
        <v>100</v>
      </c>
      <c r="I2874" s="13">
        <v>0</v>
      </c>
      <c r="J2874" s="13">
        <v>0</v>
      </c>
      <c r="K2874" s="13">
        <v>0</v>
      </c>
      <c r="L2874" s="13">
        <v>0</v>
      </c>
      <c r="M2874" s="13">
        <v>0</v>
      </c>
      <c r="N2874" s="13"/>
      <c r="O2874" s="13"/>
    </row>
    <row r="2875" spans="1:15" x14ac:dyDescent="0.35">
      <c r="A2875" s="12" t="str">
        <f t="shared" si="44"/>
        <v>DISTRIBUCION VOLUMEN X CRITERIO (kg ó litros)Bebidas RefrescantesBCN AM</v>
      </c>
      <c r="B2875" s="12" t="s">
        <v>119</v>
      </c>
      <c r="C2875" s="12" t="s">
        <v>157</v>
      </c>
      <c r="D2875" s="12" t="s">
        <v>1</v>
      </c>
      <c r="E2875" s="13">
        <v>8.135789064727696</v>
      </c>
      <c r="F2875" s="13">
        <v>8.394601388113907</v>
      </c>
      <c r="G2875" s="13">
        <v>8.3629887857750589</v>
      </c>
      <c r="H2875" s="13">
        <v>8.8540844358815338</v>
      </c>
      <c r="I2875" s="13">
        <v>0</v>
      </c>
      <c r="J2875" s="13">
        <v>0</v>
      </c>
      <c r="K2875" s="13">
        <v>0</v>
      </c>
      <c r="L2875" s="13">
        <v>0</v>
      </c>
      <c r="M2875" s="13">
        <v>0</v>
      </c>
      <c r="N2875" s="13"/>
      <c r="O2875" s="13"/>
    </row>
    <row r="2876" spans="1:15" x14ac:dyDescent="0.35">
      <c r="A2876" s="12" t="str">
        <f t="shared" si="44"/>
        <v>DISTRIBUCION VOLUMEN X CRITERIO (kg ó litros)Bebidas RefrescantesREST.CAT ARAGON</v>
      </c>
      <c r="B2876" s="12" t="s">
        <v>119</v>
      </c>
      <c r="C2876" s="12" t="s">
        <v>157</v>
      </c>
      <c r="D2876" s="12" t="s">
        <v>2</v>
      </c>
      <c r="E2876" s="13">
        <v>11.171231221762731</v>
      </c>
      <c r="F2876" s="13">
        <v>9.997804054258939</v>
      </c>
      <c r="G2876" s="13">
        <v>10.346197508694067</v>
      </c>
      <c r="H2876" s="13">
        <v>10.466879002355968</v>
      </c>
      <c r="I2876" s="13">
        <v>0</v>
      </c>
      <c r="J2876" s="13">
        <v>0</v>
      </c>
      <c r="K2876" s="13">
        <v>0</v>
      </c>
      <c r="L2876" s="13">
        <v>0</v>
      </c>
      <c r="M2876" s="13">
        <v>0</v>
      </c>
      <c r="N2876" s="13"/>
      <c r="O2876" s="13"/>
    </row>
    <row r="2877" spans="1:15" x14ac:dyDescent="0.35">
      <c r="A2877" s="12" t="str">
        <f t="shared" si="44"/>
        <v>DISTRIBUCION VOLUMEN X CRITERIO (kg ó litros)Bebidas RefrescantesLEVANTE</v>
      </c>
      <c r="B2877" s="12" t="s">
        <v>119</v>
      </c>
      <c r="C2877" s="12" t="s">
        <v>157</v>
      </c>
      <c r="D2877" s="12" t="s">
        <v>3</v>
      </c>
      <c r="E2877" s="13">
        <v>14.524469982244495</v>
      </c>
      <c r="F2877" s="13">
        <v>13.830141892531159</v>
      </c>
      <c r="G2877" s="13">
        <v>16.000658849552625</v>
      </c>
      <c r="H2877" s="13">
        <v>16.204132699348182</v>
      </c>
      <c r="I2877" s="13">
        <v>0</v>
      </c>
      <c r="J2877" s="13">
        <v>0</v>
      </c>
      <c r="K2877" s="13">
        <v>0</v>
      </c>
      <c r="L2877" s="13">
        <v>0</v>
      </c>
      <c r="M2877" s="13">
        <v>0</v>
      </c>
      <c r="N2877" s="13"/>
      <c r="O2877" s="13"/>
    </row>
    <row r="2878" spans="1:15" x14ac:dyDescent="0.35">
      <c r="A2878" s="12" t="str">
        <f t="shared" si="44"/>
        <v>DISTRIBUCION VOLUMEN X CRITERIO (kg ó litros)Bebidas RefrescantesANDALUCIA</v>
      </c>
      <c r="B2878" s="12" t="s">
        <v>119</v>
      </c>
      <c r="C2878" s="12" t="s">
        <v>157</v>
      </c>
      <c r="D2878" s="12" t="s">
        <v>4</v>
      </c>
      <c r="E2878" s="13">
        <v>23.298134211331892</v>
      </c>
      <c r="F2878" s="13">
        <v>21.875608200796737</v>
      </c>
      <c r="G2878" s="13">
        <v>20.954615700889942</v>
      </c>
      <c r="H2878" s="13">
        <v>22.321644815337716</v>
      </c>
      <c r="I2878" s="13">
        <v>0</v>
      </c>
      <c r="J2878" s="13">
        <v>0</v>
      </c>
      <c r="K2878" s="13">
        <v>0</v>
      </c>
      <c r="L2878" s="13">
        <v>0</v>
      </c>
      <c r="M2878" s="13">
        <v>0</v>
      </c>
      <c r="N2878" s="13"/>
      <c r="O2878" s="13"/>
    </row>
    <row r="2879" spans="1:15" x14ac:dyDescent="0.35">
      <c r="A2879" s="12" t="str">
        <f t="shared" si="44"/>
        <v>DISTRIBUCION VOLUMEN X CRITERIO (kg ó litros)Bebidas RefrescantesMDD AM</v>
      </c>
      <c r="B2879" s="12" t="s">
        <v>119</v>
      </c>
      <c r="C2879" s="12" t="s">
        <v>157</v>
      </c>
      <c r="D2879" s="12" t="s">
        <v>5</v>
      </c>
      <c r="E2879" s="13">
        <v>16.391404761916746</v>
      </c>
      <c r="F2879" s="13">
        <v>14.786683421959857</v>
      </c>
      <c r="G2879" s="13">
        <v>16.33763143387656</v>
      </c>
      <c r="H2879" s="13">
        <v>16.578938592483954</v>
      </c>
      <c r="I2879" s="13">
        <v>0</v>
      </c>
      <c r="J2879" s="13">
        <v>0</v>
      </c>
      <c r="K2879" s="13">
        <v>0</v>
      </c>
      <c r="L2879" s="13">
        <v>0</v>
      </c>
      <c r="M2879" s="13">
        <v>0</v>
      </c>
      <c r="N2879" s="13"/>
      <c r="O2879" s="13"/>
    </row>
    <row r="2880" spans="1:15" x14ac:dyDescent="0.35">
      <c r="A2880" s="12" t="str">
        <f t="shared" si="44"/>
        <v>DISTRIBUCION VOLUMEN X CRITERIO (kg ó litros)Bebidas RefrescantesRTO CENTRO</v>
      </c>
      <c r="B2880" s="12" t="s">
        <v>119</v>
      </c>
      <c r="C2880" s="12" t="s">
        <v>157</v>
      </c>
      <c r="D2880" s="12" t="s">
        <v>6</v>
      </c>
      <c r="E2880" s="13">
        <v>10.403175236475855</v>
      </c>
      <c r="F2880" s="13">
        <v>13.472138587014152</v>
      </c>
      <c r="G2880" s="13">
        <v>13.853036786129563</v>
      </c>
      <c r="H2880" s="13">
        <v>11.144654204297892</v>
      </c>
      <c r="I2880" s="13">
        <v>0</v>
      </c>
      <c r="J2880" s="13">
        <v>0</v>
      </c>
      <c r="K2880" s="13">
        <v>0</v>
      </c>
      <c r="L2880" s="13">
        <v>0</v>
      </c>
      <c r="M2880" s="13">
        <v>0</v>
      </c>
      <c r="N2880" s="13"/>
      <c r="O2880" s="13"/>
    </row>
    <row r="2881" spans="1:15" x14ac:dyDescent="0.35">
      <c r="A2881" s="12" t="str">
        <f t="shared" si="44"/>
        <v>DISTRIBUCION VOLUMEN X CRITERIO (kg ó litros)Bebidas RefrescantesNORTE-CENTRO</v>
      </c>
      <c r="B2881" s="12" t="s">
        <v>119</v>
      </c>
      <c r="C2881" s="12" t="s">
        <v>157</v>
      </c>
      <c r="D2881" s="12" t="s">
        <v>7</v>
      </c>
      <c r="E2881" s="13">
        <v>7.269243092295735</v>
      </c>
      <c r="F2881" s="13">
        <v>9.9517466966110693</v>
      </c>
      <c r="G2881" s="13">
        <v>7.4686604830612859</v>
      </c>
      <c r="H2881" s="13">
        <v>7.9303797122027477</v>
      </c>
      <c r="I2881" s="13">
        <v>0</v>
      </c>
      <c r="J2881" s="13">
        <v>0</v>
      </c>
      <c r="K2881" s="13">
        <v>0</v>
      </c>
      <c r="L2881" s="13">
        <v>0</v>
      </c>
      <c r="M2881" s="13">
        <v>0</v>
      </c>
      <c r="N2881" s="13"/>
      <c r="O2881" s="13"/>
    </row>
    <row r="2882" spans="1:15" x14ac:dyDescent="0.35">
      <c r="A2882" s="12" t="str">
        <f t="shared" si="44"/>
        <v>DISTRIBUCION VOLUMEN X CRITERIO (kg ó litros)Bebidas RefrescantesNOROESTE</v>
      </c>
      <c r="B2882" s="12" t="s">
        <v>119</v>
      </c>
      <c r="C2882" s="12" t="s">
        <v>157</v>
      </c>
      <c r="D2882" s="12" t="s">
        <v>8</v>
      </c>
      <c r="E2882" s="13">
        <v>8.8065520047043204</v>
      </c>
      <c r="F2882" s="13">
        <v>7.6912803368740219</v>
      </c>
      <c r="G2882" s="13">
        <v>6.676209566400801</v>
      </c>
      <c r="H2882" s="13">
        <v>6.4992827482692794</v>
      </c>
      <c r="I2882" s="13">
        <v>0</v>
      </c>
      <c r="J2882" s="13">
        <v>0</v>
      </c>
      <c r="K2882" s="13">
        <v>0</v>
      </c>
      <c r="L2882" s="13">
        <v>0</v>
      </c>
      <c r="M2882" s="13">
        <v>0</v>
      </c>
      <c r="N2882" s="13"/>
      <c r="O2882" s="13"/>
    </row>
    <row r="2883" spans="1:15" x14ac:dyDescent="0.35">
      <c r="A2883" s="12" t="str">
        <f t="shared" si="44"/>
        <v>DISTRIBUCION VOLUMEN X CRITERIO (kg ó litros)Bebidas Refrescantes&lt;2MIL</v>
      </c>
      <c r="B2883" s="12" t="s">
        <v>119</v>
      </c>
      <c r="C2883" s="12" t="s">
        <v>157</v>
      </c>
      <c r="D2883" s="12" t="s">
        <v>9</v>
      </c>
      <c r="E2883" s="13">
        <v>6.6059189162937679</v>
      </c>
      <c r="F2883" s="13">
        <v>8.7385633552195525</v>
      </c>
      <c r="G2883" s="13">
        <v>6.7308027116374776</v>
      </c>
      <c r="H2883" s="13">
        <v>5.7170538000393529</v>
      </c>
      <c r="I2883" s="13">
        <v>0</v>
      </c>
      <c r="J2883" s="13">
        <v>0</v>
      </c>
      <c r="K2883" s="13">
        <v>0</v>
      </c>
      <c r="L2883" s="13">
        <v>0</v>
      </c>
      <c r="M2883" s="13">
        <v>0</v>
      </c>
      <c r="N2883" s="13"/>
      <c r="O2883" s="13"/>
    </row>
    <row r="2884" spans="1:15" x14ac:dyDescent="0.35">
      <c r="A2884" s="12" t="str">
        <f t="shared" ref="A2884:A2947" si="45">B2884&amp;C2884&amp;D2884</f>
        <v>DISTRIBUCION VOLUMEN X CRITERIO (kg ó litros)Bebidas Refrescantes2-5MIL</v>
      </c>
      <c r="B2884" s="12" t="s">
        <v>119</v>
      </c>
      <c r="C2884" s="12" t="s">
        <v>157</v>
      </c>
      <c r="D2884" s="12" t="s">
        <v>10</v>
      </c>
      <c r="E2884" s="13">
        <v>5.9699412802871397</v>
      </c>
      <c r="F2884" s="13">
        <v>6.4400914119290098</v>
      </c>
      <c r="G2884" s="13">
        <v>5.0971665031547353</v>
      </c>
      <c r="H2884" s="13">
        <v>5.9807984014398912</v>
      </c>
      <c r="I2884" s="13">
        <v>0</v>
      </c>
      <c r="J2884" s="13">
        <v>0</v>
      </c>
      <c r="K2884" s="13">
        <v>0</v>
      </c>
      <c r="L2884" s="13">
        <v>0</v>
      </c>
      <c r="M2884" s="13">
        <v>0</v>
      </c>
      <c r="N2884" s="13"/>
      <c r="O2884" s="13"/>
    </row>
    <row r="2885" spans="1:15" x14ac:dyDescent="0.35">
      <c r="A2885" s="12" t="str">
        <f t="shared" si="45"/>
        <v>DISTRIBUCION VOLUMEN X CRITERIO (kg ó litros)Bebidas Refrescantes5-10MIL</v>
      </c>
      <c r="B2885" s="12" t="s">
        <v>119</v>
      </c>
      <c r="C2885" s="12" t="s">
        <v>157</v>
      </c>
      <c r="D2885" s="12" t="s">
        <v>11</v>
      </c>
      <c r="E2885" s="13">
        <v>7.9807701901200039</v>
      </c>
      <c r="F2885" s="13">
        <v>6.8767145161737817</v>
      </c>
      <c r="G2885" s="13">
        <v>7.4806160191795268</v>
      </c>
      <c r="H2885" s="13">
        <v>8.4604732178249868</v>
      </c>
      <c r="I2885" s="13">
        <v>0</v>
      </c>
      <c r="J2885" s="13">
        <v>0</v>
      </c>
      <c r="K2885" s="13">
        <v>0</v>
      </c>
      <c r="L2885" s="13">
        <v>0</v>
      </c>
      <c r="M2885" s="13">
        <v>0</v>
      </c>
      <c r="N2885" s="13"/>
      <c r="O2885" s="13"/>
    </row>
    <row r="2886" spans="1:15" x14ac:dyDescent="0.35">
      <c r="A2886" s="12" t="str">
        <f t="shared" si="45"/>
        <v>DISTRIBUCION VOLUMEN X CRITERIO (kg ó litros)Bebidas Refrescantes10-30MIL</v>
      </c>
      <c r="B2886" s="12" t="s">
        <v>119</v>
      </c>
      <c r="C2886" s="12" t="s">
        <v>157</v>
      </c>
      <c r="D2886" s="12" t="s">
        <v>12</v>
      </c>
      <c r="E2886" s="13">
        <v>18.894416989806867</v>
      </c>
      <c r="F2886" s="13">
        <v>17.848136804691912</v>
      </c>
      <c r="G2886" s="13">
        <v>18.310892904988432</v>
      </c>
      <c r="H2886" s="13">
        <v>16.590510353057063</v>
      </c>
      <c r="I2886" s="13">
        <v>0</v>
      </c>
      <c r="J2886" s="13">
        <v>0</v>
      </c>
      <c r="K2886" s="13">
        <v>0</v>
      </c>
      <c r="L2886" s="13">
        <v>0</v>
      </c>
      <c r="M2886" s="13">
        <v>0</v>
      </c>
      <c r="N2886" s="13"/>
      <c r="O2886" s="13"/>
    </row>
    <row r="2887" spans="1:15" x14ac:dyDescent="0.35">
      <c r="A2887" s="12" t="str">
        <f t="shared" si="45"/>
        <v>DISTRIBUCION VOLUMEN X CRITERIO (kg ó litros)Bebidas Refrescantes30-100MIL</v>
      </c>
      <c r="B2887" s="12" t="s">
        <v>119</v>
      </c>
      <c r="C2887" s="12" t="s">
        <v>157</v>
      </c>
      <c r="D2887" s="12" t="s">
        <v>13</v>
      </c>
      <c r="E2887" s="13">
        <v>19.340940742465097</v>
      </c>
      <c r="F2887" s="13">
        <v>20.307325830225317</v>
      </c>
      <c r="G2887" s="13">
        <v>20.234145753622048</v>
      </c>
      <c r="H2887" s="13">
        <v>20.120718991482907</v>
      </c>
      <c r="I2887" s="13">
        <v>0</v>
      </c>
      <c r="J2887" s="13">
        <v>0</v>
      </c>
      <c r="K2887" s="13">
        <v>0</v>
      </c>
      <c r="L2887" s="13">
        <v>0</v>
      </c>
      <c r="M2887" s="13">
        <v>0</v>
      </c>
      <c r="N2887" s="13"/>
      <c r="O2887" s="13"/>
    </row>
    <row r="2888" spans="1:15" x14ac:dyDescent="0.35">
      <c r="A2888" s="12" t="str">
        <f t="shared" si="45"/>
        <v>DISTRIBUCION VOLUMEN X CRITERIO (kg ó litros)Bebidas Refrescantes100-200MIL</v>
      </c>
      <c r="B2888" s="12" t="s">
        <v>119</v>
      </c>
      <c r="C2888" s="12" t="s">
        <v>157</v>
      </c>
      <c r="D2888" s="12" t="s">
        <v>14</v>
      </c>
      <c r="E2888" s="13">
        <v>9.7202400836733212</v>
      </c>
      <c r="F2888" s="13">
        <v>9.2669189002969734</v>
      </c>
      <c r="G2888" s="13">
        <v>9.8212488652634455</v>
      </c>
      <c r="H2888" s="13">
        <v>10.611628376325243</v>
      </c>
      <c r="I2888" s="13">
        <v>0</v>
      </c>
      <c r="J2888" s="13">
        <v>0</v>
      </c>
      <c r="K2888" s="13">
        <v>0</v>
      </c>
      <c r="L2888" s="13">
        <v>0</v>
      </c>
      <c r="M2888" s="13">
        <v>0</v>
      </c>
      <c r="N2888" s="13"/>
      <c r="O2888" s="13"/>
    </row>
    <row r="2889" spans="1:15" x14ac:dyDescent="0.35">
      <c r="A2889" s="12" t="str">
        <f t="shared" si="45"/>
        <v>DISTRIBUCION VOLUMEN X CRITERIO (kg ó litros)Bebidas Refrescantes200-500MIL</v>
      </c>
      <c r="B2889" s="12" t="s">
        <v>119</v>
      </c>
      <c r="C2889" s="12" t="s">
        <v>157</v>
      </c>
      <c r="D2889" s="12" t="s">
        <v>15</v>
      </c>
      <c r="E2889" s="13">
        <v>12.602822892971064</v>
      </c>
      <c r="F2889" s="13">
        <v>11.745611096576027</v>
      </c>
      <c r="G2889" s="13">
        <v>12.494506805258803</v>
      </c>
      <c r="H2889" s="13">
        <v>12.24885615599133</v>
      </c>
      <c r="I2889" s="13">
        <v>0</v>
      </c>
      <c r="J2889" s="13">
        <v>0</v>
      </c>
      <c r="K2889" s="13">
        <v>0</v>
      </c>
      <c r="L2889" s="13">
        <v>0</v>
      </c>
      <c r="M2889" s="13">
        <v>0</v>
      </c>
      <c r="N2889" s="13"/>
      <c r="O2889" s="13"/>
    </row>
    <row r="2890" spans="1:15" x14ac:dyDescent="0.35">
      <c r="A2890" s="12" t="str">
        <f t="shared" si="45"/>
        <v>DISTRIBUCION VOLUMEN X CRITERIO (kg ó litros)Bebidas Refrescantes&gt;500MIL</v>
      </c>
      <c r="B2890" s="12" t="s">
        <v>119</v>
      </c>
      <c r="C2890" s="12" t="s">
        <v>157</v>
      </c>
      <c r="D2890" s="12" t="s">
        <v>16</v>
      </c>
      <c r="E2890" s="13">
        <v>18.884946666769839</v>
      </c>
      <c r="F2890" s="13">
        <v>18.776642155515457</v>
      </c>
      <c r="G2890" s="13">
        <v>19.830620613442822</v>
      </c>
      <c r="H2890" s="13">
        <v>20.269956792973769</v>
      </c>
      <c r="I2890" s="13">
        <v>0</v>
      </c>
      <c r="J2890" s="13">
        <v>0</v>
      </c>
      <c r="K2890" s="13">
        <v>0</v>
      </c>
      <c r="L2890" s="13">
        <v>0</v>
      </c>
      <c r="M2890" s="13">
        <v>0</v>
      </c>
      <c r="N2890" s="13"/>
      <c r="O2890" s="13"/>
    </row>
    <row r="2891" spans="1:15" x14ac:dyDescent="0.35">
      <c r="A2891" s="12" t="str">
        <f t="shared" si="45"/>
        <v>DISTRIBUCION VOLUMEN X CRITERIO (kg ó litros)Bebidas RefrescantesDE 15 A 19 AÑOS</v>
      </c>
      <c r="B2891" s="12" t="s">
        <v>119</v>
      </c>
      <c r="C2891" s="12" t="s">
        <v>157</v>
      </c>
      <c r="D2891" s="12" t="s">
        <v>39</v>
      </c>
      <c r="E2891" s="13">
        <v>5.3778080000609023</v>
      </c>
      <c r="F2891" s="13">
        <v>6.1548501988176705</v>
      </c>
      <c r="G2891" s="13">
        <v>4.6059101584899187</v>
      </c>
      <c r="H2891" s="13">
        <v>4.8669036171464839</v>
      </c>
      <c r="I2891" s="13">
        <v>0</v>
      </c>
      <c r="J2891" s="13">
        <v>0</v>
      </c>
      <c r="K2891" s="13">
        <v>0</v>
      </c>
      <c r="L2891" s="13">
        <v>0</v>
      </c>
      <c r="M2891" s="13">
        <v>0</v>
      </c>
      <c r="N2891" s="13"/>
      <c r="O2891" s="13"/>
    </row>
    <row r="2892" spans="1:15" x14ac:dyDescent="0.35">
      <c r="A2892" s="12" t="str">
        <f t="shared" si="45"/>
        <v>DISTRIBUCION VOLUMEN X CRITERIO (kg ó litros)Bebidas RefrescantesDE 20 A 24 AÑOS</v>
      </c>
      <c r="B2892" s="12" t="s">
        <v>119</v>
      </c>
      <c r="C2892" s="12" t="s">
        <v>157</v>
      </c>
      <c r="D2892" s="12" t="s">
        <v>40</v>
      </c>
      <c r="E2892" s="13">
        <v>5.78486194126324</v>
      </c>
      <c r="F2892" s="13">
        <v>6.9098067011699325</v>
      </c>
      <c r="G2892" s="13">
        <v>5.1570737011277581</v>
      </c>
      <c r="H2892" s="13">
        <v>4.6209371853201242</v>
      </c>
      <c r="I2892" s="13">
        <v>0</v>
      </c>
      <c r="J2892" s="13">
        <v>0</v>
      </c>
      <c r="K2892" s="13">
        <v>0</v>
      </c>
      <c r="L2892" s="13">
        <v>0</v>
      </c>
      <c r="M2892" s="13">
        <v>0</v>
      </c>
      <c r="N2892" s="13"/>
      <c r="O2892" s="13"/>
    </row>
    <row r="2893" spans="1:15" x14ac:dyDescent="0.35">
      <c r="A2893" s="12" t="str">
        <f t="shared" si="45"/>
        <v>DISTRIBUCION VOLUMEN X CRITERIO (kg ó litros)Bebidas RefrescantesDE 25 A 34 AÑOS</v>
      </c>
      <c r="B2893" s="12" t="s">
        <v>119</v>
      </c>
      <c r="C2893" s="12" t="s">
        <v>157</v>
      </c>
      <c r="D2893" s="12" t="s">
        <v>41</v>
      </c>
      <c r="E2893" s="13">
        <v>13.439362631967095</v>
      </c>
      <c r="F2893" s="13">
        <v>12.652925725923723</v>
      </c>
      <c r="G2893" s="13">
        <v>12.054324107308471</v>
      </c>
      <c r="H2893" s="13">
        <v>10.422842906356083</v>
      </c>
      <c r="I2893" s="13">
        <v>0</v>
      </c>
      <c r="J2893" s="13">
        <v>0</v>
      </c>
      <c r="K2893" s="13">
        <v>0</v>
      </c>
      <c r="L2893" s="13">
        <v>0</v>
      </c>
      <c r="M2893" s="13">
        <v>0</v>
      </c>
      <c r="N2893" s="13"/>
      <c r="O2893" s="13"/>
    </row>
    <row r="2894" spans="1:15" x14ac:dyDescent="0.35">
      <c r="A2894" s="12" t="str">
        <f t="shared" si="45"/>
        <v>DISTRIBUCION VOLUMEN X CRITERIO (kg ó litros)Bebidas RefrescantesDE 35 A 49 AÑOS</v>
      </c>
      <c r="B2894" s="12" t="s">
        <v>119</v>
      </c>
      <c r="C2894" s="12" t="s">
        <v>157</v>
      </c>
      <c r="D2894" s="12" t="s">
        <v>42</v>
      </c>
      <c r="E2894" s="13">
        <v>35.142779349019754</v>
      </c>
      <c r="F2894" s="13">
        <v>33.224312500275552</v>
      </c>
      <c r="G2894" s="13">
        <v>33.925474096966362</v>
      </c>
      <c r="H2894" s="13">
        <v>33.16083058453237</v>
      </c>
      <c r="I2894" s="13">
        <v>0</v>
      </c>
      <c r="J2894" s="13">
        <v>0</v>
      </c>
      <c r="K2894" s="13">
        <v>0</v>
      </c>
      <c r="L2894" s="13">
        <v>0</v>
      </c>
      <c r="M2894" s="13">
        <v>0</v>
      </c>
      <c r="N2894" s="13"/>
      <c r="O2894" s="13"/>
    </row>
    <row r="2895" spans="1:15" x14ac:dyDescent="0.35">
      <c r="A2895" s="12" t="str">
        <f t="shared" si="45"/>
        <v>DISTRIBUCION VOLUMEN X CRITERIO (kg ó litros)Bebidas RefrescantesDE 50 A 59 AÑOS</v>
      </c>
      <c r="B2895" s="12" t="s">
        <v>119</v>
      </c>
      <c r="C2895" s="12" t="s">
        <v>157</v>
      </c>
      <c r="D2895" s="12" t="s">
        <v>43</v>
      </c>
      <c r="E2895" s="13">
        <v>22.624346628944945</v>
      </c>
      <c r="F2895" s="13">
        <v>22.407848449577479</v>
      </c>
      <c r="G2895" s="13">
        <v>25.139526096872828</v>
      </c>
      <c r="H2895" s="13">
        <v>22.124568305318775</v>
      </c>
      <c r="I2895" s="13">
        <v>0</v>
      </c>
      <c r="J2895" s="13">
        <v>0</v>
      </c>
      <c r="K2895" s="13">
        <v>0</v>
      </c>
      <c r="L2895" s="13">
        <v>0</v>
      </c>
      <c r="M2895" s="13">
        <v>0</v>
      </c>
      <c r="N2895" s="13"/>
      <c r="O2895" s="13"/>
    </row>
    <row r="2896" spans="1:15" x14ac:dyDescent="0.35">
      <c r="A2896" s="12" t="str">
        <f t="shared" si="45"/>
        <v>DISTRIBUCION VOLUMEN X CRITERIO (kg ó litros)Bebidas RefrescantesDE 60 A 75 AÑOS</v>
      </c>
      <c r="B2896" s="12" t="s">
        <v>119</v>
      </c>
      <c r="C2896" s="12" t="s">
        <v>157</v>
      </c>
      <c r="D2896" s="12" t="s">
        <v>44</v>
      </c>
      <c r="E2896" s="13">
        <v>17.630839419883625</v>
      </c>
      <c r="F2896" s="13">
        <v>18.650257223955641</v>
      </c>
      <c r="G2896" s="13">
        <v>19.117692860421169</v>
      </c>
      <c r="H2896" s="13">
        <v>24.803913402200173</v>
      </c>
      <c r="I2896" s="13">
        <v>0</v>
      </c>
      <c r="J2896" s="13">
        <v>0</v>
      </c>
      <c r="K2896" s="13">
        <v>0</v>
      </c>
      <c r="L2896" s="13">
        <v>0</v>
      </c>
      <c r="M2896" s="13">
        <v>0</v>
      </c>
      <c r="N2896" s="13"/>
      <c r="O2896" s="13"/>
    </row>
    <row r="2897" spans="1:15" x14ac:dyDescent="0.35">
      <c r="A2897" s="12" t="str">
        <f t="shared" si="45"/>
        <v>DISTRIBUCION VOLUMEN X CRITERIO (kg ó litros)Bebidas RefrescantesALTA Y MEDIA ALTA</v>
      </c>
      <c r="B2897" s="12" t="s">
        <v>119</v>
      </c>
      <c r="C2897" s="12" t="s">
        <v>157</v>
      </c>
      <c r="D2897" s="12" t="s">
        <v>17</v>
      </c>
      <c r="E2897" s="13">
        <v>21.051064496811172</v>
      </c>
      <c r="F2897" s="13">
        <v>22.270360191129754</v>
      </c>
      <c r="G2897" s="13">
        <v>23.364537099859138</v>
      </c>
      <c r="H2897" s="13">
        <v>22.044583035551643</v>
      </c>
      <c r="I2897" s="13">
        <v>0</v>
      </c>
      <c r="J2897" s="13">
        <v>0</v>
      </c>
      <c r="K2897" s="13">
        <v>0</v>
      </c>
      <c r="L2897" s="13">
        <v>0</v>
      </c>
      <c r="M2897" s="13">
        <v>0</v>
      </c>
      <c r="N2897" s="13"/>
      <c r="O2897" s="13"/>
    </row>
    <row r="2898" spans="1:15" x14ac:dyDescent="0.35">
      <c r="A2898" s="12" t="str">
        <f t="shared" si="45"/>
        <v>DISTRIBUCION VOLUMEN X CRITERIO (kg ó litros)Bebidas RefrescantesMEDIA</v>
      </c>
      <c r="B2898" s="12" t="s">
        <v>119</v>
      </c>
      <c r="C2898" s="12" t="s">
        <v>157</v>
      </c>
      <c r="D2898" s="12" t="s">
        <v>18</v>
      </c>
      <c r="E2898" s="13">
        <v>33.020060998526183</v>
      </c>
      <c r="F2898" s="13">
        <v>30.783668348386833</v>
      </c>
      <c r="G2898" s="13">
        <v>30.651124586824459</v>
      </c>
      <c r="H2898" s="13">
        <v>30.18285177431224</v>
      </c>
      <c r="I2898" s="13">
        <v>0</v>
      </c>
      <c r="J2898" s="13">
        <v>0</v>
      </c>
      <c r="K2898" s="13">
        <v>0</v>
      </c>
      <c r="L2898" s="13">
        <v>0</v>
      </c>
      <c r="M2898" s="13">
        <v>0</v>
      </c>
      <c r="N2898" s="13"/>
      <c r="O2898" s="13"/>
    </row>
    <row r="2899" spans="1:15" x14ac:dyDescent="0.35">
      <c r="A2899" s="12" t="str">
        <f t="shared" si="45"/>
        <v>DISTRIBUCION VOLUMEN X CRITERIO (kg ó litros)Bebidas RefrescantesMEDIA BAJA</v>
      </c>
      <c r="B2899" s="12" t="s">
        <v>119</v>
      </c>
      <c r="C2899" s="12" t="s">
        <v>157</v>
      </c>
      <c r="D2899" s="12" t="s">
        <v>19</v>
      </c>
      <c r="E2899" s="13">
        <v>25.401295531060626</v>
      </c>
      <c r="F2899" s="13">
        <v>24.711549038081841</v>
      </c>
      <c r="G2899" s="13">
        <v>24.861041437477329</v>
      </c>
      <c r="H2899" s="13">
        <v>26.291178484848963</v>
      </c>
      <c r="I2899" s="13">
        <v>0</v>
      </c>
      <c r="J2899" s="13">
        <v>0</v>
      </c>
      <c r="K2899" s="13">
        <v>0</v>
      </c>
      <c r="L2899" s="13">
        <v>0</v>
      </c>
      <c r="M2899" s="13">
        <v>0</v>
      </c>
      <c r="N2899" s="13"/>
      <c r="O2899" s="13"/>
    </row>
    <row r="2900" spans="1:15" x14ac:dyDescent="0.35">
      <c r="A2900" s="12" t="str">
        <f t="shared" si="45"/>
        <v>DISTRIBUCION VOLUMEN X CRITERIO (kg ó litros)Bebidas RefrescantesBAJA</v>
      </c>
      <c r="B2900" s="12" t="s">
        <v>119</v>
      </c>
      <c r="C2900" s="12" t="s">
        <v>157</v>
      </c>
      <c r="D2900" s="12" t="s">
        <v>20</v>
      </c>
      <c r="E2900" s="13">
        <v>20.527576005867523</v>
      </c>
      <c r="F2900" s="13">
        <v>22.234425423995503</v>
      </c>
      <c r="G2900" s="13">
        <v>21.123299974818579</v>
      </c>
      <c r="H2900" s="13">
        <v>21.481382506789988</v>
      </c>
      <c r="I2900" s="13">
        <v>0</v>
      </c>
      <c r="J2900" s="13">
        <v>0</v>
      </c>
      <c r="K2900" s="13">
        <v>0</v>
      </c>
      <c r="L2900" s="13">
        <v>0</v>
      </c>
      <c r="M2900" s="13">
        <v>0</v>
      </c>
      <c r="N2900" s="13"/>
      <c r="O2900" s="13"/>
    </row>
    <row r="2901" spans="1:15" x14ac:dyDescent="0.35">
      <c r="A2901" s="12" t="str">
        <f t="shared" si="45"/>
        <v>DISTRIBUCION VOLUMEN X CRITERIO (kg ó litros)Bebidas RefrescantesHOMBRE</v>
      </c>
      <c r="B2901" s="12" t="s">
        <v>119</v>
      </c>
      <c r="C2901" s="12" t="s">
        <v>157</v>
      </c>
      <c r="D2901" s="12" t="s">
        <v>21</v>
      </c>
      <c r="E2901" s="13">
        <v>47.37975548144594</v>
      </c>
      <c r="F2901" s="13">
        <v>46.144478921883454</v>
      </c>
      <c r="G2901" s="13">
        <v>49.142691572755005</v>
      </c>
      <c r="H2901" s="13">
        <v>52.127285484189812</v>
      </c>
      <c r="I2901" s="13">
        <v>0</v>
      </c>
      <c r="J2901" s="13">
        <v>0</v>
      </c>
      <c r="K2901" s="13">
        <v>0</v>
      </c>
      <c r="L2901" s="13">
        <v>0</v>
      </c>
      <c r="M2901" s="13">
        <v>0</v>
      </c>
      <c r="N2901" s="13"/>
      <c r="O2901" s="13"/>
    </row>
    <row r="2902" spans="1:15" x14ac:dyDescent="0.35">
      <c r="A2902" s="12" t="str">
        <f t="shared" si="45"/>
        <v>DISTRIBUCION VOLUMEN X CRITERIO (kg ó litros)Bebidas RefrescantesMUJER</v>
      </c>
      <c r="B2902" s="12" t="s">
        <v>119</v>
      </c>
      <c r="C2902" s="12" t="s">
        <v>157</v>
      </c>
      <c r="D2902" s="12" t="s">
        <v>22</v>
      </c>
      <c r="E2902" s="13">
        <v>52.620239366060176</v>
      </c>
      <c r="F2902" s="13">
        <v>53.855524022203042</v>
      </c>
      <c r="G2902" s="13">
        <v>50.85730795860016</v>
      </c>
      <c r="H2902" s="13">
        <v>47.872708032584079</v>
      </c>
      <c r="I2902" s="13">
        <v>0</v>
      </c>
      <c r="J2902" s="13">
        <v>0</v>
      </c>
      <c r="K2902" s="13">
        <v>0</v>
      </c>
      <c r="L2902" s="13">
        <v>0</v>
      </c>
      <c r="M2902" s="13">
        <v>0</v>
      </c>
      <c r="N2902" s="13"/>
      <c r="O2902" s="13"/>
    </row>
    <row r="2903" spans="1:15" x14ac:dyDescent="0.35">
      <c r="A2903" s="12" t="str">
        <f t="shared" si="45"/>
        <v>DISTRIBUCION VOLUMEN X CRITERIO (kg ó litros)ColasT.ESPAÑA</v>
      </c>
      <c r="B2903" s="12" t="s">
        <v>119</v>
      </c>
      <c r="C2903" s="12" t="s">
        <v>158</v>
      </c>
      <c r="D2903" s="12" t="s">
        <v>36</v>
      </c>
      <c r="E2903" s="13">
        <v>100</v>
      </c>
      <c r="F2903" s="13">
        <v>100</v>
      </c>
      <c r="G2903" s="13">
        <v>100</v>
      </c>
      <c r="H2903" s="13">
        <v>100</v>
      </c>
      <c r="I2903" s="13">
        <v>0</v>
      </c>
      <c r="J2903" s="13">
        <v>0</v>
      </c>
      <c r="K2903" s="13">
        <v>0</v>
      </c>
      <c r="L2903" s="13">
        <v>0</v>
      </c>
      <c r="M2903" s="13">
        <v>0</v>
      </c>
      <c r="N2903" s="13"/>
      <c r="O2903" s="13"/>
    </row>
    <row r="2904" spans="1:15" x14ac:dyDescent="0.35">
      <c r="A2904" s="12" t="str">
        <f t="shared" si="45"/>
        <v>DISTRIBUCION VOLUMEN X CRITERIO (kg ó litros)ColasBCN AM</v>
      </c>
      <c r="B2904" s="12" t="s">
        <v>119</v>
      </c>
      <c r="C2904" s="12" t="s">
        <v>158</v>
      </c>
      <c r="D2904" s="12" t="s">
        <v>1</v>
      </c>
      <c r="E2904" s="13">
        <v>8.944737582845395</v>
      </c>
      <c r="F2904" s="13">
        <v>9.6514020153035265</v>
      </c>
      <c r="G2904" s="13">
        <v>9.0529092474578885</v>
      </c>
      <c r="H2904" s="13">
        <v>9.3742813899579041</v>
      </c>
      <c r="I2904" s="13">
        <v>0</v>
      </c>
      <c r="J2904" s="13">
        <v>0</v>
      </c>
      <c r="K2904" s="13">
        <v>0</v>
      </c>
      <c r="L2904" s="13">
        <v>0</v>
      </c>
      <c r="M2904" s="13">
        <v>0</v>
      </c>
      <c r="N2904" s="13"/>
      <c r="O2904" s="13"/>
    </row>
    <row r="2905" spans="1:15" x14ac:dyDescent="0.35">
      <c r="A2905" s="12" t="str">
        <f t="shared" si="45"/>
        <v>DISTRIBUCION VOLUMEN X CRITERIO (kg ó litros)ColasREST.CAT ARAGON</v>
      </c>
      <c r="B2905" s="12" t="s">
        <v>119</v>
      </c>
      <c r="C2905" s="12" t="s">
        <v>158</v>
      </c>
      <c r="D2905" s="12" t="s">
        <v>2</v>
      </c>
      <c r="E2905" s="13">
        <v>10.67206819761747</v>
      </c>
      <c r="F2905" s="13">
        <v>10.835554496466907</v>
      </c>
      <c r="G2905" s="13">
        <v>10.480508239297405</v>
      </c>
      <c r="H2905" s="13">
        <v>11.959986426532751</v>
      </c>
      <c r="I2905" s="13">
        <v>0</v>
      </c>
      <c r="J2905" s="13">
        <v>0</v>
      </c>
      <c r="K2905" s="13">
        <v>0</v>
      </c>
      <c r="L2905" s="13">
        <v>0</v>
      </c>
      <c r="M2905" s="13">
        <v>0</v>
      </c>
      <c r="N2905" s="13"/>
      <c r="O2905" s="13"/>
    </row>
    <row r="2906" spans="1:15" x14ac:dyDescent="0.35">
      <c r="A2906" s="12" t="str">
        <f t="shared" si="45"/>
        <v>DISTRIBUCION VOLUMEN X CRITERIO (kg ó litros)ColasLEVANTE</v>
      </c>
      <c r="B2906" s="12" t="s">
        <v>119</v>
      </c>
      <c r="C2906" s="12" t="s">
        <v>158</v>
      </c>
      <c r="D2906" s="12" t="s">
        <v>3</v>
      </c>
      <c r="E2906" s="13">
        <v>15.421721638180466</v>
      </c>
      <c r="F2906" s="13">
        <v>15.166117963691605</v>
      </c>
      <c r="G2906" s="13">
        <v>16.833044147169769</v>
      </c>
      <c r="H2906" s="13">
        <v>16.332883773187461</v>
      </c>
      <c r="I2906" s="13">
        <v>0</v>
      </c>
      <c r="J2906" s="13">
        <v>0</v>
      </c>
      <c r="K2906" s="13">
        <v>0</v>
      </c>
      <c r="L2906" s="13">
        <v>0</v>
      </c>
      <c r="M2906" s="13">
        <v>0</v>
      </c>
      <c r="N2906" s="13"/>
      <c r="O2906" s="13"/>
    </row>
    <row r="2907" spans="1:15" x14ac:dyDescent="0.35">
      <c r="A2907" s="12" t="str">
        <f t="shared" si="45"/>
        <v>DISTRIBUCION VOLUMEN X CRITERIO (kg ó litros)ColasANDALUCIA</v>
      </c>
      <c r="B2907" s="12" t="s">
        <v>119</v>
      </c>
      <c r="C2907" s="12" t="s">
        <v>158</v>
      </c>
      <c r="D2907" s="12" t="s">
        <v>4</v>
      </c>
      <c r="E2907" s="13">
        <v>23.043866321584325</v>
      </c>
      <c r="F2907" s="13">
        <v>21.436139700856774</v>
      </c>
      <c r="G2907" s="13">
        <v>20.592101142415601</v>
      </c>
      <c r="H2907" s="13">
        <v>20.563613785706856</v>
      </c>
      <c r="I2907" s="13">
        <v>0</v>
      </c>
      <c r="J2907" s="13">
        <v>0</v>
      </c>
      <c r="K2907" s="13">
        <v>0</v>
      </c>
      <c r="L2907" s="13">
        <v>0</v>
      </c>
      <c r="M2907" s="13">
        <v>0</v>
      </c>
      <c r="N2907" s="13"/>
      <c r="O2907" s="13"/>
    </row>
    <row r="2908" spans="1:15" x14ac:dyDescent="0.35">
      <c r="A2908" s="12" t="str">
        <f t="shared" si="45"/>
        <v>DISTRIBUCION VOLUMEN X CRITERIO (kg ó litros)ColasMDD AM</v>
      </c>
      <c r="B2908" s="12" t="s">
        <v>119</v>
      </c>
      <c r="C2908" s="12" t="s">
        <v>158</v>
      </c>
      <c r="D2908" s="12" t="s">
        <v>5</v>
      </c>
      <c r="E2908" s="13">
        <v>17.260198225253561</v>
      </c>
      <c r="F2908" s="13">
        <v>16.383828820746928</v>
      </c>
      <c r="G2908" s="13">
        <v>17.767177438679763</v>
      </c>
      <c r="H2908" s="13">
        <v>19.715826418949828</v>
      </c>
      <c r="I2908" s="13">
        <v>0</v>
      </c>
      <c r="J2908" s="13">
        <v>0</v>
      </c>
      <c r="K2908" s="13">
        <v>0</v>
      </c>
      <c r="L2908" s="13">
        <v>0</v>
      </c>
      <c r="M2908" s="13">
        <v>0</v>
      </c>
      <c r="N2908" s="13"/>
      <c r="O2908" s="13"/>
    </row>
    <row r="2909" spans="1:15" x14ac:dyDescent="0.35">
      <c r="A2909" s="12" t="str">
        <f t="shared" si="45"/>
        <v>DISTRIBUCION VOLUMEN X CRITERIO (kg ó litros)ColasRTO CENTRO</v>
      </c>
      <c r="B2909" s="12" t="s">
        <v>119</v>
      </c>
      <c r="C2909" s="12" t="s">
        <v>158</v>
      </c>
      <c r="D2909" s="12" t="s">
        <v>6</v>
      </c>
      <c r="E2909" s="13">
        <v>9.9321125905703695</v>
      </c>
      <c r="F2909" s="13">
        <v>12.829937323927695</v>
      </c>
      <c r="G2909" s="13">
        <v>12.83595061946991</v>
      </c>
      <c r="H2909" s="13">
        <v>9.9235255707854151</v>
      </c>
      <c r="I2909" s="13">
        <v>0</v>
      </c>
      <c r="J2909" s="13">
        <v>0</v>
      </c>
      <c r="K2909" s="13">
        <v>0</v>
      </c>
      <c r="L2909" s="13">
        <v>0</v>
      </c>
      <c r="M2909" s="13">
        <v>0</v>
      </c>
      <c r="N2909" s="13"/>
      <c r="O2909" s="13"/>
    </row>
    <row r="2910" spans="1:15" x14ac:dyDescent="0.35">
      <c r="A2910" s="12" t="str">
        <f t="shared" si="45"/>
        <v>DISTRIBUCION VOLUMEN X CRITERIO (kg ó litros)ColasNORTE-CENTRO</v>
      </c>
      <c r="B2910" s="12" t="s">
        <v>119</v>
      </c>
      <c r="C2910" s="12" t="s">
        <v>158</v>
      </c>
      <c r="D2910" s="12" t="s">
        <v>7</v>
      </c>
      <c r="E2910" s="13">
        <v>7.3922385668375865</v>
      </c>
      <c r="F2910" s="13">
        <v>7.417341073544879</v>
      </c>
      <c r="G2910" s="13">
        <v>7.0343442954909072</v>
      </c>
      <c r="H2910" s="13">
        <v>6.6574360431818675</v>
      </c>
      <c r="I2910" s="13">
        <v>0</v>
      </c>
      <c r="J2910" s="13">
        <v>0</v>
      </c>
      <c r="K2910" s="13">
        <v>0</v>
      </c>
      <c r="L2910" s="13">
        <v>0</v>
      </c>
      <c r="M2910" s="13">
        <v>0</v>
      </c>
      <c r="N2910" s="13"/>
      <c r="O2910" s="13"/>
    </row>
    <row r="2911" spans="1:15" x14ac:dyDescent="0.35">
      <c r="A2911" s="12" t="str">
        <f t="shared" si="45"/>
        <v>DISTRIBUCION VOLUMEN X CRITERIO (kg ó litros)ColasNOROESTE</v>
      </c>
      <c r="B2911" s="12" t="s">
        <v>119</v>
      </c>
      <c r="C2911" s="12" t="s">
        <v>158</v>
      </c>
      <c r="D2911" s="12" t="s">
        <v>8</v>
      </c>
      <c r="E2911" s="13">
        <v>7.3330542838721398</v>
      </c>
      <c r="F2911" s="13">
        <v>6.2796844245140173</v>
      </c>
      <c r="G2911" s="13">
        <v>5.4039648898593997</v>
      </c>
      <c r="H2911" s="13">
        <v>5.4724408033403966</v>
      </c>
      <c r="I2911" s="13">
        <v>0</v>
      </c>
      <c r="J2911" s="13">
        <v>0</v>
      </c>
      <c r="K2911" s="13">
        <v>0</v>
      </c>
      <c r="L2911" s="13">
        <v>0</v>
      </c>
      <c r="M2911" s="13">
        <v>0</v>
      </c>
      <c r="N2911" s="13"/>
      <c r="O2911" s="13"/>
    </row>
    <row r="2912" spans="1:15" x14ac:dyDescent="0.35">
      <c r="A2912" s="12" t="str">
        <f t="shared" si="45"/>
        <v>DISTRIBUCION VOLUMEN X CRITERIO (kg ó litros)Colas&lt;2MIL</v>
      </c>
      <c r="B2912" s="12" t="s">
        <v>119</v>
      </c>
      <c r="C2912" s="12" t="s">
        <v>158</v>
      </c>
      <c r="D2912" s="12" t="s">
        <v>9</v>
      </c>
      <c r="E2912" s="13">
        <v>6.1285571330910011</v>
      </c>
      <c r="F2912" s="13">
        <v>6.3532661319851353</v>
      </c>
      <c r="G2912" s="13">
        <v>6.0381305202869147</v>
      </c>
      <c r="H2912" s="13">
        <v>5.927248912743158</v>
      </c>
      <c r="I2912" s="13">
        <v>0</v>
      </c>
      <c r="J2912" s="13">
        <v>0</v>
      </c>
      <c r="K2912" s="13">
        <v>0</v>
      </c>
      <c r="L2912" s="13">
        <v>0</v>
      </c>
      <c r="M2912" s="13">
        <v>0</v>
      </c>
      <c r="N2912" s="13"/>
      <c r="O2912" s="13"/>
    </row>
    <row r="2913" spans="1:15" x14ac:dyDescent="0.35">
      <c r="A2913" s="12" t="str">
        <f t="shared" si="45"/>
        <v>DISTRIBUCION VOLUMEN X CRITERIO (kg ó litros)Colas2-5MIL</v>
      </c>
      <c r="B2913" s="12" t="s">
        <v>119</v>
      </c>
      <c r="C2913" s="12" t="s">
        <v>158</v>
      </c>
      <c r="D2913" s="12" t="s">
        <v>10</v>
      </c>
      <c r="E2913" s="13">
        <v>5.8202051834139139</v>
      </c>
      <c r="F2913" s="13">
        <v>6.2279646112896607</v>
      </c>
      <c r="G2913" s="13">
        <v>5.1024351691999437</v>
      </c>
      <c r="H2913" s="13">
        <v>5.6851427318041363</v>
      </c>
      <c r="I2913" s="13">
        <v>0</v>
      </c>
      <c r="J2913" s="13">
        <v>0</v>
      </c>
      <c r="K2913" s="13">
        <v>0</v>
      </c>
      <c r="L2913" s="13">
        <v>0</v>
      </c>
      <c r="M2913" s="13">
        <v>0</v>
      </c>
      <c r="N2913" s="13"/>
      <c r="O2913" s="13"/>
    </row>
    <row r="2914" spans="1:15" x14ac:dyDescent="0.35">
      <c r="A2914" s="12" t="str">
        <f t="shared" si="45"/>
        <v>DISTRIBUCION VOLUMEN X CRITERIO (kg ó litros)Colas5-10MIL</v>
      </c>
      <c r="B2914" s="12" t="s">
        <v>119</v>
      </c>
      <c r="C2914" s="12" t="s">
        <v>158</v>
      </c>
      <c r="D2914" s="12" t="s">
        <v>11</v>
      </c>
      <c r="E2914" s="13">
        <v>8.1746396550431566</v>
      </c>
      <c r="F2914" s="13">
        <v>6.8246973666264381</v>
      </c>
      <c r="G2914" s="13">
        <v>7.7997510633083298</v>
      </c>
      <c r="H2914" s="13">
        <v>7.9269206313368725</v>
      </c>
      <c r="I2914" s="13">
        <v>0</v>
      </c>
      <c r="J2914" s="13">
        <v>0</v>
      </c>
      <c r="K2914" s="13">
        <v>0</v>
      </c>
      <c r="L2914" s="13">
        <v>0</v>
      </c>
      <c r="M2914" s="13">
        <v>0</v>
      </c>
      <c r="N2914" s="13"/>
      <c r="O2914" s="13"/>
    </row>
    <row r="2915" spans="1:15" x14ac:dyDescent="0.35">
      <c r="A2915" s="12" t="str">
        <f t="shared" si="45"/>
        <v>DISTRIBUCION VOLUMEN X CRITERIO (kg ó litros)Colas10-30MIL</v>
      </c>
      <c r="B2915" s="12" t="s">
        <v>119</v>
      </c>
      <c r="C2915" s="12" t="s">
        <v>158</v>
      </c>
      <c r="D2915" s="12" t="s">
        <v>12</v>
      </c>
      <c r="E2915" s="13">
        <v>18.48607200668582</v>
      </c>
      <c r="F2915" s="13">
        <v>18.246007401498602</v>
      </c>
      <c r="G2915" s="13">
        <v>17.778864452713719</v>
      </c>
      <c r="H2915" s="13">
        <v>15.445809976291343</v>
      </c>
      <c r="I2915" s="13">
        <v>0</v>
      </c>
      <c r="J2915" s="13">
        <v>0</v>
      </c>
      <c r="K2915" s="13">
        <v>0</v>
      </c>
      <c r="L2915" s="13">
        <v>0</v>
      </c>
      <c r="M2915" s="13">
        <v>0</v>
      </c>
      <c r="N2915" s="13"/>
      <c r="O2915" s="13"/>
    </row>
    <row r="2916" spans="1:15" x14ac:dyDescent="0.35">
      <c r="A2916" s="12" t="str">
        <f t="shared" si="45"/>
        <v>DISTRIBUCION VOLUMEN X CRITERIO (kg ó litros)Colas30-100MIL</v>
      </c>
      <c r="B2916" s="12" t="s">
        <v>119</v>
      </c>
      <c r="C2916" s="12" t="s">
        <v>158</v>
      </c>
      <c r="D2916" s="12" t="s">
        <v>13</v>
      </c>
      <c r="E2916" s="13">
        <v>19.574525601721657</v>
      </c>
      <c r="F2916" s="13">
        <v>19.947663595284794</v>
      </c>
      <c r="G2916" s="13">
        <v>20.510625158186212</v>
      </c>
      <c r="H2916" s="13">
        <v>21.682865965986448</v>
      </c>
      <c r="I2916" s="13">
        <v>0</v>
      </c>
      <c r="J2916" s="13">
        <v>0</v>
      </c>
      <c r="K2916" s="13">
        <v>0</v>
      </c>
      <c r="L2916" s="13">
        <v>0</v>
      </c>
      <c r="M2916" s="13">
        <v>0</v>
      </c>
      <c r="N2916" s="13"/>
      <c r="O2916" s="13"/>
    </row>
    <row r="2917" spans="1:15" x14ac:dyDescent="0.35">
      <c r="A2917" s="12" t="str">
        <f t="shared" si="45"/>
        <v>DISTRIBUCION VOLUMEN X CRITERIO (kg ó litros)Colas100-200MIL</v>
      </c>
      <c r="B2917" s="12" t="s">
        <v>119</v>
      </c>
      <c r="C2917" s="12" t="s">
        <v>158</v>
      </c>
      <c r="D2917" s="12" t="s">
        <v>14</v>
      </c>
      <c r="E2917" s="13">
        <v>10.015481339134286</v>
      </c>
      <c r="F2917" s="13">
        <v>9.9701199825779732</v>
      </c>
      <c r="G2917" s="13">
        <v>9.4927134915580211</v>
      </c>
      <c r="H2917" s="13">
        <v>9.1945354924991758</v>
      </c>
      <c r="I2917" s="13">
        <v>0</v>
      </c>
      <c r="J2917" s="13">
        <v>0</v>
      </c>
      <c r="K2917" s="13">
        <v>0</v>
      </c>
      <c r="L2917" s="13">
        <v>0</v>
      </c>
      <c r="M2917" s="13">
        <v>0</v>
      </c>
      <c r="N2917" s="13"/>
      <c r="O2917" s="13"/>
    </row>
    <row r="2918" spans="1:15" x14ac:dyDescent="0.35">
      <c r="A2918" s="12" t="str">
        <f t="shared" si="45"/>
        <v>DISTRIBUCION VOLUMEN X CRITERIO (kg ó litros)Colas200-500MIL</v>
      </c>
      <c r="B2918" s="12" t="s">
        <v>119</v>
      </c>
      <c r="C2918" s="12" t="s">
        <v>158</v>
      </c>
      <c r="D2918" s="12" t="s">
        <v>15</v>
      </c>
      <c r="E2918" s="13">
        <v>12.181883001276644</v>
      </c>
      <c r="F2918" s="13">
        <v>11.068400904260717</v>
      </c>
      <c r="G2918" s="13">
        <v>11.536998445755907</v>
      </c>
      <c r="H2918" s="13">
        <v>11.555062193398253</v>
      </c>
      <c r="I2918" s="13">
        <v>0</v>
      </c>
      <c r="J2918" s="13">
        <v>0</v>
      </c>
      <c r="K2918" s="13">
        <v>0</v>
      </c>
      <c r="L2918" s="13">
        <v>0</v>
      </c>
      <c r="M2918" s="13">
        <v>0</v>
      </c>
      <c r="N2918" s="13"/>
      <c r="O2918" s="13"/>
    </row>
    <row r="2919" spans="1:15" x14ac:dyDescent="0.35">
      <c r="A2919" s="12" t="str">
        <f t="shared" si="45"/>
        <v>DISTRIBUCION VOLUMEN X CRITERIO (kg ó litros)Colas&gt;500MIL</v>
      </c>
      <c r="B2919" s="12" t="s">
        <v>119</v>
      </c>
      <c r="C2919" s="12" t="s">
        <v>158</v>
      </c>
      <c r="D2919" s="12" t="s">
        <v>16</v>
      </c>
      <c r="E2919" s="13">
        <v>19.618632710014776</v>
      </c>
      <c r="F2919" s="13">
        <v>21.361882634532318</v>
      </c>
      <c r="G2919" s="13">
        <v>21.740484169669568</v>
      </c>
      <c r="H2919" s="13">
        <v>22.582406665264884</v>
      </c>
      <c r="I2919" s="13">
        <v>0</v>
      </c>
      <c r="J2919" s="13">
        <v>0</v>
      </c>
      <c r="K2919" s="13">
        <v>0</v>
      </c>
      <c r="L2919" s="13">
        <v>0</v>
      </c>
      <c r="M2919" s="13">
        <v>0</v>
      </c>
      <c r="N2919" s="13"/>
      <c r="O2919" s="13"/>
    </row>
    <row r="2920" spans="1:15" x14ac:dyDescent="0.35">
      <c r="A2920" s="12" t="str">
        <f t="shared" si="45"/>
        <v>DISTRIBUCION VOLUMEN X CRITERIO (kg ó litros)ColasDE 15 A 19 AÑOS</v>
      </c>
      <c r="B2920" s="12" t="s">
        <v>119</v>
      </c>
      <c r="C2920" s="12" t="s">
        <v>158</v>
      </c>
      <c r="D2920" s="12" t="s">
        <v>39</v>
      </c>
      <c r="E2920" s="13">
        <v>4.0911941153804952</v>
      </c>
      <c r="F2920" s="13">
        <v>2.962277232163387</v>
      </c>
      <c r="G2920" s="13">
        <v>3.4621646195688425</v>
      </c>
      <c r="H2920" s="13">
        <v>4.3049186097336163</v>
      </c>
      <c r="I2920" s="13">
        <v>0</v>
      </c>
      <c r="J2920" s="13">
        <v>0</v>
      </c>
      <c r="K2920" s="13">
        <v>0</v>
      </c>
      <c r="L2920" s="13">
        <v>0</v>
      </c>
      <c r="M2920" s="13">
        <v>0</v>
      </c>
      <c r="N2920" s="13"/>
      <c r="O2920" s="13"/>
    </row>
    <row r="2921" spans="1:15" x14ac:dyDescent="0.35">
      <c r="A2921" s="12" t="str">
        <f t="shared" si="45"/>
        <v>DISTRIBUCION VOLUMEN X CRITERIO (kg ó litros)ColasDE 20 A 24 AÑOS</v>
      </c>
      <c r="B2921" s="12" t="s">
        <v>119</v>
      </c>
      <c r="C2921" s="12" t="s">
        <v>158</v>
      </c>
      <c r="D2921" s="12" t="s">
        <v>40</v>
      </c>
      <c r="E2921" s="13">
        <v>5.1475368360574976</v>
      </c>
      <c r="F2921" s="13">
        <v>6.4702337542394783</v>
      </c>
      <c r="G2921" s="13">
        <v>4.4756174381329226</v>
      </c>
      <c r="H2921" s="13">
        <v>3.5986023154740816</v>
      </c>
      <c r="I2921" s="13">
        <v>0</v>
      </c>
      <c r="J2921" s="13">
        <v>0</v>
      </c>
      <c r="K2921" s="13">
        <v>0</v>
      </c>
      <c r="L2921" s="13">
        <v>0</v>
      </c>
      <c r="M2921" s="13">
        <v>0</v>
      </c>
      <c r="N2921" s="13"/>
      <c r="O2921" s="13"/>
    </row>
    <row r="2922" spans="1:15" x14ac:dyDescent="0.35">
      <c r="A2922" s="12" t="str">
        <f t="shared" si="45"/>
        <v>DISTRIBUCION VOLUMEN X CRITERIO (kg ó litros)ColasDE 25 A 34 AÑOS</v>
      </c>
      <c r="B2922" s="12" t="s">
        <v>119</v>
      </c>
      <c r="C2922" s="12" t="s">
        <v>158</v>
      </c>
      <c r="D2922" s="12" t="s">
        <v>41</v>
      </c>
      <c r="E2922" s="13">
        <v>14.192799606204426</v>
      </c>
      <c r="F2922" s="13">
        <v>13.881948626534124</v>
      </c>
      <c r="G2922" s="13">
        <v>13.24357775490601</v>
      </c>
      <c r="H2922" s="13">
        <v>11.12247614840091</v>
      </c>
      <c r="I2922" s="13">
        <v>0</v>
      </c>
      <c r="J2922" s="13">
        <v>0</v>
      </c>
      <c r="K2922" s="13">
        <v>0</v>
      </c>
      <c r="L2922" s="13">
        <v>0</v>
      </c>
      <c r="M2922" s="13">
        <v>0</v>
      </c>
      <c r="N2922" s="13"/>
      <c r="O2922" s="13"/>
    </row>
    <row r="2923" spans="1:15" x14ac:dyDescent="0.35">
      <c r="A2923" s="12" t="str">
        <f t="shared" si="45"/>
        <v>DISTRIBUCION VOLUMEN X CRITERIO (kg ó litros)ColasDE 35 A 49 AÑOS</v>
      </c>
      <c r="B2923" s="12" t="s">
        <v>119</v>
      </c>
      <c r="C2923" s="12" t="s">
        <v>158</v>
      </c>
      <c r="D2923" s="12" t="s">
        <v>42</v>
      </c>
      <c r="E2923" s="13">
        <v>37.276827230725942</v>
      </c>
      <c r="F2923" s="13">
        <v>35.850293986199432</v>
      </c>
      <c r="G2923" s="13">
        <v>34.520408085512415</v>
      </c>
      <c r="H2923" s="13">
        <v>34.467253565774939</v>
      </c>
      <c r="I2923" s="13">
        <v>0</v>
      </c>
      <c r="J2923" s="13">
        <v>0</v>
      </c>
      <c r="K2923" s="13">
        <v>0</v>
      </c>
      <c r="L2923" s="13">
        <v>0</v>
      </c>
      <c r="M2923" s="13">
        <v>0</v>
      </c>
      <c r="N2923" s="13"/>
      <c r="O2923" s="13"/>
    </row>
    <row r="2924" spans="1:15" x14ac:dyDescent="0.35">
      <c r="A2924" s="12" t="str">
        <f t="shared" si="45"/>
        <v>DISTRIBUCION VOLUMEN X CRITERIO (kg ó litros)ColasDE 50 A 59 AÑOS</v>
      </c>
      <c r="B2924" s="12" t="s">
        <v>119</v>
      </c>
      <c r="C2924" s="12" t="s">
        <v>158</v>
      </c>
      <c r="D2924" s="12" t="s">
        <v>43</v>
      </c>
      <c r="E2924" s="13">
        <v>23.822438556034786</v>
      </c>
      <c r="F2924" s="13">
        <v>24.339371797461716</v>
      </c>
      <c r="G2924" s="13">
        <v>27.042295937530191</v>
      </c>
      <c r="H2924" s="13">
        <v>24.225737688148858</v>
      </c>
      <c r="I2924" s="13">
        <v>0</v>
      </c>
      <c r="J2924" s="13">
        <v>0</v>
      </c>
      <c r="K2924" s="13">
        <v>0</v>
      </c>
      <c r="L2924" s="13">
        <v>0</v>
      </c>
      <c r="M2924" s="13">
        <v>0</v>
      </c>
      <c r="N2924" s="13"/>
      <c r="O2924" s="13"/>
    </row>
    <row r="2925" spans="1:15" x14ac:dyDescent="0.35">
      <c r="A2925" s="12" t="str">
        <f t="shared" si="45"/>
        <v>DISTRIBUCION VOLUMEN X CRITERIO (kg ó litros)ColasDE 60 A 75 AÑOS</v>
      </c>
      <c r="B2925" s="12" t="s">
        <v>119</v>
      </c>
      <c r="C2925" s="12" t="s">
        <v>158</v>
      </c>
      <c r="D2925" s="12" t="s">
        <v>44</v>
      </c>
      <c r="E2925" s="13">
        <v>15.469199162730702</v>
      </c>
      <c r="F2925" s="13">
        <v>16.495872270905224</v>
      </c>
      <c r="G2925" s="13">
        <v>17.255938820207486</v>
      </c>
      <c r="H2925" s="13">
        <v>22.281006489985568</v>
      </c>
      <c r="I2925" s="13">
        <v>0</v>
      </c>
      <c r="J2925" s="13">
        <v>0</v>
      </c>
      <c r="K2925" s="13">
        <v>0</v>
      </c>
      <c r="L2925" s="13">
        <v>0</v>
      </c>
      <c r="M2925" s="13">
        <v>0</v>
      </c>
      <c r="N2925" s="13"/>
      <c r="O2925" s="13"/>
    </row>
    <row r="2926" spans="1:15" x14ac:dyDescent="0.35">
      <c r="A2926" s="12" t="str">
        <f t="shared" si="45"/>
        <v>DISTRIBUCION VOLUMEN X CRITERIO (kg ó litros)ColasALTA Y MEDIA ALTA</v>
      </c>
      <c r="B2926" s="12" t="s">
        <v>119</v>
      </c>
      <c r="C2926" s="12" t="s">
        <v>158</v>
      </c>
      <c r="D2926" s="12" t="s">
        <v>17</v>
      </c>
      <c r="E2926" s="13">
        <v>21.34262032817265</v>
      </c>
      <c r="F2926" s="13">
        <v>21.14897065319483</v>
      </c>
      <c r="G2926" s="13">
        <v>23.394916564098484</v>
      </c>
      <c r="H2926" s="13">
        <v>22.917597021593608</v>
      </c>
      <c r="I2926" s="13">
        <v>0</v>
      </c>
      <c r="J2926" s="13">
        <v>0</v>
      </c>
      <c r="K2926" s="13">
        <v>0</v>
      </c>
      <c r="L2926" s="13">
        <v>0</v>
      </c>
      <c r="M2926" s="13">
        <v>0</v>
      </c>
      <c r="N2926" s="13"/>
      <c r="O2926" s="13"/>
    </row>
    <row r="2927" spans="1:15" x14ac:dyDescent="0.35">
      <c r="A2927" s="12" t="str">
        <f t="shared" si="45"/>
        <v>DISTRIBUCION VOLUMEN X CRITERIO (kg ó litros)ColasMEDIA</v>
      </c>
      <c r="B2927" s="12" t="s">
        <v>119</v>
      </c>
      <c r="C2927" s="12" t="s">
        <v>158</v>
      </c>
      <c r="D2927" s="12" t="s">
        <v>18</v>
      </c>
      <c r="E2927" s="13">
        <v>33.900734292219717</v>
      </c>
      <c r="F2927" s="13">
        <v>31.978851597927093</v>
      </c>
      <c r="G2927" s="13">
        <v>32.413751401153377</v>
      </c>
      <c r="H2927" s="13">
        <v>32.703018259333014</v>
      </c>
      <c r="I2927" s="13">
        <v>0</v>
      </c>
      <c r="J2927" s="13">
        <v>0</v>
      </c>
      <c r="K2927" s="13">
        <v>0</v>
      </c>
      <c r="L2927" s="13">
        <v>0</v>
      </c>
      <c r="M2927" s="13">
        <v>0</v>
      </c>
      <c r="N2927" s="13"/>
      <c r="O2927" s="13"/>
    </row>
    <row r="2928" spans="1:15" x14ac:dyDescent="0.35">
      <c r="A2928" s="12" t="str">
        <f t="shared" si="45"/>
        <v>DISTRIBUCION VOLUMEN X CRITERIO (kg ó litros)ColasMEDIA BAJA</v>
      </c>
      <c r="B2928" s="12" t="s">
        <v>119</v>
      </c>
      <c r="C2928" s="12" t="s">
        <v>158</v>
      </c>
      <c r="D2928" s="12" t="s">
        <v>19</v>
      </c>
      <c r="E2928" s="13">
        <v>24.719996002414621</v>
      </c>
      <c r="F2928" s="13">
        <v>25.311683623409621</v>
      </c>
      <c r="G2928" s="13">
        <v>24.419323805527906</v>
      </c>
      <c r="H2928" s="13">
        <v>25.652160649637288</v>
      </c>
      <c r="I2928" s="13">
        <v>0</v>
      </c>
      <c r="J2928" s="13">
        <v>0</v>
      </c>
      <c r="K2928" s="13">
        <v>0</v>
      </c>
      <c r="L2928" s="13">
        <v>0</v>
      </c>
      <c r="M2928" s="13">
        <v>0</v>
      </c>
      <c r="N2928" s="13"/>
      <c r="O2928" s="13"/>
    </row>
    <row r="2929" spans="1:15" x14ac:dyDescent="0.35">
      <c r="A2929" s="12" t="str">
        <f t="shared" si="45"/>
        <v>DISTRIBUCION VOLUMEN X CRITERIO (kg ó litros)ColasBAJA</v>
      </c>
      <c r="B2929" s="12" t="s">
        <v>119</v>
      </c>
      <c r="C2929" s="12" t="s">
        <v>158</v>
      </c>
      <c r="D2929" s="12" t="s">
        <v>20</v>
      </c>
      <c r="E2929" s="13">
        <v>20.036645494732326</v>
      </c>
      <c r="F2929" s="13">
        <v>21.560495075878773</v>
      </c>
      <c r="G2929" s="13">
        <v>19.772012628550215</v>
      </c>
      <c r="H2929" s="13">
        <v>18.727219845983225</v>
      </c>
      <c r="I2929" s="13">
        <v>0</v>
      </c>
      <c r="J2929" s="13">
        <v>0</v>
      </c>
      <c r="K2929" s="13">
        <v>0</v>
      </c>
      <c r="L2929" s="13">
        <v>0</v>
      </c>
      <c r="M2929" s="13">
        <v>0</v>
      </c>
      <c r="N2929" s="13"/>
      <c r="O2929" s="13"/>
    </row>
    <row r="2930" spans="1:15" x14ac:dyDescent="0.35">
      <c r="A2930" s="12" t="str">
        <f t="shared" si="45"/>
        <v>DISTRIBUCION VOLUMEN X CRITERIO (kg ó litros)ColasHOMBRE</v>
      </c>
      <c r="B2930" s="12" t="s">
        <v>119</v>
      </c>
      <c r="C2930" s="12" t="s">
        <v>158</v>
      </c>
      <c r="D2930" s="12" t="s">
        <v>21</v>
      </c>
      <c r="E2930" s="13">
        <v>45.861769359414936</v>
      </c>
      <c r="F2930" s="13">
        <v>46.755959687362584</v>
      </c>
      <c r="G2930" s="13">
        <v>48.927055493893363</v>
      </c>
      <c r="H2930" s="13">
        <v>52.68604566423447</v>
      </c>
      <c r="I2930" s="13">
        <v>0</v>
      </c>
      <c r="J2930" s="13">
        <v>0</v>
      </c>
      <c r="K2930" s="13">
        <v>0</v>
      </c>
      <c r="L2930" s="13">
        <v>0</v>
      </c>
      <c r="M2930" s="13">
        <v>0</v>
      </c>
      <c r="N2930" s="13"/>
      <c r="O2930" s="13"/>
    </row>
    <row r="2931" spans="1:15" x14ac:dyDescent="0.35">
      <c r="A2931" s="12" t="str">
        <f t="shared" si="45"/>
        <v>DISTRIBUCION VOLUMEN X CRITERIO (kg ó litros)ColasMUJER</v>
      </c>
      <c r="B2931" s="12" t="s">
        <v>119</v>
      </c>
      <c r="C2931" s="12" t="s">
        <v>158</v>
      </c>
      <c r="D2931" s="12" t="s">
        <v>22</v>
      </c>
      <c r="E2931" s="13">
        <v>54.138221510488918</v>
      </c>
      <c r="F2931" s="13">
        <v>53.244041442995574</v>
      </c>
      <c r="G2931" s="13">
        <v>51.072943833887066</v>
      </c>
      <c r="H2931" s="13">
        <v>47.313944397805166</v>
      </c>
      <c r="I2931" s="13">
        <v>0</v>
      </c>
      <c r="J2931" s="13">
        <v>0</v>
      </c>
      <c r="K2931" s="13">
        <v>0</v>
      </c>
      <c r="L2931" s="13">
        <v>0</v>
      </c>
      <c r="M2931" s="13">
        <v>0</v>
      </c>
      <c r="N2931" s="13"/>
      <c r="O2931" s="13"/>
    </row>
    <row r="2932" spans="1:15" x14ac:dyDescent="0.35">
      <c r="A2932" s="12" t="str">
        <f t="shared" si="45"/>
        <v>DISTRIBUCION VOLUMEN X CRITERIO (kg ó litros)Cola RegularT.ESPAÑA</v>
      </c>
      <c r="B2932" s="12" t="s">
        <v>119</v>
      </c>
      <c r="C2932" s="12" t="s">
        <v>159</v>
      </c>
      <c r="D2932" s="12" t="s">
        <v>36</v>
      </c>
      <c r="E2932" s="13">
        <v>100</v>
      </c>
      <c r="F2932" s="13">
        <v>100</v>
      </c>
      <c r="G2932" s="13">
        <v>100</v>
      </c>
      <c r="H2932" s="13">
        <v>100</v>
      </c>
      <c r="I2932" s="13">
        <v>0</v>
      </c>
      <c r="J2932" s="13">
        <v>0</v>
      </c>
      <c r="K2932" s="13">
        <v>0</v>
      </c>
      <c r="L2932" s="13">
        <v>0</v>
      </c>
      <c r="M2932" s="13">
        <v>0</v>
      </c>
      <c r="N2932" s="13"/>
      <c r="O2932" s="13"/>
    </row>
    <row r="2933" spans="1:15" x14ac:dyDescent="0.35">
      <c r="A2933" s="12" t="str">
        <f t="shared" si="45"/>
        <v>DISTRIBUCION VOLUMEN X CRITERIO (kg ó litros)Cola RegularBCN AM</v>
      </c>
      <c r="B2933" s="12" t="s">
        <v>119</v>
      </c>
      <c r="C2933" s="12" t="s">
        <v>159</v>
      </c>
      <c r="D2933" s="12" t="s">
        <v>1</v>
      </c>
      <c r="E2933" s="13">
        <v>7.4999355376118224</v>
      </c>
      <c r="F2933" s="13">
        <v>7.6523684336202695</v>
      </c>
      <c r="G2933" s="13">
        <v>8.0084302362317352</v>
      </c>
      <c r="H2933" s="13">
        <v>6.4267675596652181</v>
      </c>
      <c r="I2933" s="13">
        <v>0</v>
      </c>
      <c r="J2933" s="13">
        <v>0</v>
      </c>
      <c r="K2933" s="13">
        <v>0</v>
      </c>
      <c r="L2933" s="13">
        <v>0</v>
      </c>
      <c r="M2933" s="13">
        <v>0</v>
      </c>
      <c r="N2933" s="13"/>
      <c r="O2933" s="13"/>
    </row>
    <row r="2934" spans="1:15" x14ac:dyDescent="0.35">
      <c r="A2934" s="12" t="str">
        <f t="shared" si="45"/>
        <v>DISTRIBUCION VOLUMEN X CRITERIO (kg ó litros)Cola RegularREST.CAT ARAGON</v>
      </c>
      <c r="B2934" s="12" t="s">
        <v>119</v>
      </c>
      <c r="C2934" s="12" t="s">
        <v>159</v>
      </c>
      <c r="D2934" s="12" t="s">
        <v>2</v>
      </c>
      <c r="E2934" s="13">
        <v>10.494350742393967</v>
      </c>
      <c r="F2934" s="13">
        <v>10.680564240757388</v>
      </c>
      <c r="G2934" s="13">
        <v>11.532064125684311</v>
      </c>
      <c r="H2934" s="13">
        <v>12.862836102002914</v>
      </c>
      <c r="I2934" s="13">
        <v>0</v>
      </c>
      <c r="J2934" s="13">
        <v>0</v>
      </c>
      <c r="K2934" s="13">
        <v>0</v>
      </c>
      <c r="L2934" s="13">
        <v>0</v>
      </c>
      <c r="M2934" s="13">
        <v>0</v>
      </c>
      <c r="N2934" s="13"/>
      <c r="O2934" s="13"/>
    </row>
    <row r="2935" spans="1:15" x14ac:dyDescent="0.35">
      <c r="A2935" s="12" t="str">
        <f t="shared" si="45"/>
        <v>DISTRIBUCION VOLUMEN X CRITERIO (kg ó litros)Cola RegularLEVANTE</v>
      </c>
      <c r="B2935" s="12" t="s">
        <v>119</v>
      </c>
      <c r="C2935" s="12" t="s">
        <v>159</v>
      </c>
      <c r="D2935" s="12" t="s">
        <v>3</v>
      </c>
      <c r="E2935" s="13">
        <v>15.858230709164042</v>
      </c>
      <c r="F2935" s="13">
        <v>15.001587496334562</v>
      </c>
      <c r="G2935" s="13">
        <v>17.158806907099226</v>
      </c>
      <c r="H2935" s="13">
        <v>16.575473384671231</v>
      </c>
      <c r="I2935" s="13">
        <v>0</v>
      </c>
      <c r="J2935" s="13">
        <v>0</v>
      </c>
      <c r="K2935" s="13">
        <v>0</v>
      </c>
      <c r="L2935" s="13">
        <v>0</v>
      </c>
      <c r="M2935" s="13">
        <v>0</v>
      </c>
      <c r="N2935" s="13"/>
      <c r="O2935" s="13"/>
    </row>
    <row r="2936" spans="1:15" x14ac:dyDescent="0.35">
      <c r="A2936" s="12" t="str">
        <f t="shared" si="45"/>
        <v>DISTRIBUCION VOLUMEN X CRITERIO (kg ó litros)Cola RegularANDALUCIA</v>
      </c>
      <c r="B2936" s="12" t="s">
        <v>119</v>
      </c>
      <c r="C2936" s="12" t="s">
        <v>159</v>
      </c>
      <c r="D2936" s="12" t="s">
        <v>4</v>
      </c>
      <c r="E2936" s="13">
        <v>23.790013356614239</v>
      </c>
      <c r="F2936" s="13">
        <v>22.70846214547219</v>
      </c>
      <c r="G2936" s="13">
        <v>20.477480858775607</v>
      </c>
      <c r="H2936" s="13">
        <v>21.613913611608073</v>
      </c>
      <c r="I2936" s="13">
        <v>0</v>
      </c>
      <c r="J2936" s="13">
        <v>0</v>
      </c>
      <c r="K2936" s="13">
        <v>0</v>
      </c>
      <c r="L2936" s="13">
        <v>0</v>
      </c>
      <c r="M2936" s="13">
        <v>0</v>
      </c>
      <c r="N2936" s="13"/>
      <c r="O2936" s="13"/>
    </row>
    <row r="2937" spans="1:15" x14ac:dyDescent="0.35">
      <c r="A2937" s="12" t="str">
        <f t="shared" si="45"/>
        <v>DISTRIBUCION VOLUMEN X CRITERIO (kg ó litros)Cola RegularMDD AM</v>
      </c>
      <c r="B2937" s="12" t="s">
        <v>119</v>
      </c>
      <c r="C2937" s="12" t="s">
        <v>159</v>
      </c>
      <c r="D2937" s="12" t="s">
        <v>5</v>
      </c>
      <c r="E2937" s="13">
        <v>13.980219292001259</v>
      </c>
      <c r="F2937" s="13">
        <v>13.054375480792569</v>
      </c>
      <c r="G2937" s="13">
        <v>16.083627263339608</v>
      </c>
      <c r="H2937" s="13">
        <v>18.569799910684161</v>
      </c>
      <c r="I2937" s="13">
        <v>0</v>
      </c>
      <c r="J2937" s="13">
        <v>0</v>
      </c>
      <c r="K2937" s="13">
        <v>0</v>
      </c>
      <c r="L2937" s="13">
        <v>0</v>
      </c>
      <c r="M2937" s="13">
        <v>0</v>
      </c>
      <c r="N2937" s="13"/>
      <c r="O2937" s="13"/>
    </row>
    <row r="2938" spans="1:15" x14ac:dyDescent="0.35">
      <c r="A2938" s="12" t="str">
        <f t="shared" si="45"/>
        <v>DISTRIBUCION VOLUMEN X CRITERIO (kg ó litros)Cola RegularRTO CENTRO</v>
      </c>
      <c r="B2938" s="12" t="s">
        <v>119</v>
      </c>
      <c r="C2938" s="12" t="s">
        <v>159</v>
      </c>
      <c r="D2938" s="12" t="s">
        <v>6</v>
      </c>
      <c r="E2938" s="13">
        <v>10.726846514487043</v>
      </c>
      <c r="F2938" s="13">
        <v>14.220604702543241</v>
      </c>
      <c r="G2938" s="13">
        <v>12.685076347460408</v>
      </c>
      <c r="H2938" s="13">
        <v>9.5884427777586119</v>
      </c>
      <c r="I2938" s="13">
        <v>0</v>
      </c>
      <c r="J2938" s="13">
        <v>0</v>
      </c>
      <c r="K2938" s="13">
        <v>0</v>
      </c>
      <c r="L2938" s="13">
        <v>0</v>
      </c>
      <c r="M2938" s="13">
        <v>0</v>
      </c>
      <c r="N2938" s="13"/>
      <c r="O2938" s="13"/>
    </row>
    <row r="2939" spans="1:15" x14ac:dyDescent="0.35">
      <c r="A2939" s="12" t="str">
        <f t="shared" si="45"/>
        <v>DISTRIBUCION VOLUMEN X CRITERIO (kg ó litros)Cola RegularNORTE-CENTRO</v>
      </c>
      <c r="B2939" s="12" t="s">
        <v>119</v>
      </c>
      <c r="C2939" s="12" t="s">
        <v>159</v>
      </c>
      <c r="D2939" s="12" t="s">
        <v>7</v>
      </c>
      <c r="E2939" s="13">
        <v>9.1090458876175404</v>
      </c>
      <c r="F2939" s="13">
        <v>9.8373671113774765</v>
      </c>
      <c r="G2939" s="13">
        <v>8.5602502380209451</v>
      </c>
      <c r="H2939" s="13">
        <v>8.4429870046442055</v>
      </c>
      <c r="I2939" s="13">
        <v>0</v>
      </c>
      <c r="J2939" s="13">
        <v>0</v>
      </c>
      <c r="K2939" s="13">
        <v>0</v>
      </c>
      <c r="L2939" s="13">
        <v>0</v>
      </c>
      <c r="M2939" s="13">
        <v>0</v>
      </c>
      <c r="N2939" s="13"/>
      <c r="O2939" s="13"/>
    </row>
    <row r="2940" spans="1:15" x14ac:dyDescent="0.35">
      <c r="A2940" s="12" t="str">
        <f t="shared" si="45"/>
        <v>DISTRIBUCION VOLUMEN X CRITERIO (kg ó litros)Cola RegularNOROESTE</v>
      </c>
      <c r="B2940" s="12" t="s">
        <v>119</v>
      </c>
      <c r="C2940" s="12" t="s">
        <v>159</v>
      </c>
      <c r="D2940" s="12" t="s">
        <v>8</v>
      </c>
      <c r="E2940" s="13">
        <v>8.5413592741329474</v>
      </c>
      <c r="F2940" s="13">
        <v>6.8446821427679163</v>
      </c>
      <c r="G2940" s="13">
        <v>5.4942595016657423</v>
      </c>
      <c r="H2940" s="13">
        <v>5.9197698392430897</v>
      </c>
      <c r="I2940" s="13">
        <v>0</v>
      </c>
      <c r="J2940" s="13">
        <v>0</v>
      </c>
      <c r="K2940" s="13">
        <v>0</v>
      </c>
      <c r="L2940" s="13">
        <v>0</v>
      </c>
      <c r="M2940" s="13">
        <v>0</v>
      </c>
      <c r="N2940" s="13"/>
      <c r="O2940" s="13"/>
    </row>
    <row r="2941" spans="1:15" x14ac:dyDescent="0.35">
      <c r="A2941" s="12" t="str">
        <f t="shared" si="45"/>
        <v>DISTRIBUCION VOLUMEN X CRITERIO (kg ó litros)Cola Regular&lt;2MIL</v>
      </c>
      <c r="B2941" s="12" t="s">
        <v>119</v>
      </c>
      <c r="C2941" s="12" t="s">
        <v>159</v>
      </c>
      <c r="D2941" s="12" t="s">
        <v>9</v>
      </c>
      <c r="E2941" s="13">
        <v>7.2803502151267656</v>
      </c>
      <c r="F2941" s="13">
        <v>7.7015724795546125</v>
      </c>
      <c r="G2941" s="13">
        <v>8.0407262137628752</v>
      </c>
      <c r="H2941" s="13">
        <v>8.2042408525506474</v>
      </c>
      <c r="I2941" s="13">
        <v>0</v>
      </c>
      <c r="J2941" s="13">
        <v>0</v>
      </c>
      <c r="K2941" s="13">
        <v>0</v>
      </c>
      <c r="L2941" s="13">
        <v>0</v>
      </c>
      <c r="M2941" s="13">
        <v>0</v>
      </c>
      <c r="N2941" s="13"/>
      <c r="O2941" s="13"/>
    </row>
    <row r="2942" spans="1:15" x14ac:dyDescent="0.35">
      <c r="A2942" s="12" t="str">
        <f t="shared" si="45"/>
        <v>DISTRIBUCION VOLUMEN X CRITERIO (kg ó litros)Cola Regular2-5MIL</v>
      </c>
      <c r="B2942" s="12" t="s">
        <v>119</v>
      </c>
      <c r="C2942" s="12" t="s">
        <v>159</v>
      </c>
      <c r="D2942" s="12" t="s">
        <v>10</v>
      </c>
      <c r="E2942" s="13">
        <v>6.3129641076284342</v>
      </c>
      <c r="F2942" s="13">
        <v>6.2721019699637903</v>
      </c>
      <c r="G2942" s="13">
        <v>5.7879501760376302</v>
      </c>
      <c r="H2942" s="13">
        <v>7.5500683390339303</v>
      </c>
      <c r="I2942" s="13">
        <v>0</v>
      </c>
      <c r="J2942" s="13">
        <v>0</v>
      </c>
      <c r="K2942" s="13">
        <v>0</v>
      </c>
      <c r="L2942" s="13">
        <v>0</v>
      </c>
      <c r="M2942" s="13">
        <v>0</v>
      </c>
      <c r="N2942" s="13"/>
      <c r="O2942" s="13"/>
    </row>
    <row r="2943" spans="1:15" x14ac:dyDescent="0.35">
      <c r="A2943" s="12" t="str">
        <f t="shared" si="45"/>
        <v>DISTRIBUCION VOLUMEN X CRITERIO (kg ó litros)Cola Regular5-10MIL</v>
      </c>
      <c r="B2943" s="12" t="s">
        <v>119</v>
      </c>
      <c r="C2943" s="12" t="s">
        <v>159</v>
      </c>
      <c r="D2943" s="12" t="s">
        <v>11</v>
      </c>
      <c r="E2943" s="13">
        <v>9.1776466737519673</v>
      </c>
      <c r="F2943" s="13">
        <v>8.3670364144793918</v>
      </c>
      <c r="G2943" s="13">
        <v>8.2392618946753515</v>
      </c>
      <c r="H2943" s="13">
        <v>8.8531072686315788</v>
      </c>
      <c r="I2943" s="13">
        <v>0</v>
      </c>
      <c r="J2943" s="13">
        <v>0</v>
      </c>
      <c r="K2943" s="13">
        <v>0</v>
      </c>
      <c r="L2943" s="13">
        <v>0</v>
      </c>
      <c r="M2943" s="13">
        <v>0</v>
      </c>
      <c r="N2943" s="13"/>
      <c r="O2943" s="13"/>
    </row>
    <row r="2944" spans="1:15" x14ac:dyDescent="0.35">
      <c r="A2944" s="12" t="str">
        <f t="shared" si="45"/>
        <v>DISTRIBUCION VOLUMEN X CRITERIO (kg ó litros)Cola Regular10-30MIL</v>
      </c>
      <c r="B2944" s="12" t="s">
        <v>119</v>
      </c>
      <c r="C2944" s="12" t="s">
        <v>159</v>
      </c>
      <c r="D2944" s="12" t="s">
        <v>12</v>
      </c>
      <c r="E2944" s="13">
        <v>19.105438428589402</v>
      </c>
      <c r="F2944" s="13">
        <v>19.763372010986778</v>
      </c>
      <c r="G2944" s="13">
        <v>18.118439766774554</v>
      </c>
      <c r="H2944" s="13">
        <v>14.483509011452487</v>
      </c>
      <c r="I2944" s="13">
        <v>0</v>
      </c>
      <c r="J2944" s="13">
        <v>0</v>
      </c>
      <c r="K2944" s="13">
        <v>0</v>
      </c>
      <c r="L2944" s="13">
        <v>0</v>
      </c>
      <c r="M2944" s="13">
        <v>0</v>
      </c>
      <c r="N2944" s="13"/>
      <c r="O2944" s="13"/>
    </row>
    <row r="2945" spans="1:15" x14ac:dyDescent="0.35">
      <c r="A2945" s="12" t="str">
        <f t="shared" si="45"/>
        <v>DISTRIBUCION VOLUMEN X CRITERIO (kg ó litros)Cola Regular30-100MIL</v>
      </c>
      <c r="B2945" s="12" t="s">
        <v>119</v>
      </c>
      <c r="C2945" s="12" t="s">
        <v>159</v>
      </c>
      <c r="D2945" s="12" t="s">
        <v>13</v>
      </c>
      <c r="E2945" s="13">
        <v>17.752051695019002</v>
      </c>
      <c r="F2945" s="13">
        <v>18.013643792837151</v>
      </c>
      <c r="G2945" s="13">
        <v>18.416275381883384</v>
      </c>
      <c r="H2945" s="13">
        <v>20.223375181282112</v>
      </c>
      <c r="I2945" s="13">
        <v>0</v>
      </c>
      <c r="J2945" s="13">
        <v>0</v>
      </c>
      <c r="K2945" s="13">
        <v>0</v>
      </c>
      <c r="L2945" s="13">
        <v>0</v>
      </c>
      <c r="M2945" s="13">
        <v>0</v>
      </c>
      <c r="N2945" s="13"/>
      <c r="O2945" s="13"/>
    </row>
    <row r="2946" spans="1:15" x14ac:dyDescent="0.35">
      <c r="A2946" s="12" t="str">
        <f t="shared" si="45"/>
        <v>DISTRIBUCION VOLUMEN X CRITERIO (kg ó litros)Cola Regular100-200MIL</v>
      </c>
      <c r="B2946" s="12" t="s">
        <v>119</v>
      </c>
      <c r="C2946" s="12" t="s">
        <v>159</v>
      </c>
      <c r="D2946" s="12" t="s">
        <v>14</v>
      </c>
      <c r="E2946" s="13">
        <v>9.7236901220571212</v>
      </c>
      <c r="F2946" s="13">
        <v>10.561723995959852</v>
      </c>
      <c r="G2946" s="13">
        <v>9.7181016439728563</v>
      </c>
      <c r="H2946" s="13">
        <v>8.5095759664673984</v>
      </c>
      <c r="I2946" s="13">
        <v>0</v>
      </c>
      <c r="J2946" s="13">
        <v>0</v>
      </c>
      <c r="K2946" s="13">
        <v>0</v>
      </c>
      <c r="L2946" s="13">
        <v>0</v>
      </c>
      <c r="M2946" s="13">
        <v>0</v>
      </c>
      <c r="N2946" s="13"/>
      <c r="O2946" s="13"/>
    </row>
    <row r="2947" spans="1:15" x14ac:dyDescent="0.35">
      <c r="A2947" s="12" t="str">
        <f t="shared" si="45"/>
        <v>DISTRIBUCION VOLUMEN X CRITERIO (kg ó litros)Cola Regular200-500MIL</v>
      </c>
      <c r="B2947" s="12" t="s">
        <v>119</v>
      </c>
      <c r="C2947" s="12" t="s">
        <v>159</v>
      </c>
      <c r="D2947" s="12" t="s">
        <v>15</v>
      </c>
      <c r="E2947" s="13">
        <v>13.668569711212692</v>
      </c>
      <c r="F2947" s="13">
        <v>11.092744477395692</v>
      </c>
      <c r="G2947" s="13">
        <v>11.516398862801445</v>
      </c>
      <c r="H2947" s="13">
        <v>11.199191372674457</v>
      </c>
      <c r="I2947" s="13">
        <v>0</v>
      </c>
      <c r="J2947" s="13">
        <v>0</v>
      </c>
      <c r="K2947" s="13">
        <v>0</v>
      </c>
      <c r="L2947" s="13">
        <v>0</v>
      </c>
      <c r="M2947" s="13">
        <v>0</v>
      </c>
      <c r="N2947" s="13"/>
      <c r="O2947" s="13"/>
    </row>
    <row r="2948" spans="1:15" x14ac:dyDescent="0.35">
      <c r="A2948" s="12" t="str">
        <f t="shared" ref="A2948:A3011" si="46">B2948&amp;C2948&amp;D2948</f>
        <v>DISTRIBUCION VOLUMEN X CRITERIO (kg ó litros)Cola Regular&gt;500MIL</v>
      </c>
      <c r="B2948" s="12" t="s">
        <v>119</v>
      </c>
      <c r="C2948" s="12" t="s">
        <v>159</v>
      </c>
      <c r="D2948" s="12" t="s">
        <v>16</v>
      </c>
      <c r="E2948" s="13">
        <v>16.979291037478209</v>
      </c>
      <c r="F2948" s="13">
        <v>18.227809441244165</v>
      </c>
      <c r="G2948" s="13">
        <v>20.162843811238631</v>
      </c>
      <c r="H2948" s="13">
        <v>20.976921128898862</v>
      </c>
      <c r="I2948" s="13">
        <v>0</v>
      </c>
      <c r="J2948" s="13">
        <v>0</v>
      </c>
      <c r="K2948" s="13">
        <v>0</v>
      </c>
      <c r="L2948" s="13">
        <v>0</v>
      </c>
      <c r="M2948" s="13">
        <v>0</v>
      </c>
      <c r="N2948" s="13"/>
      <c r="O2948" s="13"/>
    </row>
    <row r="2949" spans="1:15" x14ac:dyDescent="0.35">
      <c r="A2949" s="12" t="str">
        <f t="shared" si="46"/>
        <v>DISTRIBUCION VOLUMEN X CRITERIO (kg ó litros)Cola RegularDE 15 A 19 AÑOS</v>
      </c>
      <c r="B2949" s="12" t="s">
        <v>119</v>
      </c>
      <c r="C2949" s="12" t="s">
        <v>159</v>
      </c>
      <c r="D2949" s="12" t="s">
        <v>39</v>
      </c>
      <c r="E2949" s="13">
        <v>6.1056984188822998</v>
      </c>
      <c r="F2949" s="13">
        <v>4.6749422270442622</v>
      </c>
      <c r="G2949" s="13">
        <v>4.5085022429931465</v>
      </c>
      <c r="H2949" s="13">
        <v>6.8943757325505919</v>
      </c>
      <c r="I2949" s="13">
        <v>0</v>
      </c>
      <c r="J2949" s="13">
        <v>0</v>
      </c>
      <c r="K2949" s="13">
        <v>0</v>
      </c>
      <c r="L2949" s="13">
        <v>0</v>
      </c>
      <c r="M2949" s="13">
        <v>0</v>
      </c>
      <c r="N2949" s="13"/>
      <c r="O2949" s="13"/>
    </row>
    <row r="2950" spans="1:15" x14ac:dyDescent="0.35">
      <c r="A2950" s="12" t="str">
        <f t="shared" si="46"/>
        <v>DISTRIBUCION VOLUMEN X CRITERIO (kg ó litros)Cola RegularDE 20 A 24 AÑOS</v>
      </c>
      <c r="B2950" s="12" t="s">
        <v>119</v>
      </c>
      <c r="C2950" s="12" t="s">
        <v>159</v>
      </c>
      <c r="D2950" s="12" t="s">
        <v>40</v>
      </c>
      <c r="E2950" s="13">
        <v>6.6801814539764539</v>
      </c>
      <c r="F2950" s="13">
        <v>8.9074083444620538</v>
      </c>
      <c r="G2950" s="13">
        <v>6.0443817759469622</v>
      </c>
      <c r="H2950" s="13">
        <v>3.9577511220678847</v>
      </c>
      <c r="I2950" s="13">
        <v>0</v>
      </c>
      <c r="J2950" s="13">
        <v>0</v>
      </c>
      <c r="K2950" s="13">
        <v>0</v>
      </c>
      <c r="L2950" s="13">
        <v>0</v>
      </c>
      <c r="M2950" s="13">
        <v>0</v>
      </c>
      <c r="N2950" s="13"/>
      <c r="O2950" s="13"/>
    </row>
    <row r="2951" spans="1:15" x14ac:dyDescent="0.35">
      <c r="A2951" s="12" t="str">
        <f t="shared" si="46"/>
        <v>DISTRIBUCION VOLUMEN X CRITERIO (kg ó litros)Cola RegularDE 25 A 34 AÑOS</v>
      </c>
      <c r="B2951" s="12" t="s">
        <v>119</v>
      </c>
      <c r="C2951" s="12" t="s">
        <v>159</v>
      </c>
      <c r="D2951" s="12" t="s">
        <v>41</v>
      </c>
      <c r="E2951" s="13">
        <v>16.701277296583683</v>
      </c>
      <c r="F2951" s="13">
        <v>16.014463079412689</v>
      </c>
      <c r="G2951" s="13">
        <v>13.450884837493618</v>
      </c>
      <c r="H2951" s="13">
        <v>10.473921134692418</v>
      </c>
      <c r="I2951" s="13">
        <v>0</v>
      </c>
      <c r="J2951" s="13">
        <v>0</v>
      </c>
      <c r="K2951" s="13">
        <v>0</v>
      </c>
      <c r="L2951" s="13">
        <v>0</v>
      </c>
      <c r="M2951" s="13">
        <v>0</v>
      </c>
      <c r="N2951" s="13"/>
      <c r="O2951" s="13"/>
    </row>
    <row r="2952" spans="1:15" x14ac:dyDescent="0.35">
      <c r="A2952" s="12" t="str">
        <f t="shared" si="46"/>
        <v>DISTRIBUCION VOLUMEN X CRITERIO (kg ó litros)Cola RegularDE 35 A 49 AÑOS</v>
      </c>
      <c r="B2952" s="12" t="s">
        <v>119</v>
      </c>
      <c r="C2952" s="12" t="s">
        <v>159</v>
      </c>
      <c r="D2952" s="12" t="s">
        <v>42</v>
      </c>
      <c r="E2952" s="13">
        <v>34.006612501705327</v>
      </c>
      <c r="F2952" s="13">
        <v>32.96649641706135</v>
      </c>
      <c r="G2952" s="13">
        <v>32.605417804425976</v>
      </c>
      <c r="H2952" s="13">
        <v>31.900815705528814</v>
      </c>
      <c r="I2952" s="13">
        <v>0</v>
      </c>
      <c r="J2952" s="13">
        <v>0</v>
      </c>
      <c r="K2952" s="13">
        <v>0</v>
      </c>
      <c r="L2952" s="13">
        <v>0</v>
      </c>
      <c r="M2952" s="13">
        <v>0</v>
      </c>
      <c r="N2952" s="13"/>
      <c r="O2952" s="13"/>
    </row>
    <row r="2953" spans="1:15" x14ac:dyDescent="0.35">
      <c r="A2953" s="12" t="str">
        <f t="shared" si="46"/>
        <v>DISTRIBUCION VOLUMEN X CRITERIO (kg ó litros)Cola RegularDE 50 A 59 AÑOS</v>
      </c>
      <c r="B2953" s="12" t="s">
        <v>119</v>
      </c>
      <c r="C2953" s="12" t="s">
        <v>159</v>
      </c>
      <c r="D2953" s="12" t="s">
        <v>43</v>
      </c>
      <c r="E2953" s="13">
        <v>22.768008859112935</v>
      </c>
      <c r="F2953" s="13">
        <v>23.827331302291928</v>
      </c>
      <c r="G2953" s="13">
        <v>28.068936235517278</v>
      </c>
      <c r="H2953" s="13">
        <v>22.549254888992092</v>
      </c>
      <c r="I2953" s="13">
        <v>0</v>
      </c>
      <c r="J2953" s="13">
        <v>0</v>
      </c>
      <c r="K2953" s="13">
        <v>0</v>
      </c>
      <c r="L2953" s="13">
        <v>0</v>
      </c>
      <c r="M2953" s="13">
        <v>0</v>
      </c>
      <c r="N2953" s="13"/>
      <c r="O2953" s="13"/>
    </row>
    <row r="2954" spans="1:15" x14ac:dyDescent="0.35">
      <c r="A2954" s="12" t="str">
        <f t="shared" si="46"/>
        <v>DISTRIBUCION VOLUMEN X CRITERIO (kg ó litros)Cola RegularDE 60 A 75 AÑOS</v>
      </c>
      <c r="B2954" s="12" t="s">
        <v>119</v>
      </c>
      <c r="C2954" s="12" t="s">
        <v>159</v>
      </c>
      <c r="D2954" s="12" t="s">
        <v>44</v>
      </c>
      <c r="E2954" s="13">
        <v>13.738218745190942</v>
      </c>
      <c r="F2954" s="13">
        <v>13.609359827917411</v>
      </c>
      <c r="G2954" s="13">
        <v>15.321873909038237</v>
      </c>
      <c r="H2954" s="13">
        <v>24.223874132067728</v>
      </c>
      <c r="I2954" s="13">
        <v>0</v>
      </c>
      <c r="J2954" s="13">
        <v>0</v>
      </c>
      <c r="K2954" s="13">
        <v>0</v>
      </c>
      <c r="L2954" s="13">
        <v>0</v>
      </c>
      <c r="M2954" s="13">
        <v>0</v>
      </c>
      <c r="N2954" s="13"/>
      <c r="O2954" s="13"/>
    </row>
    <row r="2955" spans="1:15" x14ac:dyDescent="0.35">
      <c r="A2955" s="12" t="str">
        <f t="shared" si="46"/>
        <v>DISTRIBUCION VOLUMEN X CRITERIO (kg ó litros)Cola RegularALTA Y MEDIA ALTA</v>
      </c>
      <c r="B2955" s="12" t="s">
        <v>119</v>
      </c>
      <c r="C2955" s="12" t="s">
        <v>159</v>
      </c>
      <c r="D2955" s="12" t="s">
        <v>17</v>
      </c>
      <c r="E2955" s="13">
        <v>18.357454744551298</v>
      </c>
      <c r="F2955" s="13">
        <v>17.704307403325895</v>
      </c>
      <c r="G2955" s="13">
        <v>18.256159887306566</v>
      </c>
      <c r="H2955" s="13">
        <v>18.072255068260056</v>
      </c>
      <c r="I2955" s="13">
        <v>0</v>
      </c>
      <c r="J2955" s="13">
        <v>0</v>
      </c>
      <c r="K2955" s="13">
        <v>0</v>
      </c>
      <c r="L2955" s="13">
        <v>0</v>
      </c>
      <c r="M2955" s="13">
        <v>0</v>
      </c>
      <c r="N2955" s="13"/>
      <c r="O2955" s="13"/>
    </row>
    <row r="2956" spans="1:15" x14ac:dyDescent="0.35">
      <c r="A2956" s="12" t="str">
        <f t="shared" si="46"/>
        <v>DISTRIBUCION VOLUMEN X CRITERIO (kg ó litros)Cola RegularMEDIA</v>
      </c>
      <c r="B2956" s="12" t="s">
        <v>119</v>
      </c>
      <c r="C2956" s="12" t="s">
        <v>159</v>
      </c>
      <c r="D2956" s="12" t="s">
        <v>18</v>
      </c>
      <c r="E2956" s="13">
        <v>30.233390933962077</v>
      </c>
      <c r="F2956" s="13">
        <v>28.16918545013818</v>
      </c>
      <c r="G2956" s="13">
        <v>29.353874058733819</v>
      </c>
      <c r="H2956" s="13">
        <v>30.729936614791566</v>
      </c>
      <c r="I2956" s="13">
        <v>0</v>
      </c>
      <c r="J2956" s="13">
        <v>0</v>
      </c>
      <c r="K2956" s="13">
        <v>0</v>
      </c>
      <c r="L2956" s="13">
        <v>0</v>
      </c>
      <c r="M2956" s="13">
        <v>0</v>
      </c>
      <c r="N2956" s="13"/>
      <c r="O2956" s="13"/>
    </row>
    <row r="2957" spans="1:15" x14ac:dyDescent="0.35">
      <c r="A2957" s="12" t="str">
        <f t="shared" si="46"/>
        <v>DISTRIBUCION VOLUMEN X CRITERIO (kg ó litros)Cola RegularMEDIA BAJA</v>
      </c>
      <c r="B2957" s="12" t="s">
        <v>119</v>
      </c>
      <c r="C2957" s="12" t="s">
        <v>159</v>
      </c>
      <c r="D2957" s="12" t="s">
        <v>19</v>
      </c>
      <c r="E2957" s="13">
        <v>27.608476861112546</v>
      </c>
      <c r="F2957" s="13">
        <v>27.503504615441155</v>
      </c>
      <c r="G2957" s="13">
        <v>26.728401005796439</v>
      </c>
      <c r="H2957" s="13">
        <v>23.876351008562654</v>
      </c>
      <c r="I2957" s="13">
        <v>0</v>
      </c>
      <c r="J2957" s="13">
        <v>0</v>
      </c>
      <c r="K2957" s="13">
        <v>0</v>
      </c>
      <c r="L2957" s="13">
        <v>0</v>
      </c>
      <c r="M2957" s="13">
        <v>0</v>
      </c>
      <c r="N2957" s="13"/>
      <c r="O2957" s="13"/>
    </row>
    <row r="2958" spans="1:15" x14ac:dyDescent="0.35">
      <c r="A2958" s="12" t="str">
        <f t="shared" si="46"/>
        <v>DISTRIBUCION VOLUMEN X CRITERIO (kg ó litros)Cola RegularBAJA</v>
      </c>
      <c r="B2958" s="12" t="s">
        <v>119</v>
      </c>
      <c r="C2958" s="12" t="s">
        <v>159</v>
      </c>
      <c r="D2958" s="12" t="s">
        <v>20</v>
      </c>
      <c r="E2958" s="13">
        <v>23.800676856901823</v>
      </c>
      <c r="F2958" s="13">
        <v>26.623005031741247</v>
      </c>
      <c r="G2958" s="13">
        <v>25.661564875590681</v>
      </c>
      <c r="H2958" s="13">
        <v>27.321451394635758</v>
      </c>
      <c r="I2958" s="13">
        <v>0</v>
      </c>
      <c r="J2958" s="13">
        <v>0</v>
      </c>
      <c r="K2958" s="13">
        <v>0</v>
      </c>
      <c r="L2958" s="13">
        <v>0</v>
      </c>
      <c r="M2958" s="13">
        <v>0</v>
      </c>
      <c r="N2958" s="13"/>
      <c r="O2958" s="13"/>
    </row>
    <row r="2959" spans="1:15" x14ac:dyDescent="0.35">
      <c r="A2959" s="12" t="str">
        <f t="shared" si="46"/>
        <v>DISTRIBUCION VOLUMEN X CRITERIO (kg ó litros)Cola RegularHOMBRE</v>
      </c>
      <c r="B2959" s="12" t="s">
        <v>119</v>
      </c>
      <c r="C2959" s="12" t="s">
        <v>159</v>
      </c>
      <c r="D2959" s="12" t="s">
        <v>21</v>
      </c>
      <c r="E2959" s="13">
        <v>47.247182472736945</v>
      </c>
      <c r="F2959" s="13">
        <v>48.951921151247149</v>
      </c>
      <c r="G2959" s="13">
        <v>50.78253116807695</v>
      </c>
      <c r="H2959" s="13">
        <v>54.274509902194445</v>
      </c>
      <c r="I2959" s="13">
        <v>0</v>
      </c>
      <c r="J2959" s="13">
        <v>0</v>
      </c>
      <c r="K2959" s="13">
        <v>0</v>
      </c>
      <c r="L2959" s="13">
        <v>0</v>
      </c>
      <c r="M2959" s="13">
        <v>0</v>
      </c>
      <c r="N2959" s="13"/>
      <c r="O2959" s="13"/>
    </row>
    <row r="2960" spans="1:15" x14ac:dyDescent="0.35">
      <c r="A2960" s="12" t="str">
        <f t="shared" si="46"/>
        <v>DISTRIBUCION VOLUMEN X CRITERIO (kg ó litros)Cola RegularMUJER</v>
      </c>
      <c r="B2960" s="12" t="s">
        <v>119</v>
      </c>
      <c r="C2960" s="12" t="s">
        <v>159</v>
      </c>
      <c r="D2960" s="12" t="s">
        <v>22</v>
      </c>
      <c r="E2960" s="13">
        <v>52.752819245804005</v>
      </c>
      <c r="F2960" s="13">
        <v>51.048082161095188</v>
      </c>
      <c r="G2960" s="13">
        <v>49.217462661838923</v>
      </c>
      <c r="H2960" s="13">
        <v>45.725477449870347</v>
      </c>
      <c r="I2960" s="13">
        <v>0</v>
      </c>
      <c r="J2960" s="13">
        <v>0</v>
      </c>
      <c r="K2960" s="13">
        <v>0</v>
      </c>
      <c r="L2960" s="13">
        <v>0</v>
      </c>
      <c r="M2960" s="13">
        <v>0</v>
      </c>
      <c r="N2960" s="13"/>
      <c r="O2960" s="13"/>
    </row>
    <row r="2961" spans="1:15" x14ac:dyDescent="0.35">
      <c r="A2961" s="12" t="str">
        <f t="shared" si="46"/>
        <v>DISTRIBUCION VOLUMEN X CRITERIO (kg ó litros)Light/ZeroT.ESPAÑA</v>
      </c>
      <c r="B2961" s="12" t="s">
        <v>119</v>
      </c>
      <c r="C2961" s="12" t="s">
        <v>160</v>
      </c>
      <c r="D2961" s="12" t="s">
        <v>36</v>
      </c>
      <c r="E2961" s="13">
        <v>100</v>
      </c>
      <c r="F2961" s="13">
        <v>100</v>
      </c>
      <c r="G2961" s="13">
        <v>100</v>
      </c>
      <c r="H2961" s="13">
        <v>100</v>
      </c>
      <c r="I2961" s="13">
        <v>0</v>
      </c>
      <c r="J2961" s="13">
        <v>0</v>
      </c>
      <c r="K2961" s="13">
        <v>0</v>
      </c>
      <c r="L2961" s="13">
        <v>0</v>
      </c>
      <c r="M2961" s="13">
        <v>0</v>
      </c>
      <c r="N2961" s="13"/>
      <c r="O2961" s="13"/>
    </row>
    <row r="2962" spans="1:15" x14ac:dyDescent="0.35">
      <c r="A2962" s="12" t="str">
        <f t="shared" si="46"/>
        <v>DISTRIBUCION VOLUMEN X CRITERIO (kg ó litros)Light/ZeroBCN AM</v>
      </c>
      <c r="B2962" s="12" t="s">
        <v>119</v>
      </c>
      <c r="C2962" s="12" t="s">
        <v>160</v>
      </c>
      <c r="D2962" s="12" t="s">
        <v>1</v>
      </c>
      <c r="E2962" s="13">
        <v>10.40137870348951</v>
      </c>
      <c r="F2962" s="13">
        <v>11.669362597080079</v>
      </c>
      <c r="G2962" s="13">
        <v>10.08763754009026</v>
      </c>
      <c r="H2962" s="13">
        <v>11.851716496791783</v>
      </c>
      <c r="I2962" s="13">
        <v>0</v>
      </c>
      <c r="J2962" s="13">
        <v>0</v>
      </c>
      <c r="K2962" s="13">
        <v>0</v>
      </c>
      <c r="L2962" s="13">
        <v>0</v>
      </c>
      <c r="M2962" s="13">
        <v>0</v>
      </c>
      <c r="N2962" s="13"/>
      <c r="O2962" s="13"/>
    </row>
    <row r="2963" spans="1:15" x14ac:dyDescent="0.35">
      <c r="A2963" s="12" t="str">
        <f t="shared" si="46"/>
        <v>DISTRIBUCION VOLUMEN X CRITERIO (kg ó litros)Light/ZeroREST.CAT ARAGON</v>
      </c>
      <c r="B2963" s="12" t="s">
        <v>119</v>
      </c>
      <c r="C2963" s="12" t="s">
        <v>160</v>
      </c>
      <c r="D2963" s="12" t="s">
        <v>2</v>
      </c>
      <c r="E2963" s="13">
        <v>10.893045072722888</v>
      </c>
      <c r="F2963" s="13">
        <v>11.008511572675312</v>
      </c>
      <c r="G2963" s="13">
        <v>9.4387691375692526</v>
      </c>
      <c r="H2963" s="13">
        <v>11.201126040801753</v>
      </c>
      <c r="I2963" s="13">
        <v>0</v>
      </c>
      <c r="J2963" s="13">
        <v>0</v>
      </c>
      <c r="K2963" s="13">
        <v>0</v>
      </c>
      <c r="L2963" s="13">
        <v>0</v>
      </c>
      <c r="M2963" s="13">
        <v>0</v>
      </c>
      <c r="N2963" s="13"/>
      <c r="O2963" s="13"/>
    </row>
    <row r="2964" spans="1:15" x14ac:dyDescent="0.35">
      <c r="A2964" s="12" t="str">
        <f t="shared" si="46"/>
        <v>DISTRIBUCION VOLUMEN X CRITERIO (kg ó litros)Light/ZeroLEVANTE</v>
      </c>
      <c r="B2964" s="12" t="s">
        <v>119</v>
      </c>
      <c r="C2964" s="12" t="s">
        <v>160</v>
      </c>
      <c r="D2964" s="12" t="s">
        <v>3</v>
      </c>
      <c r="E2964" s="13">
        <v>14.847658732489439</v>
      </c>
      <c r="F2964" s="13">
        <v>15.303857087229684</v>
      </c>
      <c r="G2964" s="13">
        <v>16.51032254074007</v>
      </c>
      <c r="H2964" s="13">
        <v>16.128983111597218</v>
      </c>
      <c r="I2964" s="13">
        <v>0</v>
      </c>
      <c r="J2964" s="13">
        <v>0</v>
      </c>
      <c r="K2964" s="13">
        <v>0</v>
      </c>
      <c r="L2964" s="13">
        <v>0</v>
      </c>
      <c r="M2964" s="13">
        <v>0</v>
      </c>
      <c r="N2964" s="13"/>
      <c r="O2964" s="13"/>
    </row>
    <row r="2965" spans="1:15" x14ac:dyDescent="0.35">
      <c r="A2965" s="12" t="str">
        <f t="shared" si="46"/>
        <v>DISTRIBUCION VOLUMEN X CRITERIO (kg ó litros)Light/ZeroANDALUCIA</v>
      </c>
      <c r="B2965" s="12" t="s">
        <v>119</v>
      </c>
      <c r="C2965" s="12" t="s">
        <v>160</v>
      </c>
      <c r="D2965" s="12" t="s">
        <v>4</v>
      </c>
      <c r="E2965" s="13">
        <v>22.150008630730454</v>
      </c>
      <c r="F2965" s="13">
        <v>20.115820608023355</v>
      </c>
      <c r="G2965" s="13">
        <v>20.705651390067413</v>
      </c>
      <c r="H2965" s="13">
        <v>19.680819060658592</v>
      </c>
      <c r="I2965" s="13">
        <v>0</v>
      </c>
      <c r="J2965" s="13">
        <v>0</v>
      </c>
      <c r="K2965" s="13">
        <v>0</v>
      </c>
      <c r="L2965" s="13">
        <v>0</v>
      </c>
      <c r="M2965" s="13">
        <v>0</v>
      </c>
      <c r="N2965" s="13"/>
      <c r="O2965" s="13"/>
    </row>
    <row r="2966" spans="1:15" x14ac:dyDescent="0.35">
      <c r="A2966" s="12" t="str">
        <f t="shared" si="46"/>
        <v>DISTRIBUCION VOLUMEN X CRITERIO (kg ó litros)Light/ZeroMDD AM</v>
      </c>
      <c r="B2966" s="12" t="s">
        <v>119</v>
      </c>
      <c r="C2966" s="12" t="s">
        <v>160</v>
      </c>
      <c r="D2966" s="12" t="s">
        <v>5</v>
      </c>
      <c r="E2966" s="13">
        <v>20.655820249021748</v>
      </c>
      <c r="F2966" s="13">
        <v>19.799394161590421</v>
      </c>
      <c r="G2966" s="13">
        <v>19.435010855883259</v>
      </c>
      <c r="H2966" s="13">
        <v>20.679081035691585</v>
      </c>
      <c r="I2966" s="13">
        <v>0</v>
      </c>
      <c r="J2966" s="13">
        <v>0</v>
      </c>
      <c r="K2966" s="13">
        <v>0</v>
      </c>
      <c r="L2966" s="13">
        <v>0</v>
      </c>
      <c r="M2966" s="13">
        <v>0</v>
      </c>
      <c r="N2966" s="13"/>
      <c r="O2966" s="13"/>
    </row>
    <row r="2967" spans="1:15" x14ac:dyDescent="0.35">
      <c r="A2967" s="12" t="str">
        <f t="shared" si="46"/>
        <v>DISTRIBUCION VOLUMEN X CRITERIO (kg ó litros)Light/ZeroRTO CENTRO</v>
      </c>
      <c r="B2967" s="12" t="s">
        <v>119</v>
      </c>
      <c r="C2967" s="12" t="s">
        <v>160</v>
      </c>
      <c r="D2967" s="12" t="s">
        <v>6</v>
      </c>
      <c r="E2967" s="13">
        <v>9.2437915510337305</v>
      </c>
      <c r="F2967" s="13">
        <v>11.432119260460643</v>
      </c>
      <c r="G2967" s="13">
        <v>12.985416406910938</v>
      </c>
      <c r="H2967" s="13">
        <v>10.205168312070912</v>
      </c>
      <c r="I2967" s="13">
        <v>0</v>
      </c>
      <c r="J2967" s="13">
        <v>0</v>
      </c>
      <c r="K2967" s="13">
        <v>0</v>
      </c>
      <c r="L2967" s="13">
        <v>0</v>
      </c>
      <c r="M2967" s="13">
        <v>0</v>
      </c>
      <c r="N2967" s="13"/>
      <c r="O2967" s="13"/>
    </row>
    <row r="2968" spans="1:15" x14ac:dyDescent="0.35">
      <c r="A2968" s="12" t="str">
        <f t="shared" si="46"/>
        <v>DISTRIBUCION VOLUMEN X CRITERIO (kg ó litros)Light/ZeroNORTE-CENTRO</v>
      </c>
      <c r="B2968" s="12" t="s">
        <v>119</v>
      </c>
      <c r="C2968" s="12" t="s">
        <v>160</v>
      </c>
      <c r="D2968" s="12" t="s">
        <v>7</v>
      </c>
      <c r="E2968" s="13">
        <v>5.7072345398249089</v>
      </c>
      <c r="F2968" s="13">
        <v>4.9484940073622772</v>
      </c>
      <c r="G2968" s="13">
        <v>5.5226834256586237</v>
      </c>
      <c r="H2968" s="13">
        <v>5.1566503330335545</v>
      </c>
      <c r="I2968" s="13">
        <v>0</v>
      </c>
      <c r="J2968" s="13">
        <v>0</v>
      </c>
      <c r="K2968" s="13">
        <v>0</v>
      </c>
      <c r="L2968" s="13">
        <v>0</v>
      </c>
      <c r="M2968" s="13">
        <v>0</v>
      </c>
      <c r="N2968" s="13"/>
      <c r="O2968" s="13"/>
    </row>
    <row r="2969" spans="1:15" x14ac:dyDescent="0.35">
      <c r="A2969" s="12" t="str">
        <f t="shared" si="46"/>
        <v>DISTRIBUCION VOLUMEN X CRITERIO (kg ó litros)Light/ZeroNOROESTE</v>
      </c>
      <c r="B2969" s="12" t="s">
        <v>119</v>
      </c>
      <c r="C2969" s="12" t="s">
        <v>160</v>
      </c>
      <c r="D2969" s="12" t="s">
        <v>8</v>
      </c>
      <c r="E2969" s="13">
        <v>6.1010560404798984</v>
      </c>
      <c r="F2969" s="13">
        <v>5.7224405390735003</v>
      </c>
      <c r="G2969" s="13">
        <v>5.3145132220862026</v>
      </c>
      <c r="H2969" s="13">
        <v>5.0964532010221966</v>
      </c>
      <c r="I2969" s="13">
        <v>0</v>
      </c>
      <c r="J2969" s="13">
        <v>0</v>
      </c>
      <c r="K2969" s="13">
        <v>0</v>
      </c>
      <c r="L2969" s="13">
        <v>0</v>
      </c>
      <c r="M2969" s="13">
        <v>0</v>
      </c>
      <c r="N2969" s="13"/>
      <c r="O2969" s="13"/>
    </row>
    <row r="2970" spans="1:15" x14ac:dyDescent="0.35">
      <c r="A2970" s="12" t="str">
        <f t="shared" si="46"/>
        <v>DISTRIBUCION VOLUMEN X CRITERIO (kg ó litros)Light/Zero&lt;2MIL</v>
      </c>
      <c r="B2970" s="12" t="s">
        <v>119</v>
      </c>
      <c r="C2970" s="12" t="s">
        <v>160</v>
      </c>
      <c r="D2970" s="12" t="s">
        <v>9</v>
      </c>
      <c r="E2970" s="13">
        <v>5.0145001176578932</v>
      </c>
      <c r="F2970" s="13">
        <v>4.9954632281541063</v>
      </c>
      <c r="G2970" s="13">
        <v>4.0542300297344553</v>
      </c>
      <c r="H2970" s="13">
        <v>4.0133987683668382</v>
      </c>
      <c r="I2970" s="13">
        <v>0</v>
      </c>
      <c r="J2970" s="13">
        <v>0</v>
      </c>
      <c r="K2970" s="13">
        <v>0</v>
      </c>
      <c r="L2970" s="13">
        <v>0</v>
      </c>
      <c r="M2970" s="13">
        <v>0</v>
      </c>
      <c r="N2970" s="13"/>
      <c r="O2970" s="13"/>
    </row>
    <row r="2971" spans="1:15" x14ac:dyDescent="0.35">
      <c r="A2971" s="12" t="str">
        <f t="shared" si="46"/>
        <v>DISTRIBUCION VOLUMEN X CRITERIO (kg ó litros)Light/Zero2-5MIL</v>
      </c>
      <c r="B2971" s="12" t="s">
        <v>119</v>
      </c>
      <c r="C2971" s="12" t="s">
        <v>160</v>
      </c>
      <c r="D2971" s="12" t="s">
        <v>10</v>
      </c>
      <c r="E2971" s="13">
        <v>5.2382745121066137</v>
      </c>
      <c r="F2971" s="13">
        <v>6.1680333625504957</v>
      </c>
      <c r="G2971" s="13">
        <v>4.4233197777223054</v>
      </c>
      <c r="H2971" s="13">
        <v>4.1176412926248673</v>
      </c>
      <c r="I2971" s="13">
        <v>0</v>
      </c>
      <c r="J2971" s="13">
        <v>0</v>
      </c>
      <c r="K2971" s="13">
        <v>0</v>
      </c>
      <c r="L2971" s="13">
        <v>0</v>
      </c>
      <c r="M2971" s="13">
        <v>0</v>
      </c>
      <c r="N2971" s="13"/>
      <c r="O2971" s="13"/>
    </row>
    <row r="2972" spans="1:15" x14ac:dyDescent="0.35">
      <c r="A2972" s="12" t="str">
        <f t="shared" si="46"/>
        <v>DISTRIBUCION VOLUMEN X CRITERIO (kg ó litros)Light/Zero5-10MIL</v>
      </c>
      <c r="B2972" s="12" t="s">
        <v>119</v>
      </c>
      <c r="C2972" s="12" t="s">
        <v>160</v>
      </c>
      <c r="D2972" s="12" t="s">
        <v>11</v>
      </c>
      <c r="E2972" s="13">
        <v>7.2653543855425236</v>
      </c>
      <c r="F2972" s="13">
        <v>5.2658197235180531</v>
      </c>
      <c r="G2972" s="13">
        <v>7.364343278904931</v>
      </c>
      <c r="H2972" s="13">
        <v>7.1484451354351384</v>
      </c>
      <c r="I2972" s="13">
        <v>0</v>
      </c>
      <c r="J2972" s="13">
        <v>0</v>
      </c>
      <c r="K2972" s="13">
        <v>0</v>
      </c>
      <c r="L2972" s="13">
        <v>0</v>
      </c>
      <c r="M2972" s="13">
        <v>0</v>
      </c>
      <c r="N2972" s="13"/>
      <c r="O2972" s="13"/>
    </row>
    <row r="2973" spans="1:15" x14ac:dyDescent="0.35">
      <c r="A2973" s="12" t="str">
        <f t="shared" si="46"/>
        <v>DISTRIBUCION VOLUMEN X CRITERIO (kg ó litros)Light/Zero10-30MIL</v>
      </c>
      <c r="B2973" s="12" t="s">
        <v>119</v>
      </c>
      <c r="C2973" s="12" t="s">
        <v>160</v>
      </c>
      <c r="D2973" s="12" t="s">
        <v>12</v>
      </c>
      <c r="E2973" s="13">
        <v>18.053460843681005</v>
      </c>
      <c r="F2973" s="13">
        <v>16.705075253615895</v>
      </c>
      <c r="G2973" s="13">
        <v>17.44245923905051</v>
      </c>
      <c r="H2973" s="13">
        <v>16.254640173839618</v>
      </c>
      <c r="I2973" s="13">
        <v>0</v>
      </c>
      <c r="J2973" s="13">
        <v>0</v>
      </c>
      <c r="K2973" s="13">
        <v>0</v>
      </c>
      <c r="L2973" s="13">
        <v>0</v>
      </c>
      <c r="M2973" s="13">
        <v>0</v>
      </c>
      <c r="N2973" s="13"/>
      <c r="O2973" s="13"/>
    </row>
    <row r="2974" spans="1:15" x14ac:dyDescent="0.35">
      <c r="A2974" s="12" t="str">
        <f t="shared" si="46"/>
        <v>DISTRIBUCION VOLUMEN X CRITERIO (kg ó litros)Light/Zero30-100MIL</v>
      </c>
      <c r="B2974" s="12" t="s">
        <v>119</v>
      </c>
      <c r="C2974" s="12" t="s">
        <v>160</v>
      </c>
      <c r="D2974" s="12" t="s">
        <v>13</v>
      </c>
      <c r="E2974" s="13">
        <v>21.232331591833454</v>
      </c>
      <c r="F2974" s="13">
        <v>21.874789568717237</v>
      </c>
      <c r="G2974" s="13">
        <v>22.585423162661943</v>
      </c>
      <c r="H2974" s="13">
        <v>22.909592596058957</v>
      </c>
      <c r="I2974" s="13">
        <v>0</v>
      </c>
      <c r="J2974" s="13">
        <v>0</v>
      </c>
      <c r="K2974" s="13">
        <v>0</v>
      </c>
      <c r="L2974" s="13">
        <v>0</v>
      </c>
      <c r="M2974" s="13">
        <v>0</v>
      </c>
      <c r="N2974" s="13"/>
      <c r="O2974" s="13"/>
    </row>
    <row r="2975" spans="1:15" x14ac:dyDescent="0.35">
      <c r="A2975" s="12" t="str">
        <f t="shared" si="46"/>
        <v>DISTRIBUCION VOLUMEN X CRITERIO (kg ó litros)Light/Zero100-200MIL</v>
      </c>
      <c r="B2975" s="12" t="s">
        <v>119</v>
      </c>
      <c r="C2975" s="12" t="s">
        <v>160</v>
      </c>
      <c r="D2975" s="12" t="s">
        <v>14</v>
      </c>
      <c r="E2975" s="13">
        <v>10.41276864043752</v>
      </c>
      <c r="F2975" s="13">
        <v>9.3848216345492883</v>
      </c>
      <c r="G2975" s="13">
        <v>9.269429446956698</v>
      </c>
      <c r="H2975" s="13">
        <v>9.7702555312353194</v>
      </c>
      <c r="I2975" s="13">
        <v>0</v>
      </c>
      <c r="J2975" s="13">
        <v>0</v>
      </c>
      <c r="K2975" s="13">
        <v>0</v>
      </c>
      <c r="L2975" s="13">
        <v>0</v>
      </c>
      <c r="M2975" s="13">
        <v>0</v>
      </c>
      <c r="N2975" s="13"/>
      <c r="O2975" s="13"/>
    </row>
    <row r="2976" spans="1:15" x14ac:dyDescent="0.35">
      <c r="A2976" s="12" t="str">
        <f t="shared" si="46"/>
        <v>DISTRIBUCION VOLUMEN X CRITERIO (kg ó litros)Light/Zero200-500MIL</v>
      </c>
      <c r="B2976" s="12" t="s">
        <v>119</v>
      </c>
      <c r="C2976" s="12" t="s">
        <v>160</v>
      </c>
      <c r="D2976" s="12" t="s">
        <v>15</v>
      </c>
      <c r="E2976" s="13">
        <v>10.646453213564484</v>
      </c>
      <c r="F2976" s="13">
        <v>10.99884969041976</v>
      </c>
      <c r="G2976" s="13">
        <v>11.557405721603782</v>
      </c>
      <c r="H2976" s="13">
        <v>11.854177622712921</v>
      </c>
      <c r="I2976" s="13">
        <v>0</v>
      </c>
      <c r="J2976" s="13">
        <v>0</v>
      </c>
      <c r="K2976" s="13">
        <v>0</v>
      </c>
      <c r="L2976" s="13">
        <v>0</v>
      </c>
      <c r="M2976" s="13">
        <v>0</v>
      </c>
      <c r="N2976" s="13"/>
      <c r="O2976" s="13"/>
    </row>
    <row r="2977" spans="1:15" x14ac:dyDescent="0.35">
      <c r="A2977" s="12" t="str">
        <f t="shared" si="46"/>
        <v>DISTRIBUCION VOLUMEN X CRITERIO (kg ó litros)Light/Zero&gt;500MIL</v>
      </c>
      <c r="B2977" s="12" t="s">
        <v>119</v>
      </c>
      <c r="C2977" s="12" t="s">
        <v>160</v>
      </c>
      <c r="D2977" s="12" t="s">
        <v>16</v>
      </c>
      <c r="E2977" s="13">
        <v>22.136848103176924</v>
      </c>
      <c r="F2977" s="13">
        <v>24.607148198382916</v>
      </c>
      <c r="G2977" s="13">
        <v>23.303396489516754</v>
      </c>
      <c r="H2977" s="13">
        <v>23.931844347432516</v>
      </c>
      <c r="I2977" s="13">
        <v>0</v>
      </c>
      <c r="J2977" s="13">
        <v>0</v>
      </c>
      <c r="K2977" s="13">
        <v>0</v>
      </c>
      <c r="L2977" s="13">
        <v>0</v>
      </c>
      <c r="M2977" s="13">
        <v>0</v>
      </c>
      <c r="N2977" s="13"/>
      <c r="O2977" s="13"/>
    </row>
    <row r="2978" spans="1:15" x14ac:dyDescent="0.35">
      <c r="A2978" s="12" t="str">
        <f t="shared" si="46"/>
        <v>DISTRIBUCION VOLUMEN X CRITERIO (kg ó litros)Light/ZeroDE 15 A 19 AÑOS</v>
      </c>
      <c r="B2978" s="12" t="s">
        <v>119</v>
      </c>
      <c r="C2978" s="12" t="s">
        <v>160</v>
      </c>
      <c r="D2978" s="12" t="s">
        <v>39</v>
      </c>
      <c r="E2978" s="13">
        <v>1.7513599212658857</v>
      </c>
      <c r="F2978" s="13">
        <v>1.2209816606626549</v>
      </c>
      <c r="G2978" s="13">
        <v>2.4255950657854224</v>
      </c>
      <c r="H2978" s="13">
        <v>2.1284362069111671</v>
      </c>
      <c r="I2978" s="13">
        <v>0</v>
      </c>
      <c r="J2978" s="13">
        <v>0</v>
      </c>
      <c r="K2978" s="13">
        <v>0</v>
      </c>
      <c r="L2978" s="13">
        <v>0</v>
      </c>
      <c r="M2978" s="13">
        <v>0</v>
      </c>
      <c r="N2978" s="13"/>
      <c r="O2978" s="13"/>
    </row>
    <row r="2979" spans="1:15" x14ac:dyDescent="0.35">
      <c r="A2979" s="12" t="str">
        <f t="shared" si="46"/>
        <v>DISTRIBUCION VOLUMEN X CRITERIO (kg ó litros)Light/ZeroDE 20 A 24 AÑOS</v>
      </c>
      <c r="B2979" s="12" t="s">
        <v>119</v>
      </c>
      <c r="C2979" s="12" t="s">
        <v>160</v>
      </c>
      <c r="D2979" s="12" t="s">
        <v>40</v>
      </c>
      <c r="E2979" s="13">
        <v>3.3359200222214316</v>
      </c>
      <c r="F2979" s="13">
        <v>3.9154471058903075</v>
      </c>
      <c r="G2979" s="13">
        <v>2.9214982769414664</v>
      </c>
      <c r="H2979" s="13">
        <v>3.2967316837272498</v>
      </c>
      <c r="I2979" s="13">
        <v>0</v>
      </c>
      <c r="J2979" s="13">
        <v>0</v>
      </c>
      <c r="K2979" s="13">
        <v>0</v>
      </c>
      <c r="L2979" s="13">
        <v>0</v>
      </c>
      <c r="M2979" s="13">
        <v>0</v>
      </c>
      <c r="N2979" s="13"/>
      <c r="O2979" s="13"/>
    </row>
    <row r="2980" spans="1:15" x14ac:dyDescent="0.35">
      <c r="A2980" s="12" t="str">
        <f t="shared" si="46"/>
        <v>DISTRIBUCION VOLUMEN X CRITERIO (kg ó litros)Light/ZeroDE 25 A 34 AÑOS</v>
      </c>
      <c r="B2980" s="12" t="s">
        <v>119</v>
      </c>
      <c r="C2980" s="12" t="s">
        <v>160</v>
      </c>
      <c r="D2980" s="12" t="s">
        <v>41</v>
      </c>
      <c r="E2980" s="13">
        <v>11.634183940879895</v>
      </c>
      <c r="F2980" s="13">
        <v>11.647457769366236</v>
      </c>
      <c r="G2980" s="13">
        <v>13.038205984567938</v>
      </c>
      <c r="H2980" s="13">
        <v>11.667597580287456</v>
      </c>
      <c r="I2980" s="13">
        <v>0</v>
      </c>
      <c r="J2980" s="13">
        <v>0</v>
      </c>
      <c r="K2980" s="13">
        <v>0</v>
      </c>
      <c r="L2980" s="13">
        <v>0</v>
      </c>
      <c r="M2980" s="13">
        <v>0</v>
      </c>
      <c r="N2980" s="13"/>
      <c r="O2980" s="13"/>
    </row>
    <row r="2981" spans="1:15" x14ac:dyDescent="0.35">
      <c r="A2981" s="12" t="str">
        <f t="shared" si="46"/>
        <v>DISTRIBUCION VOLUMEN X CRITERIO (kg ó litros)Light/ZeroDE 35 A 49 AÑOS</v>
      </c>
      <c r="B2981" s="12" t="s">
        <v>119</v>
      </c>
      <c r="C2981" s="12" t="s">
        <v>160</v>
      </c>
      <c r="D2981" s="12" t="s">
        <v>42</v>
      </c>
      <c r="E2981" s="13">
        <v>40.87135923470445</v>
      </c>
      <c r="F2981" s="13">
        <v>38.876924478510233</v>
      </c>
      <c r="G2981" s="13">
        <v>36.417521002726524</v>
      </c>
      <c r="H2981" s="13">
        <v>36.624387890009814</v>
      </c>
      <c r="I2981" s="13">
        <v>0</v>
      </c>
      <c r="J2981" s="13">
        <v>0</v>
      </c>
      <c r="K2981" s="13">
        <v>0</v>
      </c>
      <c r="L2981" s="13">
        <v>0</v>
      </c>
      <c r="M2981" s="13">
        <v>0</v>
      </c>
      <c r="N2981" s="13"/>
      <c r="O2981" s="13"/>
    </row>
    <row r="2982" spans="1:15" x14ac:dyDescent="0.35">
      <c r="A2982" s="12" t="str">
        <f t="shared" si="46"/>
        <v>DISTRIBUCION VOLUMEN X CRITERIO (kg ó litros)Light/ZeroDE 50 A 59 AÑOS</v>
      </c>
      <c r="B2982" s="12" t="s">
        <v>119</v>
      </c>
      <c r="C2982" s="12" t="s">
        <v>160</v>
      </c>
      <c r="D2982" s="12" t="s">
        <v>43</v>
      </c>
      <c r="E2982" s="13">
        <v>25.14025788378077</v>
      </c>
      <c r="F2982" s="13">
        <v>24.87226201531691</v>
      </c>
      <c r="G2982" s="13">
        <v>26.025239825089308</v>
      </c>
      <c r="H2982" s="13">
        <v>25.634849767606578</v>
      </c>
      <c r="I2982" s="13">
        <v>0</v>
      </c>
      <c r="J2982" s="13">
        <v>0</v>
      </c>
      <c r="K2982" s="13">
        <v>0</v>
      </c>
      <c r="L2982" s="13">
        <v>0</v>
      </c>
      <c r="M2982" s="13">
        <v>0</v>
      </c>
      <c r="N2982" s="13"/>
      <c r="O2982" s="13"/>
    </row>
    <row r="2983" spans="1:15" x14ac:dyDescent="0.35">
      <c r="A2983" s="12" t="str">
        <f t="shared" si="46"/>
        <v>DISTRIBUCION VOLUMEN X CRITERIO (kg ó litros)Light/ZeroDE 60 A 75 AÑOS</v>
      </c>
      <c r="B2983" s="12" t="s">
        <v>119</v>
      </c>
      <c r="C2983" s="12" t="s">
        <v>160</v>
      </c>
      <c r="D2983" s="12" t="s">
        <v>44</v>
      </c>
      <c r="E2983" s="13">
        <v>17.266912848028966</v>
      </c>
      <c r="F2983" s="13">
        <v>19.466921074864054</v>
      </c>
      <c r="G2983" s="13">
        <v>19.171948296573142</v>
      </c>
      <c r="H2983" s="13">
        <v>20.647993455421478</v>
      </c>
      <c r="I2983" s="13">
        <v>0</v>
      </c>
      <c r="J2983" s="13">
        <v>0</v>
      </c>
      <c r="K2983" s="13">
        <v>0</v>
      </c>
      <c r="L2983" s="13">
        <v>0</v>
      </c>
      <c r="M2983" s="13">
        <v>0</v>
      </c>
      <c r="N2983" s="13"/>
      <c r="O2983" s="13"/>
    </row>
    <row r="2984" spans="1:15" x14ac:dyDescent="0.35">
      <c r="A2984" s="12" t="str">
        <f t="shared" si="46"/>
        <v>DISTRIBUCION VOLUMEN X CRITERIO (kg ó litros)Light/ZeroALTA Y MEDIA ALTA</v>
      </c>
      <c r="B2984" s="12" t="s">
        <v>119</v>
      </c>
      <c r="C2984" s="12" t="s">
        <v>160</v>
      </c>
      <c r="D2984" s="12" t="s">
        <v>17</v>
      </c>
      <c r="E2984" s="13">
        <v>24.437409653197793</v>
      </c>
      <c r="F2984" s="13">
        <v>24.685497255031418</v>
      </c>
      <c r="G2984" s="13">
        <v>28.485700452793395</v>
      </c>
      <c r="H2984" s="13">
        <v>26.990188687299749</v>
      </c>
      <c r="I2984" s="13">
        <v>0</v>
      </c>
      <c r="J2984" s="13">
        <v>0</v>
      </c>
      <c r="K2984" s="13">
        <v>0</v>
      </c>
      <c r="L2984" s="13">
        <v>0</v>
      </c>
      <c r="M2984" s="13">
        <v>0</v>
      </c>
      <c r="N2984" s="13"/>
      <c r="O2984" s="13"/>
    </row>
    <row r="2985" spans="1:15" x14ac:dyDescent="0.35">
      <c r="A2985" s="12" t="str">
        <f t="shared" si="46"/>
        <v>DISTRIBUCION VOLUMEN X CRITERIO (kg ó litros)Light/ZeroMEDIA</v>
      </c>
      <c r="B2985" s="12" t="s">
        <v>119</v>
      </c>
      <c r="C2985" s="12" t="s">
        <v>160</v>
      </c>
      <c r="D2985" s="12" t="s">
        <v>18</v>
      </c>
      <c r="E2985" s="13">
        <v>37.678330009011439</v>
      </c>
      <c r="F2985" s="13">
        <v>35.917279888787583</v>
      </c>
      <c r="G2985" s="13">
        <v>35.445063303217751</v>
      </c>
      <c r="H2985" s="13">
        <v>34.361426672755492</v>
      </c>
      <c r="I2985" s="13">
        <v>0</v>
      </c>
      <c r="J2985" s="13">
        <v>0</v>
      </c>
      <c r="K2985" s="13">
        <v>0</v>
      </c>
      <c r="L2985" s="13">
        <v>0</v>
      </c>
      <c r="M2985" s="13">
        <v>0</v>
      </c>
      <c r="N2985" s="13"/>
      <c r="O2985" s="13"/>
    </row>
    <row r="2986" spans="1:15" x14ac:dyDescent="0.35">
      <c r="A2986" s="12" t="str">
        <f t="shared" si="46"/>
        <v>DISTRIBUCION VOLUMEN X CRITERIO (kg ó litros)Light/ZeroMEDIA BAJA</v>
      </c>
      <c r="B2986" s="12" t="s">
        <v>119</v>
      </c>
      <c r="C2986" s="12" t="s">
        <v>160</v>
      </c>
      <c r="D2986" s="12" t="s">
        <v>19</v>
      </c>
      <c r="E2986" s="13">
        <v>22.097142280417913</v>
      </c>
      <c r="F2986" s="13">
        <v>23.100847756824123</v>
      </c>
      <c r="G2986" s="13">
        <v>22.13180296182485</v>
      </c>
      <c r="H2986" s="13">
        <v>27.1447586156375</v>
      </c>
      <c r="I2986" s="13">
        <v>0</v>
      </c>
      <c r="J2986" s="13">
        <v>0</v>
      </c>
      <c r="K2986" s="13">
        <v>0</v>
      </c>
      <c r="L2986" s="13">
        <v>0</v>
      </c>
      <c r="M2986" s="13">
        <v>0</v>
      </c>
      <c r="N2986" s="13"/>
      <c r="O2986" s="13"/>
    </row>
    <row r="2987" spans="1:15" x14ac:dyDescent="0.35">
      <c r="A2987" s="12" t="str">
        <f t="shared" si="46"/>
        <v>DISTRIBUCION VOLUMEN X CRITERIO (kg ó litros)Light/ZeroBAJA</v>
      </c>
      <c r="B2987" s="12" t="s">
        <v>119</v>
      </c>
      <c r="C2987" s="12" t="s">
        <v>160</v>
      </c>
      <c r="D2987" s="12" t="s">
        <v>20</v>
      </c>
      <c r="E2987" s="13">
        <v>15.787110883672975</v>
      </c>
      <c r="F2987" s="13">
        <v>16.296374520798025</v>
      </c>
      <c r="G2987" s="13">
        <v>13.937442210715547</v>
      </c>
      <c r="H2987" s="13">
        <v>11.503623221577616</v>
      </c>
      <c r="I2987" s="13">
        <v>0</v>
      </c>
      <c r="J2987" s="13">
        <v>0</v>
      </c>
      <c r="K2987" s="13">
        <v>0</v>
      </c>
      <c r="L2987" s="13">
        <v>0</v>
      </c>
      <c r="M2987" s="13">
        <v>0</v>
      </c>
      <c r="N2987" s="13"/>
      <c r="O2987" s="13"/>
    </row>
    <row r="2988" spans="1:15" x14ac:dyDescent="0.35">
      <c r="A2988" s="12" t="str">
        <f t="shared" si="46"/>
        <v>DISTRIBUCION VOLUMEN X CRITERIO (kg ó litros)Light/ZeroHOMBRE</v>
      </c>
      <c r="B2988" s="12" t="s">
        <v>119</v>
      </c>
      <c r="C2988" s="12" t="s">
        <v>160</v>
      </c>
      <c r="D2988" s="12" t="s">
        <v>21</v>
      </c>
      <c r="E2988" s="13">
        <v>44.760708971162835</v>
      </c>
      <c r="F2988" s="13">
        <v>44.593649706953158</v>
      </c>
      <c r="G2988" s="13">
        <v>47.088901585836354</v>
      </c>
      <c r="H2988" s="13">
        <v>51.350914670572138</v>
      </c>
      <c r="I2988" s="13">
        <v>0</v>
      </c>
      <c r="J2988" s="13">
        <v>0</v>
      </c>
      <c r="K2988" s="13">
        <v>0</v>
      </c>
      <c r="L2988" s="13">
        <v>0</v>
      </c>
      <c r="M2988" s="13">
        <v>0</v>
      </c>
      <c r="N2988" s="13"/>
      <c r="O2988" s="13"/>
    </row>
    <row r="2989" spans="1:15" x14ac:dyDescent="0.35">
      <c r="A2989" s="12" t="str">
        <f t="shared" si="46"/>
        <v>DISTRIBUCION VOLUMEN X CRITERIO (kg ó litros)Light/ZeroMUJER</v>
      </c>
      <c r="B2989" s="12" t="s">
        <v>119</v>
      </c>
      <c r="C2989" s="12" t="s">
        <v>160</v>
      </c>
      <c r="D2989" s="12" t="s">
        <v>22</v>
      </c>
      <c r="E2989" s="13">
        <v>55.239271067606232</v>
      </c>
      <c r="F2989" s="13">
        <v>55.406349218981134</v>
      </c>
      <c r="G2989" s="13">
        <v>52.911103188483388</v>
      </c>
      <c r="H2989" s="13">
        <v>48.64907766924707</v>
      </c>
      <c r="I2989" s="13">
        <v>0</v>
      </c>
      <c r="J2989" s="13">
        <v>0</v>
      </c>
      <c r="K2989" s="13">
        <v>0</v>
      </c>
      <c r="L2989" s="13">
        <v>0</v>
      </c>
      <c r="M2989" s="13">
        <v>0</v>
      </c>
      <c r="N2989" s="13"/>
      <c r="O2989" s="13"/>
    </row>
    <row r="2990" spans="1:15" x14ac:dyDescent="0.35">
      <c r="A2990" s="12" t="str">
        <f t="shared" si="46"/>
        <v>DISTRIBUCION VOLUMEN X CRITERIO (kg ó litros)Otra Variedad ColaT.ESPAÑA</v>
      </c>
      <c r="B2990" s="12" t="s">
        <v>119</v>
      </c>
      <c r="C2990" s="12" t="s">
        <v>161</v>
      </c>
      <c r="D2990" s="12" t="s">
        <v>36</v>
      </c>
      <c r="E2990" s="13">
        <v>100</v>
      </c>
      <c r="F2990" s="13">
        <v>100</v>
      </c>
      <c r="G2990" s="13" t="s">
        <v>212</v>
      </c>
      <c r="H2990" s="13" t="s">
        <v>212</v>
      </c>
      <c r="I2990" s="13">
        <v>0</v>
      </c>
      <c r="J2990" s="13">
        <v>0</v>
      </c>
      <c r="K2990" s="13">
        <v>0</v>
      </c>
      <c r="L2990" s="13">
        <v>0</v>
      </c>
      <c r="M2990" s="13">
        <v>0</v>
      </c>
      <c r="N2990" s="13"/>
      <c r="O2990" s="13"/>
    </row>
    <row r="2991" spans="1:15" x14ac:dyDescent="0.35">
      <c r="A2991" s="12" t="str">
        <f t="shared" si="46"/>
        <v>DISTRIBUCION VOLUMEN X CRITERIO (kg ó litros)Otra Variedad ColaBCN AM</v>
      </c>
      <c r="B2991" s="12" t="s">
        <v>119</v>
      </c>
      <c r="C2991" s="12" t="s">
        <v>161</v>
      </c>
      <c r="D2991" s="12" t="s">
        <v>1</v>
      </c>
      <c r="E2991" s="13">
        <v>7.5177989246902523</v>
      </c>
      <c r="F2991" s="13">
        <v>17.576528554607059</v>
      </c>
      <c r="G2991" s="13" t="s">
        <v>212</v>
      </c>
      <c r="H2991" s="13" t="s">
        <v>212</v>
      </c>
      <c r="I2991" s="13">
        <v>0</v>
      </c>
      <c r="J2991" s="13">
        <v>0</v>
      </c>
      <c r="K2991" s="13">
        <v>0</v>
      </c>
      <c r="L2991" s="13">
        <v>0</v>
      </c>
      <c r="M2991" s="13">
        <v>0</v>
      </c>
      <c r="N2991" s="13"/>
      <c r="O2991" s="13"/>
    </row>
    <row r="2992" spans="1:15" x14ac:dyDescent="0.35">
      <c r="A2992" s="12" t="str">
        <f t="shared" si="46"/>
        <v>DISTRIBUCION VOLUMEN X CRITERIO (kg ó litros)Otra Variedad ColaREST.CAT ARAGON</v>
      </c>
      <c r="B2992" s="12" t="s">
        <v>119</v>
      </c>
      <c r="C2992" s="12" t="s">
        <v>161</v>
      </c>
      <c r="D2992" s="12" t="s">
        <v>2</v>
      </c>
      <c r="E2992" s="13">
        <v>8.547552899698907</v>
      </c>
      <c r="F2992" s="13">
        <v>6.3632273483675004</v>
      </c>
      <c r="G2992" s="13" t="s">
        <v>212</v>
      </c>
      <c r="H2992" s="13" t="s">
        <v>212</v>
      </c>
      <c r="I2992" s="13">
        <v>0</v>
      </c>
      <c r="J2992" s="13">
        <v>0</v>
      </c>
      <c r="K2992" s="13">
        <v>0</v>
      </c>
      <c r="L2992" s="13">
        <v>0</v>
      </c>
      <c r="M2992" s="13">
        <v>0</v>
      </c>
      <c r="N2992" s="13"/>
      <c r="O2992" s="13"/>
    </row>
    <row r="2993" spans="1:15" x14ac:dyDescent="0.35">
      <c r="A2993" s="12" t="str">
        <f t="shared" si="46"/>
        <v>DISTRIBUCION VOLUMEN X CRITERIO (kg ó litros)Otra Variedad ColaLEVANTE</v>
      </c>
      <c r="B2993" s="12" t="s">
        <v>119</v>
      </c>
      <c r="C2993" s="12" t="s">
        <v>161</v>
      </c>
      <c r="D2993" s="12" t="s">
        <v>3</v>
      </c>
      <c r="E2993" s="13">
        <v>22.09926276624163</v>
      </c>
      <c r="F2993" s="13">
        <v>24.55848357967179</v>
      </c>
      <c r="G2993" s="13" t="s">
        <v>212</v>
      </c>
      <c r="H2993" s="13" t="s">
        <v>212</v>
      </c>
      <c r="I2993" s="13">
        <v>0</v>
      </c>
      <c r="J2993" s="13">
        <v>0</v>
      </c>
      <c r="K2993" s="13">
        <v>0</v>
      </c>
      <c r="L2993" s="13">
        <v>0</v>
      </c>
      <c r="M2993" s="13">
        <v>0</v>
      </c>
      <c r="N2993" s="13"/>
      <c r="O2993" s="13"/>
    </row>
    <row r="2994" spans="1:15" x14ac:dyDescent="0.35">
      <c r="A2994" s="12" t="str">
        <f t="shared" si="46"/>
        <v>DISTRIBUCION VOLUMEN X CRITERIO (kg ó litros)Otra Variedad ColaANDALUCIA</v>
      </c>
      <c r="B2994" s="12" t="s">
        <v>119</v>
      </c>
      <c r="C2994" s="12" t="s">
        <v>161</v>
      </c>
      <c r="D2994" s="12" t="s">
        <v>4</v>
      </c>
      <c r="E2994" s="13">
        <v>30.38246542523078</v>
      </c>
      <c r="F2994" s="13">
        <v>27.475556736267929</v>
      </c>
      <c r="G2994" s="13" t="s">
        <v>212</v>
      </c>
      <c r="H2994" s="13" t="s">
        <v>212</v>
      </c>
      <c r="I2994" s="13">
        <v>0</v>
      </c>
      <c r="J2994" s="13">
        <v>0</v>
      </c>
      <c r="K2994" s="13">
        <v>0</v>
      </c>
      <c r="L2994" s="13">
        <v>0</v>
      </c>
      <c r="M2994" s="13">
        <v>0</v>
      </c>
      <c r="N2994" s="13"/>
      <c r="O2994" s="13"/>
    </row>
    <row r="2995" spans="1:15" x14ac:dyDescent="0.35">
      <c r="A2995" s="12" t="str">
        <f t="shared" si="46"/>
        <v>DISTRIBUCION VOLUMEN X CRITERIO (kg ó litros)Otra Variedad ColaMDD AM</v>
      </c>
      <c r="B2995" s="12" t="s">
        <v>119</v>
      </c>
      <c r="C2995" s="12" t="s">
        <v>161</v>
      </c>
      <c r="D2995" s="12" t="s">
        <v>5</v>
      </c>
      <c r="E2995" s="13">
        <v>9.8822165327331888</v>
      </c>
      <c r="F2995" s="13">
        <v>12.753647725344011</v>
      </c>
      <c r="G2995" s="13" t="s">
        <v>212</v>
      </c>
      <c r="H2995" s="13" t="s">
        <v>212</v>
      </c>
      <c r="I2995" s="13">
        <v>0</v>
      </c>
      <c r="J2995" s="13">
        <v>0</v>
      </c>
      <c r="K2995" s="13">
        <v>0</v>
      </c>
      <c r="L2995" s="13">
        <v>0</v>
      </c>
      <c r="M2995" s="13">
        <v>0</v>
      </c>
      <c r="N2995" s="13"/>
      <c r="O2995" s="13"/>
    </row>
    <row r="2996" spans="1:15" x14ac:dyDescent="0.35">
      <c r="A2996" s="12" t="str">
        <f t="shared" si="46"/>
        <v>DISTRIBUCION VOLUMEN X CRITERIO (kg ó litros)Otra Variedad ColaRTO CENTRO</v>
      </c>
      <c r="B2996" s="12" t="s">
        <v>119</v>
      </c>
      <c r="C2996" s="12" t="s">
        <v>161</v>
      </c>
      <c r="D2996" s="12" t="s">
        <v>6</v>
      </c>
      <c r="E2996" s="13">
        <v>5.4520943311354735</v>
      </c>
      <c r="F2996" s="13">
        <v>5.4618425028344291</v>
      </c>
      <c r="G2996" s="13" t="s">
        <v>212</v>
      </c>
      <c r="H2996" s="13" t="s">
        <v>212</v>
      </c>
      <c r="I2996" s="13">
        <v>0</v>
      </c>
      <c r="J2996" s="13">
        <v>0</v>
      </c>
      <c r="K2996" s="13">
        <v>0</v>
      </c>
      <c r="L2996" s="13">
        <v>0</v>
      </c>
      <c r="M2996" s="13">
        <v>0</v>
      </c>
      <c r="N2996" s="13"/>
      <c r="O2996" s="13"/>
    </row>
    <row r="2997" spans="1:15" x14ac:dyDescent="0.35">
      <c r="A2997" s="12" t="str">
        <f t="shared" si="46"/>
        <v>DISTRIBUCION VOLUMEN X CRITERIO (kg ó litros)Otra Variedad ColaNORTE-CENTRO</v>
      </c>
      <c r="B2997" s="12" t="s">
        <v>119</v>
      </c>
      <c r="C2997" s="12" t="s">
        <v>161</v>
      </c>
      <c r="D2997" s="12" t="s">
        <v>7</v>
      </c>
      <c r="E2997" s="13">
        <v>6.949157058572565</v>
      </c>
      <c r="F2997" s="13">
        <v>5.810694227093907</v>
      </c>
      <c r="G2997" s="13" t="s">
        <v>212</v>
      </c>
      <c r="H2997" s="13" t="s">
        <v>212</v>
      </c>
      <c r="I2997" s="13">
        <v>0</v>
      </c>
      <c r="J2997" s="13">
        <v>0</v>
      </c>
      <c r="K2997" s="13">
        <v>0</v>
      </c>
      <c r="L2997" s="13">
        <v>0</v>
      </c>
      <c r="M2997" s="13">
        <v>0</v>
      </c>
      <c r="N2997" s="13"/>
      <c r="O2997" s="13"/>
    </row>
    <row r="2998" spans="1:15" x14ac:dyDescent="0.35">
      <c r="A2998" s="12" t="str">
        <f t="shared" si="46"/>
        <v>DISTRIBUCION VOLUMEN X CRITERIO (kg ó litros)Otra Variedad ColaNOROESTE</v>
      </c>
      <c r="B2998" s="12" t="s">
        <v>119</v>
      </c>
      <c r="C2998" s="12" t="s">
        <v>161</v>
      </c>
      <c r="D2998" s="12" t="s">
        <v>8</v>
      </c>
      <c r="E2998" s="13">
        <v>9.1694508885607977</v>
      </c>
      <c r="F2998" s="13" t="s">
        <v>212</v>
      </c>
      <c r="G2998" s="13" t="s">
        <v>212</v>
      </c>
      <c r="H2998" s="13" t="s">
        <v>212</v>
      </c>
      <c r="I2998" s="13">
        <v>0</v>
      </c>
      <c r="J2998" s="13">
        <v>0</v>
      </c>
      <c r="K2998" s="13">
        <v>0</v>
      </c>
      <c r="L2998" s="13">
        <v>0</v>
      </c>
      <c r="M2998" s="13">
        <v>0</v>
      </c>
      <c r="N2998" s="13"/>
      <c r="O2998" s="13"/>
    </row>
    <row r="2999" spans="1:15" x14ac:dyDescent="0.35">
      <c r="A2999" s="12" t="str">
        <f t="shared" si="46"/>
        <v>DISTRIBUCION VOLUMEN X CRITERIO (kg ó litros)Otra Variedad Cola&lt;2MIL</v>
      </c>
      <c r="B2999" s="12" t="s">
        <v>119</v>
      </c>
      <c r="C2999" s="12" t="s">
        <v>161</v>
      </c>
      <c r="D2999" s="12" t="s">
        <v>9</v>
      </c>
      <c r="E2999" s="13">
        <v>5.0667017412218369</v>
      </c>
      <c r="F2999" s="13" t="s">
        <v>212</v>
      </c>
      <c r="G2999" s="13" t="s">
        <v>212</v>
      </c>
      <c r="H2999" s="13" t="s">
        <v>212</v>
      </c>
      <c r="I2999" s="13">
        <v>0</v>
      </c>
      <c r="J2999" s="13">
        <v>0</v>
      </c>
      <c r="K2999" s="13">
        <v>0</v>
      </c>
      <c r="L2999" s="13">
        <v>0</v>
      </c>
      <c r="M2999" s="13">
        <v>0</v>
      </c>
      <c r="N2999" s="13"/>
      <c r="O2999" s="13"/>
    </row>
    <row r="3000" spans="1:15" x14ac:dyDescent="0.35">
      <c r="A3000" s="12" t="str">
        <f t="shared" si="46"/>
        <v>DISTRIBUCION VOLUMEN X CRITERIO (kg ó litros)Otra Variedad Cola2-5MIL</v>
      </c>
      <c r="B3000" s="12" t="s">
        <v>119</v>
      </c>
      <c r="C3000" s="12" t="s">
        <v>161</v>
      </c>
      <c r="D3000" s="12" t="s">
        <v>10</v>
      </c>
      <c r="E3000" s="13">
        <v>10.276085303450982</v>
      </c>
      <c r="F3000" s="13">
        <v>10.793429703063026</v>
      </c>
      <c r="G3000" s="13" t="s">
        <v>212</v>
      </c>
      <c r="H3000" s="13" t="s">
        <v>212</v>
      </c>
      <c r="I3000" s="13">
        <v>0</v>
      </c>
      <c r="J3000" s="13">
        <v>0</v>
      </c>
      <c r="K3000" s="13">
        <v>0</v>
      </c>
      <c r="L3000" s="13">
        <v>0</v>
      </c>
      <c r="M3000" s="13">
        <v>0</v>
      </c>
      <c r="N3000" s="13"/>
      <c r="O3000" s="13"/>
    </row>
    <row r="3001" spans="1:15" x14ac:dyDescent="0.35">
      <c r="A3001" s="12" t="str">
        <f t="shared" si="46"/>
        <v>DISTRIBUCION VOLUMEN X CRITERIO (kg ó litros)Otra Variedad Cola5-10MIL</v>
      </c>
      <c r="B3001" s="12" t="s">
        <v>119</v>
      </c>
      <c r="C3001" s="12" t="s">
        <v>161</v>
      </c>
      <c r="D3001" s="12" t="s">
        <v>11</v>
      </c>
      <c r="E3001" s="13">
        <v>4.4124511215531879</v>
      </c>
      <c r="F3001" s="13">
        <v>1.3068797597008164</v>
      </c>
      <c r="G3001" s="13" t="s">
        <v>212</v>
      </c>
      <c r="H3001" s="13" t="s">
        <v>212</v>
      </c>
      <c r="I3001" s="13">
        <v>0</v>
      </c>
      <c r="J3001" s="13">
        <v>0</v>
      </c>
      <c r="K3001" s="13">
        <v>0</v>
      </c>
      <c r="L3001" s="13">
        <v>0</v>
      </c>
      <c r="M3001" s="13">
        <v>0</v>
      </c>
      <c r="N3001" s="13"/>
      <c r="O3001" s="13"/>
    </row>
    <row r="3002" spans="1:15" x14ac:dyDescent="0.35">
      <c r="A3002" s="12" t="str">
        <f t="shared" si="46"/>
        <v>DISTRIBUCION VOLUMEN X CRITERIO (kg ó litros)Otra Variedad Cola10-30MIL</v>
      </c>
      <c r="B3002" s="12" t="s">
        <v>119</v>
      </c>
      <c r="C3002" s="12" t="s">
        <v>161</v>
      </c>
      <c r="D3002" s="12" t="s">
        <v>12</v>
      </c>
      <c r="E3002" s="13">
        <v>10.154037211741493</v>
      </c>
      <c r="F3002" s="13">
        <v>15.067137261001683</v>
      </c>
      <c r="G3002" s="13" t="s">
        <v>212</v>
      </c>
      <c r="H3002" s="13" t="s">
        <v>212</v>
      </c>
      <c r="I3002" s="13">
        <v>0</v>
      </c>
      <c r="J3002" s="13">
        <v>0</v>
      </c>
      <c r="K3002" s="13">
        <v>0</v>
      </c>
      <c r="L3002" s="13">
        <v>0</v>
      </c>
      <c r="M3002" s="13">
        <v>0</v>
      </c>
      <c r="N3002" s="13"/>
      <c r="O3002" s="13"/>
    </row>
    <row r="3003" spans="1:15" x14ac:dyDescent="0.35">
      <c r="A3003" s="12" t="str">
        <f t="shared" si="46"/>
        <v>DISTRIBUCION VOLUMEN X CRITERIO (kg ó litros)Otra Variedad Cola30-100MIL</v>
      </c>
      <c r="B3003" s="12" t="s">
        <v>119</v>
      </c>
      <c r="C3003" s="12" t="s">
        <v>161</v>
      </c>
      <c r="D3003" s="12" t="s">
        <v>13</v>
      </c>
      <c r="E3003" s="13">
        <v>26.148184000488627</v>
      </c>
      <c r="F3003" s="13">
        <v>35.385875680157824</v>
      </c>
      <c r="G3003" s="13" t="s">
        <v>212</v>
      </c>
      <c r="H3003" s="13" t="s">
        <v>212</v>
      </c>
      <c r="I3003" s="13">
        <v>0</v>
      </c>
      <c r="J3003" s="13">
        <v>0</v>
      </c>
      <c r="K3003" s="13">
        <v>0</v>
      </c>
      <c r="L3003" s="13">
        <v>0</v>
      </c>
      <c r="M3003" s="13">
        <v>0</v>
      </c>
      <c r="N3003" s="13"/>
      <c r="O3003" s="13"/>
    </row>
    <row r="3004" spans="1:15" x14ac:dyDescent="0.35">
      <c r="A3004" s="12" t="str">
        <f t="shared" si="46"/>
        <v>DISTRIBUCION VOLUMEN X CRITERIO (kg ó litros)Otra Variedad Cola100-200MIL</v>
      </c>
      <c r="B3004" s="12" t="s">
        <v>119</v>
      </c>
      <c r="C3004" s="12" t="s">
        <v>161</v>
      </c>
      <c r="D3004" s="12" t="s">
        <v>14</v>
      </c>
      <c r="E3004" s="13">
        <v>4.9202139720631441</v>
      </c>
      <c r="F3004" s="13">
        <v>3.9537636676224563</v>
      </c>
      <c r="G3004" s="13" t="s">
        <v>212</v>
      </c>
      <c r="H3004" s="13" t="s">
        <v>212</v>
      </c>
      <c r="I3004" s="13">
        <v>0</v>
      </c>
      <c r="J3004" s="13">
        <v>0</v>
      </c>
      <c r="K3004" s="13">
        <v>0</v>
      </c>
      <c r="L3004" s="13">
        <v>0</v>
      </c>
      <c r="M3004" s="13">
        <v>0</v>
      </c>
      <c r="N3004" s="13"/>
      <c r="O3004" s="13"/>
    </row>
    <row r="3005" spans="1:15" x14ac:dyDescent="0.35">
      <c r="A3005" s="12" t="str">
        <f t="shared" si="46"/>
        <v>DISTRIBUCION VOLUMEN X CRITERIO (kg ó litros)Otra Variedad Cola200-500MIL</v>
      </c>
      <c r="B3005" s="12" t="s">
        <v>119</v>
      </c>
      <c r="C3005" s="12" t="s">
        <v>161</v>
      </c>
      <c r="D3005" s="12" t="s">
        <v>15</v>
      </c>
      <c r="E3005" s="13">
        <v>15.35476780145798</v>
      </c>
      <c r="F3005" s="13">
        <v>24.838428895520774</v>
      </c>
      <c r="G3005" s="13" t="s">
        <v>212</v>
      </c>
      <c r="H3005" s="13" t="s">
        <v>212</v>
      </c>
      <c r="I3005" s="13">
        <v>0</v>
      </c>
      <c r="J3005" s="13">
        <v>0</v>
      </c>
      <c r="K3005" s="13">
        <v>0</v>
      </c>
      <c r="L3005" s="13">
        <v>0</v>
      </c>
      <c r="M3005" s="13">
        <v>0</v>
      </c>
      <c r="N3005" s="13"/>
      <c r="O3005" s="13"/>
    </row>
    <row r="3006" spans="1:15" x14ac:dyDescent="0.35">
      <c r="A3006" s="12" t="str">
        <f t="shared" si="46"/>
        <v>DISTRIBUCION VOLUMEN X CRITERIO (kg ó litros)Otra Variedad Cola&gt;500MIL</v>
      </c>
      <c r="B3006" s="12" t="s">
        <v>119</v>
      </c>
      <c r="C3006" s="12" t="s">
        <v>161</v>
      </c>
      <c r="D3006" s="12" t="s">
        <v>16</v>
      </c>
      <c r="E3006" s="13">
        <v>23.667552285953505</v>
      </c>
      <c r="F3006" s="13">
        <v>8.6544784571532283</v>
      </c>
      <c r="G3006" s="13" t="s">
        <v>212</v>
      </c>
      <c r="H3006" s="13" t="s">
        <v>212</v>
      </c>
      <c r="I3006" s="13">
        <v>0</v>
      </c>
      <c r="J3006" s="13">
        <v>0</v>
      </c>
      <c r="K3006" s="13">
        <v>0</v>
      </c>
      <c r="L3006" s="13">
        <v>0</v>
      </c>
      <c r="M3006" s="13">
        <v>0</v>
      </c>
      <c r="N3006" s="13"/>
      <c r="O3006" s="13"/>
    </row>
    <row r="3007" spans="1:15" x14ac:dyDescent="0.35">
      <c r="A3007" s="12" t="str">
        <f t="shared" si="46"/>
        <v>DISTRIBUCION VOLUMEN X CRITERIO (kg ó litros)Otra Variedad ColaDE 15 A 19 AÑOS</v>
      </c>
      <c r="B3007" s="12" t="s">
        <v>119</v>
      </c>
      <c r="C3007" s="12" t="s">
        <v>161</v>
      </c>
      <c r="D3007" s="12" t="s">
        <v>39</v>
      </c>
      <c r="E3007" s="13">
        <v>20.479072087030158</v>
      </c>
      <c r="F3007" s="13" t="s">
        <v>212</v>
      </c>
      <c r="G3007" s="13" t="s">
        <v>212</v>
      </c>
      <c r="H3007" s="13" t="s">
        <v>212</v>
      </c>
      <c r="I3007" s="13">
        <v>0</v>
      </c>
      <c r="J3007" s="13">
        <v>0</v>
      </c>
      <c r="K3007" s="13">
        <v>0</v>
      </c>
      <c r="L3007" s="13">
        <v>0</v>
      </c>
      <c r="M3007" s="13">
        <v>0</v>
      </c>
      <c r="N3007" s="13"/>
      <c r="O3007" s="13"/>
    </row>
    <row r="3008" spans="1:15" x14ac:dyDescent="0.35">
      <c r="A3008" s="12" t="str">
        <f t="shared" si="46"/>
        <v>DISTRIBUCION VOLUMEN X CRITERIO (kg ó litros)Otra Variedad ColaDE 20 A 24 AÑOS</v>
      </c>
      <c r="B3008" s="12" t="s">
        <v>119</v>
      </c>
      <c r="C3008" s="12" t="s">
        <v>161</v>
      </c>
      <c r="D3008" s="12" t="s">
        <v>40</v>
      </c>
      <c r="E3008" s="13">
        <v>19.082261419063169</v>
      </c>
      <c r="F3008" s="13">
        <v>25.953943181788702</v>
      </c>
      <c r="G3008" s="13" t="s">
        <v>212</v>
      </c>
      <c r="H3008" s="13" t="s">
        <v>212</v>
      </c>
      <c r="I3008" s="13">
        <v>0</v>
      </c>
      <c r="J3008" s="13">
        <v>0</v>
      </c>
      <c r="K3008" s="13">
        <v>0</v>
      </c>
      <c r="L3008" s="13">
        <v>0</v>
      </c>
      <c r="M3008" s="13">
        <v>0</v>
      </c>
      <c r="N3008" s="13"/>
      <c r="O3008" s="13"/>
    </row>
    <row r="3009" spans="1:15" x14ac:dyDescent="0.35">
      <c r="A3009" s="12" t="str">
        <f t="shared" si="46"/>
        <v>DISTRIBUCION VOLUMEN X CRITERIO (kg ó litros)Otra Variedad ColaDE 25 A 34 AÑOS</v>
      </c>
      <c r="B3009" s="12" t="s">
        <v>119</v>
      </c>
      <c r="C3009" s="12" t="s">
        <v>161</v>
      </c>
      <c r="D3009" s="12" t="s">
        <v>41</v>
      </c>
      <c r="E3009" s="13">
        <v>18.049509511253852</v>
      </c>
      <c r="F3009" s="13">
        <v>30.64228694893934</v>
      </c>
      <c r="G3009" s="13" t="s">
        <v>212</v>
      </c>
      <c r="H3009" s="13" t="s">
        <v>212</v>
      </c>
      <c r="I3009" s="13">
        <v>0</v>
      </c>
      <c r="J3009" s="13">
        <v>0</v>
      </c>
      <c r="K3009" s="13">
        <v>0</v>
      </c>
      <c r="L3009" s="13">
        <v>0</v>
      </c>
      <c r="M3009" s="13">
        <v>0</v>
      </c>
      <c r="N3009" s="13"/>
      <c r="O3009" s="13"/>
    </row>
    <row r="3010" spans="1:15" x14ac:dyDescent="0.35">
      <c r="A3010" s="12" t="str">
        <f t="shared" si="46"/>
        <v>DISTRIBUCION VOLUMEN X CRITERIO (kg ó litros)Otra Variedad ColaDE 35 A 49 AÑOS</v>
      </c>
      <c r="B3010" s="12" t="s">
        <v>119</v>
      </c>
      <c r="C3010" s="12" t="s">
        <v>161</v>
      </c>
      <c r="D3010" s="12" t="s">
        <v>42</v>
      </c>
      <c r="E3010" s="13">
        <v>20.175709760948585</v>
      </c>
      <c r="F3010" s="13">
        <v>11.66527729604551</v>
      </c>
      <c r="G3010" s="13" t="s">
        <v>212</v>
      </c>
      <c r="H3010" s="13" t="s">
        <v>212</v>
      </c>
      <c r="I3010" s="13">
        <v>0</v>
      </c>
      <c r="J3010" s="13">
        <v>0</v>
      </c>
      <c r="K3010" s="13">
        <v>0</v>
      </c>
      <c r="L3010" s="13">
        <v>0</v>
      </c>
      <c r="M3010" s="13">
        <v>0</v>
      </c>
      <c r="N3010" s="13"/>
      <c r="O3010" s="13"/>
    </row>
    <row r="3011" spans="1:15" x14ac:dyDescent="0.35">
      <c r="A3011" s="12" t="str">
        <f t="shared" si="46"/>
        <v>DISTRIBUCION VOLUMEN X CRITERIO (kg ó litros)Otra Variedad ColaDE 50 A 59 AÑOS</v>
      </c>
      <c r="B3011" s="12" t="s">
        <v>119</v>
      </c>
      <c r="C3011" s="12" t="s">
        <v>161</v>
      </c>
      <c r="D3011" s="12" t="s">
        <v>43</v>
      </c>
      <c r="E3011" s="13">
        <v>10.903826464883371</v>
      </c>
      <c r="F3011" s="13">
        <v>21.435997304077144</v>
      </c>
      <c r="G3011" s="13" t="s">
        <v>212</v>
      </c>
      <c r="H3011" s="13" t="s">
        <v>212</v>
      </c>
      <c r="I3011" s="13">
        <v>0</v>
      </c>
      <c r="J3011" s="13">
        <v>0</v>
      </c>
      <c r="K3011" s="13">
        <v>0</v>
      </c>
      <c r="L3011" s="13">
        <v>0</v>
      </c>
      <c r="M3011" s="13">
        <v>0</v>
      </c>
      <c r="N3011" s="13"/>
      <c r="O3011" s="13"/>
    </row>
    <row r="3012" spans="1:15" x14ac:dyDescent="0.35">
      <c r="A3012" s="12" t="str">
        <f t="shared" ref="A3012:A3075" si="47">B3012&amp;C3012&amp;D3012</f>
        <v>DISTRIBUCION VOLUMEN X CRITERIO (kg ó litros)Otra Variedad ColaDE 60 A 75 AÑOS</v>
      </c>
      <c r="B3012" s="12" t="s">
        <v>119</v>
      </c>
      <c r="C3012" s="12" t="s">
        <v>161</v>
      </c>
      <c r="D3012" s="12" t="s">
        <v>44</v>
      </c>
      <c r="E3012" s="13">
        <v>11.30961211000041</v>
      </c>
      <c r="F3012" s="13">
        <v>10.30247856252879</v>
      </c>
      <c r="G3012" s="13" t="s">
        <v>212</v>
      </c>
      <c r="H3012" s="13" t="s">
        <v>212</v>
      </c>
      <c r="I3012" s="13">
        <v>0</v>
      </c>
      <c r="J3012" s="13">
        <v>0</v>
      </c>
      <c r="K3012" s="13">
        <v>0</v>
      </c>
      <c r="L3012" s="13">
        <v>0</v>
      </c>
      <c r="M3012" s="13">
        <v>0</v>
      </c>
      <c r="N3012" s="13"/>
      <c r="O3012" s="13"/>
    </row>
    <row r="3013" spans="1:15" x14ac:dyDescent="0.35">
      <c r="A3013" s="12" t="str">
        <f t="shared" si="47"/>
        <v>DISTRIBUCION VOLUMEN X CRITERIO (kg ó litros)Otra Variedad ColaALTA Y MEDIA ALTA</v>
      </c>
      <c r="B3013" s="12" t="s">
        <v>119</v>
      </c>
      <c r="C3013" s="12" t="s">
        <v>161</v>
      </c>
      <c r="D3013" s="12" t="s">
        <v>17</v>
      </c>
      <c r="E3013" s="13">
        <v>14.423816912014342</v>
      </c>
      <c r="F3013" s="13">
        <v>16.538685484440631</v>
      </c>
      <c r="G3013" s="13" t="s">
        <v>212</v>
      </c>
      <c r="H3013" s="13" t="s">
        <v>212</v>
      </c>
      <c r="I3013" s="13">
        <v>0</v>
      </c>
      <c r="J3013" s="13">
        <v>0</v>
      </c>
      <c r="K3013" s="13">
        <v>0</v>
      </c>
      <c r="L3013" s="13">
        <v>0</v>
      </c>
      <c r="M3013" s="13">
        <v>0</v>
      </c>
      <c r="N3013" s="13"/>
      <c r="O3013" s="13"/>
    </row>
    <row r="3014" spans="1:15" x14ac:dyDescent="0.35">
      <c r="A3014" s="12" t="str">
        <f t="shared" si="47"/>
        <v>DISTRIBUCION VOLUMEN X CRITERIO (kg ó litros)Otra Variedad ColaMEDIA</v>
      </c>
      <c r="B3014" s="12" t="s">
        <v>119</v>
      </c>
      <c r="C3014" s="12" t="s">
        <v>161</v>
      </c>
      <c r="D3014" s="12" t="s">
        <v>18</v>
      </c>
      <c r="E3014" s="13">
        <v>26.539499920957237</v>
      </c>
      <c r="F3014" s="13">
        <v>18.505101409659051</v>
      </c>
      <c r="G3014" s="13" t="s">
        <v>212</v>
      </c>
      <c r="H3014" s="13" t="s">
        <v>212</v>
      </c>
      <c r="I3014" s="13">
        <v>0</v>
      </c>
      <c r="J3014" s="13">
        <v>0</v>
      </c>
      <c r="K3014" s="13">
        <v>0</v>
      </c>
      <c r="L3014" s="13">
        <v>0</v>
      </c>
      <c r="M3014" s="13">
        <v>0</v>
      </c>
      <c r="N3014" s="13"/>
      <c r="O3014" s="13"/>
    </row>
    <row r="3015" spans="1:15" x14ac:dyDescent="0.35">
      <c r="A3015" s="12" t="str">
        <f t="shared" si="47"/>
        <v>DISTRIBUCION VOLUMEN X CRITERIO (kg ó litros)Otra Variedad ColaMEDIA BAJA</v>
      </c>
      <c r="B3015" s="12" t="s">
        <v>119</v>
      </c>
      <c r="C3015" s="12" t="s">
        <v>161</v>
      </c>
      <c r="D3015" s="12" t="s">
        <v>19</v>
      </c>
      <c r="E3015" s="13">
        <v>14.084867728246378</v>
      </c>
      <c r="F3015" s="13">
        <v>16.086596114543401</v>
      </c>
      <c r="G3015" s="13" t="s">
        <v>212</v>
      </c>
      <c r="H3015" s="13" t="s">
        <v>212</v>
      </c>
      <c r="I3015" s="13">
        <v>0</v>
      </c>
      <c r="J3015" s="13">
        <v>0</v>
      </c>
      <c r="K3015" s="13">
        <v>0</v>
      </c>
      <c r="L3015" s="13">
        <v>0</v>
      </c>
      <c r="M3015" s="13">
        <v>0</v>
      </c>
      <c r="N3015" s="13"/>
      <c r="O3015" s="13"/>
    </row>
    <row r="3016" spans="1:15" x14ac:dyDescent="0.35">
      <c r="A3016" s="12" t="str">
        <f t="shared" si="47"/>
        <v>DISTRIBUCION VOLUMEN X CRITERIO (kg ó litros)Otra Variedad ColaBAJA</v>
      </c>
      <c r="B3016" s="12" t="s">
        <v>119</v>
      </c>
      <c r="C3016" s="12" t="s">
        <v>161</v>
      </c>
      <c r="D3016" s="12" t="s">
        <v>20</v>
      </c>
      <c r="E3016" s="13">
        <v>44.951814113228238</v>
      </c>
      <c r="F3016" s="13">
        <v>48.869600714061654</v>
      </c>
      <c r="G3016" s="13" t="s">
        <v>212</v>
      </c>
      <c r="H3016" s="13" t="s">
        <v>212</v>
      </c>
      <c r="I3016" s="13">
        <v>0</v>
      </c>
      <c r="J3016" s="13">
        <v>0</v>
      </c>
      <c r="K3016" s="13">
        <v>0</v>
      </c>
      <c r="L3016" s="13">
        <v>0</v>
      </c>
      <c r="M3016" s="13">
        <v>0</v>
      </c>
      <c r="N3016" s="13"/>
      <c r="O3016" s="13"/>
    </row>
    <row r="3017" spans="1:15" x14ac:dyDescent="0.35">
      <c r="A3017" s="12" t="str">
        <f t="shared" si="47"/>
        <v>DISTRIBUCION VOLUMEN X CRITERIO (kg ó litros)Otra Variedad ColaHOMBRE</v>
      </c>
      <c r="B3017" s="12" t="s">
        <v>119</v>
      </c>
      <c r="C3017" s="12" t="s">
        <v>161</v>
      </c>
      <c r="D3017" s="12" t="s">
        <v>21</v>
      </c>
      <c r="E3017" s="13">
        <v>33.443346098814928</v>
      </c>
      <c r="F3017" s="13">
        <v>21.265238176052726</v>
      </c>
      <c r="G3017" s="13" t="s">
        <v>212</v>
      </c>
      <c r="H3017" s="13" t="s">
        <v>212</v>
      </c>
      <c r="I3017" s="13">
        <v>0</v>
      </c>
      <c r="J3017" s="13">
        <v>0</v>
      </c>
      <c r="K3017" s="13">
        <v>0</v>
      </c>
      <c r="L3017" s="13">
        <v>0</v>
      </c>
      <c r="M3017" s="13">
        <v>0</v>
      </c>
      <c r="N3017" s="13"/>
      <c r="O3017" s="13"/>
    </row>
    <row r="3018" spans="1:15" x14ac:dyDescent="0.35">
      <c r="A3018" s="12" t="str">
        <f t="shared" si="47"/>
        <v>DISTRIBUCION VOLUMEN X CRITERIO (kg ó litros)Otra Variedad ColaMUJER</v>
      </c>
      <c r="B3018" s="12" t="s">
        <v>119</v>
      </c>
      <c r="C3018" s="12" t="s">
        <v>161</v>
      </c>
      <c r="D3018" s="12" t="s">
        <v>22</v>
      </c>
      <c r="E3018" s="13">
        <v>66.556650524946605</v>
      </c>
      <c r="F3018" s="13">
        <v>78.734754852817218</v>
      </c>
      <c r="G3018" s="13" t="s">
        <v>212</v>
      </c>
      <c r="H3018" s="13" t="s">
        <v>212</v>
      </c>
      <c r="I3018" s="13">
        <v>0</v>
      </c>
      <c r="J3018" s="13">
        <v>0</v>
      </c>
      <c r="K3018" s="13">
        <v>0</v>
      </c>
      <c r="L3018" s="13">
        <v>0</v>
      </c>
      <c r="M3018" s="13">
        <v>0</v>
      </c>
      <c r="N3018" s="13"/>
      <c r="O3018" s="13"/>
    </row>
    <row r="3019" spans="1:15" x14ac:dyDescent="0.35">
      <c r="A3019" s="12" t="str">
        <f t="shared" si="47"/>
        <v>DISTRIBUCION VOLUMEN X CRITERIO (kg ó litros)Con CafeinaT.ESPAÑA</v>
      </c>
      <c r="B3019" s="12" t="s">
        <v>119</v>
      </c>
      <c r="C3019" s="12" t="s">
        <v>162</v>
      </c>
      <c r="D3019" s="12" t="s">
        <v>36</v>
      </c>
      <c r="E3019" s="13">
        <v>100</v>
      </c>
      <c r="F3019" s="13">
        <v>100</v>
      </c>
      <c r="G3019" s="13">
        <v>100</v>
      </c>
      <c r="H3019" s="13">
        <v>100</v>
      </c>
      <c r="I3019" s="13">
        <v>0</v>
      </c>
      <c r="J3019" s="13">
        <v>0</v>
      </c>
      <c r="K3019" s="13">
        <v>0</v>
      </c>
      <c r="L3019" s="13">
        <v>0</v>
      </c>
      <c r="M3019" s="13">
        <v>0</v>
      </c>
      <c r="N3019" s="13"/>
      <c r="O3019" s="13"/>
    </row>
    <row r="3020" spans="1:15" x14ac:dyDescent="0.35">
      <c r="A3020" s="12" t="str">
        <f t="shared" si="47"/>
        <v>DISTRIBUCION VOLUMEN X CRITERIO (kg ó litros)Con CafeinaBCN AM</v>
      </c>
      <c r="B3020" s="12" t="s">
        <v>119</v>
      </c>
      <c r="C3020" s="12" t="s">
        <v>162</v>
      </c>
      <c r="D3020" s="12" t="s">
        <v>1</v>
      </c>
      <c r="E3020" s="13">
        <v>6.4942335861387503</v>
      </c>
      <c r="F3020" s="13">
        <v>7.9210624113152646</v>
      </c>
      <c r="G3020" s="13">
        <v>7.125282719072966</v>
      </c>
      <c r="H3020" s="13">
        <v>9.9893295632497967</v>
      </c>
      <c r="I3020" s="13">
        <v>0</v>
      </c>
      <c r="J3020" s="13">
        <v>0</v>
      </c>
      <c r="K3020" s="13">
        <v>0</v>
      </c>
      <c r="L3020" s="13">
        <v>0</v>
      </c>
      <c r="M3020" s="13">
        <v>0</v>
      </c>
      <c r="N3020" s="13"/>
      <c r="O3020" s="13"/>
    </row>
    <row r="3021" spans="1:15" x14ac:dyDescent="0.35">
      <c r="A3021" s="12" t="str">
        <f t="shared" si="47"/>
        <v>DISTRIBUCION VOLUMEN X CRITERIO (kg ó litros)Con CafeinaREST.CAT ARAGON</v>
      </c>
      <c r="B3021" s="12" t="s">
        <v>119</v>
      </c>
      <c r="C3021" s="12" t="s">
        <v>162</v>
      </c>
      <c r="D3021" s="12" t="s">
        <v>2</v>
      </c>
      <c r="E3021" s="13">
        <v>9.2885094989882511</v>
      </c>
      <c r="F3021" s="13">
        <v>9.2881254479830062</v>
      </c>
      <c r="G3021" s="13">
        <v>10.34994684413218</v>
      </c>
      <c r="H3021" s="13">
        <v>11.326641385261565</v>
      </c>
      <c r="I3021" s="13">
        <v>0</v>
      </c>
      <c r="J3021" s="13">
        <v>0</v>
      </c>
      <c r="K3021" s="13">
        <v>0</v>
      </c>
      <c r="L3021" s="13">
        <v>0</v>
      </c>
      <c r="M3021" s="13">
        <v>0</v>
      </c>
      <c r="N3021" s="13"/>
      <c r="O3021" s="13"/>
    </row>
    <row r="3022" spans="1:15" x14ac:dyDescent="0.35">
      <c r="A3022" s="12" t="str">
        <f t="shared" si="47"/>
        <v>DISTRIBUCION VOLUMEN X CRITERIO (kg ó litros)Con CafeinaLEVANTE</v>
      </c>
      <c r="B3022" s="12" t="s">
        <v>119</v>
      </c>
      <c r="C3022" s="12" t="s">
        <v>162</v>
      </c>
      <c r="D3022" s="12" t="s">
        <v>3</v>
      </c>
      <c r="E3022" s="13">
        <v>15.136623112390613</v>
      </c>
      <c r="F3022" s="13">
        <v>15.506863368150775</v>
      </c>
      <c r="G3022" s="13">
        <v>15.760937966920316</v>
      </c>
      <c r="H3022" s="13">
        <v>15.778427671668876</v>
      </c>
      <c r="I3022" s="13">
        <v>0</v>
      </c>
      <c r="J3022" s="13">
        <v>0</v>
      </c>
      <c r="K3022" s="13">
        <v>0</v>
      </c>
      <c r="L3022" s="13">
        <v>0</v>
      </c>
      <c r="M3022" s="13">
        <v>0</v>
      </c>
      <c r="N3022" s="13"/>
      <c r="O3022" s="13"/>
    </row>
    <row r="3023" spans="1:15" x14ac:dyDescent="0.35">
      <c r="A3023" s="12" t="str">
        <f t="shared" si="47"/>
        <v>DISTRIBUCION VOLUMEN X CRITERIO (kg ó litros)Con CafeinaANDALUCIA</v>
      </c>
      <c r="B3023" s="12" t="s">
        <v>119</v>
      </c>
      <c r="C3023" s="12" t="s">
        <v>162</v>
      </c>
      <c r="D3023" s="12" t="s">
        <v>4</v>
      </c>
      <c r="E3023" s="13">
        <v>22.978004198448545</v>
      </c>
      <c r="F3023" s="13">
        <v>21.807338103989309</v>
      </c>
      <c r="G3023" s="13">
        <v>21.042686364144</v>
      </c>
      <c r="H3023" s="13">
        <v>21.380815320451475</v>
      </c>
      <c r="I3023" s="13">
        <v>0</v>
      </c>
      <c r="J3023" s="13">
        <v>0</v>
      </c>
      <c r="K3023" s="13">
        <v>0</v>
      </c>
      <c r="L3023" s="13">
        <v>0</v>
      </c>
      <c r="M3023" s="13">
        <v>0</v>
      </c>
      <c r="N3023" s="13"/>
      <c r="O3023" s="13"/>
    </row>
    <row r="3024" spans="1:15" x14ac:dyDescent="0.35">
      <c r="A3024" s="12" t="str">
        <f t="shared" si="47"/>
        <v>DISTRIBUCION VOLUMEN X CRITERIO (kg ó litros)Con CafeinaMDD AM</v>
      </c>
      <c r="B3024" s="12" t="s">
        <v>119</v>
      </c>
      <c r="C3024" s="12" t="s">
        <v>162</v>
      </c>
      <c r="D3024" s="12" t="s">
        <v>5</v>
      </c>
      <c r="E3024" s="13">
        <v>19.43235571081847</v>
      </c>
      <c r="F3024" s="13">
        <v>17.183961592872098</v>
      </c>
      <c r="G3024" s="13">
        <v>17.520650994742958</v>
      </c>
      <c r="H3024" s="13">
        <v>16.931587123594252</v>
      </c>
      <c r="I3024" s="13">
        <v>0</v>
      </c>
      <c r="J3024" s="13">
        <v>0</v>
      </c>
      <c r="K3024" s="13">
        <v>0</v>
      </c>
      <c r="L3024" s="13">
        <v>0</v>
      </c>
      <c r="M3024" s="13">
        <v>0</v>
      </c>
      <c r="N3024" s="13"/>
      <c r="O3024" s="13"/>
    </row>
    <row r="3025" spans="1:15" x14ac:dyDescent="0.35">
      <c r="A3025" s="12" t="str">
        <f t="shared" si="47"/>
        <v>DISTRIBUCION VOLUMEN X CRITERIO (kg ó litros)Con CafeinaRTO CENTRO</v>
      </c>
      <c r="B3025" s="12" t="s">
        <v>119</v>
      </c>
      <c r="C3025" s="12" t="s">
        <v>162</v>
      </c>
      <c r="D3025" s="12" t="s">
        <v>6</v>
      </c>
      <c r="E3025" s="13">
        <v>11.622541510677806</v>
      </c>
      <c r="F3025" s="13">
        <v>15.043991041309459</v>
      </c>
      <c r="G3025" s="13">
        <v>15.125708263965883</v>
      </c>
      <c r="H3025" s="13">
        <v>12.189911916448976</v>
      </c>
      <c r="I3025" s="13">
        <v>0</v>
      </c>
      <c r="J3025" s="13">
        <v>0</v>
      </c>
      <c r="K3025" s="13">
        <v>0</v>
      </c>
      <c r="L3025" s="13">
        <v>0</v>
      </c>
      <c r="M3025" s="13">
        <v>0</v>
      </c>
      <c r="N3025" s="13"/>
      <c r="O3025" s="13"/>
    </row>
    <row r="3026" spans="1:15" x14ac:dyDescent="0.35">
      <c r="A3026" s="12" t="str">
        <f t="shared" si="47"/>
        <v>DISTRIBUCION VOLUMEN X CRITERIO (kg ó litros)Con CafeinaNORTE-CENTRO</v>
      </c>
      <c r="B3026" s="12" t="s">
        <v>119</v>
      </c>
      <c r="C3026" s="12" t="s">
        <v>162</v>
      </c>
      <c r="D3026" s="12" t="s">
        <v>7</v>
      </c>
      <c r="E3026" s="13">
        <v>8.146003656335651</v>
      </c>
      <c r="F3026" s="13">
        <v>7.5174423339136185</v>
      </c>
      <c r="G3026" s="13">
        <v>7.8099791085481023</v>
      </c>
      <c r="H3026" s="13">
        <v>7.1479641906549913</v>
      </c>
      <c r="I3026" s="13">
        <v>0</v>
      </c>
      <c r="J3026" s="13">
        <v>0</v>
      </c>
      <c r="K3026" s="13">
        <v>0</v>
      </c>
      <c r="L3026" s="13">
        <v>0</v>
      </c>
      <c r="M3026" s="13">
        <v>0</v>
      </c>
      <c r="N3026" s="13"/>
      <c r="O3026" s="13"/>
    </row>
    <row r="3027" spans="1:15" x14ac:dyDescent="0.35">
      <c r="A3027" s="12" t="str">
        <f t="shared" si="47"/>
        <v>DISTRIBUCION VOLUMEN X CRITERIO (kg ó litros)Con CafeinaNOROESTE</v>
      </c>
      <c r="B3027" s="12" t="s">
        <v>119</v>
      </c>
      <c r="C3027" s="12" t="s">
        <v>162</v>
      </c>
      <c r="D3027" s="12" t="s">
        <v>8</v>
      </c>
      <c r="E3027" s="13">
        <v>6.9017334455789561</v>
      </c>
      <c r="F3027" s="13">
        <v>5.7312123055266557</v>
      </c>
      <c r="G3027" s="13">
        <v>5.2648153273845617</v>
      </c>
      <c r="H3027" s="13">
        <v>5.2553127922525409</v>
      </c>
      <c r="I3027" s="13">
        <v>0</v>
      </c>
      <c r="J3027" s="13">
        <v>0</v>
      </c>
      <c r="K3027" s="13">
        <v>0</v>
      </c>
      <c r="L3027" s="13">
        <v>0</v>
      </c>
      <c r="M3027" s="13">
        <v>0</v>
      </c>
      <c r="N3027" s="13"/>
      <c r="O3027" s="13"/>
    </row>
    <row r="3028" spans="1:15" x14ac:dyDescent="0.35">
      <c r="A3028" s="12" t="str">
        <f t="shared" si="47"/>
        <v>DISTRIBUCION VOLUMEN X CRITERIO (kg ó litros)Con Cafeina&lt;2MIL</v>
      </c>
      <c r="B3028" s="12" t="s">
        <v>119</v>
      </c>
      <c r="C3028" s="12" t="s">
        <v>162</v>
      </c>
      <c r="D3028" s="12" t="s">
        <v>9</v>
      </c>
      <c r="E3028" s="13">
        <v>5.9823742852713195</v>
      </c>
      <c r="F3028" s="13">
        <v>5.912275771046418</v>
      </c>
      <c r="G3028" s="13">
        <v>5.8171124747404281</v>
      </c>
      <c r="H3028" s="13">
        <v>6.3386384260780577</v>
      </c>
      <c r="I3028" s="13">
        <v>0</v>
      </c>
      <c r="J3028" s="13">
        <v>0</v>
      </c>
      <c r="K3028" s="13">
        <v>0</v>
      </c>
      <c r="L3028" s="13">
        <v>0</v>
      </c>
      <c r="M3028" s="13">
        <v>0</v>
      </c>
      <c r="N3028" s="13"/>
      <c r="O3028" s="13"/>
    </row>
    <row r="3029" spans="1:15" x14ac:dyDescent="0.35">
      <c r="A3029" s="12" t="str">
        <f t="shared" si="47"/>
        <v>DISTRIBUCION VOLUMEN X CRITERIO (kg ó litros)Con Cafeina2-5MIL</v>
      </c>
      <c r="B3029" s="12" t="s">
        <v>119</v>
      </c>
      <c r="C3029" s="12" t="s">
        <v>162</v>
      </c>
      <c r="D3029" s="12" t="s">
        <v>10</v>
      </c>
      <c r="E3029" s="13">
        <v>5.3252224367681711</v>
      </c>
      <c r="F3029" s="13">
        <v>5.8682848291015128</v>
      </c>
      <c r="G3029" s="13">
        <v>4.9488119314552401</v>
      </c>
      <c r="H3029" s="13">
        <v>5.8518760455516707</v>
      </c>
      <c r="I3029" s="13">
        <v>0</v>
      </c>
      <c r="J3029" s="13">
        <v>0</v>
      </c>
      <c r="K3029" s="13">
        <v>0</v>
      </c>
      <c r="L3029" s="13">
        <v>0</v>
      </c>
      <c r="M3029" s="13">
        <v>0</v>
      </c>
      <c r="N3029" s="13"/>
      <c r="O3029" s="13"/>
    </row>
    <row r="3030" spans="1:15" x14ac:dyDescent="0.35">
      <c r="A3030" s="12" t="str">
        <f t="shared" si="47"/>
        <v>DISTRIBUCION VOLUMEN X CRITERIO (kg ó litros)Con Cafeina5-10MIL</v>
      </c>
      <c r="B3030" s="12" t="s">
        <v>119</v>
      </c>
      <c r="C3030" s="12" t="s">
        <v>162</v>
      </c>
      <c r="D3030" s="12" t="s">
        <v>11</v>
      </c>
      <c r="E3030" s="13">
        <v>8.6519217779491235</v>
      </c>
      <c r="F3030" s="13">
        <v>8.5619867794883966</v>
      </c>
      <c r="G3030" s="13">
        <v>10.284756055772053</v>
      </c>
      <c r="H3030" s="13">
        <v>10.137920771844525</v>
      </c>
      <c r="I3030" s="13">
        <v>0</v>
      </c>
      <c r="J3030" s="13">
        <v>0</v>
      </c>
      <c r="K3030" s="13">
        <v>0</v>
      </c>
      <c r="L3030" s="13">
        <v>0</v>
      </c>
      <c r="M3030" s="13">
        <v>0</v>
      </c>
      <c r="N3030" s="13"/>
      <c r="O3030" s="13"/>
    </row>
    <row r="3031" spans="1:15" x14ac:dyDescent="0.35">
      <c r="A3031" s="12" t="str">
        <f t="shared" si="47"/>
        <v>DISTRIBUCION VOLUMEN X CRITERIO (kg ó litros)Con Cafeina10-30MIL</v>
      </c>
      <c r="B3031" s="12" t="s">
        <v>119</v>
      </c>
      <c r="C3031" s="12" t="s">
        <v>162</v>
      </c>
      <c r="D3031" s="12" t="s">
        <v>12</v>
      </c>
      <c r="E3031" s="13">
        <v>19.387180699229177</v>
      </c>
      <c r="F3031" s="13">
        <v>20.653554547209342</v>
      </c>
      <c r="G3031" s="13">
        <v>20.52317064090856</v>
      </c>
      <c r="H3031" s="13">
        <v>16.454236842220514</v>
      </c>
      <c r="I3031" s="13">
        <v>0</v>
      </c>
      <c r="J3031" s="13">
        <v>0</v>
      </c>
      <c r="K3031" s="13">
        <v>0</v>
      </c>
      <c r="L3031" s="13">
        <v>0</v>
      </c>
      <c r="M3031" s="13">
        <v>0</v>
      </c>
      <c r="N3031" s="13"/>
      <c r="O3031" s="13"/>
    </row>
    <row r="3032" spans="1:15" x14ac:dyDescent="0.35">
      <c r="A3032" s="12" t="str">
        <f t="shared" si="47"/>
        <v>DISTRIBUCION VOLUMEN X CRITERIO (kg ó litros)Con Cafeina30-100MIL</v>
      </c>
      <c r="B3032" s="12" t="s">
        <v>119</v>
      </c>
      <c r="C3032" s="12" t="s">
        <v>162</v>
      </c>
      <c r="D3032" s="12" t="s">
        <v>13</v>
      </c>
      <c r="E3032" s="13">
        <v>19.117556127540052</v>
      </c>
      <c r="F3032" s="13">
        <v>19.996456199349755</v>
      </c>
      <c r="G3032" s="13">
        <v>18.223725202945506</v>
      </c>
      <c r="H3032" s="13">
        <v>20.465921850957038</v>
      </c>
      <c r="I3032" s="13">
        <v>0</v>
      </c>
      <c r="J3032" s="13">
        <v>0</v>
      </c>
      <c r="K3032" s="13">
        <v>0</v>
      </c>
      <c r="L3032" s="13">
        <v>0</v>
      </c>
      <c r="M3032" s="13">
        <v>0</v>
      </c>
      <c r="N3032" s="13"/>
      <c r="O3032" s="13"/>
    </row>
    <row r="3033" spans="1:15" x14ac:dyDescent="0.35">
      <c r="A3033" s="12" t="str">
        <f t="shared" si="47"/>
        <v>DISTRIBUCION VOLUMEN X CRITERIO (kg ó litros)Con Cafeina100-200MIL</v>
      </c>
      <c r="B3033" s="12" t="s">
        <v>119</v>
      </c>
      <c r="C3033" s="12" t="s">
        <v>162</v>
      </c>
      <c r="D3033" s="12" t="s">
        <v>14</v>
      </c>
      <c r="E3033" s="13">
        <v>10.894141580592363</v>
      </c>
      <c r="F3033" s="13">
        <v>10.630868705281708</v>
      </c>
      <c r="G3033" s="13">
        <v>10.134667239958246</v>
      </c>
      <c r="H3033" s="13">
        <v>9.3911879243681611</v>
      </c>
      <c r="I3033" s="13">
        <v>0</v>
      </c>
      <c r="J3033" s="13">
        <v>0</v>
      </c>
      <c r="K3033" s="13">
        <v>0</v>
      </c>
      <c r="L3033" s="13">
        <v>0</v>
      </c>
      <c r="M3033" s="13">
        <v>0</v>
      </c>
      <c r="N3033" s="13"/>
      <c r="O3033" s="13"/>
    </row>
    <row r="3034" spans="1:15" x14ac:dyDescent="0.35">
      <c r="A3034" s="12" t="str">
        <f t="shared" si="47"/>
        <v>DISTRIBUCION VOLUMEN X CRITERIO (kg ó litros)Con Cafeina200-500MIL</v>
      </c>
      <c r="B3034" s="12" t="s">
        <v>119</v>
      </c>
      <c r="C3034" s="12" t="s">
        <v>162</v>
      </c>
      <c r="D3034" s="12" t="s">
        <v>15</v>
      </c>
      <c r="E3034" s="13">
        <v>11.645530913057202</v>
      </c>
      <c r="F3034" s="13">
        <v>9.8205651375188285</v>
      </c>
      <c r="G3034" s="13">
        <v>11.08345716091466</v>
      </c>
      <c r="H3034" s="13">
        <v>12.439432358439188</v>
      </c>
      <c r="I3034" s="13">
        <v>0</v>
      </c>
      <c r="J3034" s="13">
        <v>0</v>
      </c>
      <c r="K3034" s="13">
        <v>0</v>
      </c>
      <c r="L3034" s="13">
        <v>0</v>
      </c>
      <c r="M3034" s="13">
        <v>0</v>
      </c>
      <c r="N3034" s="13"/>
      <c r="O3034" s="13"/>
    </row>
    <row r="3035" spans="1:15" x14ac:dyDescent="0.35">
      <c r="A3035" s="12" t="str">
        <f t="shared" si="47"/>
        <v>DISTRIBUCION VOLUMEN X CRITERIO (kg ó litros)Con Cafeina&gt;500MIL</v>
      </c>
      <c r="B3035" s="12" t="s">
        <v>119</v>
      </c>
      <c r="C3035" s="12" t="s">
        <v>162</v>
      </c>
      <c r="D3035" s="12" t="s">
        <v>16</v>
      </c>
      <c r="E3035" s="13">
        <v>18.996076816546346</v>
      </c>
      <c r="F3035" s="13">
        <v>18.556011678586536</v>
      </c>
      <c r="G3035" s="13">
        <v>18.984305231262212</v>
      </c>
      <c r="H3035" s="13">
        <v>18.920778063760331</v>
      </c>
      <c r="I3035" s="13">
        <v>0</v>
      </c>
      <c r="J3035" s="13">
        <v>0</v>
      </c>
      <c r="K3035" s="13">
        <v>0</v>
      </c>
      <c r="L3035" s="13">
        <v>0</v>
      </c>
      <c r="M3035" s="13">
        <v>0</v>
      </c>
      <c r="N3035" s="13"/>
      <c r="O3035" s="13"/>
    </row>
    <row r="3036" spans="1:15" x14ac:dyDescent="0.35">
      <c r="A3036" s="12" t="str">
        <f t="shared" si="47"/>
        <v>DISTRIBUCION VOLUMEN X CRITERIO (kg ó litros)Con CafeinaDE 15 A 19 AÑOS</v>
      </c>
      <c r="B3036" s="12" t="s">
        <v>119</v>
      </c>
      <c r="C3036" s="12" t="s">
        <v>162</v>
      </c>
      <c r="D3036" s="12" t="s">
        <v>39</v>
      </c>
      <c r="E3036" s="13">
        <v>5.0704230388204454</v>
      </c>
      <c r="F3036" s="13">
        <v>3.3593905780267859</v>
      </c>
      <c r="G3036" s="13">
        <v>4.0239863465767192</v>
      </c>
      <c r="H3036" s="13">
        <v>4.307979745933288</v>
      </c>
      <c r="I3036" s="13">
        <v>0</v>
      </c>
      <c r="J3036" s="13">
        <v>0</v>
      </c>
      <c r="K3036" s="13">
        <v>0</v>
      </c>
      <c r="L3036" s="13">
        <v>0</v>
      </c>
      <c r="M3036" s="13">
        <v>0</v>
      </c>
      <c r="N3036" s="13"/>
      <c r="O3036" s="13"/>
    </row>
    <row r="3037" spans="1:15" x14ac:dyDescent="0.35">
      <c r="A3037" s="12" t="str">
        <f t="shared" si="47"/>
        <v>DISTRIBUCION VOLUMEN X CRITERIO (kg ó litros)Con CafeinaDE 20 A 24 AÑOS</v>
      </c>
      <c r="B3037" s="12" t="s">
        <v>119</v>
      </c>
      <c r="C3037" s="12" t="s">
        <v>162</v>
      </c>
      <c r="D3037" s="12" t="s">
        <v>40</v>
      </c>
      <c r="E3037" s="13">
        <v>5.9631711304559767</v>
      </c>
      <c r="F3037" s="13">
        <v>7.6553642071686134</v>
      </c>
      <c r="G3037" s="13">
        <v>5.0531689965435262</v>
      </c>
      <c r="H3037" s="13">
        <v>3.2036525175602635</v>
      </c>
      <c r="I3037" s="13">
        <v>0</v>
      </c>
      <c r="J3037" s="13">
        <v>0</v>
      </c>
      <c r="K3037" s="13">
        <v>0</v>
      </c>
      <c r="L3037" s="13">
        <v>0</v>
      </c>
      <c r="M3037" s="13">
        <v>0</v>
      </c>
      <c r="N3037" s="13"/>
      <c r="O3037" s="13"/>
    </row>
    <row r="3038" spans="1:15" x14ac:dyDescent="0.35">
      <c r="A3038" s="12" t="str">
        <f t="shared" si="47"/>
        <v>DISTRIBUCION VOLUMEN X CRITERIO (kg ó litros)Con CafeinaDE 25 A 34 AÑOS</v>
      </c>
      <c r="B3038" s="12" t="s">
        <v>119</v>
      </c>
      <c r="C3038" s="12" t="s">
        <v>162</v>
      </c>
      <c r="D3038" s="12" t="s">
        <v>41</v>
      </c>
      <c r="E3038" s="13">
        <v>16.823020493395759</v>
      </c>
      <c r="F3038" s="13">
        <v>15.837687150228124</v>
      </c>
      <c r="G3038" s="13">
        <v>16.109420163490469</v>
      </c>
      <c r="H3038" s="13">
        <v>12.452332433950048</v>
      </c>
      <c r="I3038" s="13">
        <v>0</v>
      </c>
      <c r="J3038" s="13">
        <v>0</v>
      </c>
      <c r="K3038" s="13">
        <v>0</v>
      </c>
      <c r="L3038" s="13">
        <v>0</v>
      </c>
      <c r="M3038" s="13">
        <v>0</v>
      </c>
      <c r="N3038" s="13"/>
      <c r="O3038" s="13"/>
    </row>
    <row r="3039" spans="1:15" x14ac:dyDescent="0.35">
      <c r="A3039" s="12" t="str">
        <f t="shared" si="47"/>
        <v>DISTRIBUCION VOLUMEN X CRITERIO (kg ó litros)Con CafeinaDE 35 A 49 AÑOS</v>
      </c>
      <c r="B3039" s="12" t="s">
        <v>119</v>
      </c>
      <c r="C3039" s="12" t="s">
        <v>162</v>
      </c>
      <c r="D3039" s="12" t="s">
        <v>42</v>
      </c>
      <c r="E3039" s="13">
        <v>36.792849074272219</v>
      </c>
      <c r="F3039" s="13">
        <v>34.785298499217781</v>
      </c>
      <c r="G3039" s="13">
        <v>32.691316837098185</v>
      </c>
      <c r="H3039" s="13">
        <v>34.797440906060032</v>
      </c>
      <c r="I3039" s="13">
        <v>0</v>
      </c>
      <c r="J3039" s="13">
        <v>0</v>
      </c>
      <c r="K3039" s="13">
        <v>0</v>
      </c>
      <c r="L3039" s="13">
        <v>0</v>
      </c>
      <c r="M3039" s="13">
        <v>0</v>
      </c>
      <c r="N3039" s="13"/>
      <c r="O3039" s="13"/>
    </row>
    <row r="3040" spans="1:15" x14ac:dyDescent="0.35">
      <c r="A3040" s="12" t="str">
        <f t="shared" si="47"/>
        <v>DISTRIBUCION VOLUMEN X CRITERIO (kg ó litros)Con CafeinaDE 50 A 59 AÑOS</v>
      </c>
      <c r="B3040" s="12" t="s">
        <v>119</v>
      </c>
      <c r="C3040" s="12" t="s">
        <v>162</v>
      </c>
      <c r="D3040" s="12" t="s">
        <v>43</v>
      </c>
      <c r="E3040" s="13">
        <v>22.843974712305048</v>
      </c>
      <c r="F3040" s="13">
        <v>22.221248104257114</v>
      </c>
      <c r="G3040" s="13">
        <v>25.511414784363801</v>
      </c>
      <c r="H3040" s="13">
        <v>26.926587232745071</v>
      </c>
      <c r="I3040" s="13">
        <v>0</v>
      </c>
      <c r="J3040" s="13">
        <v>0</v>
      </c>
      <c r="K3040" s="13">
        <v>0</v>
      </c>
      <c r="L3040" s="13">
        <v>0</v>
      </c>
      <c r="M3040" s="13">
        <v>0</v>
      </c>
      <c r="N3040" s="13"/>
      <c r="O3040" s="13"/>
    </row>
    <row r="3041" spans="1:15" x14ac:dyDescent="0.35">
      <c r="A3041" s="12" t="str">
        <f t="shared" si="47"/>
        <v>DISTRIBUCION VOLUMEN X CRITERIO (kg ó litros)Con CafeinaDE 60 A 75 AÑOS</v>
      </c>
      <c r="B3041" s="12" t="s">
        <v>119</v>
      </c>
      <c r="C3041" s="12" t="s">
        <v>162</v>
      </c>
      <c r="D3041" s="12" t="s">
        <v>44</v>
      </c>
      <c r="E3041" s="13">
        <v>12.506564229507333</v>
      </c>
      <c r="F3041" s="13">
        <v>16.141008817148631</v>
      </c>
      <c r="G3041" s="13">
        <v>16.610700151562273</v>
      </c>
      <c r="H3041" s="13">
        <v>18.311996822771658</v>
      </c>
      <c r="I3041" s="13">
        <v>0</v>
      </c>
      <c r="J3041" s="13">
        <v>0</v>
      </c>
      <c r="K3041" s="13">
        <v>0</v>
      </c>
      <c r="L3041" s="13">
        <v>0</v>
      </c>
      <c r="M3041" s="13">
        <v>0</v>
      </c>
      <c r="N3041" s="13"/>
      <c r="O3041" s="13"/>
    </row>
    <row r="3042" spans="1:15" x14ac:dyDescent="0.35">
      <c r="A3042" s="12" t="str">
        <f t="shared" si="47"/>
        <v>DISTRIBUCION VOLUMEN X CRITERIO (kg ó litros)Con CafeinaALTA Y MEDIA ALTA</v>
      </c>
      <c r="B3042" s="12" t="s">
        <v>119</v>
      </c>
      <c r="C3042" s="12" t="s">
        <v>162</v>
      </c>
      <c r="D3042" s="12" t="s">
        <v>17</v>
      </c>
      <c r="E3042" s="13">
        <v>21.374132419365225</v>
      </c>
      <c r="F3042" s="13">
        <v>21.287873536070869</v>
      </c>
      <c r="G3042" s="13">
        <v>23.141684936909076</v>
      </c>
      <c r="H3042" s="13">
        <v>21.318731804986964</v>
      </c>
      <c r="I3042" s="13">
        <v>0</v>
      </c>
      <c r="J3042" s="13">
        <v>0</v>
      </c>
      <c r="K3042" s="13">
        <v>0</v>
      </c>
      <c r="L3042" s="13">
        <v>0</v>
      </c>
      <c r="M3042" s="13">
        <v>0</v>
      </c>
      <c r="N3042" s="13"/>
      <c r="O3042" s="13"/>
    </row>
    <row r="3043" spans="1:15" x14ac:dyDescent="0.35">
      <c r="A3043" s="12" t="str">
        <f t="shared" si="47"/>
        <v>DISTRIBUCION VOLUMEN X CRITERIO (kg ó litros)Con CafeinaMEDIA</v>
      </c>
      <c r="B3043" s="12" t="s">
        <v>119</v>
      </c>
      <c r="C3043" s="12" t="s">
        <v>162</v>
      </c>
      <c r="D3043" s="12" t="s">
        <v>18</v>
      </c>
      <c r="E3043" s="13">
        <v>33.127238336750381</v>
      </c>
      <c r="F3043" s="13">
        <v>30.892228900816317</v>
      </c>
      <c r="G3043" s="13">
        <v>33.112550604880866</v>
      </c>
      <c r="H3043" s="13">
        <v>34.145191548901721</v>
      </c>
      <c r="I3043" s="13">
        <v>0</v>
      </c>
      <c r="J3043" s="13">
        <v>0</v>
      </c>
      <c r="K3043" s="13">
        <v>0</v>
      </c>
      <c r="L3043" s="13">
        <v>0</v>
      </c>
      <c r="M3043" s="13">
        <v>0</v>
      </c>
      <c r="N3043" s="13"/>
      <c r="O3043" s="13"/>
    </row>
    <row r="3044" spans="1:15" x14ac:dyDescent="0.35">
      <c r="A3044" s="12" t="str">
        <f t="shared" si="47"/>
        <v>DISTRIBUCION VOLUMEN X CRITERIO (kg ó litros)Con CafeinaMEDIA BAJA</v>
      </c>
      <c r="B3044" s="12" t="s">
        <v>119</v>
      </c>
      <c r="C3044" s="12" t="s">
        <v>162</v>
      </c>
      <c r="D3044" s="12" t="s">
        <v>19</v>
      </c>
      <c r="E3044" s="13">
        <v>25.264693860222607</v>
      </c>
      <c r="F3044" s="13">
        <v>26.586915811099637</v>
      </c>
      <c r="G3044" s="13">
        <v>24.694869419419415</v>
      </c>
      <c r="H3044" s="13">
        <v>24.700144963368466</v>
      </c>
      <c r="I3044" s="13">
        <v>0</v>
      </c>
      <c r="J3044" s="13">
        <v>0</v>
      </c>
      <c r="K3044" s="13">
        <v>0</v>
      </c>
      <c r="L3044" s="13">
        <v>0</v>
      </c>
      <c r="M3044" s="13">
        <v>0</v>
      </c>
      <c r="N3044" s="13"/>
      <c r="O3044" s="13"/>
    </row>
    <row r="3045" spans="1:15" x14ac:dyDescent="0.35">
      <c r="A3045" s="12" t="str">
        <f t="shared" si="47"/>
        <v>DISTRIBUCION VOLUMEN X CRITERIO (kg ó litros)Con CafeinaBAJA</v>
      </c>
      <c r="B3045" s="12" t="s">
        <v>119</v>
      </c>
      <c r="C3045" s="12" t="s">
        <v>162</v>
      </c>
      <c r="D3045" s="12" t="s">
        <v>20</v>
      </c>
      <c r="E3045" s="13">
        <v>20.233935531766129</v>
      </c>
      <c r="F3045" s="13">
        <v>21.232979146094497</v>
      </c>
      <c r="G3045" s="13">
        <v>19.050902166899935</v>
      </c>
      <c r="H3045" s="13">
        <v>19.835917560033597</v>
      </c>
      <c r="I3045" s="13">
        <v>0</v>
      </c>
      <c r="J3045" s="13">
        <v>0</v>
      </c>
      <c r="K3045" s="13">
        <v>0</v>
      </c>
      <c r="L3045" s="13">
        <v>0</v>
      </c>
      <c r="M3045" s="13">
        <v>0</v>
      </c>
      <c r="N3045" s="13"/>
      <c r="O3045" s="13"/>
    </row>
    <row r="3046" spans="1:15" x14ac:dyDescent="0.35">
      <c r="A3046" s="12" t="str">
        <f t="shared" si="47"/>
        <v>DISTRIBUCION VOLUMEN X CRITERIO (kg ó litros)Con CafeinaHOMBRE</v>
      </c>
      <c r="B3046" s="12" t="s">
        <v>119</v>
      </c>
      <c r="C3046" s="12" t="s">
        <v>162</v>
      </c>
      <c r="D3046" s="12" t="s">
        <v>21</v>
      </c>
      <c r="E3046" s="13">
        <v>43.874525932036882</v>
      </c>
      <c r="F3046" s="13">
        <v>45.796333159029309</v>
      </c>
      <c r="G3046" s="13">
        <v>47.334001382019217</v>
      </c>
      <c r="H3046" s="13">
        <v>51.249824003807056</v>
      </c>
      <c r="I3046" s="13">
        <v>0</v>
      </c>
      <c r="J3046" s="13">
        <v>0</v>
      </c>
      <c r="K3046" s="13">
        <v>0</v>
      </c>
      <c r="L3046" s="13">
        <v>0</v>
      </c>
      <c r="M3046" s="13">
        <v>0</v>
      </c>
      <c r="N3046" s="13"/>
      <c r="O3046" s="13"/>
    </row>
    <row r="3047" spans="1:15" x14ac:dyDescent="0.35">
      <c r="A3047" s="12" t="str">
        <f t="shared" si="47"/>
        <v>DISTRIBUCION VOLUMEN X CRITERIO (kg ó litros)Con CafeinaMUJER</v>
      </c>
      <c r="B3047" s="12" t="s">
        <v>119</v>
      </c>
      <c r="C3047" s="12" t="s">
        <v>162</v>
      </c>
      <c r="D3047" s="12" t="s">
        <v>22</v>
      </c>
      <c r="E3047" s="13">
        <v>56.125476418958577</v>
      </c>
      <c r="F3047" s="13">
        <v>54.203664967687324</v>
      </c>
      <c r="G3047" s="13">
        <v>52.665996756811538</v>
      </c>
      <c r="H3047" s="13">
        <v>48.750170273766351</v>
      </c>
      <c r="I3047" s="13">
        <v>0</v>
      </c>
      <c r="J3047" s="13">
        <v>0</v>
      </c>
      <c r="K3047" s="13">
        <v>0</v>
      </c>
      <c r="L3047" s="13">
        <v>0</v>
      </c>
      <c r="M3047" s="13">
        <v>0</v>
      </c>
      <c r="N3047" s="13"/>
      <c r="O3047" s="13"/>
    </row>
    <row r="3048" spans="1:15" x14ac:dyDescent="0.35">
      <c r="A3048" s="12" t="str">
        <f t="shared" si="47"/>
        <v>DISTRIBUCION VOLUMEN X CRITERIO (kg ó litros)Sin CafeinaT.ESPAÑA</v>
      </c>
      <c r="B3048" s="12" t="s">
        <v>119</v>
      </c>
      <c r="C3048" s="12" t="s">
        <v>163</v>
      </c>
      <c r="D3048" s="12" t="s">
        <v>36</v>
      </c>
      <c r="E3048" s="13">
        <v>100</v>
      </c>
      <c r="F3048" s="13">
        <v>100</v>
      </c>
      <c r="G3048" s="13">
        <v>100</v>
      </c>
      <c r="H3048" s="13">
        <v>100</v>
      </c>
      <c r="I3048" s="13">
        <v>0</v>
      </c>
      <c r="J3048" s="13">
        <v>0</v>
      </c>
      <c r="K3048" s="13">
        <v>0</v>
      </c>
      <c r="L3048" s="13">
        <v>0</v>
      </c>
      <c r="M3048" s="13">
        <v>0</v>
      </c>
      <c r="N3048" s="13"/>
      <c r="O3048" s="13"/>
    </row>
    <row r="3049" spans="1:15" x14ac:dyDescent="0.35">
      <c r="A3049" s="12" t="str">
        <f t="shared" si="47"/>
        <v>DISTRIBUCION VOLUMEN X CRITERIO (kg ó litros)Sin CafeinaBCN AM</v>
      </c>
      <c r="B3049" s="12" t="s">
        <v>119</v>
      </c>
      <c r="C3049" s="12" t="s">
        <v>163</v>
      </c>
      <c r="D3049" s="12" t="s">
        <v>1</v>
      </c>
      <c r="E3049" s="13">
        <v>8.2165208071484734</v>
      </c>
      <c r="F3049" s="13">
        <v>5.6261731999876936</v>
      </c>
      <c r="G3049" s="13">
        <v>3.6701413679833546</v>
      </c>
      <c r="H3049" s="13">
        <v>5.6464614186151643</v>
      </c>
      <c r="I3049" s="13">
        <v>0</v>
      </c>
      <c r="J3049" s="13">
        <v>0</v>
      </c>
      <c r="K3049" s="13">
        <v>0</v>
      </c>
      <c r="L3049" s="13">
        <v>0</v>
      </c>
      <c r="M3049" s="13">
        <v>0</v>
      </c>
      <c r="N3049" s="13"/>
      <c r="O3049" s="13"/>
    </row>
    <row r="3050" spans="1:15" x14ac:dyDescent="0.35">
      <c r="A3050" s="12" t="str">
        <f t="shared" si="47"/>
        <v>DISTRIBUCION VOLUMEN X CRITERIO (kg ó litros)Sin CafeinaREST.CAT ARAGON</v>
      </c>
      <c r="B3050" s="12" t="s">
        <v>119</v>
      </c>
      <c r="C3050" s="12" t="s">
        <v>163</v>
      </c>
      <c r="D3050" s="12" t="s">
        <v>2</v>
      </c>
      <c r="E3050" s="13">
        <v>6.983359297763907</v>
      </c>
      <c r="F3050" s="13">
        <v>7.1266982737664364</v>
      </c>
      <c r="G3050" s="13">
        <v>6.0912733192001651</v>
      </c>
      <c r="H3050" s="13">
        <v>9.2697456028536429</v>
      </c>
      <c r="I3050" s="13">
        <v>0</v>
      </c>
      <c r="J3050" s="13">
        <v>0</v>
      </c>
      <c r="K3050" s="13">
        <v>0</v>
      </c>
      <c r="L3050" s="13">
        <v>0</v>
      </c>
      <c r="M3050" s="13">
        <v>0</v>
      </c>
      <c r="N3050" s="13"/>
      <c r="O3050" s="13"/>
    </row>
    <row r="3051" spans="1:15" x14ac:dyDescent="0.35">
      <c r="A3051" s="12" t="str">
        <f t="shared" si="47"/>
        <v>DISTRIBUCION VOLUMEN X CRITERIO (kg ó litros)Sin CafeinaLEVANTE</v>
      </c>
      <c r="B3051" s="12" t="s">
        <v>119</v>
      </c>
      <c r="C3051" s="12" t="s">
        <v>163</v>
      </c>
      <c r="D3051" s="12" t="s">
        <v>3</v>
      </c>
      <c r="E3051" s="13">
        <v>12.867252856874515</v>
      </c>
      <c r="F3051" s="13">
        <v>15.501669657410869</v>
      </c>
      <c r="G3051" s="13">
        <v>18.299632263420506</v>
      </c>
      <c r="H3051" s="13">
        <v>17.241848246872614</v>
      </c>
      <c r="I3051" s="13">
        <v>0</v>
      </c>
      <c r="J3051" s="13">
        <v>0</v>
      </c>
      <c r="K3051" s="13">
        <v>0</v>
      </c>
      <c r="L3051" s="13">
        <v>0</v>
      </c>
      <c r="M3051" s="13">
        <v>0</v>
      </c>
      <c r="N3051" s="13"/>
      <c r="O3051" s="13"/>
    </row>
    <row r="3052" spans="1:15" x14ac:dyDescent="0.35">
      <c r="A3052" s="12" t="str">
        <f t="shared" si="47"/>
        <v>DISTRIBUCION VOLUMEN X CRITERIO (kg ó litros)Sin CafeinaANDALUCIA</v>
      </c>
      <c r="B3052" s="12" t="s">
        <v>119</v>
      </c>
      <c r="C3052" s="12" t="s">
        <v>163</v>
      </c>
      <c r="D3052" s="12" t="s">
        <v>4</v>
      </c>
      <c r="E3052" s="13">
        <v>28.912127063475928</v>
      </c>
      <c r="F3052" s="13">
        <v>24.986511899435321</v>
      </c>
      <c r="G3052" s="13">
        <v>22.48818523312422</v>
      </c>
      <c r="H3052" s="13">
        <v>20.209415870320939</v>
      </c>
      <c r="I3052" s="13">
        <v>0</v>
      </c>
      <c r="J3052" s="13">
        <v>0</v>
      </c>
      <c r="K3052" s="13">
        <v>0</v>
      </c>
      <c r="L3052" s="13">
        <v>0</v>
      </c>
      <c r="M3052" s="13">
        <v>0</v>
      </c>
      <c r="N3052" s="13"/>
      <c r="O3052" s="13"/>
    </row>
    <row r="3053" spans="1:15" x14ac:dyDescent="0.35">
      <c r="A3053" s="12" t="str">
        <f t="shared" si="47"/>
        <v>DISTRIBUCION VOLUMEN X CRITERIO (kg ó litros)Sin CafeinaMDD AM</v>
      </c>
      <c r="B3053" s="12" t="s">
        <v>119</v>
      </c>
      <c r="C3053" s="12" t="s">
        <v>163</v>
      </c>
      <c r="D3053" s="12" t="s">
        <v>5</v>
      </c>
      <c r="E3053" s="13">
        <v>18.122946415258699</v>
      </c>
      <c r="F3053" s="13">
        <v>20.249568204085808</v>
      </c>
      <c r="G3053" s="13">
        <v>25.966769758943741</v>
      </c>
      <c r="H3053" s="13">
        <v>28.104474208651336</v>
      </c>
      <c r="I3053" s="13">
        <v>0</v>
      </c>
      <c r="J3053" s="13">
        <v>0</v>
      </c>
      <c r="K3053" s="13">
        <v>0</v>
      </c>
      <c r="L3053" s="13">
        <v>0</v>
      </c>
      <c r="M3053" s="13">
        <v>0</v>
      </c>
      <c r="N3053" s="13"/>
      <c r="O3053" s="13"/>
    </row>
    <row r="3054" spans="1:15" x14ac:dyDescent="0.35">
      <c r="A3054" s="12" t="str">
        <f t="shared" si="47"/>
        <v>DISTRIBUCION VOLUMEN X CRITERIO (kg ó litros)Sin CafeinaRTO CENTRO</v>
      </c>
      <c r="B3054" s="12" t="s">
        <v>119</v>
      </c>
      <c r="C3054" s="12" t="s">
        <v>163</v>
      </c>
      <c r="D3054" s="12" t="s">
        <v>6</v>
      </c>
      <c r="E3054" s="13">
        <v>9.329949472260223</v>
      </c>
      <c r="F3054" s="13">
        <v>11.016332675921808</v>
      </c>
      <c r="G3054" s="13">
        <v>11.297611329545306</v>
      </c>
      <c r="H3054" s="13">
        <v>9.5651024462949845</v>
      </c>
      <c r="I3054" s="13">
        <v>0</v>
      </c>
      <c r="J3054" s="13">
        <v>0</v>
      </c>
      <c r="K3054" s="13">
        <v>0</v>
      </c>
      <c r="L3054" s="13">
        <v>0</v>
      </c>
      <c r="M3054" s="13">
        <v>0</v>
      </c>
      <c r="N3054" s="13"/>
      <c r="O3054" s="13"/>
    </row>
    <row r="3055" spans="1:15" x14ac:dyDescent="0.35">
      <c r="A3055" s="12" t="str">
        <f t="shared" si="47"/>
        <v>DISTRIBUCION VOLUMEN X CRITERIO (kg ó litros)Sin CafeinaNORTE-CENTRO</v>
      </c>
      <c r="B3055" s="12" t="s">
        <v>119</v>
      </c>
      <c r="C3055" s="12" t="s">
        <v>163</v>
      </c>
      <c r="D3055" s="12" t="s">
        <v>7</v>
      </c>
      <c r="E3055" s="13">
        <v>6.5265268730885548</v>
      </c>
      <c r="F3055" s="13">
        <v>6.4733427748640233</v>
      </c>
      <c r="G3055" s="13">
        <v>6.7434428965660125</v>
      </c>
      <c r="H3055" s="13">
        <v>5.3512123561260116</v>
      </c>
      <c r="I3055" s="13">
        <v>0</v>
      </c>
      <c r="J3055" s="13">
        <v>0</v>
      </c>
      <c r="K3055" s="13">
        <v>0</v>
      </c>
      <c r="L3055" s="13">
        <v>0</v>
      </c>
      <c r="M3055" s="13">
        <v>0</v>
      </c>
      <c r="N3055" s="13"/>
      <c r="O3055" s="13"/>
    </row>
    <row r="3056" spans="1:15" x14ac:dyDescent="0.35">
      <c r="A3056" s="12" t="str">
        <f t="shared" si="47"/>
        <v>DISTRIBUCION VOLUMEN X CRITERIO (kg ó litros)Sin CafeinaNOROESTE</v>
      </c>
      <c r="B3056" s="12" t="s">
        <v>119</v>
      </c>
      <c r="C3056" s="12" t="s">
        <v>163</v>
      </c>
      <c r="D3056" s="12" t="s">
        <v>8</v>
      </c>
      <c r="E3056" s="13">
        <v>9.0413261048177649</v>
      </c>
      <c r="F3056" s="13">
        <v>9.0197038071601447</v>
      </c>
      <c r="G3056" s="13">
        <v>5.4429440351314851</v>
      </c>
      <c r="H3056" s="13">
        <v>4.6117446025547011</v>
      </c>
      <c r="I3056" s="13">
        <v>0</v>
      </c>
      <c r="J3056" s="13">
        <v>0</v>
      </c>
      <c r="K3056" s="13">
        <v>0</v>
      </c>
      <c r="L3056" s="13">
        <v>0</v>
      </c>
      <c r="M3056" s="13">
        <v>0</v>
      </c>
      <c r="N3056" s="13"/>
      <c r="O3056" s="13"/>
    </row>
    <row r="3057" spans="1:15" x14ac:dyDescent="0.35">
      <c r="A3057" s="12" t="str">
        <f t="shared" si="47"/>
        <v>DISTRIBUCION VOLUMEN X CRITERIO (kg ó litros)Sin Cafeina&lt;2MIL</v>
      </c>
      <c r="B3057" s="12" t="s">
        <v>119</v>
      </c>
      <c r="C3057" s="12" t="s">
        <v>163</v>
      </c>
      <c r="D3057" s="12" t="s">
        <v>9</v>
      </c>
      <c r="E3057" s="13">
        <v>4.1831540572651225</v>
      </c>
      <c r="F3057" s="13">
        <v>4.806920175478262</v>
      </c>
      <c r="G3057" s="13">
        <v>3.4934853389211673</v>
      </c>
      <c r="H3057" s="13">
        <v>2.751841903896751</v>
      </c>
      <c r="I3057" s="13">
        <v>0</v>
      </c>
      <c r="J3057" s="13">
        <v>0</v>
      </c>
      <c r="K3057" s="13">
        <v>0</v>
      </c>
      <c r="L3057" s="13">
        <v>0</v>
      </c>
      <c r="M3057" s="13">
        <v>0</v>
      </c>
      <c r="N3057" s="13"/>
      <c r="O3057" s="13"/>
    </row>
    <row r="3058" spans="1:15" x14ac:dyDescent="0.35">
      <c r="A3058" s="12" t="str">
        <f t="shared" si="47"/>
        <v>DISTRIBUCION VOLUMEN X CRITERIO (kg ó litros)Sin Cafeina2-5MIL</v>
      </c>
      <c r="B3058" s="12" t="s">
        <v>119</v>
      </c>
      <c r="C3058" s="12" t="s">
        <v>163</v>
      </c>
      <c r="D3058" s="12" t="s">
        <v>10</v>
      </c>
      <c r="E3058" s="13">
        <v>5.8765310594232449</v>
      </c>
      <c r="F3058" s="13">
        <v>5.3920166701800412</v>
      </c>
      <c r="G3058" s="13">
        <v>6.0703048213869559</v>
      </c>
      <c r="H3058" s="13">
        <v>5.6757623052999646</v>
      </c>
      <c r="I3058" s="13">
        <v>0</v>
      </c>
      <c r="J3058" s="13">
        <v>0</v>
      </c>
      <c r="K3058" s="13">
        <v>0</v>
      </c>
      <c r="L3058" s="13">
        <v>0</v>
      </c>
      <c r="M3058" s="13">
        <v>0</v>
      </c>
      <c r="N3058" s="13"/>
      <c r="O3058" s="13"/>
    </row>
    <row r="3059" spans="1:15" x14ac:dyDescent="0.35">
      <c r="A3059" s="12" t="str">
        <f t="shared" si="47"/>
        <v>DISTRIBUCION VOLUMEN X CRITERIO (kg ó litros)Sin Cafeina5-10MIL</v>
      </c>
      <c r="B3059" s="12" t="s">
        <v>119</v>
      </c>
      <c r="C3059" s="12" t="s">
        <v>163</v>
      </c>
      <c r="D3059" s="12" t="s">
        <v>11</v>
      </c>
      <c r="E3059" s="13">
        <v>7.1304109553067594</v>
      </c>
      <c r="F3059" s="13">
        <v>4.0890252569940504</v>
      </c>
      <c r="G3059" s="13">
        <v>4.5618259820114115</v>
      </c>
      <c r="H3059" s="13">
        <v>8.3103672217611031</v>
      </c>
      <c r="I3059" s="13">
        <v>0</v>
      </c>
      <c r="J3059" s="13">
        <v>0</v>
      </c>
      <c r="K3059" s="13">
        <v>0</v>
      </c>
      <c r="L3059" s="13">
        <v>0</v>
      </c>
      <c r="M3059" s="13">
        <v>0</v>
      </c>
      <c r="N3059" s="13"/>
      <c r="O3059" s="13"/>
    </row>
    <row r="3060" spans="1:15" x14ac:dyDescent="0.35">
      <c r="A3060" s="12" t="str">
        <f t="shared" si="47"/>
        <v>DISTRIBUCION VOLUMEN X CRITERIO (kg ó litros)Sin Cafeina10-30MIL</v>
      </c>
      <c r="B3060" s="12" t="s">
        <v>119</v>
      </c>
      <c r="C3060" s="12" t="s">
        <v>163</v>
      </c>
      <c r="D3060" s="12" t="s">
        <v>12</v>
      </c>
      <c r="E3060" s="13">
        <v>19.793305253438913</v>
      </c>
      <c r="F3060" s="13">
        <v>16.220233251616097</v>
      </c>
      <c r="G3060" s="13">
        <v>15.348496756026867</v>
      </c>
      <c r="H3060" s="13">
        <v>13.565897507175015</v>
      </c>
      <c r="I3060" s="13">
        <v>0</v>
      </c>
      <c r="J3060" s="13">
        <v>0</v>
      </c>
      <c r="K3060" s="13">
        <v>0</v>
      </c>
      <c r="L3060" s="13">
        <v>0</v>
      </c>
      <c r="M3060" s="13">
        <v>0</v>
      </c>
      <c r="N3060" s="13"/>
      <c r="O3060" s="13"/>
    </row>
    <row r="3061" spans="1:15" x14ac:dyDescent="0.35">
      <c r="A3061" s="12" t="str">
        <f t="shared" si="47"/>
        <v>DISTRIBUCION VOLUMEN X CRITERIO (kg ó litros)Sin Cafeina30-100MIL</v>
      </c>
      <c r="B3061" s="12" t="s">
        <v>119</v>
      </c>
      <c r="C3061" s="12" t="s">
        <v>163</v>
      </c>
      <c r="D3061" s="12" t="s">
        <v>13</v>
      </c>
      <c r="E3061" s="13">
        <v>22.818099481450329</v>
      </c>
      <c r="F3061" s="13">
        <v>21.855714501614742</v>
      </c>
      <c r="G3061" s="13">
        <v>23.033692737471345</v>
      </c>
      <c r="H3061" s="13">
        <v>20.490641220392995</v>
      </c>
      <c r="I3061" s="13">
        <v>0</v>
      </c>
      <c r="J3061" s="13">
        <v>0</v>
      </c>
      <c r="K3061" s="13">
        <v>0</v>
      </c>
      <c r="L3061" s="13">
        <v>0</v>
      </c>
      <c r="M3061" s="13">
        <v>0</v>
      </c>
      <c r="N3061" s="13"/>
      <c r="O3061" s="13"/>
    </row>
    <row r="3062" spans="1:15" x14ac:dyDescent="0.35">
      <c r="A3062" s="12" t="str">
        <f t="shared" si="47"/>
        <v>DISTRIBUCION VOLUMEN X CRITERIO (kg ó litros)Sin Cafeina100-200MIL</v>
      </c>
      <c r="B3062" s="12" t="s">
        <v>119</v>
      </c>
      <c r="C3062" s="12" t="s">
        <v>163</v>
      </c>
      <c r="D3062" s="12" t="s">
        <v>14</v>
      </c>
      <c r="E3062" s="13">
        <v>10.071555607853549</v>
      </c>
      <c r="F3062" s="13">
        <v>10.290611576594252</v>
      </c>
      <c r="G3062" s="13">
        <v>10.374115170781183</v>
      </c>
      <c r="H3062" s="13">
        <v>9.3902698210904294</v>
      </c>
      <c r="I3062" s="13">
        <v>0</v>
      </c>
      <c r="J3062" s="13">
        <v>0</v>
      </c>
      <c r="K3062" s="13">
        <v>0</v>
      </c>
      <c r="L3062" s="13">
        <v>0</v>
      </c>
      <c r="M3062" s="13">
        <v>0</v>
      </c>
      <c r="N3062" s="13"/>
      <c r="O3062" s="13"/>
    </row>
    <row r="3063" spans="1:15" x14ac:dyDescent="0.35">
      <c r="A3063" s="12" t="str">
        <f t="shared" si="47"/>
        <v>DISTRIBUCION VOLUMEN X CRITERIO (kg ó litros)Sin Cafeina200-500MIL</v>
      </c>
      <c r="B3063" s="12" t="s">
        <v>119</v>
      </c>
      <c r="C3063" s="12" t="s">
        <v>163</v>
      </c>
      <c r="D3063" s="12" t="s">
        <v>15</v>
      </c>
      <c r="E3063" s="13">
        <v>9.0196513905795861</v>
      </c>
      <c r="F3063" s="13">
        <v>11.087206743593343</v>
      </c>
      <c r="G3063" s="13">
        <v>8.8311431349777791</v>
      </c>
      <c r="H3063" s="13">
        <v>6.83139162420047</v>
      </c>
      <c r="I3063" s="13">
        <v>0</v>
      </c>
      <c r="J3063" s="13">
        <v>0</v>
      </c>
      <c r="K3063" s="13">
        <v>0</v>
      </c>
      <c r="L3063" s="13">
        <v>0</v>
      </c>
      <c r="M3063" s="13">
        <v>0</v>
      </c>
      <c r="N3063" s="13"/>
      <c r="O3063" s="13"/>
    </row>
    <row r="3064" spans="1:15" x14ac:dyDescent="0.35">
      <c r="A3064" s="12" t="str">
        <f t="shared" si="47"/>
        <v>DISTRIBUCION VOLUMEN X CRITERIO (kg ó litros)Sin Cafeina&gt;500MIL</v>
      </c>
      <c r="B3064" s="12" t="s">
        <v>119</v>
      </c>
      <c r="C3064" s="12" t="s">
        <v>163</v>
      </c>
      <c r="D3064" s="12" t="s">
        <v>16</v>
      </c>
      <c r="E3064" s="13">
        <v>21.107295003711755</v>
      </c>
      <c r="F3064" s="13">
        <v>26.258279286028909</v>
      </c>
      <c r="G3064" s="13">
        <v>28.286938985690668</v>
      </c>
      <c r="H3064" s="13">
        <v>32.983834257006464</v>
      </c>
      <c r="I3064" s="13">
        <v>0</v>
      </c>
      <c r="J3064" s="13">
        <v>0</v>
      </c>
      <c r="K3064" s="13">
        <v>0</v>
      </c>
      <c r="L3064" s="13">
        <v>0</v>
      </c>
      <c r="M3064" s="13">
        <v>0</v>
      </c>
      <c r="N3064" s="13"/>
      <c r="O3064" s="13"/>
    </row>
    <row r="3065" spans="1:15" x14ac:dyDescent="0.35">
      <c r="A3065" s="12" t="str">
        <f t="shared" si="47"/>
        <v>DISTRIBUCION VOLUMEN X CRITERIO (kg ó litros)Sin CafeinaDE 15 A 19 AÑOS</v>
      </c>
      <c r="B3065" s="12" t="s">
        <v>119</v>
      </c>
      <c r="C3065" s="12" t="s">
        <v>163</v>
      </c>
      <c r="D3065" s="12" t="s">
        <v>39</v>
      </c>
      <c r="E3065" s="13">
        <v>1.2582597914519777</v>
      </c>
      <c r="F3065" s="13">
        <v>1.7878665977457384</v>
      </c>
      <c r="G3065" s="13">
        <v>2.0705332935158323</v>
      </c>
      <c r="H3065" s="13">
        <v>2.5880157831662949</v>
      </c>
      <c r="I3065" s="13">
        <v>0</v>
      </c>
      <c r="J3065" s="13">
        <v>0</v>
      </c>
      <c r="K3065" s="13">
        <v>0</v>
      </c>
      <c r="L3065" s="13">
        <v>0</v>
      </c>
      <c r="M3065" s="13">
        <v>0</v>
      </c>
      <c r="N3065" s="13"/>
      <c r="O3065" s="13"/>
    </row>
    <row r="3066" spans="1:15" x14ac:dyDescent="0.35">
      <c r="A3066" s="12" t="str">
        <f t="shared" si="47"/>
        <v>DISTRIBUCION VOLUMEN X CRITERIO (kg ó litros)Sin CafeinaDE 20 A 24 AÑOS</v>
      </c>
      <c r="B3066" s="12" t="s">
        <v>119</v>
      </c>
      <c r="C3066" s="12" t="s">
        <v>163</v>
      </c>
      <c r="D3066" s="12" t="s">
        <v>40</v>
      </c>
      <c r="E3066" s="13">
        <v>2.412432824843064</v>
      </c>
      <c r="F3066" s="13">
        <v>3.1228674748290723</v>
      </c>
      <c r="G3066" s="13">
        <v>2.6100479926189064</v>
      </c>
      <c r="H3066" s="13">
        <v>2.1260751023174338</v>
      </c>
      <c r="I3066" s="13">
        <v>0</v>
      </c>
      <c r="J3066" s="13">
        <v>0</v>
      </c>
      <c r="K3066" s="13">
        <v>0</v>
      </c>
      <c r="L3066" s="13">
        <v>0</v>
      </c>
      <c r="M3066" s="13">
        <v>0</v>
      </c>
      <c r="N3066" s="13"/>
      <c r="O3066" s="13"/>
    </row>
    <row r="3067" spans="1:15" x14ac:dyDescent="0.35">
      <c r="A3067" s="12" t="str">
        <f t="shared" si="47"/>
        <v>DISTRIBUCION VOLUMEN X CRITERIO (kg ó litros)Sin CafeinaDE 25 A 34 AÑOS</v>
      </c>
      <c r="B3067" s="12" t="s">
        <v>119</v>
      </c>
      <c r="C3067" s="12" t="s">
        <v>163</v>
      </c>
      <c r="D3067" s="12" t="s">
        <v>41</v>
      </c>
      <c r="E3067" s="13">
        <v>8.6662847687858324</v>
      </c>
      <c r="F3067" s="13">
        <v>9.0218395650250311</v>
      </c>
      <c r="G3067" s="13">
        <v>7.9620822711189643</v>
      </c>
      <c r="H3067" s="13">
        <v>6.3848330947605341</v>
      </c>
      <c r="I3067" s="13">
        <v>0</v>
      </c>
      <c r="J3067" s="13">
        <v>0</v>
      </c>
      <c r="K3067" s="13">
        <v>0</v>
      </c>
      <c r="L3067" s="13">
        <v>0</v>
      </c>
      <c r="M3067" s="13">
        <v>0</v>
      </c>
      <c r="N3067" s="13"/>
      <c r="O3067" s="13"/>
    </row>
    <row r="3068" spans="1:15" x14ac:dyDescent="0.35">
      <c r="A3068" s="12" t="str">
        <f t="shared" si="47"/>
        <v>DISTRIBUCION VOLUMEN X CRITERIO (kg ó litros)Sin CafeinaDE 35 A 49 AÑOS</v>
      </c>
      <c r="B3068" s="12" t="s">
        <v>119</v>
      </c>
      <c r="C3068" s="12" t="s">
        <v>163</v>
      </c>
      <c r="D3068" s="12" t="s">
        <v>42</v>
      </c>
      <c r="E3068" s="13">
        <v>34.012821434830514</v>
      </c>
      <c r="F3068" s="13">
        <v>33.572210176690312</v>
      </c>
      <c r="G3068" s="13">
        <v>32.279103321127323</v>
      </c>
      <c r="H3068" s="13">
        <v>30.084386940589603</v>
      </c>
      <c r="I3068" s="13">
        <v>0</v>
      </c>
      <c r="J3068" s="13">
        <v>0</v>
      </c>
      <c r="K3068" s="13">
        <v>0</v>
      </c>
      <c r="L3068" s="13">
        <v>0</v>
      </c>
      <c r="M3068" s="13">
        <v>0</v>
      </c>
      <c r="N3068" s="13"/>
      <c r="O3068" s="13"/>
    </row>
    <row r="3069" spans="1:15" x14ac:dyDescent="0.35">
      <c r="A3069" s="12" t="str">
        <f t="shared" si="47"/>
        <v>DISTRIBUCION VOLUMEN X CRITERIO (kg ó litros)Sin CafeinaDE 50 A 59 AÑOS</v>
      </c>
      <c r="B3069" s="12" t="s">
        <v>119</v>
      </c>
      <c r="C3069" s="12" t="s">
        <v>163</v>
      </c>
      <c r="D3069" s="12" t="s">
        <v>43</v>
      </c>
      <c r="E3069" s="13">
        <v>24.509589066188759</v>
      </c>
      <c r="F3069" s="13">
        <v>26.553743073631708</v>
      </c>
      <c r="G3069" s="13">
        <v>35.145286590672711</v>
      </c>
      <c r="H3069" s="13">
        <v>20.519782145327138</v>
      </c>
      <c r="I3069" s="13">
        <v>0</v>
      </c>
      <c r="J3069" s="13">
        <v>0</v>
      </c>
      <c r="K3069" s="13">
        <v>0</v>
      </c>
      <c r="L3069" s="13">
        <v>0</v>
      </c>
      <c r="M3069" s="13">
        <v>0</v>
      </c>
      <c r="N3069" s="13"/>
      <c r="O3069" s="13"/>
    </row>
    <row r="3070" spans="1:15" x14ac:dyDescent="0.35">
      <c r="A3070" s="12" t="str">
        <f t="shared" si="47"/>
        <v>DISTRIBUCION VOLUMEN X CRITERIO (kg ó litros)Sin CafeinaDE 60 A 75 AÑOS</v>
      </c>
      <c r="B3070" s="12" t="s">
        <v>119</v>
      </c>
      <c r="C3070" s="12" t="s">
        <v>163</v>
      </c>
      <c r="D3070" s="12" t="s">
        <v>44</v>
      </c>
      <c r="E3070" s="13">
        <v>29.140613436010142</v>
      </c>
      <c r="F3070" s="13">
        <v>25.941477356249436</v>
      </c>
      <c r="G3070" s="13">
        <v>19.932939732407849</v>
      </c>
      <c r="H3070" s="13">
        <v>38.296907698325214</v>
      </c>
      <c r="I3070" s="13">
        <v>0</v>
      </c>
      <c r="J3070" s="13">
        <v>0</v>
      </c>
      <c r="K3070" s="13">
        <v>0</v>
      </c>
      <c r="L3070" s="13">
        <v>0</v>
      </c>
      <c r="M3070" s="13">
        <v>0</v>
      </c>
      <c r="N3070" s="13"/>
      <c r="O3070" s="13"/>
    </row>
    <row r="3071" spans="1:15" x14ac:dyDescent="0.35">
      <c r="A3071" s="12" t="str">
        <f t="shared" si="47"/>
        <v>DISTRIBUCION VOLUMEN X CRITERIO (kg ó litros)Sin CafeinaALTA Y MEDIA ALTA</v>
      </c>
      <c r="B3071" s="12" t="s">
        <v>119</v>
      </c>
      <c r="C3071" s="12" t="s">
        <v>163</v>
      </c>
      <c r="D3071" s="12" t="s">
        <v>17</v>
      </c>
      <c r="E3071" s="13">
        <v>21.206523327813517</v>
      </c>
      <c r="F3071" s="13">
        <v>23.654263135909179</v>
      </c>
      <c r="G3071" s="13">
        <v>24.648063349874814</v>
      </c>
      <c r="H3071" s="13">
        <v>21.403738044626749</v>
      </c>
      <c r="I3071" s="13">
        <v>0</v>
      </c>
      <c r="J3071" s="13">
        <v>0</v>
      </c>
      <c r="K3071" s="13">
        <v>0</v>
      </c>
      <c r="L3071" s="13">
        <v>0</v>
      </c>
      <c r="M3071" s="13">
        <v>0</v>
      </c>
      <c r="N3071" s="13"/>
      <c r="O3071" s="13"/>
    </row>
    <row r="3072" spans="1:15" x14ac:dyDescent="0.35">
      <c r="A3072" s="12" t="str">
        <f t="shared" si="47"/>
        <v>DISTRIBUCION VOLUMEN X CRITERIO (kg ó litros)Sin CafeinaMEDIA</v>
      </c>
      <c r="B3072" s="12" t="s">
        <v>119</v>
      </c>
      <c r="C3072" s="12" t="s">
        <v>163</v>
      </c>
      <c r="D3072" s="12" t="s">
        <v>18</v>
      </c>
      <c r="E3072" s="13">
        <v>34.441085342538301</v>
      </c>
      <c r="F3072" s="13">
        <v>30.134185420061677</v>
      </c>
      <c r="G3072" s="13">
        <v>28.660463090209191</v>
      </c>
      <c r="H3072" s="13">
        <v>29.739168361342582</v>
      </c>
      <c r="I3072" s="13">
        <v>0</v>
      </c>
      <c r="J3072" s="13">
        <v>0</v>
      </c>
      <c r="K3072" s="13">
        <v>0</v>
      </c>
      <c r="L3072" s="13">
        <v>0</v>
      </c>
      <c r="M3072" s="13">
        <v>0</v>
      </c>
      <c r="N3072" s="13"/>
      <c r="O3072" s="13"/>
    </row>
    <row r="3073" spans="1:15" x14ac:dyDescent="0.35">
      <c r="A3073" s="12" t="str">
        <f t="shared" si="47"/>
        <v>DISTRIBUCION VOLUMEN X CRITERIO (kg ó litros)Sin CafeinaMEDIA BAJA</v>
      </c>
      <c r="B3073" s="12" t="s">
        <v>119</v>
      </c>
      <c r="C3073" s="12" t="s">
        <v>163</v>
      </c>
      <c r="D3073" s="12" t="s">
        <v>19</v>
      </c>
      <c r="E3073" s="13">
        <v>24.647953163215451</v>
      </c>
      <c r="F3073" s="13">
        <v>19.047119372948316</v>
      </c>
      <c r="G3073" s="13">
        <v>18.506143923402622</v>
      </c>
      <c r="H3073" s="13">
        <v>22.429333800028097</v>
      </c>
      <c r="I3073" s="13">
        <v>0</v>
      </c>
      <c r="J3073" s="13">
        <v>0</v>
      </c>
      <c r="K3073" s="13">
        <v>0</v>
      </c>
      <c r="L3073" s="13">
        <v>0</v>
      </c>
      <c r="M3073" s="13">
        <v>0</v>
      </c>
      <c r="N3073" s="13"/>
      <c r="O3073" s="13"/>
    </row>
    <row r="3074" spans="1:15" x14ac:dyDescent="0.35">
      <c r="A3074" s="12" t="str">
        <f t="shared" si="47"/>
        <v>DISTRIBUCION VOLUMEN X CRITERIO (kg ó litros)Sin CafeinaBAJA</v>
      </c>
      <c r="B3074" s="12" t="s">
        <v>119</v>
      </c>
      <c r="C3074" s="12" t="s">
        <v>163</v>
      </c>
      <c r="D3074" s="12" t="s">
        <v>20</v>
      </c>
      <c r="E3074" s="13">
        <v>19.704445625299861</v>
      </c>
      <c r="F3074" s="13">
        <v>27.16443505748315</v>
      </c>
      <c r="G3074" s="13">
        <v>28.185323719136946</v>
      </c>
      <c r="H3074" s="13">
        <v>26.427762412692189</v>
      </c>
      <c r="I3074" s="13">
        <v>0</v>
      </c>
      <c r="J3074" s="13">
        <v>0</v>
      </c>
      <c r="K3074" s="13">
        <v>0</v>
      </c>
      <c r="L3074" s="13">
        <v>0</v>
      </c>
      <c r="M3074" s="13">
        <v>0</v>
      </c>
      <c r="N3074" s="13"/>
      <c r="O3074" s="13"/>
    </row>
    <row r="3075" spans="1:15" x14ac:dyDescent="0.35">
      <c r="A3075" s="12" t="str">
        <f t="shared" si="47"/>
        <v>DISTRIBUCION VOLUMEN X CRITERIO (kg ó litros)Sin CafeinaHOMBRE</v>
      </c>
      <c r="B3075" s="12" t="s">
        <v>119</v>
      </c>
      <c r="C3075" s="12" t="s">
        <v>163</v>
      </c>
      <c r="D3075" s="12" t="s">
        <v>21</v>
      </c>
      <c r="E3075" s="13">
        <v>48.13961972121519</v>
      </c>
      <c r="F3075" s="13">
        <v>45.711218243329213</v>
      </c>
      <c r="G3075" s="13">
        <v>49.929289043637361</v>
      </c>
      <c r="H3075" s="13">
        <v>60.14251539619535</v>
      </c>
      <c r="I3075" s="13">
        <v>0</v>
      </c>
      <c r="J3075" s="13">
        <v>0</v>
      </c>
      <c r="K3075" s="13">
        <v>0</v>
      </c>
      <c r="L3075" s="13">
        <v>0</v>
      </c>
      <c r="M3075" s="13">
        <v>0</v>
      </c>
      <c r="N3075" s="13"/>
      <c r="O3075" s="13"/>
    </row>
    <row r="3076" spans="1:15" x14ac:dyDescent="0.35">
      <c r="A3076" s="12" t="str">
        <f t="shared" ref="A3076:A3139" si="48">B3076&amp;C3076&amp;D3076</f>
        <v>DISTRIBUCION VOLUMEN X CRITERIO (kg ó litros)Sin CafeinaMUJER</v>
      </c>
      <c r="B3076" s="12" t="s">
        <v>119</v>
      </c>
      <c r="C3076" s="12" t="s">
        <v>163</v>
      </c>
      <c r="D3076" s="12" t="s">
        <v>22</v>
      </c>
      <c r="E3076" s="13">
        <v>51.860386371123411</v>
      </c>
      <c r="F3076" s="13">
        <v>54.288781641973074</v>
      </c>
      <c r="G3076" s="13">
        <v>50.070712306817214</v>
      </c>
      <c r="H3076" s="13">
        <v>39.857488098865204</v>
      </c>
      <c r="I3076" s="13">
        <v>0</v>
      </c>
      <c r="J3076" s="13">
        <v>0</v>
      </c>
      <c r="K3076" s="13">
        <v>0</v>
      </c>
      <c r="L3076" s="13">
        <v>0</v>
      </c>
      <c r="M3076" s="13">
        <v>0</v>
      </c>
      <c r="N3076" s="13"/>
      <c r="O3076" s="13"/>
    </row>
    <row r="3077" spans="1:15" x14ac:dyDescent="0.35">
      <c r="A3077" s="12" t="str">
        <f t="shared" si="48"/>
        <v>DISTRIBUCION VOLUMEN X CRITERIO (kg ó litros)Frutas con gasT.ESPAÑA</v>
      </c>
      <c r="B3077" s="12" t="s">
        <v>119</v>
      </c>
      <c r="C3077" s="12" t="s">
        <v>164</v>
      </c>
      <c r="D3077" s="12" t="s">
        <v>36</v>
      </c>
      <c r="E3077" s="13">
        <v>100</v>
      </c>
      <c r="F3077" s="13">
        <v>100</v>
      </c>
      <c r="G3077" s="13">
        <v>100</v>
      </c>
      <c r="H3077" s="13">
        <v>100</v>
      </c>
      <c r="I3077" s="13">
        <v>0</v>
      </c>
      <c r="J3077" s="13">
        <v>0</v>
      </c>
      <c r="K3077" s="13">
        <v>0</v>
      </c>
      <c r="L3077" s="13">
        <v>0</v>
      </c>
      <c r="M3077" s="13">
        <v>0</v>
      </c>
      <c r="N3077" s="13"/>
      <c r="O3077" s="13"/>
    </row>
    <row r="3078" spans="1:15" x14ac:dyDescent="0.35">
      <c r="A3078" s="12" t="str">
        <f t="shared" si="48"/>
        <v>DISTRIBUCION VOLUMEN X CRITERIO (kg ó litros)Frutas con gasBCN AM</v>
      </c>
      <c r="B3078" s="12" t="s">
        <v>119</v>
      </c>
      <c r="C3078" s="12" t="s">
        <v>164</v>
      </c>
      <c r="D3078" s="12" t="s">
        <v>1</v>
      </c>
      <c r="E3078" s="13">
        <v>5.7043284282975328</v>
      </c>
      <c r="F3078" s="13">
        <v>5.965752602108866</v>
      </c>
      <c r="G3078" s="13">
        <v>6.4784470904234652</v>
      </c>
      <c r="H3078" s="13">
        <v>5.9837988256194627</v>
      </c>
      <c r="I3078" s="13">
        <v>0</v>
      </c>
      <c r="J3078" s="13">
        <v>0</v>
      </c>
      <c r="K3078" s="13">
        <v>0</v>
      </c>
      <c r="L3078" s="13">
        <v>0</v>
      </c>
      <c r="M3078" s="13">
        <v>0</v>
      </c>
      <c r="N3078" s="13"/>
      <c r="O3078" s="13"/>
    </row>
    <row r="3079" spans="1:15" x14ac:dyDescent="0.35">
      <c r="A3079" s="12" t="str">
        <f t="shared" si="48"/>
        <v>DISTRIBUCION VOLUMEN X CRITERIO (kg ó litros)Frutas con gasREST.CAT ARAGON</v>
      </c>
      <c r="B3079" s="12" t="s">
        <v>119</v>
      </c>
      <c r="C3079" s="12" t="s">
        <v>164</v>
      </c>
      <c r="D3079" s="12" t="s">
        <v>2</v>
      </c>
      <c r="E3079" s="13">
        <v>11.891443759144661</v>
      </c>
      <c r="F3079" s="13">
        <v>7.4781498570107336</v>
      </c>
      <c r="G3079" s="13">
        <v>8.5688235458103978</v>
      </c>
      <c r="H3079" s="13">
        <v>6.9824052097539209</v>
      </c>
      <c r="I3079" s="13">
        <v>0</v>
      </c>
      <c r="J3079" s="13">
        <v>0</v>
      </c>
      <c r="K3079" s="13">
        <v>0</v>
      </c>
      <c r="L3079" s="13">
        <v>0</v>
      </c>
      <c r="M3079" s="13">
        <v>0</v>
      </c>
      <c r="N3079" s="13"/>
      <c r="O3079" s="13"/>
    </row>
    <row r="3080" spans="1:15" x14ac:dyDescent="0.35">
      <c r="A3080" s="12" t="str">
        <f t="shared" si="48"/>
        <v>DISTRIBUCION VOLUMEN X CRITERIO (kg ó litros)Frutas con gasLEVANTE</v>
      </c>
      <c r="B3080" s="12" t="s">
        <v>119</v>
      </c>
      <c r="C3080" s="12" t="s">
        <v>164</v>
      </c>
      <c r="D3080" s="12" t="s">
        <v>3</v>
      </c>
      <c r="E3080" s="13">
        <v>14.074154219340338</v>
      </c>
      <c r="F3080" s="13">
        <v>13.58205889571216</v>
      </c>
      <c r="G3080" s="13">
        <v>17.93270847541412</v>
      </c>
      <c r="H3080" s="13">
        <v>19.224753864667946</v>
      </c>
      <c r="I3080" s="13">
        <v>0</v>
      </c>
      <c r="J3080" s="13">
        <v>0</v>
      </c>
      <c r="K3080" s="13">
        <v>0</v>
      </c>
      <c r="L3080" s="13">
        <v>0</v>
      </c>
      <c r="M3080" s="13">
        <v>0</v>
      </c>
      <c r="N3080" s="13"/>
      <c r="O3080" s="13"/>
    </row>
    <row r="3081" spans="1:15" x14ac:dyDescent="0.35">
      <c r="A3081" s="12" t="str">
        <f t="shared" si="48"/>
        <v>DISTRIBUCION VOLUMEN X CRITERIO (kg ó litros)Frutas con gasANDALUCIA</v>
      </c>
      <c r="B3081" s="12" t="s">
        <v>119</v>
      </c>
      <c r="C3081" s="12" t="s">
        <v>164</v>
      </c>
      <c r="D3081" s="12" t="s">
        <v>4</v>
      </c>
      <c r="E3081" s="13">
        <v>27.607676952812344</v>
      </c>
      <c r="F3081" s="13">
        <v>21.737391327273873</v>
      </c>
      <c r="G3081" s="13">
        <v>27.792920526374289</v>
      </c>
      <c r="H3081" s="13">
        <v>35.26113178816189</v>
      </c>
      <c r="I3081" s="13">
        <v>0</v>
      </c>
      <c r="J3081" s="13">
        <v>0</v>
      </c>
      <c r="K3081" s="13">
        <v>0</v>
      </c>
      <c r="L3081" s="13">
        <v>0</v>
      </c>
      <c r="M3081" s="13">
        <v>0</v>
      </c>
      <c r="N3081" s="13"/>
      <c r="O3081" s="13"/>
    </row>
    <row r="3082" spans="1:15" x14ac:dyDescent="0.35">
      <c r="A3082" s="12" t="str">
        <f t="shared" si="48"/>
        <v>DISTRIBUCION VOLUMEN X CRITERIO (kg ó litros)Frutas con gasMDD AM</v>
      </c>
      <c r="B3082" s="12" t="s">
        <v>119</v>
      </c>
      <c r="C3082" s="12" t="s">
        <v>164</v>
      </c>
      <c r="D3082" s="12" t="s">
        <v>5</v>
      </c>
      <c r="E3082" s="13">
        <v>13.818903316306924</v>
      </c>
      <c r="F3082" s="13">
        <v>9.0282153204006033</v>
      </c>
      <c r="G3082" s="13">
        <v>10.418517125097813</v>
      </c>
      <c r="H3082" s="13">
        <v>10.294726115212164</v>
      </c>
      <c r="I3082" s="13">
        <v>0</v>
      </c>
      <c r="J3082" s="13">
        <v>0</v>
      </c>
      <c r="K3082" s="13">
        <v>0</v>
      </c>
      <c r="L3082" s="13">
        <v>0</v>
      </c>
      <c r="M3082" s="13">
        <v>0</v>
      </c>
      <c r="N3082" s="13"/>
      <c r="O3082" s="13"/>
    </row>
    <row r="3083" spans="1:15" x14ac:dyDescent="0.35">
      <c r="A3083" s="12" t="str">
        <f t="shared" si="48"/>
        <v>DISTRIBUCION VOLUMEN X CRITERIO (kg ó litros)Frutas con gasRTO CENTRO</v>
      </c>
      <c r="B3083" s="12" t="s">
        <v>119</v>
      </c>
      <c r="C3083" s="12" t="s">
        <v>164</v>
      </c>
      <c r="D3083" s="12" t="s">
        <v>6</v>
      </c>
      <c r="E3083" s="13">
        <v>11.704370418869265</v>
      </c>
      <c r="F3083" s="13">
        <v>15.76332900089267</v>
      </c>
      <c r="G3083" s="13">
        <v>15.69436483444523</v>
      </c>
      <c r="H3083" s="13">
        <v>8.608443261555152</v>
      </c>
      <c r="I3083" s="13">
        <v>0</v>
      </c>
      <c r="J3083" s="13">
        <v>0</v>
      </c>
      <c r="K3083" s="13">
        <v>0</v>
      </c>
      <c r="L3083" s="13">
        <v>0</v>
      </c>
      <c r="M3083" s="13">
        <v>0</v>
      </c>
      <c r="N3083" s="13"/>
      <c r="O3083" s="13"/>
    </row>
    <row r="3084" spans="1:15" x14ac:dyDescent="0.35">
      <c r="A3084" s="12" t="str">
        <f t="shared" si="48"/>
        <v>DISTRIBUCION VOLUMEN X CRITERIO (kg ó litros)Frutas con gasNORTE-CENTRO</v>
      </c>
      <c r="B3084" s="12" t="s">
        <v>119</v>
      </c>
      <c r="C3084" s="12" t="s">
        <v>164</v>
      </c>
      <c r="D3084" s="12" t="s">
        <v>7</v>
      </c>
      <c r="E3084" s="13">
        <v>8.0617246796497177</v>
      </c>
      <c r="F3084" s="13">
        <v>19.623319835052733</v>
      </c>
      <c r="G3084" s="13">
        <v>6.9743007583831469</v>
      </c>
      <c r="H3084" s="13">
        <v>7.5276774425570885</v>
      </c>
      <c r="I3084" s="13">
        <v>0</v>
      </c>
      <c r="J3084" s="13">
        <v>0</v>
      </c>
      <c r="K3084" s="13">
        <v>0</v>
      </c>
      <c r="L3084" s="13">
        <v>0</v>
      </c>
      <c r="M3084" s="13">
        <v>0</v>
      </c>
      <c r="N3084" s="13"/>
      <c r="O3084" s="13"/>
    </row>
    <row r="3085" spans="1:15" x14ac:dyDescent="0.35">
      <c r="A3085" s="12" t="str">
        <f t="shared" si="48"/>
        <v>DISTRIBUCION VOLUMEN X CRITERIO (kg ó litros)Frutas con gasNOROESTE</v>
      </c>
      <c r="B3085" s="12" t="s">
        <v>119</v>
      </c>
      <c r="C3085" s="12" t="s">
        <v>164</v>
      </c>
      <c r="D3085" s="12" t="s">
        <v>8</v>
      </c>
      <c r="E3085" s="13">
        <v>7.1373979615310281</v>
      </c>
      <c r="F3085" s="13">
        <v>6.8217855049333034</v>
      </c>
      <c r="G3085" s="13">
        <v>6.1399095937927877</v>
      </c>
      <c r="H3085" s="13">
        <v>6.1170641925356817</v>
      </c>
      <c r="I3085" s="13">
        <v>0</v>
      </c>
      <c r="J3085" s="13">
        <v>0</v>
      </c>
      <c r="K3085" s="13">
        <v>0</v>
      </c>
      <c r="L3085" s="13">
        <v>0</v>
      </c>
      <c r="M3085" s="13">
        <v>0</v>
      </c>
      <c r="N3085" s="13"/>
      <c r="O3085" s="13"/>
    </row>
    <row r="3086" spans="1:15" x14ac:dyDescent="0.35">
      <c r="A3086" s="12" t="str">
        <f t="shared" si="48"/>
        <v>DISTRIBUCION VOLUMEN X CRITERIO (kg ó litros)Frutas con gas&lt;2MIL</v>
      </c>
      <c r="B3086" s="12" t="s">
        <v>119</v>
      </c>
      <c r="C3086" s="12" t="s">
        <v>164</v>
      </c>
      <c r="D3086" s="12" t="s">
        <v>9</v>
      </c>
      <c r="E3086" s="13">
        <v>8.9490331513806201</v>
      </c>
      <c r="F3086" s="13">
        <v>21.077565584239519</v>
      </c>
      <c r="G3086" s="13">
        <v>5.4351254472363335</v>
      </c>
      <c r="H3086" s="13">
        <v>4.8136295222090046</v>
      </c>
      <c r="I3086" s="13">
        <v>0</v>
      </c>
      <c r="J3086" s="13">
        <v>0</v>
      </c>
      <c r="K3086" s="13">
        <v>0</v>
      </c>
      <c r="L3086" s="13">
        <v>0</v>
      </c>
      <c r="M3086" s="13">
        <v>0</v>
      </c>
      <c r="N3086" s="13"/>
      <c r="O3086" s="13"/>
    </row>
    <row r="3087" spans="1:15" x14ac:dyDescent="0.35">
      <c r="A3087" s="12" t="str">
        <f t="shared" si="48"/>
        <v>DISTRIBUCION VOLUMEN X CRITERIO (kg ó litros)Frutas con gas2-5MIL</v>
      </c>
      <c r="B3087" s="12" t="s">
        <v>119</v>
      </c>
      <c r="C3087" s="12" t="s">
        <v>164</v>
      </c>
      <c r="D3087" s="12" t="s">
        <v>10</v>
      </c>
      <c r="E3087" s="13">
        <v>6.4253603887760748</v>
      </c>
      <c r="F3087" s="13">
        <v>5.4573367186199802</v>
      </c>
      <c r="G3087" s="13">
        <v>4.967884524509679</v>
      </c>
      <c r="H3087" s="13">
        <v>7.0711424291541745</v>
      </c>
      <c r="I3087" s="13">
        <v>0</v>
      </c>
      <c r="J3087" s="13">
        <v>0</v>
      </c>
      <c r="K3087" s="13">
        <v>0</v>
      </c>
      <c r="L3087" s="13">
        <v>0</v>
      </c>
      <c r="M3087" s="13">
        <v>0</v>
      </c>
      <c r="N3087" s="13"/>
      <c r="O3087" s="13"/>
    </row>
    <row r="3088" spans="1:15" x14ac:dyDescent="0.35">
      <c r="A3088" s="12" t="str">
        <f t="shared" si="48"/>
        <v>DISTRIBUCION VOLUMEN X CRITERIO (kg ó litros)Frutas con gas5-10MIL</v>
      </c>
      <c r="B3088" s="12" t="s">
        <v>119</v>
      </c>
      <c r="C3088" s="12" t="s">
        <v>164</v>
      </c>
      <c r="D3088" s="12" t="s">
        <v>11</v>
      </c>
      <c r="E3088" s="13">
        <v>8.874843856162336</v>
      </c>
      <c r="F3088" s="13">
        <v>6.0564729282964374</v>
      </c>
      <c r="G3088" s="13">
        <v>7.4391212275981031</v>
      </c>
      <c r="H3088" s="13">
        <v>9.642115977441021</v>
      </c>
      <c r="I3088" s="13">
        <v>0</v>
      </c>
      <c r="J3088" s="13">
        <v>0</v>
      </c>
      <c r="K3088" s="13">
        <v>0</v>
      </c>
      <c r="L3088" s="13">
        <v>0</v>
      </c>
      <c r="M3088" s="13">
        <v>0</v>
      </c>
      <c r="N3088" s="13"/>
      <c r="O3088" s="13"/>
    </row>
    <row r="3089" spans="1:15" x14ac:dyDescent="0.35">
      <c r="A3089" s="12" t="str">
        <f t="shared" si="48"/>
        <v>DISTRIBUCION VOLUMEN X CRITERIO (kg ó litros)Frutas con gas10-30MIL</v>
      </c>
      <c r="B3089" s="12" t="s">
        <v>119</v>
      </c>
      <c r="C3089" s="12" t="s">
        <v>164</v>
      </c>
      <c r="D3089" s="12" t="s">
        <v>12</v>
      </c>
      <c r="E3089" s="13">
        <v>21.057868241428466</v>
      </c>
      <c r="F3089" s="13">
        <v>18.570639164280806</v>
      </c>
      <c r="G3089" s="13">
        <v>24.888088017334272</v>
      </c>
      <c r="H3089" s="13">
        <v>17.129189305745257</v>
      </c>
      <c r="I3089" s="13">
        <v>0</v>
      </c>
      <c r="J3089" s="13">
        <v>0</v>
      </c>
      <c r="K3089" s="13">
        <v>0</v>
      </c>
      <c r="L3089" s="13">
        <v>0</v>
      </c>
      <c r="M3089" s="13">
        <v>0</v>
      </c>
      <c r="N3089" s="13"/>
      <c r="O3089" s="13"/>
    </row>
    <row r="3090" spans="1:15" x14ac:dyDescent="0.35">
      <c r="A3090" s="12" t="str">
        <f t="shared" si="48"/>
        <v>DISTRIBUCION VOLUMEN X CRITERIO (kg ó litros)Frutas con gas30-100MIL</v>
      </c>
      <c r="B3090" s="12" t="s">
        <v>119</v>
      </c>
      <c r="C3090" s="12" t="s">
        <v>164</v>
      </c>
      <c r="D3090" s="12" t="s">
        <v>13</v>
      </c>
      <c r="E3090" s="13">
        <v>18.348830548067095</v>
      </c>
      <c r="F3090" s="13">
        <v>17.978007131803437</v>
      </c>
      <c r="G3090" s="13">
        <v>19.559447278581409</v>
      </c>
      <c r="H3090" s="13">
        <v>20.844036181419121</v>
      </c>
      <c r="I3090" s="13">
        <v>0</v>
      </c>
      <c r="J3090" s="13">
        <v>0</v>
      </c>
      <c r="K3090" s="13">
        <v>0</v>
      </c>
      <c r="L3090" s="13">
        <v>0</v>
      </c>
      <c r="M3090" s="13">
        <v>0</v>
      </c>
      <c r="N3090" s="13"/>
      <c r="O3090" s="13"/>
    </row>
    <row r="3091" spans="1:15" x14ac:dyDescent="0.35">
      <c r="A3091" s="12" t="str">
        <f t="shared" si="48"/>
        <v>DISTRIBUCION VOLUMEN X CRITERIO (kg ó litros)Frutas con gas100-200MIL</v>
      </c>
      <c r="B3091" s="12" t="s">
        <v>119</v>
      </c>
      <c r="C3091" s="12" t="s">
        <v>164</v>
      </c>
      <c r="D3091" s="12" t="s">
        <v>14</v>
      </c>
      <c r="E3091" s="13">
        <v>9.6817022565574877</v>
      </c>
      <c r="F3091" s="13">
        <v>8.4844717534492577</v>
      </c>
      <c r="G3091" s="13">
        <v>9.9188270631151472</v>
      </c>
      <c r="H3091" s="13">
        <v>15.045644921908519</v>
      </c>
      <c r="I3091" s="13">
        <v>0</v>
      </c>
      <c r="J3091" s="13">
        <v>0</v>
      </c>
      <c r="K3091" s="13">
        <v>0</v>
      </c>
      <c r="L3091" s="13">
        <v>0</v>
      </c>
      <c r="M3091" s="13">
        <v>0</v>
      </c>
      <c r="N3091" s="13"/>
      <c r="O3091" s="13"/>
    </row>
    <row r="3092" spans="1:15" x14ac:dyDescent="0.35">
      <c r="A3092" s="12" t="str">
        <f t="shared" si="48"/>
        <v>DISTRIBUCION VOLUMEN X CRITERIO (kg ó litros)Frutas con gas200-500MIL</v>
      </c>
      <c r="B3092" s="12" t="s">
        <v>119</v>
      </c>
      <c r="C3092" s="12" t="s">
        <v>164</v>
      </c>
      <c r="D3092" s="12" t="s">
        <v>15</v>
      </c>
      <c r="E3092" s="13">
        <v>11.76246926618558</v>
      </c>
      <c r="F3092" s="13">
        <v>10.29638833805812</v>
      </c>
      <c r="G3092" s="13">
        <v>13.868489140801666</v>
      </c>
      <c r="H3092" s="13">
        <v>10.917780793986525</v>
      </c>
      <c r="I3092" s="13">
        <v>0</v>
      </c>
      <c r="J3092" s="13">
        <v>0</v>
      </c>
      <c r="K3092" s="13">
        <v>0</v>
      </c>
      <c r="L3092" s="13">
        <v>0</v>
      </c>
      <c r="M3092" s="13">
        <v>0</v>
      </c>
      <c r="N3092" s="13"/>
      <c r="O3092" s="13"/>
    </row>
    <row r="3093" spans="1:15" x14ac:dyDescent="0.35">
      <c r="A3093" s="12" t="str">
        <f t="shared" si="48"/>
        <v>DISTRIBUCION VOLUMEN X CRITERIO (kg ó litros)Frutas con gas&gt;500MIL</v>
      </c>
      <c r="B3093" s="12" t="s">
        <v>119</v>
      </c>
      <c r="C3093" s="12" t="s">
        <v>164</v>
      </c>
      <c r="D3093" s="12" t="s">
        <v>16</v>
      </c>
      <c r="E3093" s="13">
        <v>14.899885993011777</v>
      </c>
      <c r="F3093" s="13">
        <v>12.079127114814652</v>
      </c>
      <c r="G3093" s="13">
        <v>13.923009959890811</v>
      </c>
      <c r="H3093" s="13">
        <v>14.536466703148731</v>
      </c>
      <c r="I3093" s="13">
        <v>0</v>
      </c>
      <c r="J3093" s="13">
        <v>0</v>
      </c>
      <c r="K3093" s="13">
        <v>0</v>
      </c>
      <c r="L3093" s="13">
        <v>0</v>
      </c>
      <c r="M3093" s="13">
        <v>0</v>
      </c>
      <c r="N3093" s="13"/>
      <c r="O3093" s="13"/>
    </row>
    <row r="3094" spans="1:15" x14ac:dyDescent="0.35">
      <c r="A3094" s="12" t="str">
        <f t="shared" si="48"/>
        <v>DISTRIBUCION VOLUMEN X CRITERIO (kg ó litros)Frutas con gasDE 15 A 19 AÑOS</v>
      </c>
      <c r="B3094" s="12" t="s">
        <v>119</v>
      </c>
      <c r="C3094" s="12" t="s">
        <v>164</v>
      </c>
      <c r="D3094" s="12" t="s">
        <v>39</v>
      </c>
      <c r="E3094" s="13">
        <v>7.1062729398272895</v>
      </c>
      <c r="F3094" s="13">
        <v>16.911213609797148</v>
      </c>
      <c r="G3094" s="13">
        <v>5.7975443514287388</v>
      </c>
      <c r="H3094" s="13">
        <v>7.3983148608627634</v>
      </c>
      <c r="I3094" s="13">
        <v>0</v>
      </c>
      <c r="J3094" s="13">
        <v>0</v>
      </c>
      <c r="K3094" s="13">
        <v>0</v>
      </c>
      <c r="L3094" s="13">
        <v>0</v>
      </c>
      <c r="M3094" s="13">
        <v>0</v>
      </c>
      <c r="N3094" s="13"/>
      <c r="O3094" s="13"/>
    </row>
    <row r="3095" spans="1:15" x14ac:dyDescent="0.35">
      <c r="A3095" s="12" t="str">
        <f t="shared" si="48"/>
        <v>DISTRIBUCION VOLUMEN X CRITERIO (kg ó litros)Frutas con gasDE 20 A 24 AÑOS</v>
      </c>
      <c r="B3095" s="12" t="s">
        <v>119</v>
      </c>
      <c r="C3095" s="12" t="s">
        <v>164</v>
      </c>
      <c r="D3095" s="12" t="s">
        <v>40</v>
      </c>
      <c r="E3095" s="13">
        <v>6.1386983808461508</v>
      </c>
      <c r="F3095" s="13">
        <v>5.6245278212638645</v>
      </c>
      <c r="G3095" s="13">
        <v>5.4423209766095884</v>
      </c>
      <c r="H3095" s="13">
        <v>5.1741806321710708</v>
      </c>
      <c r="I3095" s="13">
        <v>0</v>
      </c>
      <c r="J3095" s="13">
        <v>0</v>
      </c>
      <c r="K3095" s="13">
        <v>0</v>
      </c>
      <c r="L3095" s="13">
        <v>0</v>
      </c>
      <c r="M3095" s="13">
        <v>0</v>
      </c>
      <c r="N3095" s="13"/>
      <c r="O3095" s="13"/>
    </row>
    <row r="3096" spans="1:15" x14ac:dyDescent="0.35">
      <c r="A3096" s="12" t="str">
        <f t="shared" si="48"/>
        <v>DISTRIBUCION VOLUMEN X CRITERIO (kg ó litros)Frutas con gasDE 25 A 34 AÑOS</v>
      </c>
      <c r="B3096" s="12" t="s">
        <v>119</v>
      </c>
      <c r="C3096" s="12" t="s">
        <v>164</v>
      </c>
      <c r="D3096" s="12" t="s">
        <v>41</v>
      </c>
      <c r="E3096" s="13">
        <v>11.862604680775677</v>
      </c>
      <c r="F3096" s="13">
        <v>10.561660205519068</v>
      </c>
      <c r="G3096" s="13">
        <v>10.895444614697789</v>
      </c>
      <c r="H3096" s="13">
        <v>8.0849030317821278</v>
      </c>
      <c r="I3096" s="13">
        <v>0</v>
      </c>
      <c r="J3096" s="13">
        <v>0</v>
      </c>
      <c r="K3096" s="13">
        <v>0</v>
      </c>
      <c r="L3096" s="13">
        <v>0</v>
      </c>
      <c r="M3096" s="13">
        <v>0</v>
      </c>
      <c r="N3096" s="13"/>
      <c r="O3096" s="13"/>
    </row>
    <row r="3097" spans="1:15" x14ac:dyDescent="0.35">
      <c r="A3097" s="12" t="str">
        <f t="shared" si="48"/>
        <v>DISTRIBUCION VOLUMEN X CRITERIO (kg ó litros)Frutas con gasDE 35 A 49 AÑOS</v>
      </c>
      <c r="B3097" s="12" t="s">
        <v>119</v>
      </c>
      <c r="C3097" s="12" t="s">
        <v>164</v>
      </c>
      <c r="D3097" s="12" t="s">
        <v>42</v>
      </c>
      <c r="E3097" s="13">
        <v>37.08024268457946</v>
      </c>
      <c r="F3097" s="13">
        <v>31.734666940815931</v>
      </c>
      <c r="G3097" s="13">
        <v>33.030794570783328</v>
      </c>
      <c r="H3097" s="13">
        <v>34.472405988301531</v>
      </c>
      <c r="I3097" s="13">
        <v>0</v>
      </c>
      <c r="J3097" s="13">
        <v>0</v>
      </c>
      <c r="K3097" s="13">
        <v>0</v>
      </c>
      <c r="L3097" s="13">
        <v>0</v>
      </c>
      <c r="M3097" s="13">
        <v>0</v>
      </c>
      <c r="N3097" s="13"/>
      <c r="O3097" s="13"/>
    </row>
    <row r="3098" spans="1:15" x14ac:dyDescent="0.35">
      <c r="A3098" s="12" t="str">
        <f t="shared" si="48"/>
        <v>DISTRIBUCION VOLUMEN X CRITERIO (kg ó litros)Frutas con gasDE 50 A 59 AÑOS</v>
      </c>
      <c r="B3098" s="12" t="s">
        <v>119</v>
      </c>
      <c r="C3098" s="12" t="s">
        <v>164</v>
      </c>
      <c r="D3098" s="12" t="s">
        <v>43</v>
      </c>
      <c r="E3098" s="13">
        <v>20.555549389266918</v>
      </c>
      <c r="F3098" s="13">
        <v>19.692036317238493</v>
      </c>
      <c r="G3098" s="13">
        <v>27.668998596308104</v>
      </c>
      <c r="H3098" s="13">
        <v>17.391805881872543</v>
      </c>
      <c r="I3098" s="13">
        <v>0</v>
      </c>
      <c r="J3098" s="13">
        <v>0</v>
      </c>
      <c r="K3098" s="13">
        <v>0</v>
      </c>
      <c r="L3098" s="13">
        <v>0</v>
      </c>
      <c r="M3098" s="13">
        <v>0</v>
      </c>
      <c r="N3098" s="13"/>
      <c r="O3098" s="13"/>
    </row>
    <row r="3099" spans="1:15" x14ac:dyDescent="0.35">
      <c r="A3099" s="12" t="str">
        <f t="shared" si="48"/>
        <v>DISTRIBUCION VOLUMEN X CRITERIO (kg ó litros)Frutas con gasDE 60 A 75 AÑOS</v>
      </c>
      <c r="B3099" s="12" t="s">
        <v>119</v>
      </c>
      <c r="C3099" s="12" t="s">
        <v>164</v>
      </c>
      <c r="D3099" s="12" t="s">
        <v>44</v>
      </c>
      <c r="E3099" s="13">
        <v>17.256625447023737</v>
      </c>
      <c r="F3099" s="13">
        <v>15.475909234427554</v>
      </c>
      <c r="G3099" s="13">
        <v>17.164891484800467</v>
      </c>
      <c r="H3099" s="13">
        <v>27.478386785811558</v>
      </c>
      <c r="I3099" s="13">
        <v>0</v>
      </c>
      <c r="J3099" s="13">
        <v>0</v>
      </c>
      <c r="K3099" s="13">
        <v>0</v>
      </c>
      <c r="L3099" s="13">
        <v>0</v>
      </c>
      <c r="M3099" s="13">
        <v>0</v>
      </c>
      <c r="N3099" s="13"/>
      <c r="O3099" s="13"/>
    </row>
    <row r="3100" spans="1:15" x14ac:dyDescent="0.35">
      <c r="A3100" s="12" t="str">
        <f t="shared" si="48"/>
        <v>DISTRIBUCION VOLUMEN X CRITERIO (kg ó litros)Frutas con gasALTA Y MEDIA ALTA</v>
      </c>
      <c r="B3100" s="12" t="s">
        <v>119</v>
      </c>
      <c r="C3100" s="12" t="s">
        <v>164</v>
      </c>
      <c r="D3100" s="12" t="s">
        <v>17</v>
      </c>
      <c r="E3100" s="13">
        <v>19.659912585839507</v>
      </c>
      <c r="F3100" s="13">
        <v>33.563800572623073</v>
      </c>
      <c r="G3100" s="13">
        <v>22.927254810163308</v>
      </c>
      <c r="H3100" s="13">
        <v>16.455828339680235</v>
      </c>
      <c r="I3100" s="13">
        <v>0</v>
      </c>
      <c r="J3100" s="13">
        <v>0</v>
      </c>
      <c r="K3100" s="13">
        <v>0</v>
      </c>
      <c r="L3100" s="13">
        <v>0</v>
      </c>
      <c r="M3100" s="13">
        <v>0</v>
      </c>
      <c r="N3100" s="13"/>
      <c r="O3100" s="13"/>
    </row>
    <row r="3101" spans="1:15" x14ac:dyDescent="0.35">
      <c r="A3101" s="12" t="str">
        <f t="shared" si="48"/>
        <v>DISTRIBUCION VOLUMEN X CRITERIO (kg ó litros)Frutas con gasMEDIA</v>
      </c>
      <c r="B3101" s="12" t="s">
        <v>119</v>
      </c>
      <c r="C3101" s="12" t="s">
        <v>164</v>
      </c>
      <c r="D3101" s="12" t="s">
        <v>18</v>
      </c>
      <c r="E3101" s="13">
        <v>31.98359073575708</v>
      </c>
      <c r="F3101" s="13">
        <v>26.88915363851148</v>
      </c>
      <c r="G3101" s="13">
        <v>28.007208181798653</v>
      </c>
      <c r="H3101" s="13">
        <v>27.818860384869669</v>
      </c>
      <c r="I3101" s="13">
        <v>0</v>
      </c>
      <c r="J3101" s="13">
        <v>0</v>
      </c>
      <c r="K3101" s="13">
        <v>0</v>
      </c>
      <c r="L3101" s="13">
        <v>0</v>
      </c>
      <c r="M3101" s="13">
        <v>0</v>
      </c>
      <c r="N3101" s="13"/>
      <c r="O3101" s="13"/>
    </row>
    <row r="3102" spans="1:15" x14ac:dyDescent="0.35">
      <c r="A3102" s="12" t="str">
        <f t="shared" si="48"/>
        <v>DISTRIBUCION VOLUMEN X CRITERIO (kg ó litros)Frutas con gasMEDIA BAJA</v>
      </c>
      <c r="B3102" s="12" t="s">
        <v>119</v>
      </c>
      <c r="C3102" s="12" t="s">
        <v>164</v>
      </c>
      <c r="D3102" s="12" t="s">
        <v>19</v>
      </c>
      <c r="E3102" s="13">
        <v>27.02396320488516</v>
      </c>
      <c r="F3102" s="13">
        <v>19.462754254446683</v>
      </c>
      <c r="G3102" s="13">
        <v>23.381330259040688</v>
      </c>
      <c r="H3102" s="13">
        <v>27.765443065461675</v>
      </c>
      <c r="I3102" s="13">
        <v>0</v>
      </c>
      <c r="J3102" s="13">
        <v>0</v>
      </c>
      <c r="K3102" s="13">
        <v>0</v>
      </c>
      <c r="L3102" s="13">
        <v>0</v>
      </c>
      <c r="M3102" s="13">
        <v>0</v>
      </c>
      <c r="N3102" s="13"/>
      <c r="O3102" s="13"/>
    </row>
    <row r="3103" spans="1:15" x14ac:dyDescent="0.35">
      <c r="A3103" s="12" t="str">
        <f t="shared" si="48"/>
        <v>DISTRIBUCION VOLUMEN X CRITERIO (kg ó litros)Frutas con gasBAJA</v>
      </c>
      <c r="B3103" s="12" t="s">
        <v>119</v>
      </c>
      <c r="C3103" s="12" t="s">
        <v>164</v>
      </c>
      <c r="D3103" s="12" t="s">
        <v>20</v>
      </c>
      <c r="E3103" s="13">
        <v>21.332526228023401</v>
      </c>
      <c r="F3103" s="13">
        <v>20.084298019018949</v>
      </c>
      <c r="G3103" s="13">
        <v>25.684201316380808</v>
      </c>
      <c r="H3103" s="13">
        <v>27.959863173874407</v>
      </c>
      <c r="I3103" s="13">
        <v>0</v>
      </c>
      <c r="J3103" s="13">
        <v>0</v>
      </c>
      <c r="K3103" s="13">
        <v>0</v>
      </c>
      <c r="L3103" s="13">
        <v>0</v>
      </c>
      <c r="M3103" s="13">
        <v>0</v>
      </c>
      <c r="N3103" s="13"/>
      <c r="O3103" s="13"/>
    </row>
    <row r="3104" spans="1:15" x14ac:dyDescent="0.35">
      <c r="A3104" s="12" t="str">
        <f t="shared" si="48"/>
        <v>DISTRIBUCION VOLUMEN X CRITERIO (kg ó litros)Frutas con gasHOMBRE</v>
      </c>
      <c r="B3104" s="12" t="s">
        <v>119</v>
      </c>
      <c r="C3104" s="12" t="s">
        <v>164</v>
      </c>
      <c r="D3104" s="12" t="s">
        <v>21</v>
      </c>
      <c r="E3104" s="13">
        <v>49.152900301867007</v>
      </c>
      <c r="F3104" s="13">
        <v>38.597086091141634</v>
      </c>
      <c r="G3104" s="13">
        <v>45.126259090154228</v>
      </c>
      <c r="H3104" s="13">
        <v>49.526579005763125</v>
      </c>
      <c r="I3104" s="13">
        <v>0</v>
      </c>
      <c r="J3104" s="13">
        <v>0</v>
      </c>
      <c r="K3104" s="13">
        <v>0</v>
      </c>
      <c r="L3104" s="13">
        <v>0</v>
      </c>
      <c r="M3104" s="13">
        <v>0</v>
      </c>
      <c r="N3104" s="13"/>
      <c r="O3104" s="13"/>
    </row>
    <row r="3105" spans="1:15" x14ac:dyDescent="0.35">
      <c r="A3105" s="12" t="str">
        <f t="shared" si="48"/>
        <v>DISTRIBUCION VOLUMEN X CRITERIO (kg ó litros)Frutas con gasMUJER</v>
      </c>
      <c r="B3105" s="12" t="s">
        <v>119</v>
      </c>
      <c r="C3105" s="12" t="s">
        <v>164</v>
      </c>
      <c r="D3105" s="12" t="s">
        <v>22</v>
      </c>
      <c r="E3105" s="13">
        <v>50.847097249487618</v>
      </c>
      <c r="F3105" s="13">
        <v>61.402927011991949</v>
      </c>
      <c r="G3105" s="13">
        <v>54.873737539668014</v>
      </c>
      <c r="H3105" s="13">
        <v>50.473420552424656</v>
      </c>
      <c r="I3105" s="13">
        <v>0</v>
      </c>
      <c r="J3105" s="13">
        <v>0</v>
      </c>
      <c r="K3105" s="13">
        <v>0</v>
      </c>
      <c r="L3105" s="13">
        <v>0</v>
      </c>
      <c r="M3105" s="13">
        <v>0</v>
      </c>
      <c r="N3105" s="13"/>
      <c r="O3105" s="13"/>
    </row>
    <row r="3106" spans="1:15" x14ac:dyDescent="0.35">
      <c r="A3106" s="12" t="str">
        <f t="shared" si="48"/>
        <v>DISTRIBUCION VOLUMEN X CRITERIO (kg ó litros)Frutas sin gasT.ESPAÑA</v>
      </c>
      <c r="B3106" s="12" t="s">
        <v>119</v>
      </c>
      <c r="C3106" s="12" t="s">
        <v>165</v>
      </c>
      <c r="D3106" s="12" t="s">
        <v>36</v>
      </c>
      <c r="E3106" s="13">
        <v>100</v>
      </c>
      <c r="F3106" s="13">
        <v>100</v>
      </c>
      <c r="G3106" s="13">
        <v>100</v>
      </c>
      <c r="H3106" s="13">
        <v>100</v>
      </c>
      <c r="I3106" s="13">
        <v>0</v>
      </c>
      <c r="J3106" s="13">
        <v>0</v>
      </c>
      <c r="K3106" s="13">
        <v>0</v>
      </c>
      <c r="L3106" s="13">
        <v>0</v>
      </c>
      <c r="M3106" s="13">
        <v>0</v>
      </c>
      <c r="N3106" s="13"/>
      <c r="O3106" s="13"/>
    </row>
    <row r="3107" spans="1:15" x14ac:dyDescent="0.35">
      <c r="A3107" s="12" t="str">
        <f t="shared" si="48"/>
        <v>DISTRIBUCION VOLUMEN X CRITERIO (kg ó litros)Frutas sin gasBCN AM</v>
      </c>
      <c r="B3107" s="12" t="s">
        <v>119</v>
      </c>
      <c r="C3107" s="12" t="s">
        <v>165</v>
      </c>
      <c r="D3107" s="12" t="s">
        <v>1</v>
      </c>
      <c r="E3107" s="13">
        <v>5.8109773650349474</v>
      </c>
      <c r="F3107" s="13">
        <v>5.2987163403845079</v>
      </c>
      <c r="G3107" s="13">
        <v>6.3377906610111969</v>
      </c>
      <c r="H3107" s="13">
        <v>9.2014766162854276</v>
      </c>
      <c r="I3107" s="13">
        <v>0</v>
      </c>
      <c r="J3107" s="13">
        <v>0</v>
      </c>
      <c r="K3107" s="13">
        <v>0</v>
      </c>
      <c r="L3107" s="13">
        <v>0</v>
      </c>
      <c r="M3107" s="13">
        <v>0</v>
      </c>
      <c r="N3107" s="13"/>
      <c r="O3107" s="13"/>
    </row>
    <row r="3108" spans="1:15" x14ac:dyDescent="0.35">
      <c r="A3108" s="12" t="str">
        <f t="shared" si="48"/>
        <v>DISTRIBUCION VOLUMEN X CRITERIO (kg ó litros)Frutas sin gasREST.CAT ARAGON</v>
      </c>
      <c r="B3108" s="12" t="s">
        <v>119</v>
      </c>
      <c r="C3108" s="12" t="s">
        <v>165</v>
      </c>
      <c r="D3108" s="12" t="s">
        <v>2</v>
      </c>
      <c r="E3108" s="13">
        <v>6.4857182666604158</v>
      </c>
      <c r="F3108" s="13">
        <v>7.4798951844699566</v>
      </c>
      <c r="G3108" s="13">
        <v>7.0268428295772791</v>
      </c>
      <c r="H3108" s="13">
        <v>9.5176570180593494</v>
      </c>
      <c r="I3108" s="13">
        <v>0</v>
      </c>
      <c r="J3108" s="13">
        <v>0</v>
      </c>
      <c r="K3108" s="13">
        <v>0</v>
      </c>
      <c r="L3108" s="13">
        <v>0</v>
      </c>
      <c r="M3108" s="13">
        <v>0</v>
      </c>
      <c r="N3108" s="13"/>
      <c r="O3108" s="13"/>
    </row>
    <row r="3109" spans="1:15" x14ac:dyDescent="0.35">
      <c r="A3109" s="12" t="str">
        <f t="shared" si="48"/>
        <v>DISTRIBUCION VOLUMEN X CRITERIO (kg ó litros)Frutas sin gasLEVANTE</v>
      </c>
      <c r="B3109" s="12" t="s">
        <v>119</v>
      </c>
      <c r="C3109" s="12" t="s">
        <v>165</v>
      </c>
      <c r="D3109" s="12" t="s">
        <v>3</v>
      </c>
      <c r="E3109" s="13">
        <v>12.40340670141835</v>
      </c>
      <c r="F3109" s="13">
        <v>10.192606868777027</v>
      </c>
      <c r="G3109" s="13">
        <v>14.175043637281675</v>
      </c>
      <c r="H3109" s="13">
        <v>11.808893255855278</v>
      </c>
      <c r="I3109" s="13">
        <v>0</v>
      </c>
      <c r="J3109" s="13">
        <v>0</v>
      </c>
      <c r="K3109" s="13">
        <v>0</v>
      </c>
      <c r="L3109" s="13">
        <v>0</v>
      </c>
      <c r="M3109" s="13">
        <v>0</v>
      </c>
      <c r="N3109" s="13"/>
      <c r="O3109" s="13"/>
    </row>
    <row r="3110" spans="1:15" x14ac:dyDescent="0.35">
      <c r="A3110" s="12" t="str">
        <f t="shared" si="48"/>
        <v>DISTRIBUCION VOLUMEN X CRITERIO (kg ó litros)Frutas sin gasANDALUCIA</v>
      </c>
      <c r="B3110" s="12" t="s">
        <v>119</v>
      </c>
      <c r="C3110" s="12" t="s">
        <v>165</v>
      </c>
      <c r="D3110" s="12" t="s">
        <v>4</v>
      </c>
      <c r="E3110" s="13">
        <v>11.969108457792062</v>
      </c>
      <c r="F3110" s="13">
        <v>9.7496488199916786</v>
      </c>
      <c r="G3110" s="13">
        <v>10.941800315457826</v>
      </c>
      <c r="H3110" s="13">
        <v>17.790288437935402</v>
      </c>
      <c r="I3110" s="13">
        <v>0</v>
      </c>
      <c r="J3110" s="13">
        <v>0</v>
      </c>
      <c r="K3110" s="13">
        <v>0</v>
      </c>
      <c r="L3110" s="13">
        <v>0</v>
      </c>
      <c r="M3110" s="13">
        <v>0</v>
      </c>
      <c r="N3110" s="13"/>
      <c r="O3110" s="13"/>
    </row>
    <row r="3111" spans="1:15" x14ac:dyDescent="0.35">
      <c r="A3111" s="12" t="str">
        <f t="shared" si="48"/>
        <v>DISTRIBUCION VOLUMEN X CRITERIO (kg ó litros)Frutas sin gasMDD AM</v>
      </c>
      <c r="B3111" s="12" t="s">
        <v>119</v>
      </c>
      <c r="C3111" s="12" t="s">
        <v>165</v>
      </c>
      <c r="D3111" s="12" t="s">
        <v>5</v>
      </c>
      <c r="E3111" s="13">
        <v>28.018205050067515</v>
      </c>
      <c r="F3111" s="13">
        <v>20.544851078734141</v>
      </c>
      <c r="G3111" s="13">
        <v>15.568088046427601</v>
      </c>
      <c r="H3111" s="13">
        <v>14.705414995681226</v>
      </c>
      <c r="I3111" s="13">
        <v>0</v>
      </c>
      <c r="J3111" s="13">
        <v>0</v>
      </c>
      <c r="K3111" s="13">
        <v>0</v>
      </c>
      <c r="L3111" s="13">
        <v>0</v>
      </c>
      <c r="M3111" s="13">
        <v>0</v>
      </c>
      <c r="N3111" s="13"/>
      <c r="O3111" s="13"/>
    </row>
    <row r="3112" spans="1:15" x14ac:dyDescent="0.35">
      <c r="A3112" s="12" t="str">
        <f t="shared" si="48"/>
        <v>DISTRIBUCION VOLUMEN X CRITERIO (kg ó litros)Frutas sin gasRTO CENTRO</v>
      </c>
      <c r="B3112" s="12" t="s">
        <v>119</v>
      </c>
      <c r="C3112" s="12" t="s">
        <v>165</v>
      </c>
      <c r="D3112" s="12" t="s">
        <v>6</v>
      </c>
      <c r="E3112" s="13">
        <v>11.524662053197158</v>
      </c>
      <c r="F3112" s="13">
        <v>24.01690921738172</v>
      </c>
      <c r="G3112" s="13">
        <v>22.607407137134235</v>
      </c>
      <c r="H3112" s="13">
        <v>21.452398231275563</v>
      </c>
      <c r="I3112" s="13">
        <v>0</v>
      </c>
      <c r="J3112" s="13">
        <v>0</v>
      </c>
      <c r="K3112" s="13">
        <v>0</v>
      </c>
      <c r="L3112" s="13">
        <v>0</v>
      </c>
      <c r="M3112" s="13">
        <v>0</v>
      </c>
      <c r="N3112" s="13"/>
      <c r="O3112" s="13"/>
    </row>
    <row r="3113" spans="1:15" x14ac:dyDescent="0.35">
      <c r="A3113" s="12" t="str">
        <f t="shared" si="48"/>
        <v>DISTRIBUCION VOLUMEN X CRITERIO (kg ó litros)Frutas sin gasNORTE-CENTRO</v>
      </c>
      <c r="B3113" s="12" t="s">
        <v>119</v>
      </c>
      <c r="C3113" s="12" t="s">
        <v>165</v>
      </c>
      <c r="D3113" s="12" t="s">
        <v>7</v>
      </c>
      <c r="E3113" s="13">
        <v>3.7164767250808204</v>
      </c>
      <c r="F3113" s="13">
        <v>4.3891862131877168</v>
      </c>
      <c r="G3113" s="13">
        <v>7.6486003525152473</v>
      </c>
      <c r="H3113" s="13">
        <v>7.5890598697167979</v>
      </c>
      <c r="I3113" s="13">
        <v>0</v>
      </c>
      <c r="J3113" s="13">
        <v>0</v>
      </c>
      <c r="K3113" s="13">
        <v>0</v>
      </c>
      <c r="L3113" s="13">
        <v>0</v>
      </c>
      <c r="M3113" s="13">
        <v>0</v>
      </c>
      <c r="N3113" s="13"/>
      <c r="O3113" s="13"/>
    </row>
    <row r="3114" spans="1:15" x14ac:dyDescent="0.35">
      <c r="A3114" s="12" t="str">
        <f t="shared" si="48"/>
        <v>DISTRIBUCION VOLUMEN X CRITERIO (kg ó litros)Frutas sin gasNOROESTE</v>
      </c>
      <c r="B3114" s="12" t="s">
        <v>119</v>
      </c>
      <c r="C3114" s="12" t="s">
        <v>165</v>
      </c>
      <c r="D3114" s="12" t="s">
        <v>8</v>
      </c>
      <c r="E3114" s="13">
        <v>20.071444292259663</v>
      </c>
      <c r="F3114" s="13">
        <v>18.328176928825517</v>
      </c>
      <c r="G3114" s="13">
        <v>15.694427817486911</v>
      </c>
      <c r="H3114" s="13">
        <v>7.9348041230729969</v>
      </c>
      <c r="I3114" s="13">
        <v>0</v>
      </c>
      <c r="J3114" s="13">
        <v>0</v>
      </c>
      <c r="K3114" s="13">
        <v>0</v>
      </c>
      <c r="L3114" s="13">
        <v>0</v>
      </c>
      <c r="M3114" s="13">
        <v>0</v>
      </c>
      <c r="N3114" s="13"/>
      <c r="O3114" s="13"/>
    </row>
    <row r="3115" spans="1:15" x14ac:dyDescent="0.35">
      <c r="A3115" s="12" t="str">
        <f t="shared" si="48"/>
        <v>DISTRIBUCION VOLUMEN X CRITERIO (kg ó litros)Frutas sin gas&lt;2MIL</v>
      </c>
      <c r="B3115" s="12" t="s">
        <v>119</v>
      </c>
      <c r="C3115" s="12" t="s">
        <v>165</v>
      </c>
      <c r="D3115" s="12" t="s">
        <v>9</v>
      </c>
      <c r="E3115" s="13">
        <v>4.6022236634943026</v>
      </c>
      <c r="F3115" s="13">
        <v>5.5713783329833841</v>
      </c>
      <c r="G3115" s="13">
        <v>4.5658218290017833</v>
      </c>
      <c r="H3115" s="13">
        <v>3.6136053059130773</v>
      </c>
      <c r="I3115" s="13">
        <v>0</v>
      </c>
      <c r="J3115" s="13">
        <v>0</v>
      </c>
      <c r="K3115" s="13">
        <v>0</v>
      </c>
      <c r="L3115" s="13">
        <v>0</v>
      </c>
      <c r="M3115" s="13">
        <v>0</v>
      </c>
      <c r="N3115" s="13"/>
      <c r="O3115" s="13"/>
    </row>
    <row r="3116" spans="1:15" x14ac:dyDescent="0.35">
      <c r="A3116" s="12" t="str">
        <f t="shared" si="48"/>
        <v>DISTRIBUCION VOLUMEN X CRITERIO (kg ó litros)Frutas sin gas2-5MIL</v>
      </c>
      <c r="B3116" s="12" t="s">
        <v>119</v>
      </c>
      <c r="C3116" s="12" t="s">
        <v>165</v>
      </c>
      <c r="D3116" s="12" t="s">
        <v>10</v>
      </c>
      <c r="E3116" s="13">
        <v>7.3368942849409828</v>
      </c>
      <c r="F3116" s="13">
        <v>5.2721137398766293</v>
      </c>
      <c r="G3116" s="13">
        <v>5.0579413002595848</v>
      </c>
      <c r="H3116" s="13">
        <v>4.575814925603285</v>
      </c>
      <c r="I3116" s="13">
        <v>0</v>
      </c>
      <c r="J3116" s="13">
        <v>0</v>
      </c>
      <c r="K3116" s="13">
        <v>0</v>
      </c>
      <c r="L3116" s="13">
        <v>0</v>
      </c>
      <c r="M3116" s="13">
        <v>0</v>
      </c>
      <c r="N3116" s="13"/>
      <c r="O3116" s="13"/>
    </row>
    <row r="3117" spans="1:15" x14ac:dyDescent="0.35">
      <c r="A3117" s="12" t="str">
        <f t="shared" si="48"/>
        <v>DISTRIBUCION VOLUMEN X CRITERIO (kg ó litros)Frutas sin gas5-10MIL</v>
      </c>
      <c r="B3117" s="12" t="s">
        <v>119</v>
      </c>
      <c r="C3117" s="12" t="s">
        <v>165</v>
      </c>
      <c r="D3117" s="12" t="s">
        <v>11</v>
      </c>
      <c r="E3117" s="13">
        <v>5.0851238153136222</v>
      </c>
      <c r="F3117" s="13">
        <v>2.9397046707744945</v>
      </c>
      <c r="G3117" s="13">
        <v>4.5244038094145793</v>
      </c>
      <c r="H3117" s="13">
        <v>10.466243291661076</v>
      </c>
      <c r="I3117" s="13">
        <v>0</v>
      </c>
      <c r="J3117" s="13">
        <v>0</v>
      </c>
      <c r="K3117" s="13">
        <v>0</v>
      </c>
      <c r="L3117" s="13">
        <v>0</v>
      </c>
      <c r="M3117" s="13">
        <v>0</v>
      </c>
      <c r="N3117" s="13"/>
      <c r="O3117" s="13"/>
    </row>
    <row r="3118" spans="1:15" x14ac:dyDescent="0.35">
      <c r="A3118" s="12" t="str">
        <f t="shared" si="48"/>
        <v>DISTRIBUCION VOLUMEN X CRITERIO (kg ó litros)Frutas sin gas10-30MIL</v>
      </c>
      <c r="B3118" s="12" t="s">
        <v>119</v>
      </c>
      <c r="C3118" s="12" t="s">
        <v>165</v>
      </c>
      <c r="D3118" s="12" t="s">
        <v>12</v>
      </c>
      <c r="E3118" s="13">
        <v>13.427679820079529</v>
      </c>
      <c r="F3118" s="13">
        <v>25.150342273422737</v>
      </c>
      <c r="G3118" s="13">
        <v>24.40488870366358</v>
      </c>
      <c r="H3118" s="13">
        <v>25.586206207381679</v>
      </c>
      <c r="I3118" s="13">
        <v>0</v>
      </c>
      <c r="J3118" s="13">
        <v>0</v>
      </c>
      <c r="K3118" s="13">
        <v>0</v>
      </c>
      <c r="L3118" s="13">
        <v>0</v>
      </c>
      <c r="M3118" s="13">
        <v>0</v>
      </c>
      <c r="N3118" s="13"/>
      <c r="O3118" s="13"/>
    </row>
    <row r="3119" spans="1:15" x14ac:dyDescent="0.35">
      <c r="A3119" s="12" t="str">
        <f t="shared" si="48"/>
        <v>DISTRIBUCION VOLUMEN X CRITERIO (kg ó litros)Frutas sin gas30-100MIL</v>
      </c>
      <c r="B3119" s="12" t="s">
        <v>119</v>
      </c>
      <c r="C3119" s="12" t="s">
        <v>165</v>
      </c>
      <c r="D3119" s="12" t="s">
        <v>13</v>
      </c>
      <c r="E3119" s="13">
        <v>25.39584123107943</v>
      </c>
      <c r="F3119" s="13">
        <v>18.767765078387889</v>
      </c>
      <c r="G3119" s="13">
        <v>21.53117778476706</v>
      </c>
      <c r="H3119" s="13">
        <v>21.39817960754942</v>
      </c>
      <c r="I3119" s="13">
        <v>0</v>
      </c>
      <c r="J3119" s="13">
        <v>0</v>
      </c>
      <c r="K3119" s="13">
        <v>0</v>
      </c>
      <c r="L3119" s="13">
        <v>0</v>
      </c>
      <c r="M3119" s="13">
        <v>0</v>
      </c>
      <c r="N3119" s="13"/>
      <c r="O3119" s="13"/>
    </row>
    <row r="3120" spans="1:15" x14ac:dyDescent="0.35">
      <c r="A3120" s="12" t="str">
        <f t="shared" si="48"/>
        <v>DISTRIBUCION VOLUMEN X CRITERIO (kg ó litros)Frutas sin gas100-200MIL</v>
      </c>
      <c r="B3120" s="12" t="s">
        <v>119</v>
      </c>
      <c r="C3120" s="12" t="s">
        <v>165</v>
      </c>
      <c r="D3120" s="12" t="s">
        <v>14</v>
      </c>
      <c r="E3120" s="13">
        <v>6.6972857811254967</v>
      </c>
      <c r="F3120" s="13">
        <v>5.7284439884032015</v>
      </c>
      <c r="G3120" s="13">
        <v>6.6005121754589293</v>
      </c>
      <c r="H3120" s="13">
        <v>6.2988931164956794</v>
      </c>
      <c r="I3120" s="13">
        <v>0</v>
      </c>
      <c r="J3120" s="13">
        <v>0</v>
      </c>
      <c r="K3120" s="13">
        <v>0</v>
      </c>
      <c r="L3120" s="13">
        <v>0</v>
      </c>
      <c r="M3120" s="13">
        <v>0</v>
      </c>
      <c r="N3120" s="13"/>
      <c r="O3120" s="13"/>
    </row>
    <row r="3121" spans="1:15" x14ac:dyDescent="0.35">
      <c r="A3121" s="12" t="str">
        <f t="shared" si="48"/>
        <v>DISTRIBUCION VOLUMEN X CRITERIO (kg ó litros)Frutas sin gas200-500MIL</v>
      </c>
      <c r="B3121" s="12" t="s">
        <v>119</v>
      </c>
      <c r="C3121" s="12" t="s">
        <v>165</v>
      </c>
      <c r="D3121" s="12" t="s">
        <v>15</v>
      </c>
      <c r="E3121" s="13">
        <v>15.057414620171899</v>
      </c>
      <c r="F3121" s="13">
        <v>17.734023965217762</v>
      </c>
      <c r="G3121" s="13">
        <v>18.22997519429407</v>
      </c>
      <c r="H3121" s="13">
        <v>11.813085392338509</v>
      </c>
      <c r="I3121" s="13">
        <v>0</v>
      </c>
      <c r="J3121" s="13">
        <v>0</v>
      </c>
      <c r="K3121" s="13">
        <v>0</v>
      </c>
      <c r="L3121" s="13">
        <v>0</v>
      </c>
      <c r="M3121" s="13">
        <v>0</v>
      </c>
      <c r="N3121" s="13"/>
      <c r="O3121" s="13"/>
    </row>
    <row r="3122" spans="1:15" x14ac:dyDescent="0.35">
      <c r="A3122" s="12" t="str">
        <f t="shared" si="48"/>
        <v>DISTRIBUCION VOLUMEN X CRITERIO (kg ó litros)Frutas sin gas&gt;500MIL</v>
      </c>
      <c r="B3122" s="12" t="s">
        <v>119</v>
      </c>
      <c r="C3122" s="12" t="s">
        <v>165</v>
      </c>
      <c r="D3122" s="12" t="s">
        <v>16</v>
      </c>
      <c r="E3122" s="13">
        <v>22.397535173968695</v>
      </c>
      <c r="F3122" s="13">
        <v>18.83623563177234</v>
      </c>
      <c r="G3122" s="13">
        <v>15.085286119519099</v>
      </c>
      <c r="H3122" s="13">
        <v>16.247961800468381</v>
      </c>
      <c r="I3122" s="13">
        <v>0</v>
      </c>
      <c r="J3122" s="13">
        <v>0</v>
      </c>
      <c r="K3122" s="13">
        <v>0</v>
      </c>
      <c r="L3122" s="13">
        <v>0</v>
      </c>
      <c r="M3122" s="13">
        <v>0</v>
      </c>
      <c r="N3122" s="13"/>
      <c r="O3122" s="13"/>
    </row>
    <row r="3123" spans="1:15" x14ac:dyDescent="0.35">
      <c r="A3123" s="12" t="str">
        <f t="shared" si="48"/>
        <v>DISTRIBUCION VOLUMEN X CRITERIO (kg ó litros)Frutas sin gasDE 15 A 19 AÑOS</v>
      </c>
      <c r="B3123" s="12" t="s">
        <v>119</v>
      </c>
      <c r="C3123" s="12" t="s">
        <v>165</v>
      </c>
      <c r="D3123" s="12" t="s">
        <v>39</v>
      </c>
      <c r="E3123" s="13">
        <v>2.9000648255276693</v>
      </c>
      <c r="F3123" s="13">
        <v>2.2087982211825792</v>
      </c>
      <c r="G3123" s="13">
        <v>1.0650580840579651</v>
      </c>
      <c r="H3123" s="13">
        <v>3.1069864031937038</v>
      </c>
      <c r="I3123" s="13">
        <v>0</v>
      </c>
      <c r="J3123" s="13">
        <v>0</v>
      </c>
      <c r="K3123" s="13">
        <v>0</v>
      </c>
      <c r="L3123" s="13">
        <v>0</v>
      </c>
      <c r="M3123" s="13">
        <v>0</v>
      </c>
      <c r="N3123" s="13"/>
      <c r="O3123" s="13"/>
    </row>
    <row r="3124" spans="1:15" x14ac:dyDescent="0.35">
      <c r="A3124" s="12" t="str">
        <f t="shared" si="48"/>
        <v>DISTRIBUCION VOLUMEN X CRITERIO (kg ó litros)Frutas sin gasDE 20 A 24 AÑOS</v>
      </c>
      <c r="B3124" s="12" t="s">
        <v>119</v>
      </c>
      <c r="C3124" s="12" t="s">
        <v>165</v>
      </c>
      <c r="D3124" s="12" t="s">
        <v>40</v>
      </c>
      <c r="E3124" s="13">
        <v>4.0507652753280032</v>
      </c>
      <c r="F3124" s="13">
        <v>2.1623293845548792</v>
      </c>
      <c r="G3124" s="13">
        <v>4.7917085098184682</v>
      </c>
      <c r="H3124" s="13">
        <v>4.3046660717665572</v>
      </c>
      <c r="I3124" s="13">
        <v>0</v>
      </c>
      <c r="J3124" s="13">
        <v>0</v>
      </c>
      <c r="K3124" s="13">
        <v>0</v>
      </c>
      <c r="L3124" s="13">
        <v>0</v>
      </c>
      <c r="M3124" s="13">
        <v>0</v>
      </c>
      <c r="N3124" s="13"/>
      <c r="O3124" s="13"/>
    </row>
    <row r="3125" spans="1:15" x14ac:dyDescent="0.35">
      <c r="A3125" s="12" t="str">
        <f t="shared" si="48"/>
        <v>DISTRIBUCION VOLUMEN X CRITERIO (kg ó litros)Frutas sin gasDE 25 A 34 AÑOS</v>
      </c>
      <c r="B3125" s="12" t="s">
        <v>119</v>
      </c>
      <c r="C3125" s="12" t="s">
        <v>165</v>
      </c>
      <c r="D3125" s="12" t="s">
        <v>41</v>
      </c>
      <c r="E3125" s="13">
        <v>9.428360841417593</v>
      </c>
      <c r="F3125" s="13">
        <v>8.131501808280909</v>
      </c>
      <c r="G3125" s="13">
        <v>6.2987605165488754</v>
      </c>
      <c r="H3125" s="13">
        <v>5.1348975087547357</v>
      </c>
      <c r="I3125" s="13">
        <v>0</v>
      </c>
      <c r="J3125" s="13">
        <v>0</v>
      </c>
      <c r="K3125" s="13">
        <v>0</v>
      </c>
      <c r="L3125" s="13">
        <v>0</v>
      </c>
      <c r="M3125" s="13">
        <v>0</v>
      </c>
      <c r="N3125" s="13"/>
      <c r="O3125" s="13"/>
    </row>
    <row r="3126" spans="1:15" x14ac:dyDescent="0.35">
      <c r="A3126" s="12" t="str">
        <f t="shared" si="48"/>
        <v>DISTRIBUCION VOLUMEN X CRITERIO (kg ó litros)Frutas sin gasDE 35 A 49 AÑOS</v>
      </c>
      <c r="B3126" s="12" t="s">
        <v>119</v>
      </c>
      <c r="C3126" s="12" t="s">
        <v>165</v>
      </c>
      <c r="D3126" s="12" t="s">
        <v>42</v>
      </c>
      <c r="E3126" s="13">
        <v>26.974221441464774</v>
      </c>
      <c r="F3126" s="13">
        <v>24.338601737742177</v>
      </c>
      <c r="G3126" s="13">
        <v>23.864919921515675</v>
      </c>
      <c r="H3126" s="13">
        <v>23.176089219016372</v>
      </c>
      <c r="I3126" s="13">
        <v>0</v>
      </c>
      <c r="J3126" s="13">
        <v>0</v>
      </c>
      <c r="K3126" s="13">
        <v>0</v>
      </c>
      <c r="L3126" s="13">
        <v>0</v>
      </c>
      <c r="M3126" s="13">
        <v>0</v>
      </c>
      <c r="N3126" s="13"/>
      <c r="O3126" s="13"/>
    </row>
    <row r="3127" spans="1:15" x14ac:dyDescent="0.35">
      <c r="A3127" s="12" t="str">
        <f t="shared" si="48"/>
        <v>DISTRIBUCION VOLUMEN X CRITERIO (kg ó litros)Frutas sin gasDE 50 A 59 AÑOS</v>
      </c>
      <c r="B3127" s="12" t="s">
        <v>119</v>
      </c>
      <c r="C3127" s="12" t="s">
        <v>165</v>
      </c>
      <c r="D3127" s="12" t="s">
        <v>43</v>
      </c>
      <c r="E3127" s="13">
        <v>23.682516696366296</v>
      </c>
      <c r="F3127" s="13">
        <v>22.117098303789188</v>
      </c>
      <c r="G3127" s="13">
        <v>16.690638080570544</v>
      </c>
      <c r="H3127" s="13">
        <v>19.001939399055043</v>
      </c>
      <c r="I3127" s="13">
        <v>0</v>
      </c>
      <c r="J3127" s="13">
        <v>0</v>
      </c>
      <c r="K3127" s="13">
        <v>0</v>
      </c>
      <c r="L3127" s="13">
        <v>0</v>
      </c>
      <c r="M3127" s="13">
        <v>0</v>
      </c>
      <c r="N3127" s="13"/>
      <c r="O3127" s="13"/>
    </row>
    <row r="3128" spans="1:15" x14ac:dyDescent="0.35">
      <c r="A3128" s="12" t="str">
        <f t="shared" si="48"/>
        <v>DISTRIBUCION VOLUMEN X CRITERIO (kg ó litros)Frutas sin gasDE 60 A 75 AÑOS</v>
      </c>
      <c r="B3128" s="12" t="s">
        <v>119</v>
      </c>
      <c r="C3128" s="12" t="s">
        <v>165</v>
      </c>
      <c r="D3128" s="12" t="s">
        <v>44</v>
      </c>
      <c r="E3128" s="13">
        <v>32.964064101838702</v>
      </c>
      <c r="F3128" s="13">
        <v>41.04168092837827</v>
      </c>
      <c r="G3128" s="13">
        <v>47.288919342877222</v>
      </c>
      <c r="H3128" s="13">
        <v>45.275414084579545</v>
      </c>
      <c r="I3128" s="13">
        <v>0</v>
      </c>
      <c r="J3128" s="13">
        <v>0</v>
      </c>
      <c r="K3128" s="13">
        <v>0</v>
      </c>
      <c r="L3128" s="13">
        <v>0</v>
      </c>
      <c r="M3128" s="13">
        <v>0</v>
      </c>
      <c r="N3128" s="13"/>
      <c r="O3128" s="13"/>
    </row>
    <row r="3129" spans="1:15" x14ac:dyDescent="0.35">
      <c r="A3129" s="12" t="str">
        <f t="shared" si="48"/>
        <v>DISTRIBUCION VOLUMEN X CRITERIO (kg ó litros)Frutas sin gasALTA Y MEDIA ALTA</v>
      </c>
      <c r="B3129" s="12" t="s">
        <v>119</v>
      </c>
      <c r="C3129" s="12" t="s">
        <v>165</v>
      </c>
      <c r="D3129" s="12" t="s">
        <v>17</v>
      </c>
      <c r="E3129" s="13">
        <v>15.749064481102485</v>
      </c>
      <c r="F3129" s="13">
        <v>23.142330393563395</v>
      </c>
      <c r="G3129" s="13">
        <v>29.433546207255045</v>
      </c>
      <c r="H3129" s="13">
        <v>29.120767761227174</v>
      </c>
      <c r="I3129" s="13">
        <v>0</v>
      </c>
      <c r="J3129" s="13">
        <v>0</v>
      </c>
      <c r="K3129" s="13">
        <v>0</v>
      </c>
      <c r="L3129" s="13">
        <v>0</v>
      </c>
      <c r="M3129" s="13">
        <v>0</v>
      </c>
      <c r="N3129" s="13"/>
      <c r="O3129" s="13"/>
    </row>
    <row r="3130" spans="1:15" x14ac:dyDescent="0.35">
      <c r="A3130" s="12" t="str">
        <f t="shared" si="48"/>
        <v>DISTRIBUCION VOLUMEN X CRITERIO (kg ó litros)Frutas sin gasMEDIA</v>
      </c>
      <c r="B3130" s="12" t="s">
        <v>119</v>
      </c>
      <c r="C3130" s="12" t="s">
        <v>165</v>
      </c>
      <c r="D3130" s="12" t="s">
        <v>18</v>
      </c>
      <c r="E3130" s="13">
        <v>32.204237332194992</v>
      </c>
      <c r="F3130" s="13">
        <v>31.587770494698869</v>
      </c>
      <c r="G3130" s="13">
        <v>23.874891724672668</v>
      </c>
      <c r="H3130" s="13">
        <v>30.834734737570546</v>
      </c>
      <c r="I3130" s="13">
        <v>0</v>
      </c>
      <c r="J3130" s="13">
        <v>0</v>
      </c>
      <c r="K3130" s="13">
        <v>0</v>
      </c>
      <c r="L3130" s="13">
        <v>0</v>
      </c>
      <c r="M3130" s="13">
        <v>0</v>
      </c>
      <c r="N3130" s="13"/>
      <c r="O3130" s="13"/>
    </row>
    <row r="3131" spans="1:15" x14ac:dyDescent="0.35">
      <c r="A3131" s="12" t="str">
        <f t="shared" si="48"/>
        <v>DISTRIBUCION VOLUMEN X CRITERIO (kg ó litros)Frutas sin gasMEDIA BAJA</v>
      </c>
      <c r="B3131" s="12" t="s">
        <v>119</v>
      </c>
      <c r="C3131" s="12" t="s">
        <v>165</v>
      </c>
      <c r="D3131" s="12" t="s">
        <v>19</v>
      </c>
      <c r="E3131" s="13">
        <v>36.586716128760187</v>
      </c>
      <c r="F3131" s="13">
        <v>30.172553868449409</v>
      </c>
      <c r="G3131" s="13">
        <v>31.903390250973374</v>
      </c>
      <c r="H3131" s="13">
        <v>23.273508485514338</v>
      </c>
      <c r="I3131" s="13">
        <v>0</v>
      </c>
      <c r="J3131" s="13">
        <v>0</v>
      </c>
      <c r="K3131" s="13">
        <v>0</v>
      </c>
      <c r="L3131" s="13">
        <v>0</v>
      </c>
      <c r="M3131" s="13">
        <v>0</v>
      </c>
      <c r="N3131" s="13"/>
      <c r="O3131" s="13"/>
    </row>
    <row r="3132" spans="1:15" x14ac:dyDescent="0.35">
      <c r="A3132" s="12" t="str">
        <f t="shared" si="48"/>
        <v>DISTRIBUCION VOLUMEN X CRITERIO (kg ó litros)Frutas sin gasBAJA</v>
      </c>
      <c r="B3132" s="12" t="s">
        <v>119</v>
      </c>
      <c r="C3132" s="12" t="s">
        <v>165</v>
      </c>
      <c r="D3132" s="12" t="s">
        <v>20</v>
      </c>
      <c r="E3132" s="13">
        <v>15.459978381297093</v>
      </c>
      <c r="F3132" s="13">
        <v>15.097343934369198</v>
      </c>
      <c r="G3132" s="13">
        <v>14.788175636443333</v>
      </c>
      <c r="H3132" s="13">
        <v>16.770979964743169</v>
      </c>
      <c r="I3132" s="13">
        <v>0</v>
      </c>
      <c r="J3132" s="13">
        <v>0</v>
      </c>
      <c r="K3132" s="13">
        <v>0</v>
      </c>
      <c r="L3132" s="13">
        <v>0</v>
      </c>
      <c r="M3132" s="13">
        <v>0</v>
      </c>
      <c r="N3132" s="13"/>
      <c r="O3132" s="13"/>
    </row>
    <row r="3133" spans="1:15" x14ac:dyDescent="0.35">
      <c r="A3133" s="12" t="str">
        <f t="shared" si="48"/>
        <v>DISTRIBUCION VOLUMEN X CRITERIO (kg ó litros)Frutas sin gasHOMBRE</v>
      </c>
      <c r="B3133" s="12" t="s">
        <v>119</v>
      </c>
      <c r="C3133" s="12" t="s">
        <v>165</v>
      </c>
      <c r="D3133" s="12" t="s">
        <v>21</v>
      </c>
      <c r="E3133" s="13">
        <v>46.650757161173622</v>
      </c>
      <c r="F3133" s="13">
        <v>49.621465849099394</v>
      </c>
      <c r="G3133" s="13">
        <v>58.584391113173481</v>
      </c>
      <c r="H3133" s="13">
        <v>52.006034106879994</v>
      </c>
      <c r="I3133" s="13">
        <v>0</v>
      </c>
      <c r="J3133" s="13">
        <v>0</v>
      </c>
      <c r="K3133" s="13">
        <v>0</v>
      </c>
      <c r="L3133" s="13">
        <v>0</v>
      </c>
      <c r="M3133" s="13">
        <v>0</v>
      </c>
      <c r="N3133" s="13"/>
      <c r="O3133" s="13"/>
    </row>
    <row r="3134" spans="1:15" x14ac:dyDescent="0.35">
      <c r="A3134" s="12" t="str">
        <f t="shared" si="48"/>
        <v>DISTRIBUCION VOLUMEN X CRITERIO (kg ó litros)Frutas sin gasMUJER</v>
      </c>
      <c r="B3134" s="12" t="s">
        <v>119</v>
      </c>
      <c r="C3134" s="12" t="s">
        <v>165</v>
      </c>
      <c r="D3134" s="12" t="s">
        <v>22</v>
      </c>
      <c r="E3134" s="13">
        <v>53.349240761584795</v>
      </c>
      <c r="F3134" s="13">
        <v>50.378533285155832</v>
      </c>
      <c r="G3134" s="13">
        <v>41.415607999680745</v>
      </c>
      <c r="H3134" s="13">
        <v>47.993954960018129</v>
      </c>
      <c r="I3134" s="13">
        <v>0</v>
      </c>
      <c r="J3134" s="13">
        <v>0</v>
      </c>
      <c r="K3134" s="13">
        <v>0</v>
      </c>
      <c r="L3134" s="13">
        <v>0</v>
      </c>
      <c r="M3134" s="13">
        <v>0</v>
      </c>
      <c r="N3134" s="13"/>
      <c r="O3134" s="13"/>
    </row>
    <row r="3135" spans="1:15" x14ac:dyDescent="0.35">
      <c r="A3135" s="12" t="str">
        <f t="shared" si="48"/>
        <v>DISTRIBUCION VOLUMEN X CRITERIO (kg ó litros)MixersT.ESPAÑA</v>
      </c>
      <c r="B3135" s="12" t="s">
        <v>119</v>
      </c>
      <c r="C3135" s="12" t="s">
        <v>166</v>
      </c>
      <c r="D3135" s="12" t="s">
        <v>36</v>
      </c>
      <c r="E3135" s="13">
        <v>100</v>
      </c>
      <c r="F3135" s="13">
        <v>100</v>
      </c>
      <c r="G3135" s="13">
        <v>100</v>
      </c>
      <c r="H3135" s="13">
        <v>100</v>
      </c>
      <c r="I3135" s="13">
        <v>0</v>
      </c>
      <c r="J3135" s="13">
        <v>0</v>
      </c>
      <c r="K3135" s="13">
        <v>0</v>
      </c>
      <c r="L3135" s="13">
        <v>0</v>
      </c>
      <c r="M3135" s="13">
        <v>0</v>
      </c>
      <c r="N3135" s="13"/>
      <c r="O3135" s="13"/>
    </row>
    <row r="3136" spans="1:15" x14ac:dyDescent="0.35">
      <c r="A3136" s="12" t="str">
        <f t="shared" si="48"/>
        <v>DISTRIBUCION VOLUMEN X CRITERIO (kg ó litros)MixersBCN AM</v>
      </c>
      <c r="B3136" s="12" t="s">
        <v>119</v>
      </c>
      <c r="C3136" s="12" t="s">
        <v>166</v>
      </c>
      <c r="D3136" s="12" t="s">
        <v>1</v>
      </c>
      <c r="E3136" s="13">
        <v>9.8379269071351825</v>
      </c>
      <c r="F3136" s="13">
        <v>8.3723225344099212</v>
      </c>
      <c r="G3136" s="13">
        <v>9.8519629114468401</v>
      </c>
      <c r="H3136" s="13">
        <v>8.6859487459518991</v>
      </c>
      <c r="I3136" s="13">
        <v>0</v>
      </c>
      <c r="J3136" s="13">
        <v>0</v>
      </c>
      <c r="K3136" s="13">
        <v>0</v>
      </c>
      <c r="L3136" s="13">
        <v>0</v>
      </c>
      <c r="M3136" s="13">
        <v>0</v>
      </c>
      <c r="N3136" s="13"/>
      <c r="O3136" s="13"/>
    </row>
    <row r="3137" spans="1:15" x14ac:dyDescent="0.35">
      <c r="A3137" s="12" t="str">
        <f t="shared" si="48"/>
        <v>DISTRIBUCION VOLUMEN X CRITERIO (kg ó litros)MixersREST.CAT ARAGON</v>
      </c>
      <c r="B3137" s="12" t="s">
        <v>119</v>
      </c>
      <c r="C3137" s="12" t="s">
        <v>166</v>
      </c>
      <c r="D3137" s="12" t="s">
        <v>2</v>
      </c>
      <c r="E3137" s="13">
        <v>21.737268463829238</v>
      </c>
      <c r="F3137" s="13">
        <v>16.855356449940722</v>
      </c>
      <c r="G3137" s="13">
        <v>19.509355229641965</v>
      </c>
      <c r="H3137" s="13">
        <v>17.781732241005102</v>
      </c>
      <c r="I3137" s="13">
        <v>0</v>
      </c>
      <c r="J3137" s="13">
        <v>0</v>
      </c>
      <c r="K3137" s="13">
        <v>0</v>
      </c>
      <c r="L3137" s="13">
        <v>0</v>
      </c>
      <c r="M3137" s="13">
        <v>0</v>
      </c>
      <c r="N3137" s="13"/>
      <c r="O3137" s="13"/>
    </row>
    <row r="3138" spans="1:15" x14ac:dyDescent="0.35">
      <c r="A3138" s="12" t="str">
        <f t="shared" si="48"/>
        <v>DISTRIBUCION VOLUMEN X CRITERIO (kg ó litros)MixersLEVANTE</v>
      </c>
      <c r="B3138" s="12" t="s">
        <v>119</v>
      </c>
      <c r="C3138" s="12" t="s">
        <v>166</v>
      </c>
      <c r="D3138" s="12" t="s">
        <v>3</v>
      </c>
      <c r="E3138" s="13">
        <v>17.106493192487722</v>
      </c>
      <c r="F3138" s="13">
        <v>15.242721338339567</v>
      </c>
      <c r="G3138" s="13">
        <v>22.327331356528479</v>
      </c>
      <c r="H3138" s="13">
        <v>15.641877920529579</v>
      </c>
      <c r="I3138" s="13">
        <v>0</v>
      </c>
      <c r="J3138" s="13">
        <v>0</v>
      </c>
      <c r="K3138" s="13">
        <v>0</v>
      </c>
      <c r="L3138" s="13">
        <v>0</v>
      </c>
      <c r="M3138" s="13">
        <v>0</v>
      </c>
      <c r="N3138" s="13"/>
      <c r="O3138" s="13"/>
    </row>
    <row r="3139" spans="1:15" x14ac:dyDescent="0.35">
      <c r="A3139" s="12" t="str">
        <f t="shared" si="48"/>
        <v>DISTRIBUCION VOLUMEN X CRITERIO (kg ó litros)MixersANDALUCIA</v>
      </c>
      <c r="B3139" s="12" t="s">
        <v>119</v>
      </c>
      <c r="C3139" s="12" t="s">
        <v>166</v>
      </c>
      <c r="D3139" s="12" t="s">
        <v>4</v>
      </c>
      <c r="E3139" s="13">
        <v>11.163062468014108</v>
      </c>
      <c r="F3139" s="13">
        <v>12.286574416233471</v>
      </c>
      <c r="G3139" s="13">
        <v>7.9904699781004949</v>
      </c>
      <c r="H3139" s="13">
        <v>15.656761979235897</v>
      </c>
      <c r="I3139" s="13">
        <v>0</v>
      </c>
      <c r="J3139" s="13">
        <v>0</v>
      </c>
      <c r="K3139" s="13">
        <v>0</v>
      </c>
      <c r="L3139" s="13">
        <v>0</v>
      </c>
      <c r="M3139" s="13">
        <v>0</v>
      </c>
      <c r="N3139" s="13"/>
      <c r="O3139" s="13"/>
    </row>
    <row r="3140" spans="1:15" x14ac:dyDescent="0.35">
      <c r="A3140" s="12" t="str">
        <f t="shared" ref="A3140:A3203" si="49">B3140&amp;C3140&amp;D3140</f>
        <v>DISTRIBUCION VOLUMEN X CRITERIO (kg ó litros)MixersMDD AM</v>
      </c>
      <c r="B3140" s="12" t="s">
        <v>119</v>
      </c>
      <c r="C3140" s="12" t="s">
        <v>166</v>
      </c>
      <c r="D3140" s="12" t="s">
        <v>5</v>
      </c>
      <c r="E3140" s="13">
        <v>9.1395032392996782</v>
      </c>
      <c r="F3140" s="13">
        <v>11.510738912628614</v>
      </c>
      <c r="G3140" s="13">
        <v>7.0680497103721542</v>
      </c>
      <c r="H3140" s="13">
        <v>10.63561165015958</v>
      </c>
      <c r="I3140" s="13">
        <v>0</v>
      </c>
      <c r="J3140" s="13">
        <v>0</v>
      </c>
      <c r="K3140" s="13">
        <v>0</v>
      </c>
      <c r="L3140" s="13">
        <v>0</v>
      </c>
      <c r="M3140" s="13">
        <v>0</v>
      </c>
      <c r="N3140" s="13"/>
      <c r="O3140" s="13"/>
    </row>
    <row r="3141" spans="1:15" x14ac:dyDescent="0.35">
      <c r="A3141" s="12" t="str">
        <f t="shared" si="49"/>
        <v>DISTRIBUCION VOLUMEN X CRITERIO (kg ó litros)MixersRTO CENTRO</v>
      </c>
      <c r="B3141" s="12" t="s">
        <v>119</v>
      </c>
      <c r="C3141" s="12" t="s">
        <v>166</v>
      </c>
      <c r="D3141" s="12" t="s">
        <v>6</v>
      </c>
      <c r="E3141" s="13">
        <v>8.3608664955260501</v>
      </c>
      <c r="F3141" s="13">
        <v>7.7745767579579406</v>
      </c>
      <c r="G3141" s="13">
        <v>5.9904462207374793</v>
      </c>
      <c r="H3141" s="13">
        <v>2.9233382408032793</v>
      </c>
      <c r="I3141" s="13">
        <v>0</v>
      </c>
      <c r="J3141" s="13">
        <v>0</v>
      </c>
      <c r="K3141" s="13">
        <v>0</v>
      </c>
      <c r="L3141" s="13">
        <v>0</v>
      </c>
      <c r="M3141" s="13">
        <v>0</v>
      </c>
      <c r="N3141" s="13"/>
      <c r="O3141" s="13"/>
    </row>
    <row r="3142" spans="1:15" x14ac:dyDescent="0.35">
      <c r="A3142" s="12" t="str">
        <f t="shared" si="49"/>
        <v>DISTRIBUCION VOLUMEN X CRITERIO (kg ó litros)MixersNORTE-CENTRO</v>
      </c>
      <c r="B3142" s="12" t="s">
        <v>119</v>
      </c>
      <c r="C3142" s="12" t="s">
        <v>166</v>
      </c>
      <c r="D3142" s="12" t="s">
        <v>7</v>
      </c>
      <c r="E3142" s="13">
        <v>9.6829162197755547</v>
      </c>
      <c r="F3142" s="13">
        <v>13.967965684932931</v>
      </c>
      <c r="G3142" s="13">
        <v>11.473802792814292</v>
      </c>
      <c r="H3142" s="13">
        <v>15.358894317384056</v>
      </c>
      <c r="I3142" s="13">
        <v>0</v>
      </c>
      <c r="J3142" s="13">
        <v>0</v>
      </c>
      <c r="K3142" s="13">
        <v>0</v>
      </c>
      <c r="L3142" s="13">
        <v>0</v>
      </c>
      <c r="M3142" s="13">
        <v>0</v>
      </c>
      <c r="N3142" s="13"/>
      <c r="O3142" s="13"/>
    </row>
    <row r="3143" spans="1:15" x14ac:dyDescent="0.35">
      <c r="A3143" s="12" t="str">
        <f t="shared" si="49"/>
        <v>DISTRIBUCION VOLUMEN X CRITERIO (kg ó litros)MixersNOROESTE</v>
      </c>
      <c r="B3143" s="12" t="s">
        <v>119</v>
      </c>
      <c r="C3143" s="12" t="s">
        <v>166</v>
      </c>
      <c r="D3143" s="12" t="s">
        <v>8</v>
      </c>
      <c r="E3143" s="13">
        <v>12.971972360992135</v>
      </c>
      <c r="F3143" s="13">
        <v>13.98973414202119</v>
      </c>
      <c r="G3143" s="13">
        <v>15.788583870075071</v>
      </c>
      <c r="H3143" s="13">
        <v>13.315807597036381</v>
      </c>
      <c r="I3143" s="13">
        <v>0</v>
      </c>
      <c r="J3143" s="13">
        <v>0</v>
      </c>
      <c r="K3143" s="13">
        <v>0</v>
      </c>
      <c r="L3143" s="13">
        <v>0</v>
      </c>
      <c r="M3143" s="13">
        <v>0</v>
      </c>
      <c r="N3143" s="13"/>
      <c r="O3143" s="13"/>
    </row>
    <row r="3144" spans="1:15" x14ac:dyDescent="0.35">
      <c r="A3144" s="12" t="str">
        <f t="shared" si="49"/>
        <v>DISTRIBUCION VOLUMEN X CRITERIO (kg ó litros)Mixers&lt;2MIL</v>
      </c>
      <c r="B3144" s="12" t="s">
        <v>119</v>
      </c>
      <c r="C3144" s="12" t="s">
        <v>166</v>
      </c>
      <c r="D3144" s="12" t="s">
        <v>9</v>
      </c>
      <c r="E3144" s="13">
        <v>5.6796267035545371</v>
      </c>
      <c r="F3144" s="13">
        <v>6.6609475361090489</v>
      </c>
      <c r="G3144" s="13">
        <v>4.8824104932168</v>
      </c>
      <c r="H3144" s="13">
        <v>2.9957388363087931</v>
      </c>
      <c r="I3144" s="13">
        <v>0</v>
      </c>
      <c r="J3144" s="13">
        <v>0</v>
      </c>
      <c r="K3144" s="13">
        <v>0</v>
      </c>
      <c r="L3144" s="13">
        <v>0</v>
      </c>
      <c r="M3144" s="13">
        <v>0</v>
      </c>
      <c r="N3144" s="13"/>
      <c r="O3144" s="13"/>
    </row>
    <row r="3145" spans="1:15" x14ac:dyDescent="0.35">
      <c r="A3145" s="12" t="str">
        <f t="shared" si="49"/>
        <v>DISTRIBUCION VOLUMEN X CRITERIO (kg ó litros)Mixers2-5MIL</v>
      </c>
      <c r="B3145" s="12" t="s">
        <v>119</v>
      </c>
      <c r="C3145" s="12" t="s">
        <v>166</v>
      </c>
      <c r="D3145" s="12" t="s">
        <v>10</v>
      </c>
      <c r="E3145" s="13">
        <v>4.3119149913122952</v>
      </c>
      <c r="F3145" s="13">
        <v>4.3587240080508991</v>
      </c>
      <c r="G3145" s="13">
        <v>5.7964999388843426</v>
      </c>
      <c r="H3145" s="13">
        <v>4.1577699435280406</v>
      </c>
      <c r="I3145" s="13">
        <v>0</v>
      </c>
      <c r="J3145" s="13">
        <v>0</v>
      </c>
      <c r="K3145" s="13">
        <v>0</v>
      </c>
      <c r="L3145" s="13">
        <v>0</v>
      </c>
      <c r="M3145" s="13">
        <v>0</v>
      </c>
      <c r="N3145" s="13"/>
      <c r="O3145" s="13"/>
    </row>
    <row r="3146" spans="1:15" x14ac:dyDescent="0.35">
      <c r="A3146" s="12" t="str">
        <f t="shared" si="49"/>
        <v>DISTRIBUCION VOLUMEN X CRITERIO (kg ó litros)Mixers5-10MIL</v>
      </c>
      <c r="B3146" s="12" t="s">
        <v>119</v>
      </c>
      <c r="C3146" s="12" t="s">
        <v>166</v>
      </c>
      <c r="D3146" s="12" t="s">
        <v>11</v>
      </c>
      <c r="E3146" s="13">
        <v>4.4463781368880388</v>
      </c>
      <c r="F3146" s="13">
        <v>4.8732485962727257</v>
      </c>
      <c r="G3146" s="13">
        <v>2.5293079389449207</v>
      </c>
      <c r="H3146" s="13">
        <v>9.9357757261472219</v>
      </c>
      <c r="I3146" s="13">
        <v>0</v>
      </c>
      <c r="J3146" s="13">
        <v>0</v>
      </c>
      <c r="K3146" s="13">
        <v>0</v>
      </c>
      <c r="L3146" s="13">
        <v>0</v>
      </c>
      <c r="M3146" s="13">
        <v>0</v>
      </c>
      <c r="N3146" s="13"/>
      <c r="O3146" s="13"/>
    </row>
    <row r="3147" spans="1:15" x14ac:dyDescent="0.35">
      <c r="A3147" s="12" t="str">
        <f t="shared" si="49"/>
        <v>DISTRIBUCION VOLUMEN X CRITERIO (kg ó litros)Mixers10-30MIL</v>
      </c>
      <c r="B3147" s="12" t="s">
        <v>119</v>
      </c>
      <c r="C3147" s="12" t="s">
        <v>166</v>
      </c>
      <c r="D3147" s="12" t="s">
        <v>12</v>
      </c>
      <c r="E3147" s="13">
        <v>21.079233594625727</v>
      </c>
      <c r="F3147" s="13">
        <v>17.757400579984903</v>
      </c>
      <c r="G3147" s="13">
        <v>22.278299327532881</v>
      </c>
      <c r="H3147" s="13">
        <v>16.734505205441803</v>
      </c>
      <c r="I3147" s="13">
        <v>0</v>
      </c>
      <c r="J3147" s="13">
        <v>0</v>
      </c>
      <c r="K3147" s="13">
        <v>0</v>
      </c>
      <c r="L3147" s="13">
        <v>0</v>
      </c>
      <c r="M3147" s="13">
        <v>0</v>
      </c>
      <c r="N3147" s="13"/>
      <c r="O3147" s="13"/>
    </row>
    <row r="3148" spans="1:15" x14ac:dyDescent="0.35">
      <c r="A3148" s="12" t="str">
        <f t="shared" si="49"/>
        <v>DISTRIBUCION VOLUMEN X CRITERIO (kg ó litros)Mixers30-100MIL</v>
      </c>
      <c r="B3148" s="12" t="s">
        <v>119</v>
      </c>
      <c r="C3148" s="12" t="s">
        <v>166</v>
      </c>
      <c r="D3148" s="12" t="s">
        <v>13</v>
      </c>
      <c r="E3148" s="13">
        <v>21.015458671962609</v>
      </c>
      <c r="F3148" s="13">
        <v>21.474619845458861</v>
      </c>
      <c r="G3148" s="13">
        <v>24.506628922960203</v>
      </c>
      <c r="H3148" s="13">
        <v>17.299865883406319</v>
      </c>
      <c r="I3148" s="13">
        <v>0</v>
      </c>
      <c r="J3148" s="13">
        <v>0</v>
      </c>
      <c r="K3148" s="13">
        <v>0</v>
      </c>
      <c r="L3148" s="13">
        <v>0</v>
      </c>
      <c r="M3148" s="13">
        <v>0</v>
      </c>
      <c r="N3148" s="13"/>
      <c r="O3148" s="13"/>
    </row>
    <row r="3149" spans="1:15" x14ac:dyDescent="0.35">
      <c r="A3149" s="12" t="str">
        <f t="shared" si="49"/>
        <v>DISTRIBUCION VOLUMEN X CRITERIO (kg ó litros)Mixers100-200MIL</v>
      </c>
      <c r="B3149" s="12" t="s">
        <v>119</v>
      </c>
      <c r="C3149" s="12" t="s">
        <v>166</v>
      </c>
      <c r="D3149" s="12" t="s">
        <v>14</v>
      </c>
      <c r="E3149" s="13">
        <v>7.2700291524975231</v>
      </c>
      <c r="F3149" s="13">
        <v>9.4614835807275135</v>
      </c>
      <c r="G3149" s="13">
        <v>7.3010911318617211</v>
      </c>
      <c r="H3149" s="13">
        <v>11.003160313487891</v>
      </c>
      <c r="I3149" s="13">
        <v>0</v>
      </c>
      <c r="J3149" s="13">
        <v>0</v>
      </c>
      <c r="K3149" s="13">
        <v>0</v>
      </c>
      <c r="L3149" s="13">
        <v>0</v>
      </c>
      <c r="M3149" s="13">
        <v>0</v>
      </c>
      <c r="N3149" s="13"/>
      <c r="O3149" s="13"/>
    </row>
    <row r="3150" spans="1:15" x14ac:dyDescent="0.35">
      <c r="A3150" s="12" t="str">
        <f t="shared" si="49"/>
        <v>DISTRIBUCION VOLUMEN X CRITERIO (kg ó litros)Mixers200-500MIL</v>
      </c>
      <c r="B3150" s="12" t="s">
        <v>119</v>
      </c>
      <c r="C3150" s="12" t="s">
        <v>166</v>
      </c>
      <c r="D3150" s="12" t="s">
        <v>15</v>
      </c>
      <c r="E3150" s="13">
        <v>17.086474944591849</v>
      </c>
      <c r="F3150" s="13">
        <v>15.3110017048503</v>
      </c>
      <c r="G3150" s="13">
        <v>12.831330658305443</v>
      </c>
      <c r="H3150" s="13">
        <v>19.038435036648323</v>
      </c>
      <c r="I3150" s="13">
        <v>0</v>
      </c>
      <c r="J3150" s="13">
        <v>0</v>
      </c>
      <c r="K3150" s="13">
        <v>0</v>
      </c>
      <c r="L3150" s="13">
        <v>0</v>
      </c>
      <c r="M3150" s="13">
        <v>0</v>
      </c>
      <c r="N3150" s="13"/>
      <c r="O3150" s="13"/>
    </row>
    <row r="3151" spans="1:15" x14ac:dyDescent="0.35">
      <c r="A3151" s="12" t="str">
        <f t="shared" si="49"/>
        <v>DISTRIBUCION VOLUMEN X CRITERIO (kg ó litros)Mixers&gt;500MIL</v>
      </c>
      <c r="B3151" s="12" t="s">
        <v>119</v>
      </c>
      <c r="C3151" s="12" t="s">
        <v>166</v>
      </c>
      <c r="D3151" s="12" t="s">
        <v>16</v>
      </c>
      <c r="E3151" s="13">
        <v>19.110890249661612</v>
      </c>
      <c r="F3151" s="13">
        <v>20.102566174582805</v>
      </c>
      <c r="G3151" s="13">
        <v>19.87442950403199</v>
      </c>
      <c r="H3151" s="13">
        <v>18.834723554527745</v>
      </c>
      <c r="I3151" s="13">
        <v>0</v>
      </c>
      <c r="J3151" s="13">
        <v>0</v>
      </c>
      <c r="K3151" s="13">
        <v>0</v>
      </c>
      <c r="L3151" s="13">
        <v>0</v>
      </c>
      <c r="M3151" s="13">
        <v>0</v>
      </c>
      <c r="N3151" s="13"/>
      <c r="O3151" s="13"/>
    </row>
    <row r="3152" spans="1:15" x14ac:dyDescent="0.35">
      <c r="A3152" s="12" t="str">
        <f t="shared" si="49"/>
        <v>DISTRIBUCION VOLUMEN X CRITERIO (kg ó litros)MixersDE 15 A 19 AÑOS</v>
      </c>
      <c r="B3152" s="12" t="s">
        <v>119</v>
      </c>
      <c r="C3152" s="12" t="s">
        <v>166</v>
      </c>
      <c r="D3152" s="12" t="s">
        <v>39</v>
      </c>
      <c r="E3152" s="13">
        <v>0.41522167239182051</v>
      </c>
      <c r="F3152" s="13" t="s">
        <v>212</v>
      </c>
      <c r="G3152" s="13">
        <v>0.41869964615722266</v>
      </c>
      <c r="H3152" s="13">
        <v>0.11653652618912363</v>
      </c>
      <c r="I3152" s="13">
        <v>0</v>
      </c>
      <c r="J3152" s="13">
        <v>0</v>
      </c>
      <c r="K3152" s="13">
        <v>0</v>
      </c>
      <c r="L3152" s="13">
        <v>0</v>
      </c>
      <c r="M3152" s="13">
        <v>0</v>
      </c>
      <c r="N3152" s="13"/>
      <c r="O3152" s="13"/>
    </row>
    <row r="3153" spans="1:15" x14ac:dyDescent="0.35">
      <c r="A3153" s="12" t="str">
        <f t="shared" si="49"/>
        <v>DISTRIBUCION VOLUMEN X CRITERIO (kg ó litros)MixersDE 20 A 24 AÑOS</v>
      </c>
      <c r="B3153" s="12" t="s">
        <v>119</v>
      </c>
      <c r="C3153" s="12" t="s">
        <v>166</v>
      </c>
      <c r="D3153" s="12" t="s">
        <v>40</v>
      </c>
      <c r="E3153" s="13">
        <v>0.96116034777373116</v>
      </c>
      <c r="F3153" s="13">
        <v>1.4014476346878861</v>
      </c>
      <c r="G3153" s="13">
        <v>2.0983023047143843</v>
      </c>
      <c r="H3153" s="13">
        <v>1.1642805461515902</v>
      </c>
      <c r="I3153" s="13">
        <v>0</v>
      </c>
      <c r="J3153" s="13">
        <v>0</v>
      </c>
      <c r="K3153" s="13">
        <v>0</v>
      </c>
      <c r="L3153" s="13">
        <v>0</v>
      </c>
      <c r="M3153" s="13">
        <v>0</v>
      </c>
      <c r="N3153" s="13"/>
      <c r="O3153" s="13"/>
    </row>
    <row r="3154" spans="1:15" x14ac:dyDescent="0.35">
      <c r="A3154" s="12" t="str">
        <f t="shared" si="49"/>
        <v>DISTRIBUCION VOLUMEN X CRITERIO (kg ó litros)MixersDE 25 A 34 AÑOS</v>
      </c>
      <c r="B3154" s="12" t="s">
        <v>119</v>
      </c>
      <c r="C3154" s="12" t="s">
        <v>166</v>
      </c>
      <c r="D3154" s="12" t="s">
        <v>41</v>
      </c>
      <c r="E3154" s="13">
        <v>3.4369216829389213</v>
      </c>
      <c r="F3154" s="13">
        <v>3.7765877041167482</v>
      </c>
      <c r="G3154" s="13">
        <v>4.6808010180285935</v>
      </c>
      <c r="H3154" s="13">
        <v>3.9831766022706869</v>
      </c>
      <c r="I3154" s="13">
        <v>0</v>
      </c>
      <c r="J3154" s="13">
        <v>0</v>
      </c>
      <c r="K3154" s="13">
        <v>0</v>
      </c>
      <c r="L3154" s="13">
        <v>0</v>
      </c>
      <c r="M3154" s="13">
        <v>0</v>
      </c>
      <c r="N3154" s="13"/>
      <c r="O3154" s="13"/>
    </row>
    <row r="3155" spans="1:15" x14ac:dyDescent="0.35">
      <c r="A3155" s="12" t="str">
        <f t="shared" si="49"/>
        <v>DISTRIBUCION VOLUMEN X CRITERIO (kg ó litros)MixersDE 35 A 49 AÑOS</v>
      </c>
      <c r="B3155" s="12" t="s">
        <v>119</v>
      </c>
      <c r="C3155" s="12" t="s">
        <v>166</v>
      </c>
      <c r="D3155" s="12" t="s">
        <v>42</v>
      </c>
      <c r="E3155" s="13">
        <v>15.675632241494231</v>
      </c>
      <c r="F3155" s="13">
        <v>17.323951906076925</v>
      </c>
      <c r="G3155" s="13">
        <v>17.324395483840306</v>
      </c>
      <c r="H3155" s="13">
        <v>13.664424097468233</v>
      </c>
      <c r="I3155" s="13">
        <v>0</v>
      </c>
      <c r="J3155" s="13">
        <v>0</v>
      </c>
      <c r="K3155" s="13">
        <v>0</v>
      </c>
      <c r="L3155" s="13">
        <v>0</v>
      </c>
      <c r="M3155" s="13">
        <v>0</v>
      </c>
      <c r="N3155" s="13"/>
      <c r="O3155" s="13"/>
    </row>
    <row r="3156" spans="1:15" x14ac:dyDescent="0.35">
      <c r="A3156" s="12" t="str">
        <f t="shared" si="49"/>
        <v>DISTRIBUCION VOLUMEN X CRITERIO (kg ó litros)MixersDE 50 A 59 AÑOS</v>
      </c>
      <c r="B3156" s="12" t="s">
        <v>119</v>
      </c>
      <c r="C3156" s="12" t="s">
        <v>166</v>
      </c>
      <c r="D3156" s="12" t="s">
        <v>43</v>
      </c>
      <c r="E3156" s="13">
        <v>23.306618113220782</v>
      </c>
      <c r="F3156" s="13">
        <v>29.462910222579758</v>
      </c>
      <c r="G3156" s="13">
        <v>21.573074077710622</v>
      </c>
      <c r="H3156" s="13">
        <v>28.02910492726458</v>
      </c>
      <c r="I3156" s="13">
        <v>0</v>
      </c>
      <c r="J3156" s="13">
        <v>0</v>
      </c>
      <c r="K3156" s="13">
        <v>0</v>
      </c>
      <c r="L3156" s="13">
        <v>0</v>
      </c>
      <c r="M3156" s="13">
        <v>0</v>
      </c>
      <c r="N3156" s="13"/>
      <c r="O3156" s="13"/>
    </row>
    <row r="3157" spans="1:15" x14ac:dyDescent="0.35">
      <c r="A3157" s="12" t="str">
        <f t="shared" si="49"/>
        <v>DISTRIBUCION VOLUMEN X CRITERIO (kg ó litros)MixersDE 60 A 75 AÑOS</v>
      </c>
      <c r="B3157" s="12" t="s">
        <v>119</v>
      </c>
      <c r="C3157" s="12" t="s">
        <v>166</v>
      </c>
      <c r="D3157" s="12" t="s">
        <v>44</v>
      </c>
      <c r="E3157" s="13">
        <v>56.204460877167982</v>
      </c>
      <c r="F3157" s="13">
        <v>48.035096782012616</v>
      </c>
      <c r="G3157" s="13">
        <v>53.904731423981225</v>
      </c>
      <c r="H3157" s="13">
        <v>53.042451628869244</v>
      </c>
      <c r="I3157" s="13">
        <v>0</v>
      </c>
      <c r="J3157" s="13">
        <v>0</v>
      </c>
      <c r="K3157" s="13">
        <v>0</v>
      </c>
      <c r="L3157" s="13">
        <v>0</v>
      </c>
      <c r="M3157" s="13">
        <v>0</v>
      </c>
      <c r="N3157" s="13"/>
      <c r="O3157" s="13"/>
    </row>
    <row r="3158" spans="1:15" x14ac:dyDescent="0.35">
      <c r="A3158" s="12" t="str">
        <f t="shared" si="49"/>
        <v>DISTRIBUCION VOLUMEN X CRITERIO (kg ó litros)MixersALTA Y MEDIA ALTA</v>
      </c>
      <c r="B3158" s="12" t="s">
        <v>119</v>
      </c>
      <c r="C3158" s="12" t="s">
        <v>166</v>
      </c>
      <c r="D3158" s="12" t="s">
        <v>17</v>
      </c>
      <c r="E3158" s="13">
        <v>32.213275380121381</v>
      </c>
      <c r="F3158" s="13">
        <v>29.83781009431355</v>
      </c>
      <c r="G3158" s="13">
        <v>19.871003476161682</v>
      </c>
      <c r="H3158" s="13">
        <v>21.872937250932566</v>
      </c>
      <c r="I3158" s="13">
        <v>0</v>
      </c>
      <c r="J3158" s="13">
        <v>0</v>
      </c>
      <c r="K3158" s="13">
        <v>0</v>
      </c>
      <c r="L3158" s="13">
        <v>0</v>
      </c>
      <c r="M3158" s="13">
        <v>0</v>
      </c>
      <c r="N3158" s="13"/>
      <c r="O3158" s="13"/>
    </row>
    <row r="3159" spans="1:15" x14ac:dyDescent="0.35">
      <c r="A3159" s="12" t="str">
        <f t="shared" si="49"/>
        <v>DISTRIBUCION VOLUMEN X CRITERIO (kg ó litros)MixersMEDIA</v>
      </c>
      <c r="B3159" s="12" t="s">
        <v>119</v>
      </c>
      <c r="C3159" s="12" t="s">
        <v>166</v>
      </c>
      <c r="D3159" s="12" t="s">
        <v>18</v>
      </c>
      <c r="E3159" s="13">
        <v>31.409046871625751</v>
      </c>
      <c r="F3159" s="13">
        <v>33.178992456813226</v>
      </c>
      <c r="G3159" s="13">
        <v>36.193693590242049</v>
      </c>
      <c r="H3159" s="13">
        <v>31.931183347358495</v>
      </c>
      <c r="I3159" s="13">
        <v>0</v>
      </c>
      <c r="J3159" s="13">
        <v>0</v>
      </c>
      <c r="K3159" s="13">
        <v>0</v>
      </c>
      <c r="L3159" s="13">
        <v>0</v>
      </c>
      <c r="M3159" s="13">
        <v>0</v>
      </c>
      <c r="N3159" s="13"/>
      <c r="O3159" s="13"/>
    </row>
    <row r="3160" spans="1:15" x14ac:dyDescent="0.35">
      <c r="A3160" s="12" t="str">
        <f t="shared" si="49"/>
        <v>DISTRIBUCION VOLUMEN X CRITERIO (kg ó litros)MixersMEDIA BAJA</v>
      </c>
      <c r="B3160" s="12" t="s">
        <v>119</v>
      </c>
      <c r="C3160" s="12" t="s">
        <v>166</v>
      </c>
      <c r="D3160" s="12" t="s">
        <v>19</v>
      </c>
      <c r="E3160" s="13">
        <v>23.686841632980752</v>
      </c>
      <c r="F3160" s="13">
        <v>22.482835785358859</v>
      </c>
      <c r="G3160" s="13">
        <v>25.682589817915996</v>
      </c>
      <c r="H3160" s="13">
        <v>26.818721818087294</v>
      </c>
      <c r="I3160" s="13">
        <v>0</v>
      </c>
      <c r="J3160" s="13">
        <v>0</v>
      </c>
      <c r="K3160" s="13">
        <v>0</v>
      </c>
      <c r="L3160" s="13">
        <v>0</v>
      </c>
      <c r="M3160" s="13">
        <v>0</v>
      </c>
      <c r="N3160" s="13"/>
      <c r="O3160" s="13"/>
    </row>
    <row r="3161" spans="1:15" x14ac:dyDescent="0.35">
      <c r="A3161" s="12" t="str">
        <f t="shared" si="49"/>
        <v>DISTRIBUCION VOLUMEN X CRITERIO (kg ó litros)MixersBAJA</v>
      </c>
      <c r="B3161" s="12" t="s">
        <v>119</v>
      </c>
      <c r="C3161" s="12" t="s">
        <v>166</v>
      </c>
      <c r="D3161" s="12" t="s">
        <v>20</v>
      </c>
      <c r="E3161" s="13">
        <v>12.690851725500227</v>
      </c>
      <c r="F3161" s="13">
        <v>14.500353443314307</v>
      </c>
      <c r="G3161" s="13">
        <v>18.252718346748427</v>
      </c>
      <c r="H3161" s="13">
        <v>19.377137528599107</v>
      </c>
      <c r="I3161" s="13">
        <v>0</v>
      </c>
      <c r="J3161" s="13">
        <v>0</v>
      </c>
      <c r="K3161" s="13">
        <v>0</v>
      </c>
      <c r="L3161" s="13">
        <v>0</v>
      </c>
      <c r="M3161" s="13">
        <v>0</v>
      </c>
      <c r="N3161" s="13"/>
      <c r="O3161" s="13"/>
    </row>
    <row r="3162" spans="1:15" x14ac:dyDescent="0.35">
      <c r="A3162" s="12" t="str">
        <f t="shared" si="49"/>
        <v>DISTRIBUCION VOLUMEN X CRITERIO (kg ó litros)MixersHOMBRE</v>
      </c>
      <c r="B3162" s="12" t="s">
        <v>119</v>
      </c>
      <c r="C3162" s="12" t="s">
        <v>166</v>
      </c>
      <c r="D3162" s="12" t="s">
        <v>21</v>
      </c>
      <c r="E3162" s="13">
        <v>48.380181609070647</v>
      </c>
      <c r="F3162" s="13">
        <v>46.360685754274087</v>
      </c>
      <c r="G3162" s="13">
        <v>45.204511333072567</v>
      </c>
      <c r="H3162" s="13">
        <v>43.272917627648191</v>
      </c>
      <c r="I3162" s="13">
        <v>0</v>
      </c>
      <c r="J3162" s="13">
        <v>0</v>
      </c>
      <c r="K3162" s="13">
        <v>0</v>
      </c>
      <c r="L3162" s="13">
        <v>0</v>
      </c>
      <c r="M3162" s="13">
        <v>0</v>
      </c>
      <c r="N3162" s="13"/>
      <c r="O3162" s="13"/>
    </row>
    <row r="3163" spans="1:15" x14ac:dyDescent="0.35">
      <c r="A3163" s="12" t="str">
        <f t="shared" si="49"/>
        <v>DISTRIBUCION VOLUMEN X CRITERIO (kg ó litros)MixersMUJER</v>
      </c>
      <c r="B3163" s="12" t="s">
        <v>119</v>
      </c>
      <c r="C3163" s="12" t="s">
        <v>166</v>
      </c>
      <c r="D3163" s="12" t="s">
        <v>22</v>
      </c>
      <c r="E3163" s="13">
        <v>51.619828703926217</v>
      </c>
      <c r="F3163" s="13">
        <v>53.639305135888961</v>
      </c>
      <c r="G3163" s="13">
        <v>54.795494351184715</v>
      </c>
      <c r="H3163" s="13">
        <v>56.727065789403554</v>
      </c>
      <c r="I3163" s="13">
        <v>0</v>
      </c>
      <c r="J3163" s="13">
        <v>0</v>
      </c>
      <c r="K3163" s="13">
        <v>0</v>
      </c>
      <c r="L3163" s="13">
        <v>0</v>
      </c>
      <c r="M3163" s="13">
        <v>0</v>
      </c>
      <c r="N3163" s="13"/>
      <c r="O3163" s="13"/>
    </row>
    <row r="3164" spans="1:15" x14ac:dyDescent="0.35">
      <c r="A3164" s="12" t="str">
        <f t="shared" si="49"/>
        <v>DISTRIBUCION VOLUMEN X CRITERIO (kg ó litros)IsotonicasT.ESPAÑA</v>
      </c>
      <c r="B3164" s="12" t="s">
        <v>119</v>
      </c>
      <c r="C3164" s="12" t="s">
        <v>180</v>
      </c>
      <c r="D3164" s="12" t="s">
        <v>36</v>
      </c>
      <c r="E3164" s="13">
        <v>100</v>
      </c>
      <c r="F3164" s="13">
        <v>100</v>
      </c>
      <c r="G3164" s="13">
        <v>100</v>
      </c>
      <c r="H3164" s="13">
        <v>100</v>
      </c>
      <c r="I3164" s="13">
        <v>0</v>
      </c>
      <c r="J3164" s="13">
        <v>0</v>
      </c>
      <c r="K3164" s="13">
        <v>0</v>
      </c>
      <c r="L3164" s="13">
        <v>0</v>
      </c>
      <c r="M3164" s="13">
        <v>0</v>
      </c>
      <c r="N3164" s="13"/>
      <c r="O3164" s="13"/>
    </row>
    <row r="3165" spans="1:15" x14ac:dyDescent="0.35">
      <c r="A3165" s="12" t="str">
        <f t="shared" si="49"/>
        <v>DISTRIBUCION VOLUMEN X CRITERIO (kg ó litros)IsotonicasBCN AM</v>
      </c>
      <c r="B3165" s="12" t="s">
        <v>119</v>
      </c>
      <c r="C3165" s="12" t="s">
        <v>180</v>
      </c>
      <c r="D3165" s="12" t="s">
        <v>1</v>
      </c>
      <c r="E3165" s="13">
        <v>7.0499756499591104</v>
      </c>
      <c r="F3165" s="13">
        <v>6.9290564764254352</v>
      </c>
      <c r="G3165" s="13">
        <v>11.367080636778876</v>
      </c>
      <c r="H3165" s="13">
        <v>13.059921864565277</v>
      </c>
      <c r="I3165" s="13">
        <v>0</v>
      </c>
      <c r="J3165" s="13">
        <v>0</v>
      </c>
      <c r="K3165" s="13">
        <v>0</v>
      </c>
      <c r="L3165" s="13">
        <v>0</v>
      </c>
      <c r="M3165" s="13">
        <v>0</v>
      </c>
      <c r="N3165" s="13"/>
      <c r="O3165" s="13"/>
    </row>
    <row r="3166" spans="1:15" x14ac:dyDescent="0.35">
      <c r="A3166" s="12" t="str">
        <f t="shared" si="49"/>
        <v>DISTRIBUCION VOLUMEN X CRITERIO (kg ó litros)IsotonicasREST.CAT ARAGON</v>
      </c>
      <c r="B3166" s="12" t="s">
        <v>119</v>
      </c>
      <c r="C3166" s="12" t="s">
        <v>180</v>
      </c>
      <c r="D3166" s="12" t="s">
        <v>2</v>
      </c>
      <c r="E3166" s="13">
        <v>9.1526458843504717</v>
      </c>
      <c r="F3166" s="13">
        <v>8.5050616588412122</v>
      </c>
      <c r="G3166" s="13">
        <v>10.298295071974321</v>
      </c>
      <c r="H3166" s="13">
        <v>9.2765196670400982</v>
      </c>
      <c r="I3166" s="13">
        <v>0</v>
      </c>
      <c r="J3166" s="13">
        <v>0</v>
      </c>
      <c r="K3166" s="13">
        <v>0</v>
      </c>
      <c r="L3166" s="13">
        <v>0</v>
      </c>
      <c r="M3166" s="13">
        <v>0</v>
      </c>
      <c r="N3166" s="13"/>
      <c r="O3166" s="13"/>
    </row>
    <row r="3167" spans="1:15" x14ac:dyDescent="0.35">
      <c r="A3167" s="12" t="str">
        <f t="shared" si="49"/>
        <v>DISTRIBUCION VOLUMEN X CRITERIO (kg ó litros)IsotonicasLEVANTE</v>
      </c>
      <c r="B3167" s="12" t="s">
        <v>119</v>
      </c>
      <c r="C3167" s="12" t="s">
        <v>180</v>
      </c>
      <c r="D3167" s="12" t="s">
        <v>3</v>
      </c>
      <c r="E3167" s="13">
        <v>14.69016499400278</v>
      </c>
      <c r="F3167" s="13">
        <v>12.320204557416259</v>
      </c>
      <c r="G3167" s="13">
        <v>12.293842906479604</v>
      </c>
      <c r="H3167" s="13">
        <v>11.451695805295135</v>
      </c>
      <c r="I3167" s="13">
        <v>0</v>
      </c>
      <c r="J3167" s="13">
        <v>0</v>
      </c>
      <c r="K3167" s="13">
        <v>0</v>
      </c>
      <c r="L3167" s="13">
        <v>0</v>
      </c>
      <c r="M3167" s="13">
        <v>0</v>
      </c>
      <c r="N3167" s="13"/>
      <c r="O3167" s="13"/>
    </row>
    <row r="3168" spans="1:15" x14ac:dyDescent="0.35">
      <c r="A3168" s="12" t="str">
        <f t="shared" si="49"/>
        <v>DISTRIBUCION VOLUMEN X CRITERIO (kg ó litros)IsotonicasANDALUCIA</v>
      </c>
      <c r="B3168" s="12" t="s">
        <v>119</v>
      </c>
      <c r="C3168" s="12" t="s">
        <v>180</v>
      </c>
      <c r="D3168" s="12" t="s">
        <v>4</v>
      </c>
      <c r="E3168" s="13">
        <v>21.14884641612554</v>
      </c>
      <c r="F3168" s="13">
        <v>26.783204833465891</v>
      </c>
      <c r="G3168" s="13">
        <v>18.88875053108071</v>
      </c>
      <c r="H3168" s="13">
        <v>16.2382290379241</v>
      </c>
      <c r="I3168" s="13">
        <v>0</v>
      </c>
      <c r="J3168" s="13">
        <v>0</v>
      </c>
      <c r="K3168" s="13">
        <v>0</v>
      </c>
      <c r="L3168" s="13">
        <v>0</v>
      </c>
      <c r="M3168" s="13">
        <v>0</v>
      </c>
      <c r="N3168" s="13"/>
      <c r="O3168" s="13"/>
    </row>
    <row r="3169" spans="1:15" x14ac:dyDescent="0.35">
      <c r="A3169" s="12" t="str">
        <f t="shared" si="49"/>
        <v>DISTRIBUCION VOLUMEN X CRITERIO (kg ó litros)IsotonicasMDD AM</v>
      </c>
      <c r="B3169" s="12" t="s">
        <v>119</v>
      </c>
      <c r="C3169" s="12" t="s">
        <v>180</v>
      </c>
      <c r="D3169" s="12" t="s">
        <v>5</v>
      </c>
      <c r="E3169" s="13">
        <v>14.676375121140492</v>
      </c>
      <c r="F3169" s="13">
        <v>12.308588655189139</v>
      </c>
      <c r="G3169" s="13">
        <v>13.184290243712853</v>
      </c>
      <c r="H3169" s="13">
        <v>13.457330884138493</v>
      </c>
      <c r="I3169" s="13">
        <v>0</v>
      </c>
      <c r="J3169" s="13">
        <v>0</v>
      </c>
      <c r="K3169" s="13">
        <v>0</v>
      </c>
      <c r="L3169" s="13">
        <v>0</v>
      </c>
      <c r="M3169" s="13">
        <v>0</v>
      </c>
      <c r="N3169" s="13"/>
      <c r="O3169" s="13"/>
    </row>
    <row r="3170" spans="1:15" x14ac:dyDescent="0.35">
      <c r="A3170" s="12" t="str">
        <f t="shared" si="49"/>
        <v>DISTRIBUCION VOLUMEN X CRITERIO (kg ó litros)IsotonicasRTO CENTRO</v>
      </c>
      <c r="B3170" s="12" t="s">
        <v>119</v>
      </c>
      <c r="C3170" s="12" t="s">
        <v>180</v>
      </c>
      <c r="D3170" s="12" t="s">
        <v>6</v>
      </c>
      <c r="E3170" s="13">
        <v>12.272228998812208</v>
      </c>
      <c r="F3170" s="13">
        <v>13.013367162403627</v>
      </c>
      <c r="G3170" s="13">
        <v>15.293350642816595</v>
      </c>
      <c r="H3170" s="13">
        <v>16.641968114715311</v>
      </c>
      <c r="I3170" s="13">
        <v>0</v>
      </c>
      <c r="J3170" s="13">
        <v>0</v>
      </c>
      <c r="K3170" s="13">
        <v>0</v>
      </c>
      <c r="L3170" s="13">
        <v>0</v>
      </c>
      <c r="M3170" s="13">
        <v>0</v>
      </c>
      <c r="N3170" s="13"/>
      <c r="O3170" s="13"/>
    </row>
    <row r="3171" spans="1:15" x14ac:dyDescent="0.35">
      <c r="A3171" s="12" t="str">
        <f t="shared" si="49"/>
        <v>DISTRIBUCION VOLUMEN X CRITERIO (kg ó litros)IsotonicasNORTE-CENTRO</v>
      </c>
      <c r="B3171" s="12" t="s">
        <v>119</v>
      </c>
      <c r="C3171" s="12" t="s">
        <v>180</v>
      </c>
      <c r="D3171" s="12" t="s">
        <v>7</v>
      </c>
      <c r="E3171" s="13">
        <v>6.4459412401428011</v>
      </c>
      <c r="F3171" s="13">
        <v>7.9505256084209606</v>
      </c>
      <c r="G3171" s="13">
        <v>6.5271078227230275</v>
      </c>
      <c r="H3171" s="13">
        <v>9.1968388983987257</v>
      </c>
      <c r="I3171" s="13">
        <v>0</v>
      </c>
      <c r="J3171" s="13">
        <v>0</v>
      </c>
      <c r="K3171" s="13">
        <v>0</v>
      </c>
      <c r="L3171" s="13">
        <v>0</v>
      </c>
      <c r="M3171" s="13">
        <v>0</v>
      </c>
      <c r="N3171" s="13"/>
      <c r="O3171" s="13"/>
    </row>
    <row r="3172" spans="1:15" x14ac:dyDescent="0.35">
      <c r="A3172" s="12" t="str">
        <f t="shared" si="49"/>
        <v>DISTRIBUCION VOLUMEN X CRITERIO (kg ó litros)IsotonicasNOROESTE</v>
      </c>
      <c r="B3172" s="12" t="s">
        <v>119</v>
      </c>
      <c r="C3172" s="12" t="s">
        <v>180</v>
      </c>
      <c r="D3172" s="12" t="s">
        <v>8</v>
      </c>
      <c r="E3172" s="13">
        <v>14.563823811500038</v>
      </c>
      <c r="F3172" s="13">
        <v>12.189996834524431</v>
      </c>
      <c r="G3172" s="13">
        <v>12.147283684287876</v>
      </c>
      <c r="H3172" s="13">
        <v>10.677497426256089</v>
      </c>
      <c r="I3172" s="13">
        <v>0</v>
      </c>
      <c r="J3172" s="13">
        <v>0</v>
      </c>
      <c r="K3172" s="13">
        <v>0</v>
      </c>
      <c r="L3172" s="13">
        <v>0</v>
      </c>
      <c r="M3172" s="13">
        <v>0</v>
      </c>
      <c r="N3172" s="13"/>
      <c r="O3172" s="13"/>
    </row>
    <row r="3173" spans="1:15" x14ac:dyDescent="0.35">
      <c r="A3173" s="12" t="str">
        <f t="shared" si="49"/>
        <v>DISTRIBUCION VOLUMEN X CRITERIO (kg ó litros)Isotonicas&lt;2MIL</v>
      </c>
      <c r="B3173" s="12" t="s">
        <v>119</v>
      </c>
      <c r="C3173" s="12" t="s">
        <v>180</v>
      </c>
      <c r="D3173" s="12" t="s">
        <v>9</v>
      </c>
      <c r="E3173" s="13">
        <v>10.197281431960551</v>
      </c>
      <c r="F3173" s="13">
        <v>10.348755302669579</v>
      </c>
      <c r="G3173" s="13">
        <v>9.5030705067462318</v>
      </c>
      <c r="H3173" s="13">
        <v>8.5526618786104009</v>
      </c>
      <c r="I3173" s="13">
        <v>0</v>
      </c>
      <c r="J3173" s="13">
        <v>0</v>
      </c>
      <c r="K3173" s="13">
        <v>0</v>
      </c>
      <c r="L3173" s="13">
        <v>0</v>
      </c>
      <c r="M3173" s="13">
        <v>0</v>
      </c>
      <c r="N3173" s="13"/>
      <c r="O3173" s="13"/>
    </row>
    <row r="3174" spans="1:15" x14ac:dyDescent="0.35">
      <c r="A3174" s="12" t="str">
        <f t="shared" si="49"/>
        <v>DISTRIBUCION VOLUMEN X CRITERIO (kg ó litros)Isotonicas2-5MIL</v>
      </c>
      <c r="B3174" s="12" t="s">
        <v>119</v>
      </c>
      <c r="C3174" s="12" t="s">
        <v>180</v>
      </c>
      <c r="D3174" s="12" t="s">
        <v>10</v>
      </c>
      <c r="E3174" s="13">
        <v>6.1542606769380139</v>
      </c>
      <c r="F3174" s="13">
        <v>4.6169491552928728</v>
      </c>
      <c r="G3174" s="13">
        <v>5.2617867448487958</v>
      </c>
      <c r="H3174" s="13">
        <v>7.6014078513350238</v>
      </c>
      <c r="I3174" s="13">
        <v>0</v>
      </c>
      <c r="J3174" s="13">
        <v>0</v>
      </c>
      <c r="K3174" s="13">
        <v>0</v>
      </c>
      <c r="L3174" s="13">
        <v>0</v>
      </c>
      <c r="M3174" s="13">
        <v>0</v>
      </c>
      <c r="N3174" s="13"/>
      <c r="O3174" s="13"/>
    </row>
    <row r="3175" spans="1:15" x14ac:dyDescent="0.35">
      <c r="A3175" s="12" t="str">
        <f t="shared" si="49"/>
        <v>DISTRIBUCION VOLUMEN X CRITERIO (kg ó litros)Isotonicas5-10MIL</v>
      </c>
      <c r="B3175" s="12" t="s">
        <v>119</v>
      </c>
      <c r="C3175" s="12" t="s">
        <v>180</v>
      </c>
      <c r="D3175" s="12" t="s">
        <v>11</v>
      </c>
      <c r="E3175" s="13">
        <v>7.2156562214356805</v>
      </c>
      <c r="F3175" s="13">
        <v>6.9857351528412979</v>
      </c>
      <c r="G3175" s="13">
        <v>6.9596183006012975</v>
      </c>
      <c r="H3175" s="13">
        <v>7.2094219231709511</v>
      </c>
      <c r="I3175" s="13">
        <v>0</v>
      </c>
      <c r="J3175" s="13">
        <v>0</v>
      </c>
      <c r="K3175" s="13">
        <v>0</v>
      </c>
      <c r="L3175" s="13">
        <v>0</v>
      </c>
      <c r="M3175" s="13">
        <v>0</v>
      </c>
      <c r="N3175" s="13"/>
      <c r="O3175" s="13"/>
    </row>
    <row r="3176" spans="1:15" x14ac:dyDescent="0.35">
      <c r="A3176" s="12" t="str">
        <f t="shared" si="49"/>
        <v>DISTRIBUCION VOLUMEN X CRITERIO (kg ó litros)Isotonicas10-30MIL</v>
      </c>
      <c r="B3176" s="12" t="s">
        <v>119</v>
      </c>
      <c r="C3176" s="12" t="s">
        <v>180</v>
      </c>
      <c r="D3176" s="12" t="s">
        <v>12</v>
      </c>
      <c r="E3176" s="13">
        <v>15.556366231600713</v>
      </c>
      <c r="F3176" s="13">
        <v>14.317391699711166</v>
      </c>
      <c r="G3176" s="13">
        <v>15.882580173427224</v>
      </c>
      <c r="H3176" s="13">
        <v>16.845014347231441</v>
      </c>
      <c r="I3176" s="13">
        <v>0</v>
      </c>
      <c r="J3176" s="13">
        <v>0</v>
      </c>
      <c r="K3176" s="13">
        <v>0</v>
      </c>
      <c r="L3176" s="13">
        <v>0</v>
      </c>
      <c r="M3176" s="13">
        <v>0</v>
      </c>
      <c r="N3176" s="13"/>
      <c r="O3176" s="13"/>
    </row>
    <row r="3177" spans="1:15" x14ac:dyDescent="0.35">
      <c r="A3177" s="12" t="str">
        <f t="shared" si="49"/>
        <v>DISTRIBUCION VOLUMEN X CRITERIO (kg ó litros)Isotonicas30-100MIL</v>
      </c>
      <c r="B3177" s="12" t="s">
        <v>119</v>
      </c>
      <c r="C3177" s="12" t="s">
        <v>180</v>
      </c>
      <c r="D3177" s="12" t="s">
        <v>13</v>
      </c>
      <c r="E3177" s="13">
        <v>20.304877417184013</v>
      </c>
      <c r="F3177" s="13">
        <v>26.569549901070843</v>
      </c>
      <c r="G3177" s="13">
        <v>20.448903308874858</v>
      </c>
      <c r="H3177" s="13">
        <v>16.529509713672791</v>
      </c>
      <c r="I3177" s="13">
        <v>0</v>
      </c>
      <c r="J3177" s="13">
        <v>0</v>
      </c>
      <c r="K3177" s="13">
        <v>0</v>
      </c>
      <c r="L3177" s="13">
        <v>0</v>
      </c>
      <c r="M3177" s="13">
        <v>0</v>
      </c>
      <c r="N3177" s="13"/>
      <c r="O3177" s="13"/>
    </row>
    <row r="3178" spans="1:15" x14ac:dyDescent="0.35">
      <c r="A3178" s="12" t="str">
        <f t="shared" si="49"/>
        <v>DISTRIBUCION VOLUMEN X CRITERIO (kg ó litros)Isotonicas100-200MIL</v>
      </c>
      <c r="B3178" s="12" t="s">
        <v>119</v>
      </c>
      <c r="C3178" s="12" t="s">
        <v>180</v>
      </c>
      <c r="D3178" s="12" t="s">
        <v>14</v>
      </c>
      <c r="E3178" s="13">
        <v>11.244894886677425</v>
      </c>
      <c r="F3178" s="13">
        <v>9.4183892222433467</v>
      </c>
      <c r="G3178" s="13">
        <v>10.464936026794028</v>
      </c>
      <c r="H3178" s="13">
        <v>9.8905769782162558</v>
      </c>
      <c r="I3178" s="13">
        <v>0</v>
      </c>
      <c r="J3178" s="13">
        <v>0</v>
      </c>
      <c r="K3178" s="13">
        <v>0</v>
      </c>
      <c r="L3178" s="13">
        <v>0</v>
      </c>
      <c r="M3178" s="13">
        <v>0</v>
      </c>
      <c r="N3178" s="13"/>
      <c r="O3178" s="13"/>
    </row>
    <row r="3179" spans="1:15" x14ac:dyDescent="0.35">
      <c r="A3179" s="12" t="str">
        <f t="shared" si="49"/>
        <v>DISTRIBUCION VOLUMEN X CRITERIO (kg ó litros)Isotonicas200-500MIL</v>
      </c>
      <c r="B3179" s="12" t="s">
        <v>119</v>
      </c>
      <c r="C3179" s="12" t="s">
        <v>180</v>
      </c>
      <c r="D3179" s="12" t="s">
        <v>15</v>
      </c>
      <c r="E3179" s="13">
        <v>11.688412775546373</v>
      </c>
      <c r="F3179" s="13">
        <v>12.205001417100956</v>
      </c>
      <c r="G3179" s="13">
        <v>13.324224519860575</v>
      </c>
      <c r="H3179" s="13">
        <v>14.615305391207245</v>
      </c>
      <c r="I3179" s="13">
        <v>0</v>
      </c>
      <c r="J3179" s="13">
        <v>0</v>
      </c>
      <c r="K3179" s="13">
        <v>0</v>
      </c>
      <c r="L3179" s="13">
        <v>0</v>
      </c>
      <c r="M3179" s="13">
        <v>0</v>
      </c>
      <c r="N3179" s="13"/>
      <c r="O3179" s="13"/>
    </row>
    <row r="3180" spans="1:15" x14ac:dyDescent="0.35">
      <c r="A3180" s="12" t="str">
        <f t="shared" si="49"/>
        <v>DISTRIBUCION VOLUMEN X CRITERIO (kg ó litros)Isotonicas&gt;500MIL</v>
      </c>
      <c r="B3180" s="12" t="s">
        <v>119</v>
      </c>
      <c r="C3180" s="12" t="s">
        <v>180</v>
      </c>
      <c r="D3180" s="12" t="s">
        <v>16</v>
      </c>
      <c r="E3180" s="13">
        <v>17.63824993929008</v>
      </c>
      <c r="F3180" s="13">
        <v>15.538235640914069</v>
      </c>
      <c r="G3180" s="13">
        <v>18.154879991215306</v>
      </c>
      <c r="H3180" s="13">
        <v>18.756104738216976</v>
      </c>
      <c r="I3180" s="13">
        <v>0</v>
      </c>
      <c r="J3180" s="13">
        <v>0</v>
      </c>
      <c r="K3180" s="13">
        <v>0</v>
      </c>
      <c r="L3180" s="13">
        <v>0</v>
      </c>
      <c r="M3180" s="13">
        <v>0</v>
      </c>
      <c r="N3180" s="13"/>
      <c r="O3180" s="13"/>
    </row>
    <row r="3181" spans="1:15" x14ac:dyDescent="0.35">
      <c r="A3181" s="12" t="str">
        <f t="shared" si="49"/>
        <v>DISTRIBUCION VOLUMEN X CRITERIO (kg ó litros)IsotonicasDE 15 A 19 AÑOS</v>
      </c>
      <c r="B3181" s="12" t="s">
        <v>119</v>
      </c>
      <c r="C3181" s="12" t="s">
        <v>180</v>
      </c>
      <c r="D3181" s="12" t="s">
        <v>39</v>
      </c>
      <c r="E3181" s="13">
        <v>4.3883453798907484</v>
      </c>
      <c r="F3181" s="13">
        <v>4.5706257504051777</v>
      </c>
      <c r="G3181" s="13">
        <v>5.7655250408004495</v>
      </c>
      <c r="H3181" s="13">
        <v>4.6685636050592487</v>
      </c>
      <c r="I3181" s="13">
        <v>0</v>
      </c>
      <c r="J3181" s="13">
        <v>0</v>
      </c>
      <c r="K3181" s="13">
        <v>0</v>
      </c>
      <c r="L3181" s="13">
        <v>0</v>
      </c>
      <c r="M3181" s="13">
        <v>0</v>
      </c>
      <c r="N3181" s="13"/>
      <c r="O3181" s="13"/>
    </row>
    <row r="3182" spans="1:15" x14ac:dyDescent="0.35">
      <c r="A3182" s="12" t="str">
        <f t="shared" si="49"/>
        <v>DISTRIBUCION VOLUMEN X CRITERIO (kg ó litros)IsotonicasDE 20 A 24 AÑOS</v>
      </c>
      <c r="B3182" s="12" t="s">
        <v>119</v>
      </c>
      <c r="C3182" s="12" t="s">
        <v>180</v>
      </c>
      <c r="D3182" s="12" t="s">
        <v>40</v>
      </c>
      <c r="E3182" s="13">
        <v>6.1265847565338767</v>
      </c>
      <c r="F3182" s="13">
        <v>6.6155868422529736</v>
      </c>
      <c r="G3182" s="13">
        <v>4.2967658129403201</v>
      </c>
      <c r="H3182" s="13">
        <v>4.8781944990531336</v>
      </c>
      <c r="I3182" s="13">
        <v>0</v>
      </c>
      <c r="J3182" s="13">
        <v>0</v>
      </c>
      <c r="K3182" s="13">
        <v>0</v>
      </c>
      <c r="L3182" s="13">
        <v>0</v>
      </c>
      <c r="M3182" s="13">
        <v>0</v>
      </c>
      <c r="N3182" s="13"/>
      <c r="O3182" s="13"/>
    </row>
    <row r="3183" spans="1:15" x14ac:dyDescent="0.35">
      <c r="A3183" s="12" t="str">
        <f t="shared" si="49"/>
        <v>DISTRIBUCION VOLUMEN X CRITERIO (kg ó litros)IsotonicasDE 25 A 34 AÑOS</v>
      </c>
      <c r="B3183" s="12" t="s">
        <v>119</v>
      </c>
      <c r="C3183" s="12" t="s">
        <v>180</v>
      </c>
      <c r="D3183" s="12" t="s">
        <v>41</v>
      </c>
      <c r="E3183" s="13">
        <v>11.098246589981736</v>
      </c>
      <c r="F3183" s="13">
        <v>9.6128393924922513</v>
      </c>
      <c r="G3183" s="13">
        <v>9.4993566768477429</v>
      </c>
      <c r="H3183" s="13">
        <v>8.4207034182067595</v>
      </c>
      <c r="I3183" s="13">
        <v>0</v>
      </c>
      <c r="J3183" s="13">
        <v>0</v>
      </c>
      <c r="K3183" s="13">
        <v>0</v>
      </c>
      <c r="L3183" s="13">
        <v>0</v>
      </c>
      <c r="M3183" s="13">
        <v>0</v>
      </c>
      <c r="N3183" s="13"/>
      <c r="O3183" s="13"/>
    </row>
    <row r="3184" spans="1:15" x14ac:dyDescent="0.35">
      <c r="A3184" s="12" t="str">
        <f t="shared" si="49"/>
        <v>DISTRIBUCION VOLUMEN X CRITERIO (kg ó litros)IsotonicasDE 35 A 49 AÑOS</v>
      </c>
      <c r="B3184" s="12" t="s">
        <v>119</v>
      </c>
      <c r="C3184" s="12" t="s">
        <v>180</v>
      </c>
      <c r="D3184" s="12" t="s">
        <v>42</v>
      </c>
      <c r="E3184" s="13">
        <v>32.02823340677471</v>
      </c>
      <c r="F3184" s="13">
        <v>29.464472329795164</v>
      </c>
      <c r="G3184" s="13">
        <v>33.732535710759663</v>
      </c>
      <c r="H3184" s="13">
        <v>32.284874137304826</v>
      </c>
      <c r="I3184" s="13">
        <v>0</v>
      </c>
      <c r="J3184" s="13">
        <v>0</v>
      </c>
      <c r="K3184" s="13">
        <v>0</v>
      </c>
      <c r="L3184" s="13">
        <v>0</v>
      </c>
      <c r="M3184" s="13">
        <v>0</v>
      </c>
      <c r="N3184" s="13"/>
      <c r="O3184" s="13"/>
    </row>
    <row r="3185" spans="1:15" x14ac:dyDescent="0.35">
      <c r="A3185" s="12" t="str">
        <f t="shared" si="49"/>
        <v>DISTRIBUCION VOLUMEN X CRITERIO (kg ó litros)IsotonicasDE 50 A 59 AÑOS</v>
      </c>
      <c r="B3185" s="12" t="s">
        <v>119</v>
      </c>
      <c r="C3185" s="12" t="s">
        <v>180</v>
      </c>
      <c r="D3185" s="12" t="s">
        <v>43</v>
      </c>
      <c r="E3185" s="13">
        <v>23.223629216606902</v>
      </c>
      <c r="F3185" s="13">
        <v>18.019961492346219</v>
      </c>
      <c r="G3185" s="13">
        <v>23.948250881021103</v>
      </c>
      <c r="H3185" s="13">
        <v>22.683568617769701</v>
      </c>
      <c r="I3185" s="13">
        <v>0</v>
      </c>
      <c r="J3185" s="13">
        <v>0</v>
      </c>
      <c r="K3185" s="13">
        <v>0</v>
      </c>
      <c r="L3185" s="13">
        <v>0</v>
      </c>
      <c r="M3185" s="13">
        <v>0</v>
      </c>
      <c r="N3185" s="13"/>
      <c r="O3185" s="13"/>
    </row>
    <row r="3186" spans="1:15" x14ac:dyDescent="0.35">
      <c r="A3186" s="12" t="str">
        <f t="shared" si="49"/>
        <v>DISTRIBUCION VOLUMEN X CRITERIO (kg ó litros)IsotonicasDE 60 A 75 AÑOS</v>
      </c>
      <c r="B3186" s="12" t="s">
        <v>119</v>
      </c>
      <c r="C3186" s="12" t="s">
        <v>180</v>
      </c>
      <c r="D3186" s="12" t="s">
        <v>44</v>
      </c>
      <c r="E3186" s="13">
        <v>23.13496114562442</v>
      </c>
      <c r="F3186" s="13">
        <v>31.71651041525006</v>
      </c>
      <c r="G3186" s="13">
        <v>22.757567643510708</v>
      </c>
      <c r="H3186" s="13">
        <v>27.064101452022694</v>
      </c>
      <c r="I3186" s="13">
        <v>0</v>
      </c>
      <c r="J3186" s="13">
        <v>0</v>
      </c>
      <c r="K3186" s="13">
        <v>0</v>
      </c>
      <c r="L3186" s="13">
        <v>0</v>
      </c>
      <c r="M3186" s="13">
        <v>0</v>
      </c>
      <c r="N3186" s="13"/>
      <c r="O3186" s="13"/>
    </row>
    <row r="3187" spans="1:15" x14ac:dyDescent="0.35">
      <c r="A3187" s="12" t="str">
        <f t="shared" si="49"/>
        <v>DISTRIBUCION VOLUMEN X CRITERIO (kg ó litros)IsotonicasALTA Y MEDIA ALTA</v>
      </c>
      <c r="B3187" s="12" t="s">
        <v>119</v>
      </c>
      <c r="C3187" s="12" t="s">
        <v>180</v>
      </c>
      <c r="D3187" s="12" t="s">
        <v>17</v>
      </c>
      <c r="E3187" s="13">
        <v>24.184402416901968</v>
      </c>
      <c r="F3187" s="13">
        <v>20.958432449917471</v>
      </c>
      <c r="G3187" s="13">
        <v>24.677031879833571</v>
      </c>
      <c r="H3187" s="13">
        <v>28.896530959037747</v>
      </c>
      <c r="I3187" s="13">
        <v>0</v>
      </c>
      <c r="J3187" s="13">
        <v>0</v>
      </c>
      <c r="K3187" s="13">
        <v>0</v>
      </c>
      <c r="L3187" s="13">
        <v>0</v>
      </c>
      <c r="M3187" s="13">
        <v>0</v>
      </c>
      <c r="N3187" s="13"/>
      <c r="O3187" s="13"/>
    </row>
    <row r="3188" spans="1:15" x14ac:dyDescent="0.35">
      <c r="A3188" s="12" t="str">
        <f t="shared" si="49"/>
        <v>DISTRIBUCION VOLUMEN X CRITERIO (kg ó litros)IsotonicasMEDIA</v>
      </c>
      <c r="B3188" s="12" t="s">
        <v>119</v>
      </c>
      <c r="C3188" s="12" t="s">
        <v>180</v>
      </c>
      <c r="D3188" s="12" t="s">
        <v>18</v>
      </c>
      <c r="E3188" s="13">
        <v>27.546665248074969</v>
      </c>
      <c r="F3188" s="13">
        <v>26.049112197445528</v>
      </c>
      <c r="G3188" s="13">
        <v>29.97517842971293</v>
      </c>
      <c r="H3188" s="13">
        <v>26.424945947374539</v>
      </c>
      <c r="I3188" s="13">
        <v>0</v>
      </c>
      <c r="J3188" s="13">
        <v>0</v>
      </c>
      <c r="K3188" s="13">
        <v>0</v>
      </c>
      <c r="L3188" s="13">
        <v>0</v>
      </c>
      <c r="M3188" s="13">
        <v>0</v>
      </c>
      <c r="N3188" s="13"/>
      <c r="O3188" s="13"/>
    </row>
    <row r="3189" spans="1:15" x14ac:dyDescent="0.35">
      <c r="A3189" s="12" t="str">
        <f t="shared" si="49"/>
        <v>DISTRIBUCION VOLUMEN X CRITERIO (kg ó litros)IsotonicasMEDIA BAJA</v>
      </c>
      <c r="B3189" s="12" t="s">
        <v>119</v>
      </c>
      <c r="C3189" s="12" t="s">
        <v>180</v>
      </c>
      <c r="D3189" s="12" t="s">
        <v>19</v>
      </c>
      <c r="E3189" s="13">
        <v>25.533504785658533</v>
      </c>
      <c r="F3189" s="13">
        <v>24.985227419420024</v>
      </c>
      <c r="G3189" s="13">
        <v>22.886247557452531</v>
      </c>
      <c r="H3189" s="13">
        <v>25.903478936080461</v>
      </c>
      <c r="I3189" s="13">
        <v>0</v>
      </c>
      <c r="J3189" s="13">
        <v>0</v>
      </c>
      <c r="K3189" s="13">
        <v>0</v>
      </c>
      <c r="L3189" s="13">
        <v>0</v>
      </c>
      <c r="M3189" s="13">
        <v>0</v>
      </c>
      <c r="N3189" s="13"/>
      <c r="O3189" s="13"/>
    </row>
    <row r="3190" spans="1:15" x14ac:dyDescent="0.35">
      <c r="A3190" s="12" t="str">
        <f t="shared" si="49"/>
        <v>DISTRIBUCION VOLUMEN X CRITERIO (kg ó litros)IsotonicasBAJA</v>
      </c>
      <c r="B3190" s="12" t="s">
        <v>119</v>
      </c>
      <c r="C3190" s="12" t="s">
        <v>180</v>
      </c>
      <c r="D3190" s="12" t="s">
        <v>20</v>
      </c>
      <c r="E3190" s="13">
        <v>22.735423176763071</v>
      </c>
      <c r="F3190" s="13">
        <v>28.007239600340171</v>
      </c>
      <c r="G3190" s="13">
        <v>22.461549723463055</v>
      </c>
      <c r="H3190" s="13">
        <v>18.775044548888697</v>
      </c>
      <c r="I3190" s="13">
        <v>0</v>
      </c>
      <c r="J3190" s="13">
        <v>0</v>
      </c>
      <c r="K3190" s="13">
        <v>0</v>
      </c>
      <c r="L3190" s="13">
        <v>0</v>
      </c>
      <c r="M3190" s="13">
        <v>0</v>
      </c>
      <c r="N3190" s="13"/>
      <c r="O3190" s="13"/>
    </row>
    <row r="3191" spans="1:15" x14ac:dyDescent="0.35">
      <c r="A3191" s="12" t="str">
        <f t="shared" si="49"/>
        <v>DISTRIBUCION VOLUMEN X CRITERIO (kg ó litros)IsotonicasHOMBRE</v>
      </c>
      <c r="B3191" s="12" t="s">
        <v>119</v>
      </c>
      <c r="C3191" s="12" t="s">
        <v>180</v>
      </c>
      <c r="D3191" s="12" t="s">
        <v>21</v>
      </c>
      <c r="E3191" s="13">
        <v>52.916368668254307</v>
      </c>
      <c r="F3191" s="13">
        <v>46.013102773170033</v>
      </c>
      <c r="G3191" s="13">
        <v>52.00171442072422</v>
      </c>
      <c r="H3191" s="13">
        <v>53.841210338810185</v>
      </c>
      <c r="I3191" s="13">
        <v>0</v>
      </c>
      <c r="J3191" s="13">
        <v>0</v>
      </c>
      <c r="K3191" s="13">
        <v>0</v>
      </c>
      <c r="L3191" s="13">
        <v>0</v>
      </c>
      <c r="M3191" s="13">
        <v>0</v>
      </c>
      <c r="N3191" s="13"/>
      <c r="O3191" s="13"/>
    </row>
    <row r="3192" spans="1:15" x14ac:dyDescent="0.35">
      <c r="A3192" s="12" t="str">
        <f t="shared" si="49"/>
        <v>DISTRIBUCION VOLUMEN X CRITERIO (kg ó litros)IsotonicasMUJER</v>
      </c>
      <c r="B3192" s="12" t="s">
        <v>119</v>
      </c>
      <c r="C3192" s="12" t="s">
        <v>180</v>
      </c>
      <c r="D3192" s="12" t="s">
        <v>22</v>
      </c>
      <c r="E3192" s="13">
        <v>47.083633941141272</v>
      </c>
      <c r="F3192" s="13">
        <v>53.986898633069245</v>
      </c>
      <c r="G3192" s="13">
        <v>47.998292930958769</v>
      </c>
      <c r="H3192" s="13">
        <v>46.15878729809085</v>
      </c>
      <c r="I3192" s="13">
        <v>0</v>
      </c>
      <c r="J3192" s="13">
        <v>0</v>
      </c>
      <c r="K3192" s="13">
        <v>0</v>
      </c>
      <c r="L3192" s="13">
        <v>0</v>
      </c>
      <c r="M3192" s="13">
        <v>0</v>
      </c>
      <c r="N3192" s="13"/>
      <c r="O3192" s="13"/>
    </row>
    <row r="3193" spans="1:15" x14ac:dyDescent="0.35">
      <c r="A3193" s="12" t="str">
        <f t="shared" si="49"/>
        <v>DISTRIBUCION VOLUMEN X CRITERIO (kg ó litros)EnergeticasT.ESPAÑA</v>
      </c>
      <c r="B3193" s="12" t="s">
        <v>119</v>
      </c>
      <c r="C3193" s="12" t="s">
        <v>181</v>
      </c>
      <c r="D3193" s="12" t="s">
        <v>36</v>
      </c>
      <c r="E3193" s="13">
        <v>100</v>
      </c>
      <c r="F3193" s="13">
        <v>100</v>
      </c>
      <c r="G3193" s="13">
        <v>100</v>
      </c>
      <c r="H3193" s="13">
        <v>100</v>
      </c>
      <c r="I3193" s="13">
        <v>0</v>
      </c>
      <c r="J3193" s="13">
        <v>0</v>
      </c>
      <c r="K3193" s="13">
        <v>0</v>
      </c>
      <c r="L3193" s="13">
        <v>0</v>
      </c>
      <c r="M3193" s="13">
        <v>0</v>
      </c>
      <c r="N3193" s="13"/>
      <c r="O3193" s="13"/>
    </row>
    <row r="3194" spans="1:15" x14ac:dyDescent="0.35">
      <c r="A3194" s="12" t="str">
        <f t="shared" si="49"/>
        <v>DISTRIBUCION VOLUMEN X CRITERIO (kg ó litros)EnergeticasBCN AM</v>
      </c>
      <c r="B3194" s="12" t="s">
        <v>119</v>
      </c>
      <c r="C3194" s="12" t="s">
        <v>181</v>
      </c>
      <c r="D3194" s="12" t="s">
        <v>1</v>
      </c>
      <c r="E3194" s="13">
        <v>5.2197175156432252</v>
      </c>
      <c r="F3194" s="13">
        <v>6.7568776273876825</v>
      </c>
      <c r="G3194" s="13">
        <v>3.6965855902167064</v>
      </c>
      <c r="H3194" s="13">
        <v>2.4682154804783805</v>
      </c>
      <c r="I3194" s="13">
        <v>0</v>
      </c>
      <c r="J3194" s="13">
        <v>0</v>
      </c>
      <c r="K3194" s="13">
        <v>0</v>
      </c>
      <c r="L3194" s="13">
        <v>0</v>
      </c>
      <c r="M3194" s="13">
        <v>0</v>
      </c>
      <c r="N3194" s="13"/>
      <c r="O3194" s="13"/>
    </row>
    <row r="3195" spans="1:15" x14ac:dyDescent="0.35">
      <c r="A3195" s="12" t="str">
        <f t="shared" si="49"/>
        <v>DISTRIBUCION VOLUMEN X CRITERIO (kg ó litros)EnergeticasREST.CAT ARAGON</v>
      </c>
      <c r="B3195" s="12" t="s">
        <v>119</v>
      </c>
      <c r="C3195" s="12" t="s">
        <v>181</v>
      </c>
      <c r="D3195" s="12" t="s">
        <v>2</v>
      </c>
      <c r="E3195" s="13">
        <v>23.998064474194724</v>
      </c>
      <c r="F3195" s="13">
        <v>9.1297479221087965</v>
      </c>
      <c r="G3195" s="13">
        <v>10.777858683590388</v>
      </c>
      <c r="H3195" s="13">
        <v>11.879808245074813</v>
      </c>
      <c r="I3195" s="13">
        <v>0</v>
      </c>
      <c r="J3195" s="13">
        <v>0</v>
      </c>
      <c r="K3195" s="13">
        <v>0</v>
      </c>
      <c r="L3195" s="13">
        <v>0</v>
      </c>
      <c r="M3195" s="13">
        <v>0</v>
      </c>
      <c r="N3195" s="13"/>
      <c r="O3195" s="13"/>
    </row>
    <row r="3196" spans="1:15" x14ac:dyDescent="0.35">
      <c r="A3196" s="12" t="str">
        <f t="shared" si="49"/>
        <v>DISTRIBUCION VOLUMEN X CRITERIO (kg ó litros)EnergeticasLEVANTE</v>
      </c>
      <c r="B3196" s="12" t="s">
        <v>119</v>
      </c>
      <c r="C3196" s="12" t="s">
        <v>181</v>
      </c>
      <c r="D3196" s="12" t="s">
        <v>3</v>
      </c>
      <c r="E3196" s="13">
        <v>10.31189870777493</v>
      </c>
      <c r="F3196" s="13">
        <v>13.913854904837821</v>
      </c>
      <c r="G3196" s="13">
        <v>17.692087149282777</v>
      </c>
      <c r="H3196" s="13">
        <v>18.997317885704216</v>
      </c>
      <c r="I3196" s="13">
        <v>0</v>
      </c>
      <c r="J3196" s="13">
        <v>0</v>
      </c>
      <c r="K3196" s="13">
        <v>0</v>
      </c>
      <c r="L3196" s="13">
        <v>0</v>
      </c>
      <c r="M3196" s="13">
        <v>0</v>
      </c>
      <c r="N3196" s="13"/>
      <c r="O3196" s="13"/>
    </row>
    <row r="3197" spans="1:15" x14ac:dyDescent="0.35">
      <c r="A3197" s="12" t="str">
        <f t="shared" si="49"/>
        <v>DISTRIBUCION VOLUMEN X CRITERIO (kg ó litros)EnergeticasANDALUCIA</v>
      </c>
      <c r="B3197" s="12" t="s">
        <v>119</v>
      </c>
      <c r="C3197" s="12" t="s">
        <v>181</v>
      </c>
      <c r="D3197" s="12" t="s">
        <v>4</v>
      </c>
      <c r="E3197" s="13">
        <v>28.493744238787301</v>
      </c>
      <c r="F3197" s="13">
        <v>21.964492832429048</v>
      </c>
      <c r="G3197" s="13">
        <v>18.398949353479672</v>
      </c>
      <c r="H3197" s="13">
        <v>14.681513811352461</v>
      </c>
      <c r="I3197" s="13">
        <v>0</v>
      </c>
      <c r="J3197" s="13">
        <v>0</v>
      </c>
      <c r="K3197" s="13">
        <v>0</v>
      </c>
      <c r="L3197" s="13">
        <v>0</v>
      </c>
      <c r="M3197" s="13">
        <v>0</v>
      </c>
      <c r="N3197" s="13"/>
      <c r="O3197" s="13"/>
    </row>
    <row r="3198" spans="1:15" x14ac:dyDescent="0.35">
      <c r="A3198" s="12" t="str">
        <f t="shared" si="49"/>
        <v>DISTRIBUCION VOLUMEN X CRITERIO (kg ó litros)EnergeticasMDD AM</v>
      </c>
      <c r="B3198" s="12" t="s">
        <v>119</v>
      </c>
      <c r="C3198" s="12" t="s">
        <v>181</v>
      </c>
      <c r="D3198" s="12" t="s">
        <v>5</v>
      </c>
      <c r="E3198" s="13">
        <v>12.267634676449076</v>
      </c>
      <c r="F3198" s="13">
        <v>9.3001730592741012</v>
      </c>
      <c r="G3198" s="13">
        <v>10.145282433841466</v>
      </c>
      <c r="H3198" s="13">
        <v>7.5961766998109219</v>
      </c>
      <c r="I3198" s="13">
        <v>0</v>
      </c>
      <c r="J3198" s="13">
        <v>0</v>
      </c>
      <c r="K3198" s="13">
        <v>0</v>
      </c>
      <c r="L3198" s="13">
        <v>0</v>
      </c>
      <c r="M3198" s="13">
        <v>0</v>
      </c>
      <c r="N3198" s="13"/>
      <c r="O3198" s="13"/>
    </row>
    <row r="3199" spans="1:15" x14ac:dyDescent="0.35">
      <c r="A3199" s="12" t="str">
        <f t="shared" si="49"/>
        <v>DISTRIBUCION VOLUMEN X CRITERIO (kg ó litros)EnergeticasRTO CENTRO</v>
      </c>
      <c r="B3199" s="12" t="s">
        <v>119</v>
      </c>
      <c r="C3199" s="12" t="s">
        <v>181</v>
      </c>
      <c r="D3199" s="12" t="s">
        <v>6</v>
      </c>
      <c r="E3199" s="13">
        <v>8.4100031541538396</v>
      </c>
      <c r="F3199" s="13">
        <v>13.09514096916252</v>
      </c>
      <c r="G3199" s="13">
        <v>21.174400217044052</v>
      </c>
      <c r="H3199" s="13">
        <v>17.566777811356772</v>
      </c>
      <c r="I3199" s="13">
        <v>0</v>
      </c>
      <c r="J3199" s="13">
        <v>0</v>
      </c>
      <c r="K3199" s="13">
        <v>0</v>
      </c>
      <c r="L3199" s="13">
        <v>0</v>
      </c>
      <c r="M3199" s="13">
        <v>0</v>
      </c>
      <c r="N3199" s="13"/>
      <c r="O3199" s="13"/>
    </row>
    <row r="3200" spans="1:15" x14ac:dyDescent="0.35">
      <c r="A3200" s="12" t="str">
        <f t="shared" si="49"/>
        <v>DISTRIBUCION VOLUMEN X CRITERIO (kg ó litros)EnergeticasNORTE-CENTRO</v>
      </c>
      <c r="B3200" s="12" t="s">
        <v>119</v>
      </c>
      <c r="C3200" s="12" t="s">
        <v>181</v>
      </c>
      <c r="D3200" s="12" t="s">
        <v>7</v>
      </c>
      <c r="E3200" s="13">
        <v>4.6634758153575753</v>
      </c>
      <c r="F3200" s="13">
        <v>19.402376910926893</v>
      </c>
      <c r="G3200" s="13">
        <v>14.149382813357663</v>
      </c>
      <c r="H3200" s="13">
        <v>24.15275008942346</v>
      </c>
      <c r="I3200" s="13">
        <v>0</v>
      </c>
      <c r="J3200" s="13">
        <v>0</v>
      </c>
      <c r="K3200" s="13">
        <v>0</v>
      </c>
      <c r="L3200" s="13">
        <v>0</v>
      </c>
      <c r="M3200" s="13">
        <v>0</v>
      </c>
      <c r="N3200" s="13"/>
      <c r="O3200" s="13"/>
    </row>
    <row r="3201" spans="1:15" x14ac:dyDescent="0.35">
      <c r="A3201" s="12" t="str">
        <f t="shared" si="49"/>
        <v>DISTRIBUCION VOLUMEN X CRITERIO (kg ó litros)EnergeticasNOROESTE</v>
      </c>
      <c r="B3201" s="12" t="s">
        <v>119</v>
      </c>
      <c r="C3201" s="12" t="s">
        <v>181</v>
      </c>
      <c r="D3201" s="12" t="s">
        <v>8</v>
      </c>
      <c r="E3201" s="13">
        <v>6.6354781846058692</v>
      </c>
      <c r="F3201" s="13">
        <v>6.4373380858916249</v>
      </c>
      <c r="G3201" s="13">
        <v>3.9654503704743909</v>
      </c>
      <c r="H3201" s="13">
        <v>2.6574374427302763</v>
      </c>
      <c r="I3201" s="13">
        <v>0</v>
      </c>
      <c r="J3201" s="13">
        <v>0</v>
      </c>
      <c r="K3201" s="13">
        <v>0</v>
      </c>
      <c r="L3201" s="13">
        <v>0</v>
      </c>
      <c r="M3201" s="13">
        <v>0</v>
      </c>
      <c r="N3201" s="13"/>
      <c r="O3201" s="13"/>
    </row>
    <row r="3202" spans="1:15" x14ac:dyDescent="0.35">
      <c r="A3202" s="12" t="str">
        <f t="shared" si="49"/>
        <v>DISTRIBUCION VOLUMEN X CRITERIO (kg ó litros)Energeticas&lt;2MIL</v>
      </c>
      <c r="B3202" s="12" t="s">
        <v>119</v>
      </c>
      <c r="C3202" s="12" t="s">
        <v>181</v>
      </c>
      <c r="D3202" s="12" t="s">
        <v>9</v>
      </c>
      <c r="E3202" s="13">
        <v>0.8426113766549963</v>
      </c>
      <c r="F3202" s="13">
        <v>7.524717439136194</v>
      </c>
      <c r="G3202" s="13">
        <v>18.184173190726895</v>
      </c>
      <c r="H3202" s="13">
        <v>8.1760172882163964</v>
      </c>
      <c r="I3202" s="13">
        <v>0</v>
      </c>
      <c r="J3202" s="13">
        <v>0</v>
      </c>
      <c r="K3202" s="13">
        <v>0</v>
      </c>
      <c r="L3202" s="13">
        <v>0</v>
      </c>
      <c r="M3202" s="13">
        <v>0</v>
      </c>
      <c r="N3202" s="13"/>
      <c r="O3202" s="13"/>
    </row>
    <row r="3203" spans="1:15" x14ac:dyDescent="0.35">
      <c r="A3203" s="12" t="str">
        <f t="shared" si="49"/>
        <v>DISTRIBUCION VOLUMEN X CRITERIO (kg ó litros)Energeticas2-5MIL</v>
      </c>
      <c r="B3203" s="12" t="s">
        <v>119</v>
      </c>
      <c r="C3203" s="12" t="s">
        <v>181</v>
      </c>
      <c r="D3203" s="12" t="s">
        <v>10</v>
      </c>
      <c r="E3203" s="13">
        <v>10.022173698215127</v>
      </c>
      <c r="F3203" s="13">
        <v>18.44904240372049</v>
      </c>
      <c r="G3203" s="13">
        <v>7.3254586837656923</v>
      </c>
      <c r="H3203" s="13">
        <v>5.4846868858116151</v>
      </c>
      <c r="I3203" s="13">
        <v>0</v>
      </c>
      <c r="J3203" s="13">
        <v>0</v>
      </c>
      <c r="K3203" s="13">
        <v>0</v>
      </c>
      <c r="L3203" s="13">
        <v>0</v>
      </c>
      <c r="M3203" s="13">
        <v>0</v>
      </c>
      <c r="N3203" s="13"/>
      <c r="O3203" s="13"/>
    </row>
    <row r="3204" spans="1:15" x14ac:dyDescent="0.35">
      <c r="A3204" s="12" t="str">
        <f t="shared" ref="A3204:A3267" si="50">B3204&amp;C3204&amp;D3204</f>
        <v>DISTRIBUCION VOLUMEN X CRITERIO (kg ó litros)Energeticas5-10MIL</v>
      </c>
      <c r="B3204" s="12" t="s">
        <v>119</v>
      </c>
      <c r="C3204" s="12" t="s">
        <v>181</v>
      </c>
      <c r="D3204" s="12" t="s">
        <v>11</v>
      </c>
      <c r="E3204" s="13">
        <v>8.9100957129059104</v>
      </c>
      <c r="F3204" s="13">
        <v>11.386832218823512</v>
      </c>
      <c r="G3204" s="13">
        <v>9.39441885093472</v>
      </c>
      <c r="H3204" s="13">
        <v>7.2528312983672985</v>
      </c>
      <c r="I3204" s="13">
        <v>0</v>
      </c>
      <c r="J3204" s="13">
        <v>0</v>
      </c>
      <c r="K3204" s="13">
        <v>0</v>
      </c>
      <c r="L3204" s="13">
        <v>0</v>
      </c>
      <c r="M3204" s="13">
        <v>0</v>
      </c>
      <c r="N3204" s="13"/>
      <c r="O3204" s="13"/>
    </row>
    <row r="3205" spans="1:15" x14ac:dyDescent="0.35">
      <c r="A3205" s="12" t="str">
        <f t="shared" si="50"/>
        <v>DISTRIBUCION VOLUMEN X CRITERIO (kg ó litros)Energeticas10-30MIL</v>
      </c>
      <c r="B3205" s="12" t="s">
        <v>119</v>
      </c>
      <c r="C3205" s="12" t="s">
        <v>181</v>
      </c>
      <c r="D3205" s="12" t="s">
        <v>12</v>
      </c>
      <c r="E3205" s="13">
        <v>18.064151226339952</v>
      </c>
      <c r="F3205" s="13">
        <v>13.227666874301672</v>
      </c>
      <c r="G3205" s="13">
        <v>12.671298898743865</v>
      </c>
      <c r="H3205" s="13">
        <v>17.031575429949815</v>
      </c>
      <c r="I3205" s="13">
        <v>0</v>
      </c>
      <c r="J3205" s="13">
        <v>0</v>
      </c>
      <c r="K3205" s="13">
        <v>0</v>
      </c>
      <c r="L3205" s="13">
        <v>0</v>
      </c>
      <c r="M3205" s="13">
        <v>0</v>
      </c>
      <c r="N3205" s="13"/>
      <c r="O3205" s="13"/>
    </row>
    <row r="3206" spans="1:15" x14ac:dyDescent="0.35">
      <c r="A3206" s="12" t="str">
        <f t="shared" si="50"/>
        <v>DISTRIBUCION VOLUMEN X CRITERIO (kg ó litros)Energeticas30-100MIL</v>
      </c>
      <c r="B3206" s="12" t="s">
        <v>119</v>
      </c>
      <c r="C3206" s="12" t="s">
        <v>181</v>
      </c>
      <c r="D3206" s="12" t="s">
        <v>13</v>
      </c>
      <c r="E3206" s="13">
        <v>13.929041983243204</v>
      </c>
      <c r="F3206" s="13">
        <v>17.28486223333368</v>
      </c>
      <c r="G3206" s="13">
        <v>14.696577890982729</v>
      </c>
      <c r="H3206" s="13">
        <v>13.716876307519293</v>
      </c>
      <c r="I3206" s="13">
        <v>0</v>
      </c>
      <c r="J3206" s="13">
        <v>0</v>
      </c>
      <c r="K3206" s="13">
        <v>0</v>
      </c>
      <c r="L3206" s="13">
        <v>0</v>
      </c>
      <c r="M3206" s="13">
        <v>0</v>
      </c>
      <c r="N3206" s="13"/>
      <c r="O3206" s="13"/>
    </row>
    <row r="3207" spans="1:15" x14ac:dyDescent="0.35">
      <c r="A3207" s="12" t="str">
        <f t="shared" si="50"/>
        <v>DISTRIBUCION VOLUMEN X CRITERIO (kg ó litros)Energeticas100-200MIL</v>
      </c>
      <c r="B3207" s="12" t="s">
        <v>119</v>
      </c>
      <c r="C3207" s="12" t="s">
        <v>181</v>
      </c>
      <c r="D3207" s="12" t="s">
        <v>14</v>
      </c>
      <c r="E3207" s="13">
        <v>6.2866831844970994</v>
      </c>
      <c r="F3207" s="13">
        <v>5.4138823947706065</v>
      </c>
      <c r="G3207" s="13">
        <v>14.987625675579858</v>
      </c>
      <c r="H3207" s="13">
        <v>25.659449006788087</v>
      </c>
      <c r="I3207" s="13">
        <v>0</v>
      </c>
      <c r="J3207" s="13">
        <v>0</v>
      </c>
      <c r="K3207" s="13">
        <v>0</v>
      </c>
      <c r="L3207" s="13">
        <v>0</v>
      </c>
      <c r="M3207" s="13">
        <v>0</v>
      </c>
      <c r="N3207" s="13"/>
      <c r="O3207" s="13"/>
    </row>
    <row r="3208" spans="1:15" x14ac:dyDescent="0.35">
      <c r="A3208" s="12" t="str">
        <f t="shared" si="50"/>
        <v>DISTRIBUCION VOLUMEN X CRITERIO (kg ó litros)Energeticas200-500MIL</v>
      </c>
      <c r="B3208" s="12" t="s">
        <v>119</v>
      </c>
      <c r="C3208" s="12" t="s">
        <v>181</v>
      </c>
      <c r="D3208" s="12" t="s">
        <v>15</v>
      </c>
      <c r="E3208" s="13">
        <v>15.715557011108473</v>
      </c>
      <c r="F3208" s="13">
        <v>15.080135612104506</v>
      </c>
      <c r="G3208" s="13">
        <v>12.169442989427202</v>
      </c>
      <c r="H3208" s="13">
        <v>14.484131532539173</v>
      </c>
      <c r="I3208" s="13">
        <v>0</v>
      </c>
      <c r="J3208" s="13">
        <v>0</v>
      </c>
      <c r="K3208" s="13">
        <v>0</v>
      </c>
      <c r="L3208" s="13">
        <v>0</v>
      </c>
      <c r="M3208" s="13">
        <v>0</v>
      </c>
      <c r="N3208" s="13"/>
      <c r="O3208" s="13"/>
    </row>
    <row r="3209" spans="1:15" x14ac:dyDescent="0.35">
      <c r="A3209" s="12" t="str">
        <f t="shared" si="50"/>
        <v>DISTRIBUCION VOLUMEN X CRITERIO (kg ó litros)Energeticas&gt;500MIL</v>
      </c>
      <c r="B3209" s="12" t="s">
        <v>119</v>
      </c>
      <c r="C3209" s="12" t="s">
        <v>181</v>
      </c>
      <c r="D3209" s="12" t="s">
        <v>16</v>
      </c>
      <c r="E3209" s="13">
        <v>26.229699812908216</v>
      </c>
      <c r="F3209" s="13">
        <v>11.632862163004118</v>
      </c>
      <c r="G3209" s="13">
        <v>10.570995380684483</v>
      </c>
      <c r="H3209" s="13">
        <v>8.1944297612366537</v>
      </c>
      <c r="I3209" s="13">
        <v>0</v>
      </c>
      <c r="J3209" s="13">
        <v>0</v>
      </c>
      <c r="K3209" s="13">
        <v>0</v>
      </c>
      <c r="L3209" s="13">
        <v>0</v>
      </c>
      <c r="M3209" s="13">
        <v>0</v>
      </c>
      <c r="N3209" s="13"/>
      <c r="O3209" s="13"/>
    </row>
    <row r="3210" spans="1:15" x14ac:dyDescent="0.35">
      <c r="A3210" s="12" t="str">
        <f t="shared" si="50"/>
        <v>DISTRIBUCION VOLUMEN X CRITERIO (kg ó litros)EnergeticasDE 15 A 19 AÑOS</v>
      </c>
      <c r="B3210" s="12" t="s">
        <v>119</v>
      </c>
      <c r="C3210" s="12" t="s">
        <v>181</v>
      </c>
      <c r="D3210" s="12" t="s">
        <v>39</v>
      </c>
      <c r="E3210" s="13">
        <v>29.044343734865031</v>
      </c>
      <c r="F3210" s="13">
        <v>22.386097837293672</v>
      </c>
      <c r="G3210" s="13">
        <v>12.823782008940842</v>
      </c>
      <c r="H3210" s="13">
        <v>8.224960208591753</v>
      </c>
      <c r="I3210" s="13">
        <v>0</v>
      </c>
      <c r="J3210" s="13">
        <v>0</v>
      </c>
      <c r="K3210" s="13">
        <v>0</v>
      </c>
      <c r="L3210" s="13">
        <v>0</v>
      </c>
      <c r="M3210" s="13">
        <v>0</v>
      </c>
      <c r="N3210" s="13"/>
      <c r="O3210" s="13"/>
    </row>
    <row r="3211" spans="1:15" x14ac:dyDescent="0.35">
      <c r="A3211" s="12" t="str">
        <f t="shared" si="50"/>
        <v>DISTRIBUCION VOLUMEN X CRITERIO (kg ó litros)EnergeticasDE 20 A 24 AÑOS</v>
      </c>
      <c r="B3211" s="12" t="s">
        <v>119</v>
      </c>
      <c r="C3211" s="12" t="s">
        <v>181</v>
      </c>
      <c r="D3211" s="12" t="s">
        <v>40</v>
      </c>
      <c r="E3211" s="13">
        <v>15.204768231659777</v>
      </c>
      <c r="F3211" s="13">
        <v>20.027006105914683</v>
      </c>
      <c r="G3211" s="13">
        <v>12.729739329040502</v>
      </c>
      <c r="H3211" s="13">
        <v>10.971715341414088</v>
      </c>
      <c r="I3211" s="13">
        <v>0</v>
      </c>
      <c r="J3211" s="13">
        <v>0</v>
      </c>
      <c r="K3211" s="13">
        <v>0</v>
      </c>
      <c r="L3211" s="13">
        <v>0</v>
      </c>
      <c r="M3211" s="13">
        <v>0</v>
      </c>
      <c r="N3211" s="13"/>
      <c r="O3211" s="13"/>
    </row>
    <row r="3212" spans="1:15" x14ac:dyDescent="0.35">
      <c r="A3212" s="12" t="str">
        <f t="shared" si="50"/>
        <v>DISTRIBUCION VOLUMEN X CRITERIO (kg ó litros)EnergeticasDE 25 A 34 AÑOS</v>
      </c>
      <c r="B3212" s="12" t="s">
        <v>119</v>
      </c>
      <c r="C3212" s="12" t="s">
        <v>181</v>
      </c>
      <c r="D3212" s="12" t="s">
        <v>41</v>
      </c>
      <c r="E3212" s="13">
        <v>18.824442726492975</v>
      </c>
      <c r="F3212" s="13">
        <v>11.374762712707424</v>
      </c>
      <c r="G3212" s="13">
        <v>11.526419768951653</v>
      </c>
      <c r="H3212" s="13">
        <v>15.624217554918351</v>
      </c>
      <c r="I3212" s="13">
        <v>0</v>
      </c>
      <c r="J3212" s="13">
        <v>0</v>
      </c>
      <c r="K3212" s="13">
        <v>0</v>
      </c>
      <c r="L3212" s="13">
        <v>0</v>
      </c>
      <c r="M3212" s="13">
        <v>0</v>
      </c>
      <c r="N3212" s="13"/>
      <c r="O3212" s="13"/>
    </row>
    <row r="3213" spans="1:15" x14ac:dyDescent="0.35">
      <c r="A3213" s="12" t="str">
        <f t="shared" si="50"/>
        <v>DISTRIBUCION VOLUMEN X CRITERIO (kg ó litros)EnergeticasDE 35 A 49 AÑOS</v>
      </c>
      <c r="B3213" s="12" t="s">
        <v>119</v>
      </c>
      <c r="C3213" s="12" t="s">
        <v>181</v>
      </c>
      <c r="D3213" s="12" t="s">
        <v>42</v>
      </c>
      <c r="E3213" s="13">
        <v>24.591302620101192</v>
      </c>
      <c r="F3213" s="13">
        <v>31.735227165963622</v>
      </c>
      <c r="G3213" s="13">
        <v>48.409424061831622</v>
      </c>
      <c r="H3213" s="13">
        <v>50.8081642715714</v>
      </c>
      <c r="I3213" s="13">
        <v>0</v>
      </c>
      <c r="J3213" s="13">
        <v>0</v>
      </c>
      <c r="K3213" s="13">
        <v>0</v>
      </c>
      <c r="L3213" s="13">
        <v>0</v>
      </c>
      <c r="M3213" s="13">
        <v>0</v>
      </c>
      <c r="N3213" s="13"/>
      <c r="O3213" s="13"/>
    </row>
    <row r="3214" spans="1:15" x14ac:dyDescent="0.35">
      <c r="A3214" s="12" t="str">
        <f t="shared" si="50"/>
        <v>DISTRIBUCION VOLUMEN X CRITERIO (kg ó litros)EnergeticasDE 50 A 59 AÑOS</v>
      </c>
      <c r="B3214" s="12" t="s">
        <v>119</v>
      </c>
      <c r="C3214" s="12" t="s">
        <v>181</v>
      </c>
      <c r="D3214" s="12" t="s">
        <v>43</v>
      </c>
      <c r="E3214" s="13">
        <v>9.5223559776182167</v>
      </c>
      <c r="F3214" s="13">
        <v>12.335539461424313</v>
      </c>
      <c r="G3214" s="13">
        <v>12.934156428733951</v>
      </c>
      <c r="H3214" s="13">
        <v>12.330402244693007</v>
      </c>
      <c r="I3214" s="13">
        <v>0</v>
      </c>
      <c r="J3214" s="13">
        <v>0</v>
      </c>
      <c r="K3214" s="13">
        <v>0</v>
      </c>
      <c r="L3214" s="13">
        <v>0</v>
      </c>
      <c r="M3214" s="13">
        <v>0</v>
      </c>
      <c r="N3214" s="13"/>
      <c r="O3214" s="13"/>
    </row>
    <row r="3215" spans="1:15" x14ac:dyDescent="0.35">
      <c r="A3215" s="12" t="str">
        <f t="shared" si="50"/>
        <v>DISTRIBUCION VOLUMEN X CRITERIO (kg ó litros)EnergeticasDE 60 A 75 AÑOS</v>
      </c>
      <c r="B3215" s="12" t="s">
        <v>119</v>
      </c>
      <c r="C3215" s="12" t="s">
        <v>181</v>
      </c>
      <c r="D3215" s="12" t="s">
        <v>44</v>
      </c>
      <c r="E3215" s="13">
        <v>2.8128096798167395</v>
      </c>
      <c r="F3215" s="13">
        <v>2.1413709612070484</v>
      </c>
      <c r="G3215" s="13">
        <v>1.5764738923466286</v>
      </c>
      <c r="H3215" s="13">
        <v>2.040525206829257</v>
      </c>
      <c r="I3215" s="13">
        <v>0</v>
      </c>
      <c r="J3215" s="13">
        <v>0</v>
      </c>
      <c r="K3215" s="13">
        <v>0</v>
      </c>
      <c r="L3215" s="13">
        <v>0</v>
      </c>
      <c r="M3215" s="13">
        <v>0</v>
      </c>
      <c r="N3215" s="13"/>
      <c r="O3215" s="13"/>
    </row>
    <row r="3216" spans="1:15" x14ac:dyDescent="0.35">
      <c r="A3216" s="12" t="str">
        <f t="shared" si="50"/>
        <v>DISTRIBUCION VOLUMEN X CRITERIO (kg ó litros)EnergeticasALTA Y MEDIA ALTA</v>
      </c>
      <c r="B3216" s="12" t="s">
        <v>119</v>
      </c>
      <c r="C3216" s="12" t="s">
        <v>181</v>
      </c>
      <c r="D3216" s="12" t="s">
        <v>17</v>
      </c>
      <c r="E3216" s="13">
        <v>7.9630946233667883</v>
      </c>
      <c r="F3216" s="13">
        <v>7.9268833812367419</v>
      </c>
      <c r="G3216" s="13">
        <v>13.452397157480272</v>
      </c>
      <c r="H3216" s="13">
        <v>10.423507655058287</v>
      </c>
      <c r="I3216" s="13">
        <v>0</v>
      </c>
      <c r="J3216" s="13">
        <v>0</v>
      </c>
      <c r="K3216" s="13">
        <v>0</v>
      </c>
      <c r="L3216" s="13">
        <v>0</v>
      </c>
      <c r="M3216" s="13">
        <v>0</v>
      </c>
      <c r="N3216" s="13"/>
      <c r="O3216" s="13"/>
    </row>
    <row r="3217" spans="1:15" x14ac:dyDescent="0.35">
      <c r="A3217" s="12" t="str">
        <f t="shared" si="50"/>
        <v>DISTRIBUCION VOLUMEN X CRITERIO (kg ó litros)EnergeticasMEDIA</v>
      </c>
      <c r="B3217" s="12" t="s">
        <v>119</v>
      </c>
      <c r="C3217" s="12" t="s">
        <v>181</v>
      </c>
      <c r="D3217" s="12" t="s">
        <v>18</v>
      </c>
      <c r="E3217" s="13">
        <v>38.710170404008267</v>
      </c>
      <c r="F3217" s="13">
        <v>35.773228746016663</v>
      </c>
      <c r="G3217" s="13">
        <v>20.762639743402239</v>
      </c>
      <c r="H3217" s="13">
        <v>16.940076137867123</v>
      </c>
      <c r="I3217" s="13">
        <v>0</v>
      </c>
      <c r="J3217" s="13">
        <v>0</v>
      </c>
      <c r="K3217" s="13">
        <v>0</v>
      </c>
      <c r="L3217" s="13">
        <v>0</v>
      </c>
      <c r="M3217" s="13">
        <v>0</v>
      </c>
      <c r="N3217" s="13"/>
      <c r="O3217" s="13"/>
    </row>
    <row r="3218" spans="1:15" x14ac:dyDescent="0.35">
      <c r="A3218" s="12" t="str">
        <f t="shared" si="50"/>
        <v>DISTRIBUCION VOLUMEN X CRITERIO (kg ó litros)EnergeticasMEDIA BAJA</v>
      </c>
      <c r="B3218" s="12" t="s">
        <v>119</v>
      </c>
      <c r="C3218" s="12" t="s">
        <v>181</v>
      </c>
      <c r="D3218" s="12" t="s">
        <v>19</v>
      </c>
      <c r="E3218" s="13">
        <v>22.519195558240305</v>
      </c>
      <c r="F3218" s="13">
        <v>27.824917834559322</v>
      </c>
      <c r="G3218" s="13">
        <v>30.879449331800128</v>
      </c>
      <c r="H3218" s="13">
        <v>32.494157134357032</v>
      </c>
      <c r="I3218" s="13">
        <v>0</v>
      </c>
      <c r="J3218" s="13">
        <v>0</v>
      </c>
      <c r="K3218" s="13">
        <v>0</v>
      </c>
      <c r="L3218" s="13">
        <v>0</v>
      </c>
      <c r="M3218" s="13">
        <v>0</v>
      </c>
      <c r="N3218" s="13"/>
      <c r="O3218" s="13"/>
    </row>
    <row r="3219" spans="1:15" x14ac:dyDescent="0.35">
      <c r="A3219" s="12" t="str">
        <f t="shared" si="50"/>
        <v>DISTRIBUCION VOLUMEN X CRITERIO (kg ó litros)EnergeticasBAJA</v>
      </c>
      <c r="B3219" s="12" t="s">
        <v>119</v>
      </c>
      <c r="C3219" s="12" t="s">
        <v>181</v>
      </c>
      <c r="D3219" s="12" t="s">
        <v>20</v>
      </c>
      <c r="E3219" s="13">
        <v>30.807549418514725</v>
      </c>
      <c r="F3219" s="13">
        <v>28.474973248702856</v>
      </c>
      <c r="G3219" s="13">
        <v>34.90551359715495</v>
      </c>
      <c r="H3219" s="13">
        <v>40.142257939928513</v>
      </c>
      <c r="I3219" s="13">
        <v>0</v>
      </c>
      <c r="J3219" s="13">
        <v>0</v>
      </c>
      <c r="K3219" s="13">
        <v>0</v>
      </c>
      <c r="L3219" s="13">
        <v>0</v>
      </c>
      <c r="M3219" s="13">
        <v>0</v>
      </c>
      <c r="N3219" s="13"/>
      <c r="O3219" s="13"/>
    </row>
    <row r="3220" spans="1:15" x14ac:dyDescent="0.35">
      <c r="A3220" s="12" t="str">
        <f t="shared" si="50"/>
        <v>DISTRIBUCION VOLUMEN X CRITERIO (kg ó litros)EnergeticasHOMBRE</v>
      </c>
      <c r="B3220" s="12" t="s">
        <v>119</v>
      </c>
      <c r="C3220" s="12" t="s">
        <v>181</v>
      </c>
      <c r="D3220" s="12" t="s">
        <v>21</v>
      </c>
      <c r="E3220" s="13">
        <v>59.505260048190536</v>
      </c>
      <c r="F3220" s="13">
        <v>66.393811030533072</v>
      </c>
      <c r="G3220" s="13">
        <v>49.819198013956729</v>
      </c>
      <c r="H3220" s="13">
        <v>54.922567830513579</v>
      </c>
      <c r="I3220" s="13">
        <v>0</v>
      </c>
      <c r="J3220" s="13">
        <v>0</v>
      </c>
      <c r="K3220" s="13">
        <v>0</v>
      </c>
      <c r="L3220" s="13">
        <v>0</v>
      </c>
      <c r="M3220" s="13">
        <v>0</v>
      </c>
      <c r="N3220" s="13"/>
      <c r="O3220" s="13"/>
    </row>
    <row r="3221" spans="1:15" x14ac:dyDescent="0.35">
      <c r="A3221" s="12" t="str">
        <f t="shared" si="50"/>
        <v>DISTRIBUCION VOLUMEN X CRITERIO (kg ó litros)EnergeticasMUJER</v>
      </c>
      <c r="B3221" s="12" t="s">
        <v>119</v>
      </c>
      <c r="C3221" s="12" t="s">
        <v>181</v>
      </c>
      <c r="D3221" s="12" t="s">
        <v>22</v>
      </c>
      <c r="E3221" s="13">
        <v>40.494750508714802</v>
      </c>
      <c r="F3221" s="13">
        <v>33.606182460953974</v>
      </c>
      <c r="G3221" s="13">
        <v>50.180799867223492</v>
      </c>
      <c r="H3221" s="13">
        <v>45.077432175645612</v>
      </c>
      <c r="I3221" s="13">
        <v>0</v>
      </c>
      <c r="J3221" s="13">
        <v>0</v>
      </c>
      <c r="K3221" s="13">
        <v>0</v>
      </c>
      <c r="L3221" s="13">
        <v>0</v>
      </c>
      <c r="M3221" s="13">
        <v>0</v>
      </c>
      <c r="N3221" s="13"/>
      <c r="O3221" s="13"/>
    </row>
    <row r="3222" spans="1:15" x14ac:dyDescent="0.35">
      <c r="A3222" s="12" t="str">
        <f t="shared" si="50"/>
        <v>DISTRIBUCION VOLUMEN X CRITERIO (kg ó litros)GaseosasT.ESPAÑA</v>
      </c>
      <c r="B3222" s="12" t="s">
        <v>119</v>
      </c>
      <c r="C3222" s="12" t="s">
        <v>167</v>
      </c>
      <c r="D3222" s="12" t="s">
        <v>36</v>
      </c>
      <c r="E3222" s="13">
        <v>100</v>
      </c>
      <c r="F3222" s="13">
        <v>100</v>
      </c>
      <c r="G3222" s="13">
        <v>100</v>
      </c>
      <c r="H3222" s="13">
        <v>100</v>
      </c>
      <c r="I3222" s="13">
        <v>0</v>
      </c>
      <c r="J3222" s="13">
        <v>0</v>
      </c>
      <c r="K3222" s="13">
        <v>0</v>
      </c>
      <c r="L3222" s="13">
        <v>0</v>
      </c>
      <c r="M3222" s="13">
        <v>0</v>
      </c>
      <c r="N3222" s="13"/>
      <c r="O3222" s="13"/>
    </row>
    <row r="3223" spans="1:15" x14ac:dyDescent="0.35">
      <c r="A3223" s="12" t="str">
        <f t="shared" si="50"/>
        <v>DISTRIBUCION VOLUMEN X CRITERIO (kg ó litros)GaseosasBCN AM</v>
      </c>
      <c r="B3223" s="12" t="s">
        <v>119</v>
      </c>
      <c r="C3223" s="12" t="s">
        <v>167</v>
      </c>
      <c r="D3223" s="12" t="s">
        <v>1</v>
      </c>
      <c r="E3223" s="13">
        <v>16.654007098896521</v>
      </c>
      <c r="F3223" s="13">
        <v>20.323696829686469</v>
      </c>
      <c r="G3223" s="13">
        <v>4.1806805109800314</v>
      </c>
      <c r="H3223" s="13">
        <v>5.8108207298334502</v>
      </c>
      <c r="I3223" s="13">
        <v>0</v>
      </c>
      <c r="J3223" s="13">
        <v>0</v>
      </c>
      <c r="K3223" s="13">
        <v>0</v>
      </c>
      <c r="L3223" s="13">
        <v>0</v>
      </c>
      <c r="M3223" s="13">
        <v>0</v>
      </c>
      <c r="N3223" s="13"/>
      <c r="O3223" s="13"/>
    </row>
    <row r="3224" spans="1:15" x14ac:dyDescent="0.35">
      <c r="A3224" s="12" t="str">
        <f t="shared" si="50"/>
        <v>DISTRIBUCION VOLUMEN X CRITERIO (kg ó litros)GaseosasREST.CAT ARAGON</v>
      </c>
      <c r="B3224" s="12" t="s">
        <v>119</v>
      </c>
      <c r="C3224" s="12" t="s">
        <v>167</v>
      </c>
      <c r="D3224" s="12" t="s">
        <v>2</v>
      </c>
      <c r="E3224" s="13">
        <v>17.070133859583521</v>
      </c>
      <c r="F3224" s="13">
        <v>12.817640277127737</v>
      </c>
      <c r="G3224" s="13">
        <v>10.350540179770542</v>
      </c>
      <c r="H3224" s="13">
        <v>5.7157737299730416</v>
      </c>
      <c r="I3224" s="13">
        <v>0</v>
      </c>
      <c r="J3224" s="13">
        <v>0</v>
      </c>
      <c r="K3224" s="13">
        <v>0</v>
      </c>
      <c r="L3224" s="13">
        <v>0</v>
      </c>
      <c r="M3224" s="13">
        <v>0</v>
      </c>
      <c r="N3224" s="13"/>
      <c r="O3224" s="13"/>
    </row>
    <row r="3225" spans="1:15" x14ac:dyDescent="0.35">
      <c r="A3225" s="12" t="str">
        <f t="shared" si="50"/>
        <v>DISTRIBUCION VOLUMEN X CRITERIO (kg ó litros)GaseosasLEVANTE</v>
      </c>
      <c r="B3225" s="12" t="s">
        <v>119</v>
      </c>
      <c r="C3225" s="12" t="s">
        <v>167</v>
      </c>
      <c r="D3225" s="12" t="s">
        <v>3</v>
      </c>
      <c r="E3225" s="13">
        <v>5.305095008602005</v>
      </c>
      <c r="F3225" s="13">
        <v>4.5292835285629121</v>
      </c>
      <c r="G3225" s="13">
        <v>2.5777896033762753</v>
      </c>
      <c r="H3225" s="13">
        <v>30.836308635563952</v>
      </c>
      <c r="I3225" s="13">
        <v>0</v>
      </c>
      <c r="J3225" s="13">
        <v>0</v>
      </c>
      <c r="K3225" s="13">
        <v>0</v>
      </c>
      <c r="L3225" s="13">
        <v>0</v>
      </c>
      <c r="M3225" s="13">
        <v>0</v>
      </c>
      <c r="N3225" s="13"/>
      <c r="O3225" s="13"/>
    </row>
    <row r="3226" spans="1:15" x14ac:dyDescent="0.35">
      <c r="A3226" s="12" t="str">
        <f t="shared" si="50"/>
        <v>DISTRIBUCION VOLUMEN X CRITERIO (kg ó litros)GaseosasANDALUCIA</v>
      </c>
      <c r="B3226" s="12" t="s">
        <v>119</v>
      </c>
      <c r="C3226" s="12" t="s">
        <v>167</v>
      </c>
      <c r="D3226" s="12" t="s">
        <v>4</v>
      </c>
      <c r="E3226" s="13">
        <v>10.469048372597232</v>
      </c>
      <c r="F3226" s="13">
        <v>8.2172399341521061</v>
      </c>
      <c r="G3226" s="13">
        <v>7.6957860435002621</v>
      </c>
      <c r="H3226" s="13">
        <v>9.4350625783803448</v>
      </c>
      <c r="I3226" s="13">
        <v>0</v>
      </c>
      <c r="J3226" s="13">
        <v>0</v>
      </c>
      <c r="K3226" s="13">
        <v>0</v>
      </c>
      <c r="L3226" s="13">
        <v>0</v>
      </c>
      <c r="M3226" s="13">
        <v>0</v>
      </c>
      <c r="N3226" s="13"/>
      <c r="O3226" s="13"/>
    </row>
    <row r="3227" spans="1:15" x14ac:dyDescent="0.35">
      <c r="A3227" s="12" t="str">
        <f t="shared" si="50"/>
        <v>DISTRIBUCION VOLUMEN X CRITERIO (kg ó litros)GaseosasMDD AM</v>
      </c>
      <c r="B3227" s="12" t="s">
        <v>119</v>
      </c>
      <c r="C3227" s="12" t="s">
        <v>167</v>
      </c>
      <c r="D3227" s="12" t="s">
        <v>5</v>
      </c>
      <c r="E3227" s="13">
        <v>22.246995661410317</v>
      </c>
      <c r="F3227" s="13">
        <v>18.979347433124502</v>
      </c>
      <c r="G3227" s="13">
        <v>66.276919126607126</v>
      </c>
      <c r="H3227" s="13">
        <v>26.596688482157742</v>
      </c>
      <c r="I3227" s="13">
        <v>0</v>
      </c>
      <c r="J3227" s="13">
        <v>0</v>
      </c>
      <c r="K3227" s="13">
        <v>0</v>
      </c>
      <c r="L3227" s="13">
        <v>0</v>
      </c>
      <c r="M3227" s="13">
        <v>0</v>
      </c>
      <c r="N3227" s="13"/>
      <c r="O3227" s="13"/>
    </row>
    <row r="3228" spans="1:15" x14ac:dyDescent="0.35">
      <c r="A3228" s="12" t="str">
        <f t="shared" si="50"/>
        <v>DISTRIBUCION VOLUMEN X CRITERIO (kg ó litros)GaseosasRTO CENTRO</v>
      </c>
      <c r="B3228" s="12" t="s">
        <v>119</v>
      </c>
      <c r="C3228" s="12" t="s">
        <v>167</v>
      </c>
      <c r="D3228" s="12" t="s">
        <v>6</v>
      </c>
      <c r="E3228" s="13">
        <v>6.7038967292698608</v>
      </c>
      <c r="F3228" s="13">
        <v>6.0281070422713094</v>
      </c>
      <c r="G3228" s="13">
        <v>0.75167382113807357</v>
      </c>
      <c r="H3228" s="13">
        <v>10.283636933810401</v>
      </c>
      <c r="I3228" s="13">
        <v>0</v>
      </c>
      <c r="J3228" s="13">
        <v>0</v>
      </c>
      <c r="K3228" s="13">
        <v>0</v>
      </c>
      <c r="L3228" s="13">
        <v>0</v>
      </c>
      <c r="M3228" s="13">
        <v>0</v>
      </c>
      <c r="N3228" s="13"/>
      <c r="O3228" s="13"/>
    </row>
    <row r="3229" spans="1:15" x14ac:dyDescent="0.35">
      <c r="A3229" s="12" t="str">
        <f t="shared" si="50"/>
        <v>DISTRIBUCION VOLUMEN X CRITERIO (kg ó litros)GaseosasNORTE-CENTRO</v>
      </c>
      <c r="B3229" s="12" t="s">
        <v>119</v>
      </c>
      <c r="C3229" s="12" t="s">
        <v>167</v>
      </c>
      <c r="D3229" s="12" t="s">
        <v>7</v>
      </c>
      <c r="E3229" s="13">
        <v>3.7423938004928679</v>
      </c>
      <c r="F3229" s="13">
        <v>1.9634375132432793</v>
      </c>
      <c r="G3229" s="13">
        <v>1.6702669890881889</v>
      </c>
      <c r="H3229" s="13">
        <v>4.111685702177394</v>
      </c>
      <c r="I3229" s="13">
        <v>0</v>
      </c>
      <c r="J3229" s="13">
        <v>0</v>
      </c>
      <c r="K3229" s="13">
        <v>0</v>
      </c>
      <c r="L3229" s="13">
        <v>0</v>
      </c>
      <c r="M3229" s="13">
        <v>0</v>
      </c>
      <c r="N3229" s="13"/>
      <c r="O3229" s="13"/>
    </row>
    <row r="3230" spans="1:15" x14ac:dyDescent="0.35">
      <c r="A3230" s="12" t="str">
        <f t="shared" si="50"/>
        <v>DISTRIBUCION VOLUMEN X CRITERIO (kg ó litros)GaseosasNOROESTE</v>
      </c>
      <c r="B3230" s="12" t="s">
        <v>119</v>
      </c>
      <c r="C3230" s="12" t="s">
        <v>167</v>
      </c>
      <c r="D3230" s="12" t="s">
        <v>8</v>
      </c>
      <c r="E3230" s="13">
        <v>17.808427876689116</v>
      </c>
      <c r="F3230" s="13">
        <v>27.141249576753523</v>
      </c>
      <c r="G3230" s="13">
        <v>6.4963443479828129</v>
      </c>
      <c r="H3230" s="13">
        <v>7.2100274810307852</v>
      </c>
      <c r="I3230" s="13">
        <v>0</v>
      </c>
      <c r="J3230" s="13">
        <v>0</v>
      </c>
      <c r="K3230" s="13">
        <v>0</v>
      </c>
      <c r="L3230" s="13">
        <v>0</v>
      </c>
      <c r="M3230" s="13">
        <v>0</v>
      </c>
      <c r="N3230" s="13"/>
      <c r="O3230" s="13"/>
    </row>
    <row r="3231" spans="1:15" x14ac:dyDescent="0.35">
      <c r="A3231" s="12" t="str">
        <f t="shared" si="50"/>
        <v>DISTRIBUCION VOLUMEN X CRITERIO (kg ó litros)Gaseosas&lt;2MIL</v>
      </c>
      <c r="B3231" s="12" t="s">
        <v>119</v>
      </c>
      <c r="C3231" s="12" t="s">
        <v>167</v>
      </c>
      <c r="D3231" s="12" t="s">
        <v>9</v>
      </c>
      <c r="E3231" s="13">
        <v>0.58374736976775998</v>
      </c>
      <c r="F3231" s="13">
        <v>0</v>
      </c>
      <c r="G3231" s="13">
        <v>0.7689576094788787</v>
      </c>
      <c r="H3231" s="13">
        <v>1.4798060260772501</v>
      </c>
      <c r="I3231" s="13">
        <v>0</v>
      </c>
      <c r="J3231" s="13">
        <v>0</v>
      </c>
      <c r="K3231" s="13">
        <v>0</v>
      </c>
      <c r="L3231" s="13">
        <v>0</v>
      </c>
      <c r="M3231" s="13">
        <v>0</v>
      </c>
      <c r="N3231" s="13"/>
      <c r="O3231" s="13"/>
    </row>
    <row r="3232" spans="1:15" x14ac:dyDescent="0.35">
      <c r="A3232" s="12" t="str">
        <f t="shared" si="50"/>
        <v>DISTRIBUCION VOLUMEN X CRITERIO (kg ó litros)Gaseosas2-5MIL</v>
      </c>
      <c r="B3232" s="12" t="s">
        <v>119</v>
      </c>
      <c r="C3232" s="12" t="s">
        <v>167</v>
      </c>
      <c r="D3232" s="12" t="s">
        <v>10</v>
      </c>
      <c r="E3232" s="13">
        <v>3.277921914582318</v>
      </c>
      <c r="F3232" s="13">
        <v>2.5097402767350592</v>
      </c>
      <c r="G3232" s="13">
        <v>2.2423845395781909</v>
      </c>
      <c r="H3232" s="13">
        <v>1.303833915234444</v>
      </c>
      <c r="I3232" s="13">
        <v>0</v>
      </c>
      <c r="J3232" s="13">
        <v>0</v>
      </c>
      <c r="K3232" s="13">
        <v>0</v>
      </c>
      <c r="L3232" s="13">
        <v>0</v>
      </c>
      <c r="M3232" s="13">
        <v>0</v>
      </c>
      <c r="N3232" s="13"/>
      <c r="O3232" s="13"/>
    </row>
    <row r="3233" spans="1:15" x14ac:dyDescent="0.35">
      <c r="A3233" s="12" t="str">
        <f t="shared" si="50"/>
        <v>DISTRIBUCION VOLUMEN X CRITERIO (kg ó litros)Gaseosas5-10MIL</v>
      </c>
      <c r="B3233" s="12" t="s">
        <v>119</v>
      </c>
      <c r="C3233" s="12" t="s">
        <v>167</v>
      </c>
      <c r="D3233" s="12" t="s">
        <v>11</v>
      </c>
      <c r="E3233" s="13">
        <v>9.4618063957740084</v>
      </c>
      <c r="F3233" s="13">
        <v>3.9371290723240144</v>
      </c>
      <c r="G3233" s="13">
        <v>2.7233488139043005</v>
      </c>
      <c r="H3233" s="13">
        <v>3.8177960733793959</v>
      </c>
      <c r="I3233" s="13">
        <v>0</v>
      </c>
      <c r="J3233" s="13">
        <v>0</v>
      </c>
      <c r="K3233" s="13">
        <v>0</v>
      </c>
      <c r="L3233" s="13">
        <v>0</v>
      </c>
      <c r="M3233" s="13">
        <v>0</v>
      </c>
      <c r="N3233" s="13"/>
      <c r="O3233" s="13"/>
    </row>
    <row r="3234" spans="1:15" x14ac:dyDescent="0.35">
      <c r="A3234" s="12" t="str">
        <f t="shared" si="50"/>
        <v>DISTRIBUCION VOLUMEN X CRITERIO (kg ó litros)Gaseosas10-30MIL</v>
      </c>
      <c r="B3234" s="12" t="s">
        <v>119</v>
      </c>
      <c r="C3234" s="12" t="s">
        <v>167</v>
      </c>
      <c r="D3234" s="12" t="s">
        <v>12</v>
      </c>
      <c r="E3234" s="13">
        <v>24.877320103852604</v>
      </c>
      <c r="F3234" s="13">
        <v>38.214502653044278</v>
      </c>
      <c r="G3234" s="13">
        <v>11.885810993990004</v>
      </c>
      <c r="H3234" s="13">
        <v>20.328129994403778</v>
      </c>
      <c r="I3234" s="13">
        <v>0</v>
      </c>
      <c r="J3234" s="13">
        <v>0</v>
      </c>
      <c r="K3234" s="13">
        <v>0</v>
      </c>
      <c r="L3234" s="13">
        <v>0</v>
      </c>
      <c r="M3234" s="13">
        <v>0</v>
      </c>
      <c r="N3234" s="13"/>
      <c r="O3234" s="13"/>
    </row>
    <row r="3235" spans="1:15" x14ac:dyDescent="0.35">
      <c r="A3235" s="12" t="str">
        <f t="shared" si="50"/>
        <v>DISTRIBUCION VOLUMEN X CRITERIO (kg ó litros)Gaseosas30-100MIL</v>
      </c>
      <c r="B3235" s="12" t="s">
        <v>119</v>
      </c>
      <c r="C3235" s="12" t="s">
        <v>167</v>
      </c>
      <c r="D3235" s="12" t="s">
        <v>13</v>
      </c>
      <c r="E3235" s="13">
        <v>17.857546698537963</v>
      </c>
      <c r="F3235" s="13">
        <v>15.666523731368102</v>
      </c>
      <c r="G3235" s="13">
        <v>4.032619928246004</v>
      </c>
      <c r="H3235" s="13">
        <v>9.8809881256593748</v>
      </c>
      <c r="I3235" s="13">
        <v>0</v>
      </c>
      <c r="J3235" s="13">
        <v>0</v>
      </c>
      <c r="K3235" s="13">
        <v>0</v>
      </c>
      <c r="L3235" s="13">
        <v>0</v>
      </c>
      <c r="M3235" s="13">
        <v>0</v>
      </c>
      <c r="N3235" s="13"/>
      <c r="O3235" s="13"/>
    </row>
    <row r="3236" spans="1:15" x14ac:dyDescent="0.35">
      <c r="A3236" s="12" t="str">
        <f t="shared" si="50"/>
        <v>DISTRIBUCION VOLUMEN X CRITERIO (kg ó litros)Gaseosas100-200MIL</v>
      </c>
      <c r="B3236" s="12" t="s">
        <v>119</v>
      </c>
      <c r="C3236" s="12" t="s">
        <v>167</v>
      </c>
      <c r="D3236" s="12" t="s">
        <v>14</v>
      </c>
      <c r="E3236" s="13">
        <v>6.395438209469928</v>
      </c>
      <c r="F3236" s="13">
        <v>2.07236518550341</v>
      </c>
      <c r="G3236" s="13">
        <v>2.4665623054302914</v>
      </c>
      <c r="H3236" s="13">
        <v>3.0095311036708381</v>
      </c>
      <c r="I3236" s="13">
        <v>0</v>
      </c>
      <c r="J3236" s="13">
        <v>0</v>
      </c>
      <c r="K3236" s="13">
        <v>0</v>
      </c>
      <c r="L3236" s="13">
        <v>0</v>
      </c>
      <c r="M3236" s="13">
        <v>0</v>
      </c>
      <c r="N3236" s="13"/>
      <c r="O3236" s="13"/>
    </row>
    <row r="3237" spans="1:15" x14ac:dyDescent="0.35">
      <c r="A3237" s="12" t="str">
        <f t="shared" si="50"/>
        <v>DISTRIBUCION VOLUMEN X CRITERIO (kg ó litros)Gaseosas200-500MIL</v>
      </c>
      <c r="B3237" s="12" t="s">
        <v>119</v>
      </c>
      <c r="C3237" s="12" t="s">
        <v>167</v>
      </c>
      <c r="D3237" s="12" t="s">
        <v>15</v>
      </c>
      <c r="E3237" s="13">
        <v>10.083534875114692</v>
      </c>
      <c r="F3237" s="13">
        <v>2.2545775053538688</v>
      </c>
      <c r="G3237" s="13">
        <v>5.8288144205764283</v>
      </c>
      <c r="H3237" s="13">
        <v>7.1277179643005564</v>
      </c>
      <c r="I3237" s="13">
        <v>0</v>
      </c>
      <c r="J3237" s="13">
        <v>0</v>
      </c>
      <c r="K3237" s="13">
        <v>0</v>
      </c>
      <c r="L3237" s="13">
        <v>0</v>
      </c>
      <c r="M3237" s="13">
        <v>0</v>
      </c>
      <c r="N3237" s="13"/>
      <c r="O3237" s="13"/>
    </row>
    <row r="3238" spans="1:15" x14ac:dyDescent="0.35">
      <c r="A3238" s="12" t="str">
        <f t="shared" si="50"/>
        <v>DISTRIBUCION VOLUMEN X CRITERIO (kg ó litros)Gaseosas&gt;500MIL</v>
      </c>
      <c r="B3238" s="12" t="s">
        <v>119</v>
      </c>
      <c r="C3238" s="12" t="s">
        <v>167</v>
      </c>
      <c r="D3238" s="12" t="s">
        <v>16</v>
      </c>
      <c r="E3238" s="13">
        <v>27.462684112163366</v>
      </c>
      <c r="F3238" s="13">
        <v>35.345161911851378</v>
      </c>
      <c r="G3238" s="13">
        <v>70.051510066055783</v>
      </c>
      <c r="H3238" s="13">
        <v>53.052196898835014</v>
      </c>
      <c r="I3238" s="13">
        <v>0</v>
      </c>
      <c r="J3238" s="13">
        <v>0</v>
      </c>
      <c r="K3238" s="13">
        <v>0</v>
      </c>
      <c r="L3238" s="13">
        <v>0</v>
      </c>
      <c r="M3238" s="13">
        <v>0</v>
      </c>
      <c r="N3238" s="13"/>
      <c r="O3238" s="13"/>
    </row>
    <row r="3239" spans="1:15" x14ac:dyDescent="0.35">
      <c r="A3239" s="12" t="str">
        <f t="shared" si="50"/>
        <v>DISTRIBUCION VOLUMEN X CRITERIO (kg ó litros)GaseosasDE 15 A 19 AÑOS</v>
      </c>
      <c r="B3239" s="12" t="s">
        <v>119</v>
      </c>
      <c r="C3239" s="12" t="s">
        <v>167</v>
      </c>
      <c r="D3239" s="12" t="s">
        <v>39</v>
      </c>
      <c r="E3239" s="13" t="s">
        <v>212</v>
      </c>
      <c r="F3239" s="13" t="s">
        <v>212</v>
      </c>
      <c r="G3239" s="13">
        <v>0.80068150189959419</v>
      </c>
      <c r="H3239" s="13">
        <v>0.3955846796573263</v>
      </c>
      <c r="I3239" s="13">
        <v>0</v>
      </c>
      <c r="J3239" s="13">
        <v>0</v>
      </c>
      <c r="K3239" s="13">
        <v>0</v>
      </c>
      <c r="L3239" s="13">
        <v>0</v>
      </c>
      <c r="M3239" s="13">
        <v>0</v>
      </c>
      <c r="N3239" s="13"/>
      <c r="O3239" s="13"/>
    </row>
    <row r="3240" spans="1:15" x14ac:dyDescent="0.35">
      <c r="A3240" s="12" t="str">
        <f t="shared" si="50"/>
        <v>DISTRIBUCION VOLUMEN X CRITERIO (kg ó litros)GaseosasDE 20 A 24 AÑOS</v>
      </c>
      <c r="B3240" s="12" t="s">
        <v>119</v>
      </c>
      <c r="C3240" s="12" t="s">
        <v>167</v>
      </c>
      <c r="D3240" s="12" t="s">
        <v>40</v>
      </c>
      <c r="E3240" s="13">
        <v>0.56474563188981097</v>
      </c>
      <c r="F3240" s="13">
        <v>1.5751830976812418</v>
      </c>
      <c r="G3240" s="13">
        <v>0.45897654299694801</v>
      </c>
      <c r="H3240" s="13">
        <v>0.96860485699348775</v>
      </c>
      <c r="I3240" s="13">
        <v>0</v>
      </c>
      <c r="J3240" s="13">
        <v>0</v>
      </c>
      <c r="K3240" s="13">
        <v>0</v>
      </c>
      <c r="L3240" s="13">
        <v>0</v>
      </c>
      <c r="M3240" s="13">
        <v>0</v>
      </c>
      <c r="N3240" s="13"/>
      <c r="O3240" s="13"/>
    </row>
    <row r="3241" spans="1:15" x14ac:dyDescent="0.35">
      <c r="A3241" s="12" t="str">
        <f t="shared" si="50"/>
        <v>DISTRIBUCION VOLUMEN X CRITERIO (kg ó litros)GaseosasDE 25 A 34 AÑOS</v>
      </c>
      <c r="B3241" s="12" t="s">
        <v>119</v>
      </c>
      <c r="C3241" s="12" t="s">
        <v>167</v>
      </c>
      <c r="D3241" s="12" t="s">
        <v>41</v>
      </c>
      <c r="E3241" s="13">
        <v>1.8458465827207571</v>
      </c>
      <c r="F3241" s="13">
        <v>6.4840902627824075</v>
      </c>
      <c r="G3241" s="13">
        <v>1.2767571566193296</v>
      </c>
      <c r="H3241" s="13">
        <v>1.8006587641281473</v>
      </c>
      <c r="I3241" s="13">
        <v>0</v>
      </c>
      <c r="J3241" s="13">
        <v>0</v>
      </c>
      <c r="K3241" s="13">
        <v>0</v>
      </c>
      <c r="L3241" s="13">
        <v>0</v>
      </c>
      <c r="M3241" s="13">
        <v>0</v>
      </c>
      <c r="N3241" s="13"/>
      <c r="O3241" s="13"/>
    </row>
    <row r="3242" spans="1:15" x14ac:dyDescent="0.35">
      <c r="A3242" s="12" t="str">
        <f t="shared" si="50"/>
        <v>DISTRIBUCION VOLUMEN X CRITERIO (kg ó litros)GaseosasDE 35 A 49 AÑOS</v>
      </c>
      <c r="B3242" s="12" t="s">
        <v>119</v>
      </c>
      <c r="C3242" s="12" t="s">
        <v>167</v>
      </c>
      <c r="D3242" s="12" t="s">
        <v>42</v>
      </c>
      <c r="E3242" s="13">
        <v>17.539788914954929</v>
      </c>
      <c r="F3242" s="13">
        <v>3.4394621667538252</v>
      </c>
      <c r="G3242" s="13">
        <v>4.6171696336249504</v>
      </c>
      <c r="H3242" s="13">
        <v>8.3054703741497349</v>
      </c>
      <c r="I3242" s="13">
        <v>0</v>
      </c>
      <c r="J3242" s="13">
        <v>0</v>
      </c>
      <c r="K3242" s="13">
        <v>0</v>
      </c>
      <c r="L3242" s="13">
        <v>0</v>
      </c>
      <c r="M3242" s="13">
        <v>0</v>
      </c>
      <c r="N3242" s="13"/>
      <c r="O3242" s="13"/>
    </row>
    <row r="3243" spans="1:15" x14ac:dyDescent="0.35">
      <c r="A3243" s="12" t="str">
        <f t="shared" si="50"/>
        <v>DISTRIBUCION VOLUMEN X CRITERIO (kg ó litros)GaseosasDE 50 A 59 AÑOS</v>
      </c>
      <c r="B3243" s="12" t="s">
        <v>119</v>
      </c>
      <c r="C3243" s="12" t="s">
        <v>167</v>
      </c>
      <c r="D3243" s="12" t="s">
        <v>43</v>
      </c>
      <c r="E3243" s="13">
        <v>38.16216351897792</v>
      </c>
      <c r="F3243" s="13">
        <v>20.748476572301815</v>
      </c>
      <c r="G3243" s="13">
        <v>8.1695457172455761</v>
      </c>
      <c r="H3243" s="13">
        <v>16.864008813261773</v>
      </c>
      <c r="I3243" s="13">
        <v>0</v>
      </c>
      <c r="J3243" s="13">
        <v>0</v>
      </c>
      <c r="K3243" s="13">
        <v>0</v>
      </c>
      <c r="L3243" s="13">
        <v>0</v>
      </c>
      <c r="M3243" s="13">
        <v>0</v>
      </c>
      <c r="N3243" s="13"/>
      <c r="O3243" s="13"/>
    </row>
    <row r="3244" spans="1:15" x14ac:dyDescent="0.35">
      <c r="A3244" s="12" t="str">
        <f t="shared" si="50"/>
        <v>DISTRIBUCION VOLUMEN X CRITERIO (kg ó litros)GaseosasDE 60 A 75 AÑOS</v>
      </c>
      <c r="B3244" s="12" t="s">
        <v>119</v>
      </c>
      <c r="C3244" s="12" t="s">
        <v>167</v>
      </c>
      <c r="D3244" s="12" t="s">
        <v>44</v>
      </c>
      <c r="E3244" s="13">
        <v>41.887455305567229</v>
      </c>
      <c r="F3244" s="13">
        <v>67.752771679622725</v>
      </c>
      <c r="G3244" s="13">
        <v>84.676879604774641</v>
      </c>
      <c r="H3244" s="13">
        <v>71.665680615274724</v>
      </c>
      <c r="I3244" s="13">
        <v>0</v>
      </c>
      <c r="J3244" s="13">
        <v>0</v>
      </c>
      <c r="K3244" s="13">
        <v>0</v>
      </c>
      <c r="L3244" s="13">
        <v>0</v>
      </c>
      <c r="M3244" s="13">
        <v>0</v>
      </c>
      <c r="N3244" s="13"/>
      <c r="O3244" s="13"/>
    </row>
    <row r="3245" spans="1:15" x14ac:dyDescent="0.35">
      <c r="A3245" s="12" t="str">
        <f t="shared" si="50"/>
        <v>DISTRIBUCION VOLUMEN X CRITERIO (kg ó litros)GaseosasALTA Y MEDIA ALTA</v>
      </c>
      <c r="B3245" s="12" t="s">
        <v>119</v>
      </c>
      <c r="C3245" s="12" t="s">
        <v>167</v>
      </c>
      <c r="D3245" s="12" t="s">
        <v>17</v>
      </c>
      <c r="E3245" s="13">
        <v>31.328908852202371</v>
      </c>
      <c r="F3245" s="13">
        <v>25.547020518343338</v>
      </c>
      <c r="G3245" s="13">
        <v>69.251987377900207</v>
      </c>
      <c r="H3245" s="13">
        <v>30.886981550750185</v>
      </c>
      <c r="I3245" s="13">
        <v>0</v>
      </c>
      <c r="J3245" s="13">
        <v>0</v>
      </c>
      <c r="K3245" s="13">
        <v>0</v>
      </c>
      <c r="L3245" s="13">
        <v>0</v>
      </c>
      <c r="M3245" s="13">
        <v>0</v>
      </c>
      <c r="N3245" s="13"/>
      <c r="O3245" s="13"/>
    </row>
    <row r="3246" spans="1:15" x14ac:dyDescent="0.35">
      <c r="A3246" s="12" t="str">
        <f t="shared" si="50"/>
        <v>DISTRIBUCION VOLUMEN X CRITERIO (kg ó litros)GaseosasMEDIA</v>
      </c>
      <c r="B3246" s="12" t="s">
        <v>119</v>
      </c>
      <c r="C3246" s="12" t="s">
        <v>167</v>
      </c>
      <c r="D3246" s="12" t="s">
        <v>18</v>
      </c>
      <c r="E3246" s="13">
        <v>34.210586895916144</v>
      </c>
      <c r="F3246" s="13">
        <v>26.230576050635847</v>
      </c>
      <c r="G3246" s="13">
        <v>15.324561667235749</v>
      </c>
      <c r="H3246" s="13">
        <v>24.525253338161079</v>
      </c>
      <c r="I3246" s="13">
        <v>0</v>
      </c>
      <c r="J3246" s="13">
        <v>0</v>
      </c>
      <c r="K3246" s="13">
        <v>0</v>
      </c>
      <c r="L3246" s="13">
        <v>0</v>
      </c>
      <c r="M3246" s="13">
        <v>0</v>
      </c>
      <c r="N3246" s="13"/>
      <c r="O3246" s="13"/>
    </row>
    <row r="3247" spans="1:15" x14ac:dyDescent="0.35">
      <c r="A3247" s="12" t="str">
        <f t="shared" si="50"/>
        <v>DISTRIBUCION VOLUMEN X CRITERIO (kg ó litros)GaseosasMEDIA BAJA</v>
      </c>
      <c r="B3247" s="12" t="s">
        <v>119</v>
      </c>
      <c r="C3247" s="12" t="s">
        <v>167</v>
      </c>
      <c r="D3247" s="12" t="s">
        <v>19</v>
      </c>
      <c r="E3247" s="13">
        <v>25.582620142460627</v>
      </c>
      <c r="F3247" s="13">
        <v>39.923866326831906</v>
      </c>
      <c r="G3247" s="13">
        <v>10.24029215546104</v>
      </c>
      <c r="H3247" s="13">
        <v>33.945323430684269</v>
      </c>
      <c r="I3247" s="13">
        <v>0</v>
      </c>
      <c r="J3247" s="13">
        <v>0</v>
      </c>
      <c r="K3247" s="13">
        <v>0</v>
      </c>
      <c r="L3247" s="13">
        <v>0</v>
      </c>
      <c r="M3247" s="13">
        <v>0</v>
      </c>
      <c r="N3247" s="13"/>
      <c r="O3247" s="13"/>
    </row>
    <row r="3248" spans="1:15" x14ac:dyDescent="0.35">
      <c r="A3248" s="12" t="str">
        <f t="shared" si="50"/>
        <v>DISTRIBUCION VOLUMEN X CRITERIO (kg ó litros)GaseosasBAJA</v>
      </c>
      <c r="B3248" s="12" t="s">
        <v>119</v>
      </c>
      <c r="C3248" s="12" t="s">
        <v>167</v>
      </c>
      <c r="D3248" s="12" t="s">
        <v>20</v>
      </c>
      <c r="E3248" s="13">
        <v>8.8778959181210695</v>
      </c>
      <c r="F3248" s="13">
        <v>8.2985343311126751</v>
      </c>
      <c r="G3248" s="13">
        <v>5.183167177482213</v>
      </c>
      <c r="H3248" s="13">
        <v>10.642441740616377</v>
      </c>
      <c r="I3248" s="13">
        <v>0</v>
      </c>
      <c r="J3248" s="13">
        <v>0</v>
      </c>
      <c r="K3248" s="13">
        <v>0</v>
      </c>
      <c r="L3248" s="13">
        <v>0</v>
      </c>
      <c r="M3248" s="13">
        <v>0</v>
      </c>
      <c r="N3248" s="13"/>
      <c r="O3248" s="13"/>
    </row>
    <row r="3249" spans="1:15" x14ac:dyDescent="0.35">
      <c r="A3249" s="12" t="str">
        <f t="shared" si="50"/>
        <v>DISTRIBUCION VOLUMEN X CRITERIO (kg ó litros)GaseosasHOMBRE</v>
      </c>
      <c r="B3249" s="12" t="s">
        <v>119</v>
      </c>
      <c r="C3249" s="12" t="s">
        <v>167</v>
      </c>
      <c r="D3249" s="12" t="s">
        <v>21</v>
      </c>
      <c r="E3249" s="13">
        <v>60.115215607911018</v>
      </c>
      <c r="F3249" s="13">
        <v>65.172129093726966</v>
      </c>
      <c r="G3249" s="13">
        <v>79.46635147462267</v>
      </c>
      <c r="H3249" s="13">
        <v>67.402408154468745</v>
      </c>
      <c r="I3249" s="13">
        <v>0</v>
      </c>
      <c r="J3249" s="13">
        <v>0</v>
      </c>
      <c r="K3249" s="13">
        <v>0</v>
      </c>
      <c r="L3249" s="13">
        <v>0</v>
      </c>
      <c r="M3249" s="13">
        <v>0</v>
      </c>
      <c r="N3249" s="13"/>
      <c r="O3249" s="13"/>
    </row>
    <row r="3250" spans="1:15" x14ac:dyDescent="0.35">
      <c r="A3250" s="12" t="str">
        <f t="shared" si="50"/>
        <v>DISTRIBUCION VOLUMEN X CRITERIO (kg ó litros)GaseosasMUJER</v>
      </c>
      <c r="B3250" s="12" t="s">
        <v>119</v>
      </c>
      <c r="C3250" s="12" t="s">
        <v>167</v>
      </c>
      <c r="D3250" s="12" t="s">
        <v>22</v>
      </c>
      <c r="E3250" s="13">
        <v>39.884783108163177</v>
      </c>
      <c r="F3250" s="13">
        <v>34.827875353023181</v>
      </c>
      <c r="G3250" s="13">
        <v>20.533652949549115</v>
      </c>
      <c r="H3250" s="13">
        <v>32.597594885029167</v>
      </c>
      <c r="I3250" s="13">
        <v>0</v>
      </c>
      <c r="J3250" s="13">
        <v>0</v>
      </c>
      <c r="K3250" s="13">
        <v>0</v>
      </c>
      <c r="L3250" s="13">
        <v>0</v>
      </c>
      <c r="M3250" s="13">
        <v>0</v>
      </c>
      <c r="N3250" s="13"/>
      <c r="O3250" s="13"/>
    </row>
    <row r="3251" spans="1:15" x14ac:dyDescent="0.35">
      <c r="A3251" s="12" t="str">
        <f t="shared" si="50"/>
        <v>DISTRIBUCION VOLUMEN X CRITERIO (kg ó litros)Bebidas Zumo+LecheT.ESPAÑA</v>
      </c>
      <c r="B3251" s="12" t="s">
        <v>119</v>
      </c>
      <c r="C3251" s="12" t="s">
        <v>168</v>
      </c>
      <c r="D3251" s="12" t="s">
        <v>36</v>
      </c>
      <c r="E3251" s="13">
        <v>100</v>
      </c>
      <c r="F3251" s="13">
        <v>100</v>
      </c>
      <c r="G3251" s="13">
        <v>100</v>
      </c>
      <c r="H3251" s="13">
        <v>100</v>
      </c>
      <c r="I3251" s="13">
        <v>0</v>
      </c>
      <c r="J3251" s="13">
        <v>0</v>
      </c>
      <c r="K3251" s="13">
        <v>0</v>
      </c>
      <c r="L3251" s="13">
        <v>0</v>
      </c>
      <c r="M3251" s="13">
        <v>0</v>
      </c>
      <c r="N3251" s="13"/>
      <c r="O3251" s="13"/>
    </row>
    <row r="3252" spans="1:15" x14ac:dyDescent="0.35">
      <c r="A3252" s="12" t="str">
        <f t="shared" si="50"/>
        <v>DISTRIBUCION VOLUMEN X CRITERIO (kg ó litros)Bebidas Zumo+LecheBCN AM</v>
      </c>
      <c r="B3252" s="12" t="s">
        <v>119</v>
      </c>
      <c r="C3252" s="12" t="s">
        <v>168</v>
      </c>
      <c r="D3252" s="12" t="s">
        <v>1</v>
      </c>
      <c r="E3252" s="13">
        <v>3.5809238990258971</v>
      </c>
      <c r="F3252" s="13">
        <v>2.8990545675097827</v>
      </c>
      <c r="G3252" s="13">
        <v>3.5750416584045763</v>
      </c>
      <c r="H3252" s="13">
        <v>2.2373425767825865</v>
      </c>
      <c r="I3252" s="13">
        <v>0</v>
      </c>
      <c r="J3252" s="13">
        <v>0</v>
      </c>
      <c r="K3252" s="13">
        <v>0</v>
      </c>
      <c r="L3252" s="13">
        <v>0</v>
      </c>
      <c r="M3252" s="13">
        <v>0</v>
      </c>
      <c r="N3252" s="13"/>
      <c r="O3252" s="13"/>
    </row>
    <row r="3253" spans="1:15" x14ac:dyDescent="0.35">
      <c r="A3253" s="12" t="str">
        <f t="shared" si="50"/>
        <v>DISTRIBUCION VOLUMEN X CRITERIO (kg ó litros)Bebidas Zumo+LecheREST.CAT ARAGON</v>
      </c>
      <c r="B3253" s="12" t="s">
        <v>119</v>
      </c>
      <c r="C3253" s="12" t="s">
        <v>168</v>
      </c>
      <c r="D3253" s="12" t="s">
        <v>2</v>
      </c>
      <c r="E3253" s="13">
        <v>4.3333165033945003</v>
      </c>
      <c r="F3253" s="13">
        <v>4.8838705407786911</v>
      </c>
      <c r="G3253" s="13">
        <v>8.3322565766163379</v>
      </c>
      <c r="H3253" s="13">
        <v>4.4536077645024941</v>
      </c>
      <c r="I3253" s="13">
        <v>0</v>
      </c>
      <c r="J3253" s="13">
        <v>0</v>
      </c>
      <c r="K3253" s="13">
        <v>0</v>
      </c>
      <c r="L3253" s="13">
        <v>0</v>
      </c>
      <c r="M3253" s="13">
        <v>0</v>
      </c>
      <c r="N3253" s="13"/>
      <c r="O3253" s="13"/>
    </row>
    <row r="3254" spans="1:15" x14ac:dyDescent="0.35">
      <c r="A3254" s="12" t="str">
        <f t="shared" si="50"/>
        <v>DISTRIBUCION VOLUMEN X CRITERIO (kg ó litros)Bebidas Zumo+LecheLEVANTE</v>
      </c>
      <c r="B3254" s="12" t="s">
        <v>119</v>
      </c>
      <c r="C3254" s="12" t="s">
        <v>168</v>
      </c>
      <c r="D3254" s="12" t="s">
        <v>3</v>
      </c>
      <c r="E3254" s="13">
        <v>16.29127863816035</v>
      </c>
      <c r="F3254" s="13">
        <v>8.6062171589835685</v>
      </c>
      <c r="G3254" s="13">
        <v>14.539882774396981</v>
      </c>
      <c r="H3254" s="13">
        <v>14.697990951070613</v>
      </c>
      <c r="I3254" s="13">
        <v>0</v>
      </c>
      <c r="J3254" s="13">
        <v>0</v>
      </c>
      <c r="K3254" s="13">
        <v>0</v>
      </c>
      <c r="L3254" s="13">
        <v>0</v>
      </c>
      <c r="M3254" s="13">
        <v>0</v>
      </c>
      <c r="N3254" s="13"/>
      <c r="O3254" s="13"/>
    </row>
    <row r="3255" spans="1:15" x14ac:dyDescent="0.35">
      <c r="A3255" s="12" t="str">
        <f t="shared" si="50"/>
        <v>DISTRIBUCION VOLUMEN X CRITERIO (kg ó litros)Bebidas Zumo+LecheANDALUCIA</v>
      </c>
      <c r="B3255" s="12" t="s">
        <v>119</v>
      </c>
      <c r="C3255" s="12" t="s">
        <v>168</v>
      </c>
      <c r="D3255" s="12" t="s">
        <v>4</v>
      </c>
      <c r="E3255" s="13">
        <v>34.056651112588057</v>
      </c>
      <c r="F3255" s="13">
        <v>24.790584116602592</v>
      </c>
      <c r="G3255" s="13">
        <v>25.503132441971683</v>
      </c>
      <c r="H3255" s="13">
        <v>48.120499211122237</v>
      </c>
      <c r="I3255" s="13">
        <v>0</v>
      </c>
      <c r="J3255" s="13">
        <v>0</v>
      </c>
      <c r="K3255" s="13">
        <v>0</v>
      </c>
      <c r="L3255" s="13">
        <v>0</v>
      </c>
      <c r="M3255" s="13">
        <v>0</v>
      </c>
      <c r="N3255" s="13"/>
      <c r="O3255" s="13"/>
    </row>
    <row r="3256" spans="1:15" x14ac:dyDescent="0.35">
      <c r="A3256" s="12" t="str">
        <f t="shared" si="50"/>
        <v>DISTRIBUCION VOLUMEN X CRITERIO (kg ó litros)Bebidas Zumo+LecheMDD AM</v>
      </c>
      <c r="B3256" s="12" t="s">
        <v>119</v>
      </c>
      <c r="C3256" s="12" t="s">
        <v>168</v>
      </c>
      <c r="D3256" s="12" t="s">
        <v>5</v>
      </c>
      <c r="E3256" s="13">
        <v>10.801628669128501</v>
      </c>
      <c r="F3256" s="13">
        <v>12.180445362190078</v>
      </c>
      <c r="G3256" s="13">
        <v>11.78621855466683</v>
      </c>
      <c r="H3256" s="13">
        <v>5.1084343607942291</v>
      </c>
      <c r="I3256" s="13">
        <v>0</v>
      </c>
      <c r="J3256" s="13">
        <v>0</v>
      </c>
      <c r="K3256" s="13">
        <v>0</v>
      </c>
      <c r="L3256" s="13">
        <v>0</v>
      </c>
      <c r="M3256" s="13">
        <v>0</v>
      </c>
      <c r="N3256" s="13"/>
      <c r="O3256" s="13"/>
    </row>
    <row r="3257" spans="1:15" x14ac:dyDescent="0.35">
      <c r="A3257" s="12" t="str">
        <f t="shared" si="50"/>
        <v>DISTRIBUCION VOLUMEN X CRITERIO (kg ó litros)Bebidas Zumo+LecheRTO CENTRO</v>
      </c>
      <c r="B3257" s="12" t="s">
        <v>119</v>
      </c>
      <c r="C3257" s="12" t="s">
        <v>168</v>
      </c>
      <c r="D3257" s="12" t="s">
        <v>6</v>
      </c>
      <c r="E3257" s="13">
        <v>12.744152488536518</v>
      </c>
      <c r="F3257" s="13">
        <v>18.725744147864269</v>
      </c>
      <c r="G3257" s="13">
        <v>12.31337644913752</v>
      </c>
      <c r="H3257" s="13">
        <v>9.768903402379566</v>
      </c>
      <c r="I3257" s="13">
        <v>0</v>
      </c>
      <c r="J3257" s="13">
        <v>0</v>
      </c>
      <c r="K3257" s="13">
        <v>0</v>
      </c>
      <c r="L3257" s="13">
        <v>0</v>
      </c>
      <c r="M3257" s="13">
        <v>0</v>
      </c>
      <c r="N3257" s="13"/>
      <c r="O3257" s="13"/>
    </row>
    <row r="3258" spans="1:15" x14ac:dyDescent="0.35">
      <c r="A3258" s="12" t="str">
        <f t="shared" si="50"/>
        <v>DISTRIBUCION VOLUMEN X CRITERIO (kg ó litros)Bebidas Zumo+LecheNORTE-CENTRO</v>
      </c>
      <c r="B3258" s="12" t="s">
        <v>119</v>
      </c>
      <c r="C3258" s="12" t="s">
        <v>168</v>
      </c>
      <c r="D3258" s="12" t="s">
        <v>7</v>
      </c>
      <c r="E3258" s="13">
        <v>7.491327729245044</v>
      </c>
      <c r="F3258" s="13">
        <v>19.083830541025382</v>
      </c>
      <c r="G3258" s="13">
        <v>16.135608240449532</v>
      </c>
      <c r="H3258" s="13">
        <v>6.9351650352541494</v>
      </c>
      <c r="I3258" s="13">
        <v>0</v>
      </c>
      <c r="J3258" s="13">
        <v>0</v>
      </c>
      <c r="K3258" s="13">
        <v>0</v>
      </c>
      <c r="L3258" s="13">
        <v>0</v>
      </c>
      <c r="M3258" s="13">
        <v>0</v>
      </c>
      <c r="N3258" s="13"/>
      <c r="O3258" s="13"/>
    </row>
    <row r="3259" spans="1:15" x14ac:dyDescent="0.35">
      <c r="A3259" s="12" t="str">
        <f t="shared" si="50"/>
        <v>DISTRIBUCION VOLUMEN X CRITERIO (kg ó litros)Bebidas Zumo+LecheNOROESTE</v>
      </c>
      <c r="B3259" s="12" t="s">
        <v>119</v>
      </c>
      <c r="C3259" s="12" t="s">
        <v>168</v>
      </c>
      <c r="D3259" s="12" t="s">
        <v>8</v>
      </c>
      <c r="E3259" s="13">
        <v>10.700720746243803</v>
      </c>
      <c r="F3259" s="13">
        <v>8.8302567789332738</v>
      </c>
      <c r="G3259" s="13">
        <v>7.814476632058569</v>
      </c>
      <c r="H3259" s="13">
        <v>8.6780511503302886</v>
      </c>
      <c r="I3259" s="13">
        <v>0</v>
      </c>
      <c r="J3259" s="13">
        <v>0</v>
      </c>
      <c r="K3259" s="13">
        <v>0</v>
      </c>
      <c r="L3259" s="13">
        <v>0</v>
      </c>
      <c r="M3259" s="13">
        <v>0</v>
      </c>
      <c r="N3259" s="13"/>
      <c r="O3259" s="13"/>
    </row>
    <row r="3260" spans="1:15" x14ac:dyDescent="0.35">
      <c r="A3260" s="12" t="str">
        <f t="shared" si="50"/>
        <v>DISTRIBUCION VOLUMEN X CRITERIO (kg ó litros)Bebidas Zumo+Leche&lt;2MIL</v>
      </c>
      <c r="B3260" s="12" t="s">
        <v>119</v>
      </c>
      <c r="C3260" s="12" t="s">
        <v>168</v>
      </c>
      <c r="D3260" s="12" t="s">
        <v>9</v>
      </c>
      <c r="E3260" s="13">
        <v>6.9827556496537335</v>
      </c>
      <c r="F3260" s="13">
        <v>20.867496055981618</v>
      </c>
      <c r="G3260" s="13">
        <v>2.5978778826544011</v>
      </c>
      <c r="H3260" s="13">
        <v>2.4827130209458979</v>
      </c>
      <c r="I3260" s="13">
        <v>0</v>
      </c>
      <c r="J3260" s="13">
        <v>0</v>
      </c>
      <c r="K3260" s="13">
        <v>0</v>
      </c>
      <c r="L3260" s="13">
        <v>0</v>
      </c>
      <c r="M3260" s="13">
        <v>0</v>
      </c>
      <c r="N3260" s="13"/>
      <c r="O3260" s="13"/>
    </row>
    <row r="3261" spans="1:15" x14ac:dyDescent="0.35">
      <c r="A3261" s="12" t="str">
        <f t="shared" si="50"/>
        <v>DISTRIBUCION VOLUMEN X CRITERIO (kg ó litros)Bebidas Zumo+Leche2-5MIL</v>
      </c>
      <c r="B3261" s="12" t="s">
        <v>119</v>
      </c>
      <c r="C3261" s="12" t="s">
        <v>168</v>
      </c>
      <c r="D3261" s="12" t="s">
        <v>10</v>
      </c>
      <c r="E3261" s="13">
        <v>5.8916055328522559</v>
      </c>
      <c r="F3261" s="13">
        <v>5.4337767216769874</v>
      </c>
      <c r="G3261" s="13">
        <v>4.4167208981095678</v>
      </c>
      <c r="H3261" s="13">
        <v>8.0699619916502474</v>
      </c>
      <c r="I3261" s="13">
        <v>0</v>
      </c>
      <c r="J3261" s="13">
        <v>0</v>
      </c>
      <c r="K3261" s="13">
        <v>0</v>
      </c>
      <c r="L3261" s="13">
        <v>0</v>
      </c>
      <c r="M3261" s="13">
        <v>0</v>
      </c>
      <c r="N3261" s="13"/>
      <c r="O3261" s="13"/>
    </row>
    <row r="3262" spans="1:15" x14ac:dyDescent="0.35">
      <c r="A3262" s="12" t="str">
        <f t="shared" si="50"/>
        <v>DISTRIBUCION VOLUMEN X CRITERIO (kg ó litros)Bebidas Zumo+Leche5-10MIL</v>
      </c>
      <c r="B3262" s="12" t="s">
        <v>119</v>
      </c>
      <c r="C3262" s="12" t="s">
        <v>168</v>
      </c>
      <c r="D3262" s="12" t="s">
        <v>11</v>
      </c>
      <c r="E3262" s="13">
        <v>6.4572050471363331</v>
      </c>
      <c r="F3262" s="13">
        <v>3.9554591281594984</v>
      </c>
      <c r="G3262" s="13">
        <v>5.6549879035627493</v>
      </c>
      <c r="H3262" s="13">
        <v>28.014249729625064</v>
      </c>
      <c r="I3262" s="13">
        <v>0</v>
      </c>
      <c r="J3262" s="13">
        <v>0</v>
      </c>
      <c r="K3262" s="13">
        <v>0</v>
      </c>
      <c r="L3262" s="13">
        <v>0</v>
      </c>
      <c r="M3262" s="13">
        <v>0</v>
      </c>
      <c r="N3262" s="13"/>
      <c r="O3262" s="13"/>
    </row>
    <row r="3263" spans="1:15" x14ac:dyDescent="0.35">
      <c r="A3263" s="12" t="str">
        <f t="shared" si="50"/>
        <v>DISTRIBUCION VOLUMEN X CRITERIO (kg ó litros)Bebidas Zumo+Leche10-30MIL</v>
      </c>
      <c r="B3263" s="12" t="s">
        <v>119</v>
      </c>
      <c r="C3263" s="12" t="s">
        <v>168</v>
      </c>
      <c r="D3263" s="12" t="s">
        <v>12</v>
      </c>
      <c r="E3263" s="13">
        <v>18.287021318200537</v>
      </c>
      <c r="F3263" s="13">
        <v>10.306794207395086</v>
      </c>
      <c r="G3263" s="13">
        <v>10.823157502420507</v>
      </c>
      <c r="H3263" s="13">
        <v>10.040910016431186</v>
      </c>
      <c r="I3263" s="13">
        <v>0</v>
      </c>
      <c r="J3263" s="13">
        <v>0</v>
      </c>
      <c r="K3263" s="13">
        <v>0</v>
      </c>
      <c r="L3263" s="13">
        <v>0</v>
      </c>
      <c r="M3263" s="13">
        <v>0</v>
      </c>
      <c r="N3263" s="13"/>
      <c r="O3263" s="13"/>
    </row>
    <row r="3264" spans="1:15" x14ac:dyDescent="0.35">
      <c r="A3264" s="12" t="str">
        <f t="shared" si="50"/>
        <v>DISTRIBUCION VOLUMEN X CRITERIO (kg ó litros)Bebidas Zumo+Leche30-100MIL</v>
      </c>
      <c r="B3264" s="12" t="s">
        <v>119</v>
      </c>
      <c r="C3264" s="12" t="s">
        <v>168</v>
      </c>
      <c r="D3264" s="12" t="s">
        <v>13</v>
      </c>
      <c r="E3264" s="13">
        <v>24.939220818732771</v>
      </c>
      <c r="F3264" s="13">
        <v>25.754925319927846</v>
      </c>
      <c r="G3264" s="13">
        <v>29.455084030306068</v>
      </c>
      <c r="H3264" s="13">
        <v>28.439785762524334</v>
      </c>
      <c r="I3264" s="13">
        <v>0</v>
      </c>
      <c r="J3264" s="13">
        <v>0</v>
      </c>
      <c r="K3264" s="13">
        <v>0</v>
      </c>
      <c r="L3264" s="13">
        <v>0</v>
      </c>
      <c r="M3264" s="13">
        <v>0</v>
      </c>
      <c r="N3264" s="13"/>
      <c r="O3264" s="13"/>
    </row>
    <row r="3265" spans="1:15" x14ac:dyDescent="0.35">
      <c r="A3265" s="12" t="str">
        <f t="shared" si="50"/>
        <v>DISTRIBUCION VOLUMEN X CRITERIO (kg ó litros)Bebidas Zumo+Leche100-200MIL</v>
      </c>
      <c r="B3265" s="12" t="s">
        <v>119</v>
      </c>
      <c r="C3265" s="12" t="s">
        <v>168</v>
      </c>
      <c r="D3265" s="12" t="s">
        <v>14</v>
      </c>
      <c r="E3265" s="13">
        <v>5.8521928987574174</v>
      </c>
      <c r="F3265" s="13">
        <v>8.7683751255878342</v>
      </c>
      <c r="G3265" s="13">
        <v>10.652348605866356</v>
      </c>
      <c r="H3265" s="13">
        <v>4.7803004788174039</v>
      </c>
      <c r="I3265" s="13">
        <v>0</v>
      </c>
      <c r="J3265" s="13">
        <v>0</v>
      </c>
      <c r="K3265" s="13">
        <v>0</v>
      </c>
      <c r="L3265" s="13">
        <v>0</v>
      </c>
      <c r="M3265" s="13">
        <v>0</v>
      </c>
      <c r="N3265" s="13"/>
      <c r="O3265" s="13"/>
    </row>
    <row r="3266" spans="1:15" x14ac:dyDescent="0.35">
      <c r="A3266" s="12" t="str">
        <f t="shared" si="50"/>
        <v>DISTRIBUCION VOLUMEN X CRITERIO (kg ó litros)Bebidas Zumo+Leche200-500MIL</v>
      </c>
      <c r="B3266" s="12" t="s">
        <v>119</v>
      </c>
      <c r="C3266" s="12" t="s">
        <v>168</v>
      </c>
      <c r="D3266" s="12" t="s">
        <v>15</v>
      </c>
      <c r="E3266" s="13">
        <v>17.907711512945053</v>
      </c>
      <c r="F3266" s="13">
        <v>12.696617336762198</v>
      </c>
      <c r="G3266" s="13">
        <v>20.115860064563616</v>
      </c>
      <c r="H3266" s="13">
        <v>12.494058416196161</v>
      </c>
      <c r="I3266" s="13">
        <v>0</v>
      </c>
      <c r="J3266" s="13">
        <v>0</v>
      </c>
      <c r="K3266" s="13">
        <v>0</v>
      </c>
      <c r="L3266" s="13">
        <v>0</v>
      </c>
      <c r="M3266" s="13">
        <v>0</v>
      </c>
      <c r="N3266" s="13"/>
      <c r="O3266" s="13"/>
    </row>
    <row r="3267" spans="1:15" x14ac:dyDescent="0.35">
      <c r="A3267" s="12" t="str">
        <f t="shared" si="50"/>
        <v>DISTRIBUCION VOLUMEN X CRITERIO (kg ó litros)Bebidas Zumo+Leche&gt;500MIL</v>
      </c>
      <c r="B3267" s="12" t="s">
        <v>119</v>
      </c>
      <c r="C3267" s="12" t="s">
        <v>168</v>
      </c>
      <c r="D3267" s="12" t="s">
        <v>16</v>
      </c>
      <c r="E3267" s="13">
        <v>13.682289732430529</v>
      </c>
      <c r="F3267" s="13">
        <v>12.216555532339546</v>
      </c>
      <c r="G3267" s="13">
        <v>16.283952352558327</v>
      </c>
      <c r="H3267" s="13">
        <v>5.6780168455420021</v>
      </c>
      <c r="I3267" s="13">
        <v>0</v>
      </c>
      <c r="J3267" s="13">
        <v>0</v>
      </c>
      <c r="K3267" s="13">
        <v>0</v>
      </c>
      <c r="L3267" s="13">
        <v>0</v>
      </c>
      <c r="M3267" s="13">
        <v>0</v>
      </c>
      <c r="N3267" s="13"/>
      <c r="O3267" s="13"/>
    </row>
    <row r="3268" spans="1:15" x14ac:dyDescent="0.35">
      <c r="A3268" s="12" t="str">
        <f t="shared" ref="A3268:A3331" si="51">B3268&amp;C3268&amp;D3268</f>
        <v>DISTRIBUCION VOLUMEN X CRITERIO (kg ó litros)Bebidas Zumo+LecheDE 15 A 19 AÑOS</v>
      </c>
      <c r="B3268" s="12" t="s">
        <v>119</v>
      </c>
      <c r="C3268" s="12" t="s">
        <v>168</v>
      </c>
      <c r="D3268" s="12" t="s">
        <v>39</v>
      </c>
      <c r="E3268" s="13">
        <v>7.4334626687316137</v>
      </c>
      <c r="F3268" s="13">
        <v>20.953566036344494</v>
      </c>
      <c r="G3268" s="13">
        <v>3.9066691602331809</v>
      </c>
      <c r="H3268" s="13">
        <v>4.3021910778394883</v>
      </c>
      <c r="I3268" s="13">
        <v>0</v>
      </c>
      <c r="J3268" s="13">
        <v>0</v>
      </c>
      <c r="K3268" s="13">
        <v>0</v>
      </c>
      <c r="L3268" s="13">
        <v>0</v>
      </c>
      <c r="M3268" s="13">
        <v>0</v>
      </c>
      <c r="N3268" s="13"/>
      <c r="O3268" s="13"/>
    </row>
    <row r="3269" spans="1:15" x14ac:dyDescent="0.35">
      <c r="A3269" s="12" t="str">
        <f t="shared" si="51"/>
        <v>DISTRIBUCION VOLUMEN X CRITERIO (kg ó litros)Bebidas Zumo+LecheDE 20 A 24 AÑOS</v>
      </c>
      <c r="B3269" s="12" t="s">
        <v>119</v>
      </c>
      <c r="C3269" s="12" t="s">
        <v>168</v>
      </c>
      <c r="D3269" s="12" t="s">
        <v>40</v>
      </c>
      <c r="E3269" s="13">
        <v>5.251279679880076</v>
      </c>
      <c r="F3269" s="13">
        <v>7.0518338207879729</v>
      </c>
      <c r="G3269" s="13">
        <v>8.5503623558219566</v>
      </c>
      <c r="H3269" s="13">
        <v>9.5748377938726801</v>
      </c>
      <c r="I3269" s="13">
        <v>0</v>
      </c>
      <c r="J3269" s="13">
        <v>0</v>
      </c>
      <c r="K3269" s="13">
        <v>0</v>
      </c>
      <c r="L3269" s="13">
        <v>0</v>
      </c>
      <c r="M3269" s="13">
        <v>0</v>
      </c>
      <c r="N3269" s="13"/>
      <c r="O3269" s="13"/>
    </row>
    <row r="3270" spans="1:15" x14ac:dyDescent="0.35">
      <c r="A3270" s="12" t="str">
        <f t="shared" si="51"/>
        <v>DISTRIBUCION VOLUMEN X CRITERIO (kg ó litros)Bebidas Zumo+LecheDE 25 A 34 AÑOS</v>
      </c>
      <c r="B3270" s="12" t="s">
        <v>119</v>
      </c>
      <c r="C3270" s="12" t="s">
        <v>168</v>
      </c>
      <c r="D3270" s="12" t="s">
        <v>41</v>
      </c>
      <c r="E3270" s="13">
        <v>15.147811218804746</v>
      </c>
      <c r="F3270" s="13">
        <v>11.829043197919676</v>
      </c>
      <c r="G3270" s="13">
        <v>10.664971592779189</v>
      </c>
      <c r="H3270" s="13">
        <v>8.1025292854656765</v>
      </c>
      <c r="I3270" s="13">
        <v>0</v>
      </c>
      <c r="J3270" s="13">
        <v>0</v>
      </c>
      <c r="K3270" s="13">
        <v>0</v>
      </c>
      <c r="L3270" s="13">
        <v>0</v>
      </c>
      <c r="M3270" s="13">
        <v>0</v>
      </c>
      <c r="N3270" s="13"/>
      <c r="O3270" s="13"/>
    </row>
    <row r="3271" spans="1:15" x14ac:dyDescent="0.35">
      <c r="A3271" s="12" t="str">
        <f t="shared" si="51"/>
        <v>DISTRIBUCION VOLUMEN X CRITERIO (kg ó litros)Bebidas Zumo+LecheDE 35 A 49 AÑOS</v>
      </c>
      <c r="B3271" s="12" t="s">
        <v>119</v>
      </c>
      <c r="C3271" s="12" t="s">
        <v>168</v>
      </c>
      <c r="D3271" s="12" t="s">
        <v>42</v>
      </c>
      <c r="E3271" s="13">
        <v>27.255009148456029</v>
      </c>
      <c r="F3271" s="13">
        <v>21.579213761005914</v>
      </c>
      <c r="G3271" s="13">
        <v>25.285710099223568</v>
      </c>
      <c r="H3271" s="13">
        <v>18.653066532574663</v>
      </c>
      <c r="I3271" s="13">
        <v>0</v>
      </c>
      <c r="J3271" s="13">
        <v>0</v>
      </c>
      <c r="K3271" s="13">
        <v>0</v>
      </c>
      <c r="L3271" s="13">
        <v>0</v>
      </c>
      <c r="M3271" s="13">
        <v>0</v>
      </c>
      <c r="N3271" s="13"/>
      <c r="O3271" s="13"/>
    </row>
    <row r="3272" spans="1:15" x14ac:dyDescent="0.35">
      <c r="A3272" s="12" t="str">
        <f t="shared" si="51"/>
        <v>DISTRIBUCION VOLUMEN X CRITERIO (kg ó litros)Bebidas Zumo+LecheDE 50 A 59 AÑOS</v>
      </c>
      <c r="B3272" s="12" t="s">
        <v>119</v>
      </c>
      <c r="C3272" s="12" t="s">
        <v>168</v>
      </c>
      <c r="D3272" s="12" t="s">
        <v>43</v>
      </c>
      <c r="E3272" s="13">
        <v>26.639987670134246</v>
      </c>
      <c r="F3272" s="13">
        <v>25.158093871780245</v>
      </c>
      <c r="G3272" s="13">
        <v>24.498659350971881</v>
      </c>
      <c r="H3272" s="13">
        <v>35.910975973234081</v>
      </c>
      <c r="I3272" s="13">
        <v>0</v>
      </c>
      <c r="J3272" s="13">
        <v>0</v>
      </c>
      <c r="K3272" s="13">
        <v>0</v>
      </c>
      <c r="L3272" s="13">
        <v>0</v>
      </c>
      <c r="M3272" s="13">
        <v>0</v>
      </c>
      <c r="N3272" s="13"/>
      <c r="O3272" s="13"/>
    </row>
    <row r="3273" spans="1:15" x14ac:dyDescent="0.35">
      <c r="A3273" s="12" t="str">
        <f t="shared" si="51"/>
        <v>DISTRIBUCION VOLUMEN X CRITERIO (kg ó litros)Bebidas Zumo+LecheDE 60 A 75 AÑOS</v>
      </c>
      <c r="B3273" s="12" t="s">
        <v>119</v>
      </c>
      <c r="C3273" s="12" t="s">
        <v>168</v>
      </c>
      <c r="D3273" s="12" t="s">
        <v>44</v>
      </c>
      <c r="E3273" s="13">
        <v>18.272450276393016</v>
      </c>
      <c r="F3273" s="13">
        <v>13.428244466982614</v>
      </c>
      <c r="G3273" s="13">
        <v>27.0936188196589</v>
      </c>
      <c r="H3273" s="13">
        <v>23.456394827818897</v>
      </c>
      <c r="I3273" s="13">
        <v>0</v>
      </c>
      <c r="J3273" s="13">
        <v>0</v>
      </c>
      <c r="K3273" s="13">
        <v>0</v>
      </c>
      <c r="L3273" s="13">
        <v>0</v>
      </c>
      <c r="M3273" s="13">
        <v>0</v>
      </c>
      <c r="N3273" s="13"/>
      <c r="O3273" s="13"/>
    </row>
    <row r="3274" spans="1:15" x14ac:dyDescent="0.35">
      <c r="A3274" s="12" t="str">
        <f t="shared" si="51"/>
        <v>DISTRIBUCION VOLUMEN X CRITERIO (kg ó litros)Bebidas Zumo+LecheALTA Y MEDIA ALTA</v>
      </c>
      <c r="B3274" s="12" t="s">
        <v>119</v>
      </c>
      <c r="C3274" s="12" t="s">
        <v>168</v>
      </c>
      <c r="D3274" s="12" t="s">
        <v>17</v>
      </c>
      <c r="E3274" s="13">
        <v>22.602698095536475</v>
      </c>
      <c r="F3274" s="13">
        <v>31.607737086792444</v>
      </c>
      <c r="G3274" s="13">
        <v>26.74655274408526</v>
      </c>
      <c r="H3274" s="13">
        <v>12.853779729472242</v>
      </c>
      <c r="I3274" s="13">
        <v>0</v>
      </c>
      <c r="J3274" s="13">
        <v>0</v>
      </c>
      <c r="K3274" s="13">
        <v>0</v>
      </c>
      <c r="L3274" s="13">
        <v>0</v>
      </c>
      <c r="M3274" s="13">
        <v>0</v>
      </c>
      <c r="N3274" s="13"/>
      <c r="O3274" s="13"/>
    </row>
    <row r="3275" spans="1:15" x14ac:dyDescent="0.35">
      <c r="A3275" s="12" t="str">
        <f t="shared" si="51"/>
        <v>DISTRIBUCION VOLUMEN X CRITERIO (kg ó litros)Bebidas Zumo+LecheMEDIA</v>
      </c>
      <c r="B3275" s="12" t="s">
        <v>119</v>
      </c>
      <c r="C3275" s="12" t="s">
        <v>168</v>
      </c>
      <c r="D3275" s="12" t="s">
        <v>18</v>
      </c>
      <c r="E3275" s="13">
        <v>27.556923678322853</v>
      </c>
      <c r="F3275" s="13">
        <v>31.224475143114962</v>
      </c>
      <c r="G3275" s="13">
        <v>37.098795996122554</v>
      </c>
      <c r="H3275" s="13">
        <v>25.592044164529039</v>
      </c>
      <c r="I3275" s="13">
        <v>0</v>
      </c>
      <c r="J3275" s="13">
        <v>0</v>
      </c>
      <c r="K3275" s="13">
        <v>0</v>
      </c>
      <c r="L3275" s="13">
        <v>0</v>
      </c>
      <c r="M3275" s="13">
        <v>0</v>
      </c>
      <c r="N3275" s="13"/>
      <c r="O3275" s="13"/>
    </row>
    <row r="3276" spans="1:15" x14ac:dyDescent="0.35">
      <c r="A3276" s="12" t="str">
        <f t="shared" si="51"/>
        <v>DISTRIBUCION VOLUMEN X CRITERIO (kg ó litros)Bebidas Zumo+LecheMEDIA BAJA</v>
      </c>
      <c r="B3276" s="12" t="s">
        <v>119</v>
      </c>
      <c r="C3276" s="12" t="s">
        <v>168</v>
      </c>
      <c r="D3276" s="12" t="s">
        <v>19</v>
      </c>
      <c r="E3276" s="13">
        <v>19.628864891125001</v>
      </c>
      <c r="F3276" s="13">
        <v>13.024987954434367</v>
      </c>
      <c r="G3276" s="13">
        <v>12.186232510304793</v>
      </c>
      <c r="H3276" s="13">
        <v>21.609176700761484</v>
      </c>
      <c r="I3276" s="13">
        <v>0</v>
      </c>
      <c r="J3276" s="13">
        <v>0</v>
      </c>
      <c r="K3276" s="13">
        <v>0</v>
      </c>
      <c r="L3276" s="13">
        <v>0</v>
      </c>
      <c r="M3276" s="13">
        <v>0</v>
      </c>
      <c r="N3276" s="13"/>
      <c r="O3276" s="13"/>
    </row>
    <row r="3277" spans="1:15" x14ac:dyDescent="0.35">
      <c r="A3277" s="12" t="str">
        <f t="shared" si="51"/>
        <v>DISTRIBUCION VOLUMEN X CRITERIO (kg ó litros)Bebidas Zumo+LecheBAJA</v>
      </c>
      <c r="B3277" s="12" t="s">
        <v>119</v>
      </c>
      <c r="C3277" s="12" t="s">
        <v>168</v>
      </c>
      <c r="D3277" s="12" t="s">
        <v>20</v>
      </c>
      <c r="E3277" s="13">
        <v>30.21151333501567</v>
      </c>
      <c r="F3277" s="13">
        <v>24.142803224326926</v>
      </c>
      <c r="G3277" s="13">
        <v>23.968419276247765</v>
      </c>
      <c r="H3277" s="13">
        <v>39.944988263163033</v>
      </c>
      <c r="I3277" s="13">
        <v>0</v>
      </c>
      <c r="J3277" s="13">
        <v>0</v>
      </c>
      <c r="K3277" s="13">
        <v>0</v>
      </c>
      <c r="L3277" s="13">
        <v>0</v>
      </c>
      <c r="M3277" s="13">
        <v>0</v>
      </c>
      <c r="N3277" s="13"/>
      <c r="O3277" s="13"/>
    </row>
    <row r="3278" spans="1:15" x14ac:dyDescent="0.35">
      <c r="A3278" s="12" t="str">
        <f t="shared" si="51"/>
        <v>DISTRIBUCION VOLUMEN X CRITERIO (kg ó litros)Bebidas Zumo+LecheHOMBRE</v>
      </c>
      <c r="B3278" s="12" t="s">
        <v>119</v>
      </c>
      <c r="C3278" s="12" t="s">
        <v>168</v>
      </c>
      <c r="D3278" s="12" t="s">
        <v>21</v>
      </c>
      <c r="E3278" s="13">
        <v>37.067312780190946</v>
      </c>
      <c r="F3278" s="13">
        <v>34.507556803035243</v>
      </c>
      <c r="G3278" s="13">
        <v>37.542780711433075</v>
      </c>
      <c r="H3278" s="13">
        <v>53.996527181289331</v>
      </c>
      <c r="I3278" s="13">
        <v>0</v>
      </c>
      <c r="J3278" s="13">
        <v>0</v>
      </c>
      <c r="K3278" s="13">
        <v>0</v>
      </c>
      <c r="L3278" s="13">
        <v>0</v>
      </c>
      <c r="M3278" s="13">
        <v>0</v>
      </c>
      <c r="N3278" s="13"/>
      <c r="O3278" s="13"/>
    </row>
    <row r="3279" spans="1:15" x14ac:dyDescent="0.35">
      <c r="A3279" s="12" t="str">
        <f t="shared" si="51"/>
        <v>DISTRIBUCION VOLUMEN X CRITERIO (kg ó litros)Bebidas Zumo+LecheMUJER</v>
      </c>
      <c r="B3279" s="12" t="s">
        <v>119</v>
      </c>
      <c r="C3279" s="12" t="s">
        <v>168</v>
      </c>
      <c r="D3279" s="12" t="s">
        <v>22</v>
      </c>
      <c r="E3279" s="13">
        <v>62.93268871555037</v>
      </c>
      <c r="F3279" s="13">
        <v>65.492451475160181</v>
      </c>
      <c r="G3279" s="13">
        <v>62.457215250070796</v>
      </c>
      <c r="H3279" s="13">
        <v>46.003464382153183</v>
      </c>
      <c r="I3279" s="13">
        <v>0</v>
      </c>
      <c r="J3279" s="13">
        <v>0</v>
      </c>
      <c r="K3279" s="13">
        <v>0</v>
      </c>
      <c r="L3279" s="13">
        <v>0</v>
      </c>
      <c r="M3279" s="13">
        <v>0</v>
      </c>
      <c r="N3279" s="13"/>
      <c r="O3279" s="13"/>
    </row>
    <row r="3280" spans="1:15" x14ac:dyDescent="0.35">
      <c r="A3280" s="12" t="str">
        <f t="shared" si="51"/>
        <v>DISTRIBUCION VOLUMEN X CRITERIO (kg ó litros)RestoT.ESPAÑA</v>
      </c>
      <c r="B3280" s="12" t="s">
        <v>119</v>
      </c>
      <c r="C3280" s="12" t="s">
        <v>78</v>
      </c>
      <c r="D3280" s="12" t="s">
        <v>36</v>
      </c>
      <c r="E3280" s="13">
        <v>100</v>
      </c>
      <c r="F3280" s="13">
        <v>100</v>
      </c>
      <c r="G3280" s="13">
        <v>100</v>
      </c>
      <c r="H3280" s="13">
        <v>100</v>
      </c>
      <c r="I3280" s="13">
        <v>0</v>
      </c>
      <c r="J3280" s="13">
        <v>0</v>
      </c>
      <c r="K3280" s="13">
        <v>0</v>
      </c>
      <c r="L3280" s="13">
        <v>0</v>
      </c>
      <c r="M3280" s="13">
        <v>0</v>
      </c>
      <c r="N3280" s="13"/>
      <c r="O3280" s="13"/>
    </row>
    <row r="3281" spans="1:15" x14ac:dyDescent="0.35">
      <c r="A3281" s="12" t="str">
        <f t="shared" si="51"/>
        <v>DISTRIBUCION VOLUMEN X CRITERIO (kg ó litros)RestoBCN AM</v>
      </c>
      <c r="B3281" s="12" t="s">
        <v>119</v>
      </c>
      <c r="C3281" s="12" t="s">
        <v>78</v>
      </c>
      <c r="D3281" s="12" t="s">
        <v>1</v>
      </c>
      <c r="E3281" s="13">
        <v>9.1448144082000926</v>
      </c>
      <c r="F3281" s="13">
        <v>7.5007697014069246</v>
      </c>
      <c r="G3281" s="13">
        <v>5.65980835825789</v>
      </c>
      <c r="H3281" s="13">
        <v>10.430239772837908</v>
      </c>
      <c r="I3281" s="13">
        <v>0</v>
      </c>
      <c r="J3281" s="13">
        <v>0</v>
      </c>
      <c r="K3281" s="13">
        <v>0</v>
      </c>
      <c r="L3281" s="13">
        <v>0</v>
      </c>
      <c r="M3281" s="13">
        <v>0</v>
      </c>
      <c r="N3281" s="13"/>
      <c r="O3281" s="13"/>
    </row>
    <row r="3282" spans="1:15" x14ac:dyDescent="0.35">
      <c r="A3282" s="12" t="str">
        <f t="shared" si="51"/>
        <v>DISTRIBUCION VOLUMEN X CRITERIO (kg ó litros)RestoREST.CAT ARAGON</v>
      </c>
      <c r="B3282" s="12" t="s">
        <v>119</v>
      </c>
      <c r="C3282" s="12" t="s">
        <v>78</v>
      </c>
      <c r="D3282" s="12" t="s">
        <v>2</v>
      </c>
      <c r="E3282" s="13">
        <v>9.0821817629808983</v>
      </c>
      <c r="F3282" s="13">
        <v>11.297209186810267</v>
      </c>
      <c r="G3282" s="13">
        <v>12.80446151620605</v>
      </c>
      <c r="H3282" s="13">
        <v>9.9292185528749766</v>
      </c>
      <c r="I3282" s="13">
        <v>0</v>
      </c>
      <c r="J3282" s="13">
        <v>0</v>
      </c>
      <c r="K3282" s="13">
        <v>0</v>
      </c>
      <c r="L3282" s="13">
        <v>0</v>
      </c>
      <c r="M3282" s="13">
        <v>0</v>
      </c>
      <c r="N3282" s="13"/>
      <c r="O3282" s="13"/>
    </row>
    <row r="3283" spans="1:15" x14ac:dyDescent="0.35">
      <c r="A3283" s="12" t="str">
        <f t="shared" si="51"/>
        <v>DISTRIBUCION VOLUMEN X CRITERIO (kg ó litros)RestoLEVANTE</v>
      </c>
      <c r="B3283" s="12" t="s">
        <v>119</v>
      </c>
      <c r="C3283" s="12" t="s">
        <v>78</v>
      </c>
      <c r="D3283" s="12" t="s">
        <v>3</v>
      </c>
      <c r="E3283" s="13">
        <v>8.6773556276480139</v>
      </c>
      <c r="F3283" s="13">
        <v>6.8950982370385212</v>
      </c>
      <c r="G3283" s="13">
        <v>11.222243774671403</v>
      </c>
      <c r="H3283" s="13">
        <v>10.862180566826989</v>
      </c>
      <c r="I3283" s="13">
        <v>0</v>
      </c>
      <c r="J3283" s="13">
        <v>0</v>
      </c>
      <c r="K3283" s="13">
        <v>0</v>
      </c>
      <c r="L3283" s="13">
        <v>0</v>
      </c>
      <c r="M3283" s="13">
        <v>0</v>
      </c>
      <c r="N3283" s="13"/>
      <c r="O3283" s="13"/>
    </row>
    <row r="3284" spans="1:15" x14ac:dyDescent="0.35">
      <c r="A3284" s="12" t="str">
        <f t="shared" si="51"/>
        <v>DISTRIBUCION VOLUMEN X CRITERIO (kg ó litros)RestoANDALUCIA</v>
      </c>
      <c r="B3284" s="12" t="s">
        <v>119</v>
      </c>
      <c r="C3284" s="12" t="s">
        <v>78</v>
      </c>
      <c r="D3284" s="12" t="s">
        <v>4</v>
      </c>
      <c r="E3284" s="13">
        <v>27.15818104035052</v>
      </c>
      <c r="F3284" s="13">
        <v>25.702658582086912</v>
      </c>
      <c r="G3284" s="13">
        <v>27.462685740153358</v>
      </c>
      <c r="H3284" s="13">
        <v>27.386782740322257</v>
      </c>
      <c r="I3284" s="13">
        <v>0</v>
      </c>
      <c r="J3284" s="13">
        <v>0</v>
      </c>
      <c r="K3284" s="13">
        <v>0</v>
      </c>
      <c r="L3284" s="13">
        <v>0</v>
      </c>
      <c r="M3284" s="13">
        <v>0</v>
      </c>
      <c r="N3284" s="13"/>
      <c r="O3284" s="13"/>
    </row>
    <row r="3285" spans="1:15" x14ac:dyDescent="0.35">
      <c r="A3285" s="12" t="str">
        <f t="shared" si="51"/>
        <v>DISTRIBUCION VOLUMEN X CRITERIO (kg ó litros)RestoMDD AM</v>
      </c>
      <c r="B3285" s="12" t="s">
        <v>119</v>
      </c>
      <c r="C3285" s="12" t="s">
        <v>78</v>
      </c>
      <c r="D3285" s="12" t="s">
        <v>5</v>
      </c>
      <c r="E3285" s="13">
        <v>16.720978003222534</v>
      </c>
      <c r="F3285" s="13">
        <v>18.965021194055073</v>
      </c>
      <c r="G3285" s="13">
        <v>20.066453331696753</v>
      </c>
      <c r="H3285" s="13">
        <v>16.732369988408433</v>
      </c>
      <c r="I3285" s="13">
        <v>0</v>
      </c>
      <c r="J3285" s="13">
        <v>0</v>
      </c>
      <c r="K3285" s="13">
        <v>0</v>
      </c>
      <c r="L3285" s="13">
        <v>0</v>
      </c>
      <c r="M3285" s="13">
        <v>0</v>
      </c>
      <c r="N3285" s="13"/>
      <c r="O3285" s="13"/>
    </row>
    <row r="3286" spans="1:15" x14ac:dyDescent="0.35">
      <c r="A3286" s="12" t="str">
        <f t="shared" si="51"/>
        <v>DISTRIBUCION VOLUMEN X CRITERIO (kg ó litros)RestoRTO CENTRO</v>
      </c>
      <c r="B3286" s="12" t="s">
        <v>119</v>
      </c>
      <c r="C3286" s="12" t="s">
        <v>78</v>
      </c>
      <c r="D3286" s="12" t="s">
        <v>6</v>
      </c>
      <c r="E3286" s="13">
        <v>10.539247894517299</v>
      </c>
      <c r="F3286" s="13">
        <v>11.272084594921962</v>
      </c>
      <c r="G3286" s="13">
        <v>9.8400761712837603</v>
      </c>
      <c r="H3286" s="13">
        <v>9.552524066600105</v>
      </c>
      <c r="I3286" s="13">
        <v>0</v>
      </c>
      <c r="J3286" s="13">
        <v>0</v>
      </c>
      <c r="K3286" s="13">
        <v>0</v>
      </c>
      <c r="L3286" s="13">
        <v>0</v>
      </c>
      <c r="M3286" s="13">
        <v>0</v>
      </c>
      <c r="N3286" s="13"/>
      <c r="O3286" s="13"/>
    </row>
    <row r="3287" spans="1:15" x14ac:dyDescent="0.35">
      <c r="A3287" s="12" t="str">
        <f t="shared" si="51"/>
        <v>DISTRIBUCION VOLUMEN X CRITERIO (kg ó litros)RestoNORTE-CENTRO</v>
      </c>
      <c r="B3287" s="12" t="s">
        <v>119</v>
      </c>
      <c r="C3287" s="12" t="s">
        <v>78</v>
      </c>
      <c r="D3287" s="12" t="s">
        <v>7</v>
      </c>
      <c r="E3287" s="13">
        <v>8.1103230769254999</v>
      </c>
      <c r="F3287" s="13">
        <v>11.230458065561031</v>
      </c>
      <c r="G3287" s="13">
        <v>7.8394350098980947</v>
      </c>
      <c r="H3287" s="13">
        <v>6.7408547180389462</v>
      </c>
      <c r="I3287" s="13">
        <v>0</v>
      </c>
      <c r="J3287" s="13">
        <v>0</v>
      </c>
      <c r="K3287" s="13">
        <v>0</v>
      </c>
      <c r="L3287" s="13">
        <v>0</v>
      </c>
      <c r="M3287" s="13">
        <v>0</v>
      </c>
      <c r="N3287" s="13"/>
      <c r="O3287" s="13"/>
    </row>
    <row r="3288" spans="1:15" x14ac:dyDescent="0.35">
      <c r="A3288" s="12" t="str">
        <f t="shared" si="51"/>
        <v>DISTRIBUCION VOLUMEN X CRITERIO (kg ó litros)RestoNOROESTE</v>
      </c>
      <c r="B3288" s="12" t="s">
        <v>119</v>
      </c>
      <c r="C3288" s="12" t="s">
        <v>78</v>
      </c>
      <c r="D3288" s="12" t="s">
        <v>8</v>
      </c>
      <c r="E3288" s="13">
        <v>10.566921151856338</v>
      </c>
      <c r="F3288" s="13">
        <v>7.1367083904409574</v>
      </c>
      <c r="G3288" s="13">
        <v>5.1048360646703328</v>
      </c>
      <c r="H3288" s="13">
        <v>8.3658236856153199</v>
      </c>
      <c r="I3288" s="13">
        <v>0</v>
      </c>
      <c r="J3288" s="13">
        <v>0</v>
      </c>
      <c r="K3288" s="13">
        <v>0</v>
      </c>
      <c r="L3288" s="13">
        <v>0</v>
      </c>
      <c r="M3288" s="13">
        <v>0</v>
      </c>
      <c r="N3288" s="13"/>
      <c r="O3288" s="13"/>
    </row>
    <row r="3289" spans="1:15" x14ac:dyDescent="0.35">
      <c r="A3289" s="12" t="str">
        <f t="shared" si="51"/>
        <v>DISTRIBUCION VOLUMEN X CRITERIO (kg ó litros)Resto&lt;2MIL</v>
      </c>
      <c r="B3289" s="12" t="s">
        <v>119</v>
      </c>
      <c r="C3289" s="12" t="s">
        <v>78</v>
      </c>
      <c r="D3289" s="12" t="s">
        <v>9</v>
      </c>
      <c r="E3289" s="13">
        <v>5.1360083048328127</v>
      </c>
      <c r="F3289" s="13">
        <v>2.9656833328160381</v>
      </c>
      <c r="G3289" s="13">
        <v>5.4474035056406533</v>
      </c>
      <c r="H3289" s="13">
        <v>3.4823632153816773</v>
      </c>
      <c r="I3289" s="13">
        <v>0</v>
      </c>
      <c r="J3289" s="13">
        <v>0</v>
      </c>
      <c r="K3289" s="13">
        <v>0</v>
      </c>
      <c r="L3289" s="13">
        <v>0</v>
      </c>
      <c r="M3289" s="13">
        <v>0</v>
      </c>
      <c r="N3289" s="13"/>
      <c r="O3289" s="13"/>
    </row>
    <row r="3290" spans="1:15" x14ac:dyDescent="0.35">
      <c r="A3290" s="12" t="str">
        <f t="shared" si="51"/>
        <v>DISTRIBUCION VOLUMEN X CRITERIO (kg ó litros)Resto2-5MIL</v>
      </c>
      <c r="B3290" s="12" t="s">
        <v>119</v>
      </c>
      <c r="C3290" s="12" t="s">
        <v>78</v>
      </c>
      <c r="D3290" s="12" t="s">
        <v>10</v>
      </c>
      <c r="E3290" s="13">
        <v>4.1130751404810715</v>
      </c>
      <c r="F3290" s="13">
        <v>6.9633328974498854</v>
      </c>
      <c r="G3290" s="13">
        <v>3.6346743533779908</v>
      </c>
      <c r="H3290" s="13">
        <v>6.1238431219067344</v>
      </c>
      <c r="I3290" s="13">
        <v>0</v>
      </c>
      <c r="J3290" s="13">
        <v>0</v>
      </c>
      <c r="K3290" s="13">
        <v>0</v>
      </c>
      <c r="L3290" s="13">
        <v>0</v>
      </c>
      <c r="M3290" s="13">
        <v>0</v>
      </c>
      <c r="N3290" s="13"/>
      <c r="O3290" s="13"/>
    </row>
    <row r="3291" spans="1:15" x14ac:dyDescent="0.35">
      <c r="A3291" s="12" t="str">
        <f t="shared" si="51"/>
        <v>DISTRIBUCION VOLUMEN X CRITERIO (kg ó litros)Resto5-10MIL</v>
      </c>
      <c r="B3291" s="12" t="s">
        <v>119</v>
      </c>
      <c r="C3291" s="12" t="s">
        <v>78</v>
      </c>
      <c r="D3291" s="12" t="s">
        <v>11</v>
      </c>
      <c r="E3291" s="13">
        <v>7.905076380617972</v>
      </c>
      <c r="F3291" s="13">
        <v>8.9900302664859506</v>
      </c>
      <c r="G3291" s="13">
        <v>7.517045283059268</v>
      </c>
      <c r="H3291" s="13">
        <v>10.829049128869194</v>
      </c>
      <c r="I3291" s="13">
        <v>0</v>
      </c>
      <c r="J3291" s="13">
        <v>0</v>
      </c>
      <c r="K3291" s="13">
        <v>0</v>
      </c>
      <c r="L3291" s="13">
        <v>0</v>
      </c>
      <c r="M3291" s="13">
        <v>0</v>
      </c>
      <c r="N3291" s="13"/>
      <c r="O3291" s="13"/>
    </row>
    <row r="3292" spans="1:15" x14ac:dyDescent="0.35">
      <c r="A3292" s="12" t="str">
        <f t="shared" si="51"/>
        <v>DISTRIBUCION VOLUMEN X CRITERIO (kg ó litros)Resto10-30MIL</v>
      </c>
      <c r="B3292" s="12" t="s">
        <v>119</v>
      </c>
      <c r="C3292" s="12" t="s">
        <v>78</v>
      </c>
      <c r="D3292" s="12" t="s">
        <v>12</v>
      </c>
      <c r="E3292" s="13">
        <v>26.163142360417563</v>
      </c>
      <c r="F3292" s="13">
        <v>19.591423356443961</v>
      </c>
      <c r="G3292" s="13">
        <v>17.000603624600551</v>
      </c>
      <c r="H3292" s="13">
        <v>18.318525006942892</v>
      </c>
      <c r="I3292" s="13">
        <v>0</v>
      </c>
      <c r="J3292" s="13">
        <v>0</v>
      </c>
      <c r="K3292" s="13">
        <v>0</v>
      </c>
      <c r="L3292" s="13">
        <v>0</v>
      </c>
      <c r="M3292" s="13">
        <v>0</v>
      </c>
      <c r="N3292" s="13"/>
      <c r="O3292" s="13"/>
    </row>
    <row r="3293" spans="1:15" x14ac:dyDescent="0.35">
      <c r="A3293" s="12" t="str">
        <f t="shared" si="51"/>
        <v>DISTRIBUCION VOLUMEN X CRITERIO (kg ó litros)Resto30-100MIL</v>
      </c>
      <c r="B3293" s="12" t="s">
        <v>119</v>
      </c>
      <c r="C3293" s="12" t="s">
        <v>78</v>
      </c>
      <c r="D3293" s="12" t="s">
        <v>13</v>
      </c>
      <c r="E3293" s="13">
        <v>16.236028256380362</v>
      </c>
      <c r="F3293" s="13">
        <v>18.295813074838126</v>
      </c>
      <c r="G3293" s="13">
        <v>21.658403812292285</v>
      </c>
      <c r="H3293" s="13">
        <v>19.557460049349185</v>
      </c>
      <c r="I3293" s="13">
        <v>0</v>
      </c>
      <c r="J3293" s="13">
        <v>0</v>
      </c>
      <c r="K3293" s="13">
        <v>0</v>
      </c>
      <c r="L3293" s="13">
        <v>0</v>
      </c>
      <c r="M3293" s="13">
        <v>0</v>
      </c>
      <c r="N3293" s="13"/>
      <c r="O3293" s="13"/>
    </row>
    <row r="3294" spans="1:15" x14ac:dyDescent="0.35">
      <c r="A3294" s="12" t="str">
        <f t="shared" si="51"/>
        <v>DISTRIBUCION VOLUMEN X CRITERIO (kg ó litros)Resto100-200MIL</v>
      </c>
      <c r="B3294" s="12" t="s">
        <v>119</v>
      </c>
      <c r="C3294" s="12" t="s">
        <v>78</v>
      </c>
      <c r="D3294" s="12" t="s">
        <v>14</v>
      </c>
      <c r="E3294" s="13">
        <v>9.3465552584154228</v>
      </c>
      <c r="F3294" s="13">
        <v>8.820232010147242</v>
      </c>
      <c r="G3294" s="13">
        <v>11.174302798185469</v>
      </c>
      <c r="H3294" s="13">
        <v>9.2283272954298869</v>
      </c>
      <c r="I3294" s="13">
        <v>0</v>
      </c>
      <c r="J3294" s="13">
        <v>0</v>
      </c>
      <c r="K3294" s="13">
        <v>0</v>
      </c>
      <c r="L3294" s="13">
        <v>0</v>
      </c>
      <c r="M3294" s="13">
        <v>0</v>
      </c>
      <c r="N3294" s="13"/>
      <c r="O3294" s="13"/>
    </row>
    <row r="3295" spans="1:15" x14ac:dyDescent="0.35">
      <c r="A3295" s="12" t="str">
        <f t="shared" si="51"/>
        <v>DISTRIBUCION VOLUMEN X CRITERIO (kg ó litros)Resto200-500MIL</v>
      </c>
      <c r="B3295" s="12" t="s">
        <v>119</v>
      </c>
      <c r="C3295" s="12" t="s">
        <v>78</v>
      </c>
      <c r="D3295" s="12" t="s">
        <v>15</v>
      </c>
      <c r="E3295" s="13">
        <v>14.794217394854508</v>
      </c>
      <c r="F3295" s="13">
        <v>14.585354718654871</v>
      </c>
      <c r="G3295" s="13">
        <v>14.131503939650747</v>
      </c>
      <c r="H3295" s="13">
        <v>16.487780879089705</v>
      </c>
      <c r="I3295" s="13">
        <v>0</v>
      </c>
      <c r="J3295" s="13">
        <v>0</v>
      </c>
      <c r="K3295" s="13">
        <v>0</v>
      </c>
      <c r="L3295" s="13">
        <v>0</v>
      </c>
      <c r="M3295" s="13">
        <v>0</v>
      </c>
      <c r="N3295" s="13"/>
      <c r="O3295" s="13"/>
    </row>
    <row r="3296" spans="1:15" x14ac:dyDescent="0.35">
      <c r="A3296" s="12" t="str">
        <f t="shared" si="51"/>
        <v>DISTRIBUCION VOLUMEN X CRITERIO (kg ó litros)Resto&gt;500MIL</v>
      </c>
      <c r="B3296" s="12" t="s">
        <v>119</v>
      </c>
      <c r="C3296" s="12" t="s">
        <v>78</v>
      </c>
      <c r="D3296" s="12" t="s">
        <v>16</v>
      </c>
      <c r="E3296" s="13">
        <v>16.30589724812026</v>
      </c>
      <c r="F3296" s="13">
        <v>19.788136137070744</v>
      </c>
      <c r="G3296" s="13">
        <v>19.4360580415245</v>
      </c>
      <c r="H3296" s="13">
        <v>15.97264561393793</v>
      </c>
      <c r="I3296" s="13">
        <v>0</v>
      </c>
      <c r="J3296" s="13">
        <v>0</v>
      </c>
      <c r="K3296" s="13">
        <v>0</v>
      </c>
      <c r="L3296" s="13">
        <v>0</v>
      </c>
      <c r="M3296" s="13">
        <v>0</v>
      </c>
      <c r="N3296" s="13"/>
      <c r="O3296" s="13"/>
    </row>
    <row r="3297" spans="1:15" x14ac:dyDescent="0.35">
      <c r="A3297" s="12" t="str">
        <f t="shared" si="51"/>
        <v>DISTRIBUCION VOLUMEN X CRITERIO (kg ó litros)RestoDE 15 A 19 AÑOS</v>
      </c>
      <c r="B3297" s="12" t="s">
        <v>119</v>
      </c>
      <c r="C3297" s="12" t="s">
        <v>78</v>
      </c>
      <c r="D3297" s="12" t="s">
        <v>39</v>
      </c>
      <c r="E3297" s="13">
        <v>6.101618212116656</v>
      </c>
      <c r="F3297" s="13">
        <v>6.2380294314263267</v>
      </c>
      <c r="G3297" s="13">
        <v>9.0412466298665226</v>
      </c>
      <c r="H3297" s="13">
        <v>5.3430632276912604</v>
      </c>
      <c r="I3297" s="13">
        <v>0</v>
      </c>
      <c r="J3297" s="13">
        <v>0</v>
      </c>
      <c r="K3297" s="13">
        <v>0</v>
      </c>
      <c r="L3297" s="13">
        <v>0</v>
      </c>
      <c r="M3297" s="13">
        <v>0</v>
      </c>
      <c r="N3297" s="13"/>
      <c r="O3297" s="13"/>
    </row>
    <row r="3298" spans="1:15" x14ac:dyDescent="0.35">
      <c r="A3298" s="12" t="str">
        <f t="shared" si="51"/>
        <v>DISTRIBUCION VOLUMEN X CRITERIO (kg ó litros)RestoDE 20 A 24 AÑOS</v>
      </c>
      <c r="B3298" s="12" t="s">
        <v>119</v>
      </c>
      <c r="C3298" s="12" t="s">
        <v>78</v>
      </c>
      <c r="D3298" s="12" t="s">
        <v>40</v>
      </c>
      <c r="E3298" s="13">
        <v>8.7520059988518994</v>
      </c>
      <c r="F3298" s="13">
        <v>9.1227717262267038</v>
      </c>
      <c r="G3298" s="13">
        <v>7.9136112419171551</v>
      </c>
      <c r="H3298" s="13">
        <v>8.3762706545887724</v>
      </c>
      <c r="I3298" s="13">
        <v>0</v>
      </c>
      <c r="J3298" s="13">
        <v>0</v>
      </c>
      <c r="K3298" s="13">
        <v>0</v>
      </c>
      <c r="L3298" s="13">
        <v>0</v>
      </c>
      <c r="M3298" s="13">
        <v>0</v>
      </c>
      <c r="N3298" s="13"/>
      <c r="O3298" s="13"/>
    </row>
    <row r="3299" spans="1:15" x14ac:dyDescent="0.35">
      <c r="A3299" s="12" t="str">
        <f t="shared" si="51"/>
        <v>DISTRIBUCION VOLUMEN X CRITERIO (kg ó litros)RestoDE 25 A 34 AÑOS</v>
      </c>
      <c r="B3299" s="12" t="s">
        <v>119</v>
      </c>
      <c r="C3299" s="12" t="s">
        <v>78</v>
      </c>
      <c r="D3299" s="12" t="s">
        <v>41</v>
      </c>
      <c r="E3299" s="13">
        <v>16.804425757758327</v>
      </c>
      <c r="F3299" s="13">
        <v>17.397845948807294</v>
      </c>
      <c r="G3299" s="13">
        <v>13.862413806998985</v>
      </c>
      <c r="H3299" s="13">
        <v>18.04479708166738</v>
      </c>
      <c r="I3299" s="13">
        <v>0</v>
      </c>
      <c r="J3299" s="13">
        <v>0</v>
      </c>
      <c r="K3299" s="13">
        <v>0</v>
      </c>
      <c r="L3299" s="13">
        <v>0</v>
      </c>
      <c r="M3299" s="13">
        <v>0</v>
      </c>
      <c r="N3299" s="13"/>
      <c r="O3299" s="13"/>
    </row>
    <row r="3300" spans="1:15" x14ac:dyDescent="0.35">
      <c r="A3300" s="12" t="str">
        <f t="shared" si="51"/>
        <v>DISTRIBUCION VOLUMEN X CRITERIO (kg ó litros)RestoDE 35 A 49 AÑOS</v>
      </c>
      <c r="B3300" s="12" t="s">
        <v>119</v>
      </c>
      <c r="C3300" s="12" t="s">
        <v>78</v>
      </c>
      <c r="D3300" s="12" t="s">
        <v>42</v>
      </c>
      <c r="E3300" s="13">
        <v>35.495322022131894</v>
      </c>
      <c r="F3300" s="13">
        <v>31.667153521326348</v>
      </c>
      <c r="G3300" s="13">
        <v>33.294915084279623</v>
      </c>
      <c r="H3300" s="13">
        <v>30.883085564245246</v>
      </c>
      <c r="I3300" s="13">
        <v>0</v>
      </c>
      <c r="J3300" s="13">
        <v>0</v>
      </c>
      <c r="K3300" s="13">
        <v>0</v>
      </c>
      <c r="L3300" s="13">
        <v>0</v>
      </c>
      <c r="M3300" s="13">
        <v>0</v>
      </c>
      <c r="N3300" s="13"/>
      <c r="O3300" s="13"/>
    </row>
    <row r="3301" spans="1:15" x14ac:dyDescent="0.35">
      <c r="A3301" s="12" t="str">
        <f t="shared" si="51"/>
        <v>DISTRIBUCION VOLUMEN X CRITERIO (kg ó litros)RestoDE 50 A 59 AÑOS</v>
      </c>
      <c r="B3301" s="12" t="s">
        <v>119</v>
      </c>
      <c r="C3301" s="12" t="s">
        <v>78</v>
      </c>
      <c r="D3301" s="12" t="s">
        <v>43</v>
      </c>
      <c r="E3301" s="13">
        <v>18.905736139668207</v>
      </c>
      <c r="F3301" s="13">
        <v>23.366011832929498</v>
      </c>
      <c r="G3301" s="13">
        <v>21.555461364767972</v>
      </c>
      <c r="H3301" s="13">
        <v>22.797306918898194</v>
      </c>
      <c r="I3301" s="13">
        <v>0</v>
      </c>
      <c r="J3301" s="13">
        <v>0</v>
      </c>
      <c r="K3301" s="13">
        <v>0</v>
      </c>
      <c r="L3301" s="13">
        <v>0</v>
      </c>
      <c r="M3301" s="13">
        <v>0</v>
      </c>
      <c r="N3301" s="13"/>
      <c r="O3301" s="13"/>
    </row>
    <row r="3302" spans="1:15" x14ac:dyDescent="0.35">
      <c r="A3302" s="12" t="str">
        <f t="shared" si="51"/>
        <v>DISTRIBUCION VOLUMEN X CRITERIO (kg ó litros)RestoDE 60 A 75 AÑOS</v>
      </c>
      <c r="B3302" s="12" t="s">
        <v>119</v>
      </c>
      <c r="C3302" s="12" t="s">
        <v>78</v>
      </c>
      <c r="D3302" s="12" t="s">
        <v>44</v>
      </c>
      <c r="E3302" s="13">
        <v>13.940899728825764</v>
      </c>
      <c r="F3302" s="13">
        <v>12.208195680837752</v>
      </c>
      <c r="G3302" s="13">
        <v>14.332348901394868</v>
      </c>
      <c r="H3302" s="13">
        <v>14.555470118785083</v>
      </c>
      <c r="I3302" s="13">
        <v>0</v>
      </c>
      <c r="J3302" s="13">
        <v>0</v>
      </c>
      <c r="K3302" s="13">
        <v>0</v>
      </c>
      <c r="L3302" s="13">
        <v>0</v>
      </c>
      <c r="M3302" s="13">
        <v>0</v>
      </c>
      <c r="N3302" s="13"/>
      <c r="O3302" s="13"/>
    </row>
    <row r="3303" spans="1:15" x14ac:dyDescent="0.35">
      <c r="A3303" s="12" t="str">
        <f t="shared" si="51"/>
        <v>DISTRIBUCION VOLUMEN X CRITERIO (kg ó litros)RestoALTA Y MEDIA ALTA</v>
      </c>
      <c r="B3303" s="12" t="s">
        <v>119</v>
      </c>
      <c r="C3303" s="12" t="s">
        <v>78</v>
      </c>
      <c r="D3303" s="12" t="s">
        <v>17</v>
      </c>
      <c r="E3303" s="13">
        <v>19.774242225253232</v>
      </c>
      <c r="F3303" s="13">
        <v>17.244525056125852</v>
      </c>
      <c r="G3303" s="13">
        <v>19.936596331286175</v>
      </c>
      <c r="H3303" s="13">
        <v>17.77916273015612</v>
      </c>
      <c r="I3303" s="13">
        <v>0</v>
      </c>
      <c r="J3303" s="13">
        <v>0</v>
      </c>
      <c r="K3303" s="13">
        <v>0</v>
      </c>
      <c r="L3303" s="13">
        <v>0</v>
      </c>
      <c r="M3303" s="13">
        <v>0</v>
      </c>
      <c r="N3303" s="13"/>
      <c r="O3303" s="13"/>
    </row>
    <row r="3304" spans="1:15" x14ac:dyDescent="0.35">
      <c r="A3304" s="12" t="str">
        <f t="shared" si="51"/>
        <v>DISTRIBUCION VOLUMEN X CRITERIO (kg ó litros)RestoMEDIA</v>
      </c>
      <c r="B3304" s="12" t="s">
        <v>119</v>
      </c>
      <c r="C3304" s="12" t="s">
        <v>78</v>
      </c>
      <c r="D3304" s="12" t="s">
        <v>18</v>
      </c>
      <c r="E3304" s="13">
        <v>34.488746464725217</v>
      </c>
      <c r="F3304" s="13">
        <v>32.381506631619523</v>
      </c>
      <c r="G3304" s="13">
        <v>31.30006793096679</v>
      </c>
      <c r="H3304" s="13">
        <v>33.331310960181767</v>
      </c>
      <c r="I3304" s="13">
        <v>0</v>
      </c>
      <c r="J3304" s="13">
        <v>0</v>
      </c>
      <c r="K3304" s="13">
        <v>0</v>
      </c>
      <c r="L3304" s="13">
        <v>0</v>
      </c>
      <c r="M3304" s="13">
        <v>0</v>
      </c>
      <c r="N3304" s="13"/>
      <c r="O3304" s="13"/>
    </row>
    <row r="3305" spans="1:15" x14ac:dyDescent="0.35">
      <c r="A3305" s="12" t="str">
        <f t="shared" si="51"/>
        <v>DISTRIBUCION VOLUMEN X CRITERIO (kg ó litros)RestoMEDIA BAJA</v>
      </c>
      <c r="B3305" s="12" t="s">
        <v>119</v>
      </c>
      <c r="C3305" s="12" t="s">
        <v>78</v>
      </c>
      <c r="D3305" s="12" t="s">
        <v>19</v>
      </c>
      <c r="E3305" s="13">
        <v>26.8572389896506</v>
      </c>
      <c r="F3305" s="13">
        <v>26.824413047734858</v>
      </c>
      <c r="G3305" s="13">
        <v>29.239575377723675</v>
      </c>
      <c r="H3305" s="13">
        <v>23.379279970187874</v>
      </c>
      <c r="I3305" s="13">
        <v>0</v>
      </c>
      <c r="J3305" s="13">
        <v>0</v>
      </c>
      <c r="K3305" s="13">
        <v>0</v>
      </c>
      <c r="L3305" s="13">
        <v>0</v>
      </c>
      <c r="M3305" s="13">
        <v>0</v>
      </c>
      <c r="N3305" s="13"/>
      <c r="O3305" s="13"/>
    </row>
    <row r="3306" spans="1:15" x14ac:dyDescent="0.35">
      <c r="A3306" s="12" t="str">
        <f t="shared" si="51"/>
        <v>DISTRIBUCION VOLUMEN X CRITERIO (kg ó litros)RestoBAJA</v>
      </c>
      <c r="B3306" s="12" t="s">
        <v>119</v>
      </c>
      <c r="C3306" s="12" t="s">
        <v>78</v>
      </c>
      <c r="D3306" s="12" t="s">
        <v>20</v>
      </c>
      <c r="E3306" s="13">
        <v>18.879773577585198</v>
      </c>
      <c r="F3306" s="13">
        <v>23.549558888850605</v>
      </c>
      <c r="G3306" s="13">
        <v>19.523759918627366</v>
      </c>
      <c r="H3306" s="13">
        <v>25.510238685204335</v>
      </c>
      <c r="I3306" s="13">
        <v>0</v>
      </c>
      <c r="J3306" s="13">
        <v>0</v>
      </c>
      <c r="K3306" s="13">
        <v>0</v>
      </c>
      <c r="L3306" s="13">
        <v>0</v>
      </c>
      <c r="M3306" s="13">
        <v>0</v>
      </c>
      <c r="N3306" s="13"/>
      <c r="O3306" s="13"/>
    </row>
    <row r="3307" spans="1:15" x14ac:dyDescent="0.35">
      <c r="A3307" s="12" t="str">
        <f t="shared" si="51"/>
        <v>DISTRIBUCION VOLUMEN X CRITERIO (kg ó litros)RestoHOMBRE</v>
      </c>
      <c r="B3307" s="12" t="s">
        <v>119</v>
      </c>
      <c r="C3307" s="12" t="s">
        <v>78</v>
      </c>
      <c r="D3307" s="12" t="s">
        <v>21</v>
      </c>
      <c r="E3307" s="13">
        <v>42.797714333394069</v>
      </c>
      <c r="F3307" s="13">
        <v>41.176856185008873</v>
      </c>
      <c r="G3307" s="13">
        <v>45.595753853099694</v>
      </c>
      <c r="H3307" s="13">
        <v>43.601010680831784</v>
      </c>
      <c r="I3307" s="13">
        <v>0</v>
      </c>
      <c r="J3307" s="13">
        <v>0</v>
      </c>
      <c r="K3307" s="13">
        <v>0</v>
      </c>
      <c r="L3307" s="13">
        <v>0</v>
      </c>
      <c r="M3307" s="13">
        <v>0</v>
      </c>
      <c r="N3307" s="13"/>
      <c r="O3307" s="13"/>
    </row>
    <row r="3308" spans="1:15" x14ac:dyDescent="0.35">
      <c r="A3308" s="12" t="str">
        <f t="shared" si="51"/>
        <v>DISTRIBUCION VOLUMEN X CRITERIO (kg ó litros)RestoMUJER</v>
      </c>
      <c r="B3308" s="12" t="s">
        <v>119</v>
      </c>
      <c r="C3308" s="12" t="s">
        <v>78</v>
      </c>
      <c r="D3308" s="12" t="s">
        <v>22</v>
      </c>
      <c r="E3308" s="13">
        <v>57.202283027720547</v>
      </c>
      <c r="F3308" s="13">
        <v>58.823156864408496</v>
      </c>
      <c r="G3308" s="13">
        <v>54.40423993737663</v>
      </c>
      <c r="H3308" s="13">
        <v>56.398985097351961</v>
      </c>
      <c r="I3308" s="13">
        <v>0</v>
      </c>
      <c r="J3308" s="13">
        <v>0</v>
      </c>
      <c r="K3308" s="13">
        <v>0</v>
      </c>
      <c r="L3308" s="13">
        <v>0</v>
      </c>
      <c r="M3308" s="13">
        <v>0</v>
      </c>
      <c r="N3308" s="13"/>
      <c r="O3308" s="13"/>
    </row>
    <row r="3309" spans="1:15" x14ac:dyDescent="0.35">
      <c r="A3309" s="12" t="str">
        <f t="shared" si="51"/>
        <v>CONSUMO PER CAPITA (kg ó litros por individuo)TOTAL BEBIDAST.ESPAÑA</v>
      </c>
      <c r="B3309" s="12" t="s">
        <v>120</v>
      </c>
      <c r="C3309" s="12" t="s">
        <v>121</v>
      </c>
      <c r="D3309" s="12" t="s">
        <v>36</v>
      </c>
      <c r="E3309" s="13">
        <v>94.251184449019902</v>
      </c>
      <c r="F3309" s="13">
        <v>58.110520851957638</v>
      </c>
      <c r="G3309" s="13">
        <v>62.420193204829566</v>
      </c>
      <c r="H3309" s="13">
        <v>67.173766427469801</v>
      </c>
      <c r="I3309" s="13">
        <v>0</v>
      </c>
      <c r="J3309" s="13">
        <v>0</v>
      </c>
      <c r="K3309" s="13">
        <v>0</v>
      </c>
      <c r="L3309" s="13">
        <v>0</v>
      </c>
      <c r="M3309" s="13">
        <v>0</v>
      </c>
      <c r="N3309" s="13"/>
      <c r="O3309" s="13"/>
    </row>
    <row r="3310" spans="1:15" x14ac:dyDescent="0.35">
      <c r="A3310" s="12" t="str">
        <f t="shared" si="51"/>
        <v>CONSUMO PER CAPITA (kg ó litros por individuo)TOTAL BEBIDASBCN AM</v>
      </c>
      <c r="B3310" s="12" t="s">
        <v>120</v>
      </c>
      <c r="C3310" s="12" t="s">
        <v>121</v>
      </c>
      <c r="D3310" s="12" t="s">
        <v>1</v>
      </c>
      <c r="E3310" s="13">
        <v>81.849900534250793</v>
      </c>
      <c r="F3310" s="13">
        <v>48.901209378908234</v>
      </c>
      <c r="G3310" s="13">
        <v>56.792818431372005</v>
      </c>
      <c r="H3310" s="13">
        <v>61.996241025511857</v>
      </c>
      <c r="I3310" s="13">
        <v>0</v>
      </c>
      <c r="J3310" s="13">
        <v>0</v>
      </c>
      <c r="K3310" s="13">
        <v>0</v>
      </c>
      <c r="L3310" s="13">
        <v>0</v>
      </c>
      <c r="M3310" s="13">
        <v>0</v>
      </c>
      <c r="N3310" s="13"/>
      <c r="O3310" s="13"/>
    </row>
    <row r="3311" spans="1:15" x14ac:dyDescent="0.35">
      <c r="A3311" s="12" t="str">
        <f t="shared" si="51"/>
        <v>CONSUMO PER CAPITA (kg ó litros por individuo)TOTAL BEBIDASREST.CAT ARAGON</v>
      </c>
      <c r="B3311" s="12" t="s">
        <v>120</v>
      </c>
      <c r="C3311" s="12" t="s">
        <v>121</v>
      </c>
      <c r="D3311" s="12" t="s">
        <v>2</v>
      </c>
      <c r="E3311" s="13">
        <v>100.28029949377353</v>
      </c>
      <c r="F3311" s="13">
        <v>53.674935338794064</v>
      </c>
      <c r="G3311" s="13">
        <v>57.940481678611626</v>
      </c>
      <c r="H3311" s="13">
        <v>63.133355620585135</v>
      </c>
      <c r="I3311" s="13">
        <v>0</v>
      </c>
      <c r="J3311" s="13">
        <v>0</v>
      </c>
      <c r="K3311" s="13">
        <v>0</v>
      </c>
      <c r="L3311" s="13">
        <v>0</v>
      </c>
      <c r="M3311" s="13">
        <v>0</v>
      </c>
      <c r="N3311" s="13"/>
      <c r="O3311" s="13"/>
    </row>
    <row r="3312" spans="1:15" x14ac:dyDescent="0.35">
      <c r="A3312" s="12" t="str">
        <f t="shared" si="51"/>
        <v>CONSUMO PER CAPITA (kg ó litros por individuo)TOTAL BEBIDASLEVANTE</v>
      </c>
      <c r="B3312" s="12" t="s">
        <v>120</v>
      </c>
      <c r="C3312" s="12" t="s">
        <v>121</v>
      </c>
      <c r="D3312" s="12" t="s">
        <v>3</v>
      </c>
      <c r="E3312" s="13">
        <v>99.329564124994619</v>
      </c>
      <c r="F3312" s="13">
        <v>57.658193750418356</v>
      </c>
      <c r="G3312" s="13">
        <v>61.696805292938009</v>
      </c>
      <c r="H3312" s="13">
        <v>64.1397156907761</v>
      </c>
      <c r="I3312" s="13">
        <v>0</v>
      </c>
      <c r="J3312" s="13">
        <v>0</v>
      </c>
      <c r="K3312" s="13">
        <v>0</v>
      </c>
      <c r="L3312" s="13">
        <v>0</v>
      </c>
      <c r="M3312" s="13">
        <v>0</v>
      </c>
      <c r="N3312" s="13"/>
      <c r="O3312" s="13"/>
    </row>
    <row r="3313" spans="1:15" x14ac:dyDescent="0.35">
      <c r="A3313" s="12" t="str">
        <f t="shared" si="51"/>
        <v>CONSUMO PER CAPITA (kg ó litros por individuo)TOTAL BEBIDASANDALUCIA</v>
      </c>
      <c r="B3313" s="12" t="s">
        <v>120</v>
      </c>
      <c r="C3313" s="12" t="s">
        <v>121</v>
      </c>
      <c r="D3313" s="12" t="s">
        <v>4</v>
      </c>
      <c r="E3313" s="13">
        <v>93.483872479946911</v>
      </c>
      <c r="F3313" s="13">
        <v>62.267062628157205</v>
      </c>
      <c r="G3313" s="13">
        <v>64.116341787778467</v>
      </c>
      <c r="H3313" s="13">
        <v>69.242770044732225</v>
      </c>
      <c r="I3313" s="13">
        <v>0</v>
      </c>
      <c r="J3313" s="13">
        <v>0</v>
      </c>
      <c r="K3313" s="13">
        <v>0</v>
      </c>
      <c r="L3313" s="13">
        <v>0</v>
      </c>
      <c r="M3313" s="13">
        <v>0</v>
      </c>
      <c r="N3313" s="13"/>
      <c r="O3313" s="13"/>
    </row>
    <row r="3314" spans="1:15" x14ac:dyDescent="0.35">
      <c r="A3314" s="12" t="str">
        <f t="shared" si="51"/>
        <v>CONSUMO PER CAPITA (kg ó litros por individuo)TOTAL BEBIDASMDD AM</v>
      </c>
      <c r="B3314" s="12" t="s">
        <v>120</v>
      </c>
      <c r="C3314" s="12" t="s">
        <v>121</v>
      </c>
      <c r="D3314" s="12" t="s">
        <v>5</v>
      </c>
      <c r="E3314" s="13">
        <v>86.798352459713399</v>
      </c>
      <c r="F3314" s="13">
        <v>53.749048420652855</v>
      </c>
      <c r="G3314" s="13">
        <v>62.985971923673688</v>
      </c>
      <c r="H3314" s="13">
        <v>67.603853823346626</v>
      </c>
      <c r="I3314" s="13">
        <v>0</v>
      </c>
      <c r="J3314" s="13">
        <v>0</v>
      </c>
      <c r="K3314" s="13">
        <v>0</v>
      </c>
      <c r="L3314" s="13">
        <v>0</v>
      </c>
      <c r="M3314" s="13">
        <v>0</v>
      </c>
      <c r="N3314" s="13"/>
      <c r="O3314" s="13"/>
    </row>
    <row r="3315" spans="1:15" x14ac:dyDescent="0.35">
      <c r="A3315" s="12" t="str">
        <f t="shared" si="51"/>
        <v>CONSUMO PER CAPITA (kg ó litros por individuo)TOTAL BEBIDASRTO CENTRO</v>
      </c>
      <c r="B3315" s="12" t="s">
        <v>120</v>
      </c>
      <c r="C3315" s="12" t="s">
        <v>121</v>
      </c>
      <c r="D3315" s="12" t="s">
        <v>6</v>
      </c>
      <c r="E3315" s="13">
        <v>93.47414384335886</v>
      </c>
      <c r="F3315" s="13">
        <v>62.523841661279775</v>
      </c>
      <c r="G3315" s="13">
        <v>67.184182163808345</v>
      </c>
      <c r="H3315" s="13">
        <v>67.353711267225322</v>
      </c>
      <c r="I3315" s="13">
        <v>0</v>
      </c>
      <c r="J3315" s="13">
        <v>0</v>
      </c>
      <c r="K3315" s="13">
        <v>0</v>
      </c>
      <c r="L3315" s="13">
        <v>0</v>
      </c>
      <c r="M3315" s="13">
        <v>0</v>
      </c>
      <c r="N3315" s="13"/>
      <c r="O3315" s="13"/>
    </row>
    <row r="3316" spans="1:15" x14ac:dyDescent="0.35">
      <c r="A3316" s="12" t="str">
        <f t="shared" si="51"/>
        <v>CONSUMO PER CAPITA (kg ó litros por individuo)TOTAL BEBIDASNORTE-CENTRO</v>
      </c>
      <c r="B3316" s="12" t="s">
        <v>120</v>
      </c>
      <c r="C3316" s="12" t="s">
        <v>121</v>
      </c>
      <c r="D3316" s="12" t="s">
        <v>7</v>
      </c>
      <c r="E3316" s="13">
        <v>90.78799338738601</v>
      </c>
      <c r="F3316" s="13">
        <v>56.988879265922542</v>
      </c>
      <c r="G3316" s="13">
        <v>59.795362537775738</v>
      </c>
      <c r="H3316" s="13">
        <v>69.180371299578496</v>
      </c>
      <c r="I3316" s="13">
        <v>0</v>
      </c>
      <c r="J3316" s="13">
        <v>0</v>
      </c>
      <c r="K3316" s="13">
        <v>0</v>
      </c>
      <c r="L3316" s="13">
        <v>0</v>
      </c>
      <c r="M3316" s="13">
        <v>0</v>
      </c>
      <c r="N3316" s="13"/>
      <c r="O3316" s="13"/>
    </row>
    <row r="3317" spans="1:15" x14ac:dyDescent="0.35">
      <c r="A3317" s="12" t="str">
        <f t="shared" si="51"/>
        <v>CONSUMO PER CAPITA (kg ó litros por individuo)TOTAL BEBIDASNOROESTE</v>
      </c>
      <c r="B3317" s="12" t="s">
        <v>120</v>
      </c>
      <c r="C3317" s="12" t="s">
        <v>121</v>
      </c>
      <c r="D3317" s="12" t="s">
        <v>8</v>
      </c>
      <c r="E3317" s="13">
        <v>106.58070476842278</v>
      </c>
      <c r="F3317" s="13">
        <v>68.149164235776482</v>
      </c>
      <c r="G3317" s="13">
        <v>68.924252403147833</v>
      </c>
      <c r="H3317" s="13">
        <v>75.934131965461347</v>
      </c>
      <c r="I3317" s="13">
        <v>0</v>
      </c>
      <c r="J3317" s="13">
        <v>0</v>
      </c>
      <c r="K3317" s="13">
        <v>0</v>
      </c>
      <c r="L3317" s="13">
        <v>0</v>
      </c>
      <c r="M3317" s="13">
        <v>0</v>
      </c>
      <c r="N3317" s="13"/>
      <c r="O3317" s="13"/>
    </row>
    <row r="3318" spans="1:15" x14ac:dyDescent="0.35">
      <c r="A3318" s="12" t="str">
        <f t="shared" si="51"/>
        <v>CONSUMO PER CAPITA (kg ó litros por individuo)TOTAL BEBIDAS&lt;2MIL</v>
      </c>
      <c r="B3318" s="12" t="s">
        <v>120</v>
      </c>
      <c r="C3318" s="12" t="s">
        <v>121</v>
      </c>
      <c r="D3318" s="12" t="s">
        <v>9</v>
      </c>
      <c r="E3318" s="13">
        <v>86.405028180622381</v>
      </c>
      <c r="F3318" s="13">
        <v>60.12756193889529</v>
      </c>
      <c r="G3318" s="13">
        <v>60.025287482998941</v>
      </c>
      <c r="H3318" s="13">
        <v>62.413357047039632</v>
      </c>
      <c r="I3318" s="13">
        <v>0</v>
      </c>
      <c r="J3318" s="13">
        <v>0</v>
      </c>
      <c r="K3318" s="13">
        <v>0</v>
      </c>
      <c r="L3318" s="13">
        <v>0</v>
      </c>
      <c r="M3318" s="13">
        <v>0</v>
      </c>
      <c r="N3318" s="13"/>
      <c r="O3318" s="13"/>
    </row>
    <row r="3319" spans="1:15" x14ac:dyDescent="0.35">
      <c r="A3319" s="12" t="str">
        <f t="shared" si="51"/>
        <v>CONSUMO PER CAPITA (kg ó litros por individuo)TOTAL BEBIDAS2-5MIL</v>
      </c>
      <c r="B3319" s="12" t="s">
        <v>120</v>
      </c>
      <c r="C3319" s="12" t="s">
        <v>121</v>
      </c>
      <c r="D3319" s="12" t="s">
        <v>10</v>
      </c>
      <c r="E3319" s="13">
        <v>73.504754527084572</v>
      </c>
      <c r="F3319" s="13">
        <v>42.570327562167648</v>
      </c>
      <c r="G3319" s="13">
        <v>42.068269842099191</v>
      </c>
      <c r="H3319" s="13">
        <v>49.785327902811211</v>
      </c>
      <c r="I3319" s="13">
        <v>0</v>
      </c>
      <c r="J3319" s="13">
        <v>0</v>
      </c>
      <c r="K3319" s="13">
        <v>0</v>
      </c>
      <c r="L3319" s="13">
        <v>0</v>
      </c>
      <c r="M3319" s="13">
        <v>0</v>
      </c>
      <c r="N3319" s="13"/>
      <c r="O3319" s="13"/>
    </row>
    <row r="3320" spans="1:15" x14ac:dyDescent="0.35">
      <c r="A3320" s="12" t="str">
        <f t="shared" si="51"/>
        <v>CONSUMO PER CAPITA (kg ó litros por individuo)TOTAL BEBIDAS5-10MIL</v>
      </c>
      <c r="B3320" s="12" t="s">
        <v>120</v>
      </c>
      <c r="C3320" s="12" t="s">
        <v>121</v>
      </c>
      <c r="D3320" s="12" t="s">
        <v>11</v>
      </c>
      <c r="E3320" s="13">
        <v>87.456923067388189</v>
      </c>
      <c r="F3320" s="13">
        <v>49.28389181355687</v>
      </c>
      <c r="G3320" s="13">
        <v>61.474090597698009</v>
      </c>
      <c r="H3320" s="13">
        <v>67.790899607212026</v>
      </c>
      <c r="I3320" s="13">
        <v>0</v>
      </c>
      <c r="J3320" s="13">
        <v>0</v>
      </c>
      <c r="K3320" s="13">
        <v>0</v>
      </c>
      <c r="L3320" s="13">
        <v>0</v>
      </c>
      <c r="M3320" s="13">
        <v>0</v>
      </c>
      <c r="N3320" s="13"/>
      <c r="O3320" s="13"/>
    </row>
    <row r="3321" spans="1:15" x14ac:dyDescent="0.35">
      <c r="A3321" s="12" t="str">
        <f t="shared" si="51"/>
        <v>CONSUMO PER CAPITA (kg ó litros por individuo)TOTAL BEBIDAS10-30MIL</v>
      </c>
      <c r="B3321" s="12" t="s">
        <v>120</v>
      </c>
      <c r="C3321" s="12" t="s">
        <v>121</v>
      </c>
      <c r="D3321" s="12" t="s">
        <v>12</v>
      </c>
      <c r="E3321" s="13">
        <v>104.8976960628834</v>
      </c>
      <c r="F3321" s="13">
        <v>60.043611786778989</v>
      </c>
      <c r="G3321" s="13">
        <v>63.889101780630661</v>
      </c>
      <c r="H3321" s="13">
        <v>66.660645844278349</v>
      </c>
      <c r="I3321" s="13">
        <v>0</v>
      </c>
      <c r="J3321" s="13">
        <v>0</v>
      </c>
      <c r="K3321" s="13">
        <v>0</v>
      </c>
      <c r="L3321" s="13">
        <v>0</v>
      </c>
      <c r="M3321" s="13">
        <v>0</v>
      </c>
      <c r="N3321" s="13"/>
      <c r="O3321" s="13"/>
    </row>
    <row r="3322" spans="1:15" x14ac:dyDescent="0.35">
      <c r="A3322" s="12" t="str">
        <f t="shared" si="51"/>
        <v>CONSUMO PER CAPITA (kg ó litros por individuo)TOTAL BEBIDAS30-100MIL</v>
      </c>
      <c r="B3322" s="12" t="s">
        <v>120</v>
      </c>
      <c r="C3322" s="12" t="s">
        <v>121</v>
      </c>
      <c r="D3322" s="12" t="s">
        <v>13</v>
      </c>
      <c r="E3322" s="13">
        <v>93.705291864262009</v>
      </c>
      <c r="F3322" s="13">
        <v>58.757143885396324</v>
      </c>
      <c r="G3322" s="13">
        <v>61.330852010333075</v>
      </c>
      <c r="H3322" s="13">
        <v>64.398465558349415</v>
      </c>
      <c r="I3322" s="13">
        <v>0</v>
      </c>
      <c r="J3322" s="13">
        <v>0</v>
      </c>
      <c r="K3322" s="13">
        <v>0</v>
      </c>
      <c r="L3322" s="13">
        <v>0</v>
      </c>
      <c r="M3322" s="13">
        <v>0</v>
      </c>
      <c r="N3322" s="13"/>
      <c r="O3322" s="13"/>
    </row>
    <row r="3323" spans="1:15" x14ac:dyDescent="0.35">
      <c r="A3323" s="12" t="str">
        <f t="shared" si="51"/>
        <v>CONSUMO PER CAPITA (kg ó litros por individuo)TOTAL BEBIDAS100-200MIL</v>
      </c>
      <c r="B3323" s="12" t="s">
        <v>120</v>
      </c>
      <c r="C3323" s="12" t="s">
        <v>121</v>
      </c>
      <c r="D3323" s="12" t="s">
        <v>14</v>
      </c>
      <c r="E3323" s="13">
        <v>96.435036000973184</v>
      </c>
      <c r="F3323" s="13">
        <v>58.225685299258629</v>
      </c>
      <c r="G3323" s="13">
        <v>62.53129023450964</v>
      </c>
      <c r="H3323" s="13">
        <v>68.334671688746198</v>
      </c>
      <c r="I3323" s="13">
        <v>0</v>
      </c>
      <c r="J3323" s="13">
        <v>0</v>
      </c>
      <c r="K3323" s="13">
        <v>0</v>
      </c>
      <c r="L3323" s="13">
        <v>0</v>
      </c>
      <c r="M3323" s="13">
        <v>0</v>
      </c>
      <c r="N3323" s="13"/>
      <c r="O3323" s="13"/>
    </row>
    <row r="3324" spans="1:15" x14ac:dyDescent="0.35">
      <c r="A3324" s="12" t="str">
        <f t="shared" si="51"/>
        <v>CONSUMO PER CAPITA (kg ó litros por individuo)TOTAL BEBIDAS200-500MIL</v>
      </c>
      <c r="B3324" s="12" t="s">
        <v>120</v>
      </c>
      <c r="C3324" s="12" t="s">
        <v>121</v>
      </c>
      <c r="D3324" s="12" t="s">
        <v>15</v>
      </c>
      <c r="E3324" s="13">
        <v>97.524324359861723</v>
      </c>
      <c r="F3324" s="13">
        <v>60.076533478933989</v>
      </c>
      <c r="G3324" s="13">
        <v>63.058729855901582</v>
      </c>
      <c r="H3324" s="13">
        <v>70.773960049461422</v>
      </c>
      <c r="I3324" s="13">
        <v>0</v>
      </c>
      <c r="J3324" s="13">
        <v>0</v>
      </c>
      <c r="K3324" s="13">
        <v>0</v>
      </c>
      <c r="L3324" s="13">
        <v>0</v>
      </c>
      <c r="M3324" s="13">
        <v>0</v>
      </c>
      <c r="N3324" s="13"/>
      <c r="O3324" s="13"/>
    </row>
    <row r="3325" spans="1:15" x14ac:dyDescent="0.35">
      <c r="A3325" s="12" t="str">
        <f t="shared" si="51"/>
        <v>CONSUMO PER CAPITA (kg ó litros por individuo)TOTAL BEBIDAS&gt;500MIL</v>
      </c>
      <c r="B3325" s="12" t="s">
        <v>120</v>
      </c>
      <c r="C3325" s="12" t="s">
        <v>121</v>
      </c>
      <c r="D3325" s="12" t="s">
        <v>16</v>
      </c>
      <c r="E3325" s="13">
        <v>93.631147052659813</v>
      </c>
      <c r="F3325" s="13">
        <v>63.226028297680045</v>
      </c>
      <c r="G3325" s="13">
        <v>70.89854908690458</v>
      </c>
      <c r="H3325" s="13">
        <v>75.797053388116453</v>
      </c>
      <c r="I3325" s="13">
        <v>0</v>
      </c>
      <c r="J3325" s="13">
        <v>0</v>
      </c>
      <c r="K3325" s="13">
        <v>0</v>
      </c>
      <c r="L3325" s="13">
        <v>0</v>
      </c>
      <c r="M3325" s="13">
        <v>0</v>
      </c>
      <c r="N3325" s="13"/>
      <c r="O3325" s="13"/>
    </row>
    <row r="3326" spans="1:15" x14ac:dyDescent="0.35">
      <c r="A3326" s="12" t="str">
        <f t="shared" si="51"/>
        <v>CONSUMO PER CAPITA (kg ó litros por individuo)TOTAL BEBIDASDE 15 A 19 AÑOS</v>
      </c>
      <c r="B3326" s="12" t="s">
        <v>120</v>
      </c>
      <c r="C3326" s="12" t="s">
        <v>121</v>
      </c>
      <c r="D3326" s="12" t="s">
        <v>39</v>
      </c>
      <c r="E3326" s="13">
        <v>28.227964930166362</v>
      </c>
      <c r="F3326" s="13">
        <v>23.317828299987308</v>
      </c>
      <c r="G3326" s="13">
        <v>24.079267551893793</v>
      </c>
      <c r="H3326" s="13">
        <v>20.032705390941199</v>
      </c>
      <c r="I3326" s="13">
        <v>0</v>
      </c>
      <c r="J3326" s="13">
        <v>0</v>
      </c>
      <c r="K3326" s="13">
        <v>0</v>
      </c>
      <c r="L3326" s="13">
        <v>0</v>
      </c>
      <c r="M3326" s="13">
        <v>0</v>
      </c>
      <c r="N3326" s="13"/>
      <c r="O3326" s="13"/>
    </row>
    <row r="3327" spans="1:15" x14ac:dyDescent="0.35">
      <c r="A3327" s="12" t="str">
        <f t="shared" si="51"/>
        <v>CONSUMO PER CAPITA (kg ó litros por individuo)TOTAL BEBIDASDE 20 A 24 AÑOS</v>
      </c>
      <c r="B3327" s="12" t="s">
        <v>120</v>
      </c>
      <c r="C3327" s="12" t="s">
        <v>121</v>
      </c>
      <c r="D3327" s="12" t="s">
        <v>40</v>
      </c>
      <c r="E3327" s="13">
        <v>48.750433090716257</v>
      </c>
      <c r="F3327" s="13">
        <v>35.745123522360672</v>
      </c>
      <c r="G3327" s="13">
        <v>26.643291699025077</v>
      </c>
      <c r="H3327" s="13">
        <v>23.791272319154775</v>
      </c>
      <c r="I3327" s="13">
        <v>0</v>
      </c>
      <c r="J3327" s="13">
        <v>0</v>
      </c>
      <c r="K3327" s="13">
        <v>0</v>
      </c>
      <c r="L3327" s="13">
        <v>0</v>
      </c>
      <c r="M3327" s="13">
        <v>0</v>
      </c>
      <c r="N3327" s="13"/>
      <c r="O3327" s="13"/>
    </row>
    <row r="3328" spans="1:15" x14ac:dyDescent="0.35">
      <c r="A3328" s="12" t="str">
        <f t="shared" si="51"/>
        <v>CONSUMO PER CAPITA (kg ó litros por individuo)TOTAL BEBIDASDE 25 A 34 AÑOS</v>
      </c>
      <c r="B3328" s="12" t="s">
        <v>120</v>
      </c>
      <c r="C3328" s="12" t="s">
        <v>121</v>
      </c>
      <c r="D3328" s="12" t="s">
        <v>41</v>
      </c>
      <c r="E3328" s="13">
        <v>57.004063283570801</v>
      </c>
      <c r="F3328" s="13">
        <v>34.345510056205576</v>
      </c>
      <c r="G3328" s="13">
        <v>37.769952898031896</v>
      </c>
      <c r="H3328" s="13">
        <v>34.698464635466323</v>
      </c>
      <c r="I3328" s="13">
        <v>0</v>
      </c>
      <c r="J3328" s="13">
        <v>0</v>
      </c>
      <c r="K3328" s="13">
        <v>0</v>
      </c>
      <c r="L3328" s="13">
        <v>0</v>
      </c>
      <c r="M3328" s="13">
        <v>0</v>
      </c>
      <c r="N3328" s="13"/>
      <c r="O3328" s="13"/>
    </row>
    <row r="3329" spans="1:15" x14ac:dyDescent="0.35">
      <c r="A3329" s="12" t="str">
        <f t="shared" si="51"/>
        <v>CONSUMO PER CAPITA (kg ó litros por individuo)TOTAL BEBIDASDE 35 A 49 AÑOS</v>
      </c>
      <c r="B3329" s="12" t="s">
        <v>120</v>
      </c>
      <c r="C3329" s="12" t="s">
        <v>121</v>
      </c>
      <c r="D3329" s="12" t="s">
        <v>42</v>
      </c>
      <c r="E3329" s="13">
        <v>88.733780673593884</v>
      </c>
      <c r="F3329" s="13">
        <v>52.670444236814525</v>
      </c>
      <c r="G3329" s="13">
        <v>55.812522226954293</v>
      </c>
      <c r="H3329" s="13">
        <v>59.376725899485095</v>
      </c>
      <c r="I3329" s="13">
        <v>0</v>
      </c>
      <c r="J3329" s="13">
        <v>0</v>
      </c>
      <c r="K3329" s="13">
        <v>0</v>
      </c>
      <c r="L3329" s="13">
        <v>0</v>
      </c>
      <c r="M3329" s="13">
        <v>0</v>
      </c>
      <c r="N3329" s="13"/>
      <c r="O3329" s="13"/>
    </row>
    <row r="3330" spans="1:15" x14ac:dyDescent="0.35">
      <c r="A3330" s="12" t="str">
        <f t="shared" si="51"/>
        <v>CONSUMO PER CAPITA (kg ó litros por individuo)TOTAL BEBIDASDE 50 A 59 AÑOS</v>
      </c>
      <c r="B3330" s="12" t="s">
        <v>120</v>
      </c>
      <c r="C3330" s="12" t="s">
        <v>121</v>
      </c>
      <c r="D3330" s="12" t="s">
        <v>43</v>
      </c>
      <c r="E3330" s="13">
        <v>119.19589015186318</v>
      </c>
      <c r="F3330" s="13">
        <v>73.36229725645029</v>
      </c>
      <c r="G3330" s="13">
        <v>83.536914625114136</v>
      </c>
      <c r="H3330" s="13">
        <v>84.009111047034565</v>
      </c>
      <c r="I3330" s="13">
        <v>0</v>
      </c>
      <c r="J3330" s="13">
        <v>0</v>
      </c>
      <c r="K3330" s="13">
        <v>0</v>
      </c>
      <c r="L3330" s="13">
        <v>0</v>
      </c>
      <c r="M3330" s="13">
        <v>0</v>
      </c>
      <c r="N3330" s="13"/>
      <c r="O3330" s="13"/>
    </row>
    <row r="3331" spans="1:15" x14ac:dyDescent="0.35">
      <c r="A3331" s="12" t="str">
        <f t="shared" si="51"/>
        <v>CONSUMO PER CAPITA (kg ó litros por individuo)TOTAL BEBIDASDE 60 A 75 AÑOS</v>
      </c>
      <c r="B3331" s="12" t="s">
        <v>120</v>
      </c>
      <c r="C3331" s="12" t="s">
        <v>121</v>
      </c>
      <c r="D3331" s="12" t="s">
        <v>44</v>
      </c>
      <c r="E3331" s="13">
        <v>137.81149422855387</v>
      </c>
      <c r="F3331" s="13">
        <v>84.505441441645075</v>
      </c>
      <c r="G3331" s="13">
        <v>90.417678827603467</v>
      </c>
      <c r="H3331" s="13">
        <v>109.27684984963055</v>
      </c>
      <c r="I3331" s="13">
        <v>0</v>
      </c>
      <c r="J3331" s="13">
        <v>0</v>
      </c>
      <c r="K3331" s="13">
        <v>0</v>
      </c>
      <c r="L3331" s="13">
        <v>0</v>
      </c>
      <c r="M3331" s="13">
        <v>0</v>
      </c>
      <c r="N3331" s="13"/>
      <c r="O3331" s="13"/>
    </row>
    <row r="3332" spans="1:15" x14ac:dyDescent="0.35">
      <c r="A3332" s="12" t="str">
        <f t="shared" ref="A3332:A3395" si="52">B3332&amp;C3332&amp;D3332</f>
        <v>CONSUMO PER CAPITA (kg ó litros por individuo)TOTAL BEBIDASALTA Y MEDIA ALTA</v>
      </c>
      <c r="B3332" s="12" t="s">
        <v>120</v>
      </c>
      <c r="C3332" s="12" t="s">
        <v>121</v>
      </c>
      <c r="D3332" s="12" t="s">
        <v>17</v>
      </c>
      <c r="E3332" s="13">
        <v>110.79401699688593</v>
      </c>
      <c r="F3332" s="13">
        <v>68.187334849112673</v>
      </c>
      <c r="G3332" s="13">
        <v>81.285002356156582</v>
      </c>
      <c r="H3332" s="13">
        <v>83.060620803988542</v>
      </c>
      <c r="I3332" s="13">
        <v>0</v>
      </c>
      <c r="J3332" s="13">
        <v>0</v>
      </c>
      <c r="K3332" s="13">
        <v>0</v>
      </c>
      <c r="L3332" s="13">
        <v>0</v>
      </c>
      <c r="M3332" s="13">
        <v>0</v>
      </c>
      <c r="N3332" s="13"/>
      <c r="O3332" s="13"/>
    </row>
    <row r="3333" spans="1:15" x14ac:dyDescent="0.35">
      <c r="A3333" s="12" t="str">
        <f t="shared" si="52"/>
        <v>CONSUMO PER CAPITA (kg ó litros por individuo)TOTAL BEBIDASMEDIA</v>
      </c>
      <c r="B3333" s="12" t="s">
        <v>120</v>
      </c>
      <c r="C3333" s="12" t="s">
        <v>121</v>
      </c>
      <c r="D3333" s="12" t="s">
        <v>18</v>
      </c>
      <c r="E3333" s="13">
        <v>90.563640301222449</v>
      </c>
      <c r="F3333" s="13">
        <v>55.184185902139944</v>
      </c>
      <c r="G3333" s="13">
        <v>60.899457088933673</v>
      </c>
      <c r="H3333" s="13">
        <v>67.572355988653428</v>
      </c>
      <c r="I3333" s="13">
        <v>0</v>
      </c>
      <c r="J3333" s="13">
        <v>0</v>
      </c>
      <c r="K3333" s="13">
        <v>0</v>
      </c>
      <c r="L3333" s="13">
        <v>0</v>
      </c>
      <c r="M3333" s="13">
        <v>0</v>
      </c>
      <c r="N3333" s="13"/>
      <c r="O3333" s="13"/>
    </row>
    <row r="3334" spans="1:15" x14ac:dyDescent="0.35">
      <c r="A3334" s="12" t="str">
        <f t="shared" si="52"/>
        <v>CONSUMO PER CAPITA (kg ó litros por individuo)TOTAL BEBIDASMEDIA BAJA</v>
      </c>
      <c r="B3334" s="12" t="s">
        <v>120</v>
      </c>
      <c r="C3334" s="12" t="s">
        <v>121</v>
      </c>
      <c r="D3334" s="12" t="s">
        <v>19</v>
      </c>
      <c r="E3334" s="13">
        <v>98.405318819026192</v>
      </c>
      <c r="F3334" s="13">
        <v>56.486982331140453</v>
      </c>
      <c r="G3334" s="13">
        <v>55.286742580350598</v>
      </c>
      <c r="H3334" s="13">
        <v>62.903054121593243</v>
      </c>
      <c r="I3334" s="13">
        <v>0</v>
      </c>
      <c r="J3334" s="13">
        <v>0</v>
      </c>
      <c r="K3334" s="13">
        <v>0</v>
      </c>
      <c r="L3334" s="13">
        <v>0</v>
      </c>
      <c r="M3334" s="13">
        <v>0</v>
      </c>
      <c r="N3334" s="13"/>
      <c r="O3334" s="13"/>
    </row>
    <row r="3335" spans="1:15" x14ac:dyDescent="0.35">
      <c r="A3335" s="12" t="str">
        <f t="shared" si="52"/>
        <v>CONSUMO PER CAPITA (kg ó litros por individuo)TOTAL BEBIDASBAJA</v>
      </c>
      <c r="B3335" s="12" t="s">
        <v>120</v>
      </c>
      <c r="C3335" s="12" t="s">
        <v>121</v>
      </c>
      <c r="D3335" s="12" t="s">
        <v>20</v>
      </c>
      <c r="E3335" s="13">
        <v>76.396788507924541</v>
      </c>
      <c r="F3335" s="13">
        <v>54.136787634366179</v>
      </c>
      <c r="G3335" s="13">
        <v>53.750130885881973</v>
      </c>
      <c r="H3335" s="13">
        <v>54.697220683011089</v>
      </c>
      <c r="I3335" s="13">
        <v>0</v>
      </c>
      <c r="J3335" s="13">
        <v>0</v>
      </c>
      <c r="K3335" s="13">
        <v>0</v>
      </c>
      <c r="L3335" s="13">
        <v>0</v>
      </c>
      <c r="M3335" s="13">
        <v>0</v>
      </c>
      <c r="N3335" s="13"/>
      <c r="O3335" s="13"/>
    </row>
    <row r="3336" spans="1:15" x14ac:dyDescent="0.35">
      <c r="A3336" s="12" t="str">
        <f t="shared" si="52"/>
        <v>CONSUMO PER CAPITA (kg ó litros por individuo)TOTAL BEBIDASHOMBRE</v>
      </c>
      <c r="B3336" s="12" t="s">
        <v>120</v>
      </c>
      <c r="C3336" s="12" t="s">
        <v>121</v>
      </c>
      <c r="D3336" s="12" t="s">
        <v>21</v>
      </c>
      <c r="E3336" s="13">
        <v>105.55815623971857</v>
      </c>
      <c r="F3336" s="13">
        <v>66.605501470214676</v>
      </c>
      <c r="G3336" s="13">
        <v>73.137598279085708</v>
      </c>
      <c r="H3336" s="13">
        <v>78.984236489004942</v>
      </c>
      <c r="I3336" s="13">
        <v>0</v>
      </c>
      <c r="J3336" s="13">
        <v>0</v>
      </c>
      <c r="K3336" s="13">
        <v>0</v>
      </c>
      <c r="L3336" s="13">
        <v>0</v>
      </c>
      <c r="M3336" s="13">
        <v>0</v>
      </c>
      <c r="N3336" s="13"/>
      <c r="O3336" s="13"/>
    </row>
    <row r="3337" spans="1:15" x14ac:dyDescent="0.35">
      <c r="A3337" s="12" t="str">
        <f t="shared" si="52"/>
        <v>CONSUMO PER CAPITA (kg ó litros por individuo)TOTAL BEBIDASMUJER</v>
      </c>
      <c r="B3337" s="12" t="s">
        <v>120</v>
      </c>
      <c r="C3337" s="12" t="s">
        <v>121</v>
      </c>
      <c r="D3337" s="12" t="s">
        <v>22</v>
      </c>
      <c r="E3337" s="13">
        <v>83.113646568758128</v>
      </c>
      <c r="F3337" s="13">
        <v>49.757066355405499</v>
      </c>
      <c r="G3337" s="13">
        <v>51.864428758759807</v>
      </c>
      <c r="H3337" s="13">
        <v>55.532039332172225</v>
      </c>
      <c r="I3337" s="13">
        <v>0</v>
      </c>
      <c r="J3337" s="13">
        <v>0</v>
      </c>
      <c r="K3337" s="13">
        <v>0</v>
      </c>
      <c r="L3337" s="13">
        <v>0</v>
      </c>
      <c r="M3337" s="13">
        <v>0</v>
      </c>
      <c r="N3337" s="13"/>
      <c r="O3337" s="13"/>
    </row>
    <row r="3338" spans="1:15" x14ac:dyDescent="0.35">
      <c r="A3338" s="12" t="str">
        <f t="shared" si="52"/>
        <v>CONSUMO PER CAPITA (kg ó litros por individuo).Total Bebidas CalienteT.ESPAÑA</v>
      </c>
      <c r="B3338" s="12" t="s">
        <v>120</v>
      </c>
      <c r="C3338" s="12" t="s">
        <v>122</v>
      </c>
      <c r="D3338" s="12" t="s">
        <v>36</v>
      </c>
      <c r="E3338" s="13">
        <v>10.964994696040851</v>
      </c>
      <c r="F3338" s="13">
        <v>6.7498372192159195</v>
      </c>
      <c r="G3338" s="13">
        <v>7.824455951128293</v>
      </c>
      <c r="H3338" s="13">
        <v>8.2323629491627344</v>
      </c>
      <c r="I3338" s="13">
        <v>0</v>
      </c>
      <c r="J3338" s="13">
        <v>0</v>
      </c>
      <c r="K3338" s="13">
        <v>0</v>
      </c>
      <c r="L3338" s="13">
        <v>0</v>
      </c>
      <c r="M3338" s="13">
        <v>0</v>
      </c>
      <c r="N3338" s="13"/>
      <c r="O3338" s="13"/>
    </row>
    <row r="3339" spans="1:15" x14ac:dyDescent="0.35">
      <c r="A3339" s="12" t="str">
        <f t="shared" si="52"/>
        <v>CONSUMO PER CAPITA (kg ó litros por individuo).Total Bebidas CalienteBCN AM</v>
      </c>
      <c r="B3339" s="12" t="s">
        <v>120</v>
      </c>
      <c r="C3339" s="12" t="s">
        <v>122</v>
      </c>
      <c r="D3339" s="12" t="s">
        <v>1</v>
      </c>
      <c r="E3339" s="13">
        <v>12.127007919930081</v>
      </c>
      <c r="F3339" s="13">
        <v>6.693582458297997</v>
      </c>
      <c r="G3339" s="13">
        <v>8.2096565205933114</v>
      </c>
      <c r="H3339" s="13">
        <v>7.9235126981671886</v>
      </c>
      <c r="I3339" s="13">
        <v>0</v>
      </c>
      <c r="J3339" s="13">
        <v>0</v>
      </c>
      <c r="K3339" s="13">
        <v>0</v>
      </c>
      <c r="L3339" s="13">
        <v>0</v>
      </c>
      <c r="M3339" s="13">
        <v>0</v>
      </c>
      <c r="N3339" s="13"/>
      <c r="O3339" s="13"/>
    </row>
    <row r="3340" spans="1:15" x14ac:dyDescent="0.35">
      <c r="A3340" s="12" t="str">
        <f t="shared" si="52"/>
        <v>CONSUMO PER CAPITA (kg ó litros por individuo).Total Bebidas CalienteREST.CAT ARAGON</v>
      </c>
      <c r="B3340" s="12" t="s">
        <v>120</v>
      </c>
      <c r="C3340" s="12" t="s">
        <v>122</v>
      </c>
      <c r="D3340" s="12" t="s">
        <v>2</v>
      </c>
      <c r="E3340" s="13">
        <v>10.7148874891269</v>
      </c>
      <c r="F3340" s="13">
        <v>6.7319552500892348</v>
      </c>
      <c r="G3340" s="13">
        <v>7.164466938809932</v>
      </c>
      <c r="H3340" s="13">
        <v>8.2536258566362743</v>
      </c>
      <c r="I3340" s="13">
        <v>0</v>
      </c>
      <c r="J3340" s="13">
        <v>0</v>
      </c>
      <c r="K3340" s="13">
        <v>0</v>
      </c>
      <c r="L3340" s="13">
        <v>0</v>
      </c>
      <c r="M3340" s="13">
        <v>0</v>
      </c>
      <c r="N3340" s="13"/>
      <c r="O3340" s="13"/>
    </row>
    <row r="3341" spans="1:15" x14ac:dyDescent="0.35">
      <c r="A3341" s="12" t="str">
        <f t="shared" si="52"/>
        <v>CONSUMO PER CAPITA (kg ó litros por individuo).Total Bebidas CalienteLEVANTE</v>
      </c>
      <c r="B3341" s="12" t="s">
        <v>120</v>
      </c>
      <c r="C3341" s="12" t="s">
        <v>122</v>
      </c>
      <c r="D3341" s="12" t="s">
        <v>3</v>
      </c>
      <c r="E3341" s="13">
        <v>9.245045714776154</v>
      </c>
      <c r="F3341" s="13">
        <v>6.0630680202476759</v>
      </c>
      <c r="G3341" s="13">
        <v>7.1894204458416722</v>
      </c>
      <c r="H3341" s="13">
        <v>7.6863124704688808</v>
      </c>
      <c r="I3341" s="13">
        <v>0</v>
      </c>
      <c r="J3341" s="13">
        <v>0</v>
      </c>
      <c r="K3341" s="13">
        <v>0</v>
      </c>
      <c r="L3341" s="13">
        <v>0</v>
      </c>
      <c r="M3341" s="13">
        <v>0</v>
      </c>
      <c r="N3341" s="13"/>
      <c r="O3341" s="13"/>
    </row>
    <row r="3342" spans="1:15" x14ac:dyDescent="0.35">
      <c r="A3342" s="12" t="str">
        <f t="shared" si="52"/>
        <v>CONSUMO PER CAPITA (kg ó litros por individuo).Total Bebidas CalienteANDALUCIA</v>
      </c>
      <c r="B3342" s="12" t="s">
        <v>120</v>
      </c>
      <c r="C3342" s="12" t="s">
        <v>122</v>
      </c>
      <c r="D3342" s="12" t="s">
        <v>4</v>
      </c>
      <c r="E3342" s="13">
        <v>10.356584287978208</v>
      </c>
      <c r="F3342" s="13">
        <v>6.3760609780865929</v>
      </c>
      <c r="G3342" s="13">
        <v>7.4288960192394011</v>
      </c>
      <c r="H3342" s="13">
        <v>7.7664959843234991</v>
      </c>
      <c r="I3342" s="13">
        <v>0</v>
      </c>
      <c r="J3342" s="13">
        <v>0</v>
      </c>
      <c r="K3342" s="13">
        <v>0</v>
      </c>
      <c r="L3342" s="13">
        <v>0</v>
      </c>
      <c r="M3342" s="13">
        <v>0</v>
      </c>
      <c r="N3342" s="13"/>
      <c r="O3342" s="13"/>
    </row>
    <row r="3343" spans="1:15" x14ac:dyDescent="0.35">
      <c r="A3343" s="12" t="str">
        <f t="shared" si="52"/>
        <v>CONSUMO PER CAPITA (kg ó litros por individuo).Total Bebidas CalienteMDD AM</v>
      </c>
      <c r="B3343" s="12" t="s">
        <v>120</v>
      </c>
      <c r="C3343" s="12" t="s">
        <v>122</v>
      </c>
      <c r="D3343" s="12" t="s">
        <v>5</v>
      </c>
      <c r="E3343" s="13">
        <v>9.7467935464980915</v>
      </c>
      <c r="F3343" s="13">
        <v>5.7126899052304081</v>
      </c>
      <c r="G3343" s="13">
        <v>6.342145686850083</v>
      </c>
      <c r="H3343" s="13">
        <v>6.6750293710601669</v>
      </c>
      <c r="I3343" s="13">
        <v>0</v>
      </c>
      <c r="J3343" s="13">
        <v>0</v>
      </c>
      <c r="K3343" s="13">
        <v>0</v>
      </c>
      <c r="L3343" s="13">
        <v>0</v>
      </c>
      <c r="M3343" s="13">
        <v>0</v>
      </c>
      <c r="N3343" s="13"/>
      <c r="O3343" s="13"/>
    </row>
    <row r="3344" spans="1:15" x14ac:dyDescent="0.35">
      <c r="A3344" s="12" t="str">
        <f t="shared" si="52"/>
        <v>CONSUMO PER CAPITA (kg ó litros por individuo).Total Bebidas CalienteRTO CENTRO</v>
      </c>
      <c r="B3344" s="12" t="s">
        <v>120</v>
      </c>
      <c r="C3344" s="12" t="s">
        <v>122</v>
      </c>
      <c r="D3344" s="12" t="s">
        <v>6</v>
      </c>
      <c r="E3344" s="13">
        <v>10.003182724369939</v>
      </c>
      <c r="F3344" s="13">
        <v>6.5853309974592191</v>
      </c>
      <c r="G3344" s="13">
        <v>7.0136621083745183</v>
      </c>
      <c r="H3344" s="13">
        <v>6.9818108731769755</v>
      </c>
      <c r="I3344" s="13">
        <v>0</v>
      </c>
      <c r="J3344" s="13">
        <v>0</v>
      </c>
      <c r="K3344" s="13">
        <v>0</v>
      </c>
      <c r="L3344" s="13">
        <v>0</v>
      </c>
      <c r="M3344" s="13">
        <v>0</v>
      </c>
      <c r="N3344" s="13"/>
      <c r="O3344" s="13"/>
    </row>
    <row r="3345" spans="1:15" x14ac:dyDescent="0.35">
      <c r="A3345" s="12" t="str">
        <f t="shared" si="52"/>
        <v>CONSUMO PER CAPITA (kg ó litros por individuo).Total Bebidas CalienteNORTE-CENTRO</v>
      </c>
      <c r="B3345" s="12" t="s">
        <v>120</v>
      </c>
      <c r="C3345" s="12" t="s">
        <v>122</v>
      </c>
      <c r="D3345" s="12" t="s">
        <v>7</v>
      </c>
      <c r="E3345" s="13">
        <v>12.033869278430167</v>
      </c>
      <c r="F3345" s="13">
        <v>7.5606287683717852</v>
      </c>
      <c r="G3345" s="13">
        <v>9.3403858961463602</v>
      </c>
      <c r="H3345" s="13">
        <v>10.2266804394938</v>
      </c>
      <c r="I3345" s="13">
        <v>0</v>
      </c>
      <c r="J3345" s="13">
        <v>0</v>
      </c>
      <c r="K3345" s="13">
        <v>0</v>
      </c>
      <c r="L3345" s="13">
        <v>0</v>
      </c>
      <c r="M3345" s="13">
        <v>0</v>
      </c>
      <c r="N3345" s="13"/>
      <c r="O3345" s="13"/>
    </row>
    <row r="3346" spans="1:15" x14ac:dyDescent="0.35">
      <c r="A3346" s="12" t="str">
        <f t="shared" si="52"/>
        <v>CONSUMO PER CAPITA (kg ó litros por individuo).Total Bebidas CalienteNOROESTE</v>
      </c>
      <c r="B3346" s="12" t="s">
        <v>120</v>
      </c>
      <c r="C3346" s="12" t="s">
        <v>122</v>
      </c>
      <c r="D3346" s="12" t="s">
        <v>8</v>
      </c>
      <c r="E3346" s="13">
        <v>15.9423627141548</v>
      </c>
      <c r="F3346" s="13">
        <v>9.6516835694451277</v>
      </c>
      <c r="G3346" s="13">
        <v>11.794539193326143</v>
      </c>
      <c r="H3346" s="13">
        <v>12.068049844514062</v>
      </c>
      <c r="I3346" s="13">
        <v>0</v>
      </c>
      <c r="J3346" s="13">
        <v>0</v>
      </c>
      <c r="K3346" s="13">
        <v>0</v>
      </c>
      <c r="L3346" s="13">
        <v>0</v>
      </c>
      <c r="M3346" s="13">
        <v>0</v>
      </c>
      <c r="N3346" s="13"/>
      <c r="O3346" s="13"/>
    </row>
    <row r="3347" spans="1:15" x14ac:dyDescent="0.35">
      <c r="A3347" s="12" t="str">
        <f t="shared" si="52"/>
        <v>CONSUMO PER CAPITA (kg ó litros por individuo).Total Bebidas Caliente&lt;2MIL</v>
      </c>
      <c r="B3347" s="12" t="s">
        <v>120</v>
      </c>
      <c r="C3347" s="12" t="s">
        <v>122</v>
      </c>
      <c r="D3347" s="12" t="s">
        <v>9</v>
      </c>
      <c r="E3347" s="13">
        <v>8.1830356910598461</v>
      </c>
      <c r="F3347" s="13">
        <v>5.633545622668267</v>
      </c>
      <c r="G3347" s="13">
        <v>6.0081592204553571</v>
      </c>
      <c r="H3347" s="13">
        <v>6.7356562563066067</v>
      </c>
      <c r="I3347" s="13">
        <v>0</v>
      </c>
      <c r="J3347" s="13">
        <v>0</v>
      </c>
      <c r="K3347" s="13">
        <v>0</v>
      </c>
      <c r="L3347" s="13">
        <v>0</v>
      </c>
      <c r="M3347" s="13">
        <v>0</v>
      </c>
      <c r="N3347" s="13"/>
      <c r="O3347" s="13"/>
    </row>
    <row r="3348" spans="1:15" x14ac:dyDescent="0.35">
      <c r="A3348" s="12" t="str">
        <f t="shared" si="52"/>
        <v>CONSUMO PER CAPITA (kg ó litros por individuo).Total Bebidas Caliente2-5MIL</v>
      </c>
      <c r="B3348" s="12" t="s">
        <v>120</v>
      </c>
      <c r="C3348" s="12" t="s">
        <v>122</v>
      </c>
      <c r="D3348" s="12" t="s">
        <v>10</v>
      </c>
      <c r="E3348" s="13">
        <v>8.8492656109905319</v>
      </c>
      <c r="F3348" s="13">
        <v>5.2204239224563551</v>
      </c>
      <c r="G3348" s="13">
        <v>5.9250273524399635</v>
      </c>
      <c r="H3348" s="13">
        <v>6.0096622990332405</v>
      </c>
      <c r="I3348" s="13">
        <v>0</v>
      </c>
      <c r="J3348" s="13">
        <v>0</v>
      </c>
      <c r="K3348" s="13">
        <v>0</v>
      </c>
      <c r="L3348" s="13">
        <v>0</v>
      </c>
      <c r="M3348" s="13">
        <v>0</v>
      </c>
      <c r="N3348" s="13"/>
      <c r="O3348" s="13"/>
    </row>
    <row r="3349" spans="1:15" x14ac:dyDescent="0.35">
      <c r="A3349" s="12" t="str">
        <f t="shared" si="52"/>
        <v>CONSUMO PER CAPITA (kg ó litros por individuo).Total Bebidas Caliente5-10MIL</v>
      </c>
      <c r="B3349" s="12" t="s">
        <v>120</v>
      </c>
      <c r="C3349" s="12" t="s">
        <v>122</v>
      </c>
      <c r="D3349" s="12" t="s">
        <v>11</v>
      </c>
      <c r="E3349" s="13">
        <v>9.3397460309126465</v>
      </c>
      <c r="F3349" s="13">
        <v>5.3978982455609898</v>
      </c>
      <c r="G3349" s="13">
        <v>7.472087613667898</v>
      </c>
      <c r="H3349" s="13">
        <v>7.3888154456476078</v>
      </c>
      <c r="I3349" s="13">
        <v>0</v>
      </c>
      <c r="J3349" s="13">
        <v>0</v>
      </c>
      <c r="K3349" s="13">
        <v>0</v>
      </c>
      <c r="L3349" s="13">
        <v>0</v>
      </c>
      <c r="M3349" s="13">
        <v>0</v>
      </c>
      <c r="N3349" s="13"/>
      <c r="O3349" s="13"/>
    </row>
    <row r="3350" spans="1:15" x14ac:dyDescent="0.35">
      <c r="A3350" s="12" t="str">
        <f t="shared" si="52"/>
        <v>CONSUMO PER CAPITA (kg ó litros por individuo).Total Bebidas Caliente10-30MIL</v>
      </c>
      <c r="B3350" s="12" t="s">
        <v>120</v>
      </c>
      <c r="C3350" s="12" t="s">
        <v>122</v>
      </c>
      <c r="D3350" s="12" t="s">
        <v>12</v>
      </c>
      <c r="E3350" s="13">
        <v>11.400259711309838</v>
      </c>
      <c r="F3350" s="13">
        <v>7.404542214274124</v>
      </c>
      <c r="G3350" s="13">
        <v>8.2797696655399626</v>
      </c>
      <c r="H3350" s="13">
        <v>8.5744563309094808</v>
      </c>
      <c r="I3350" s="13">
        <v>0</v>
      </c>
      <c r="J3350" s="13">
        <v>0</v>
      </c>
      <c r="K3350" s="13">
        <v>0</v>
      </c>
      <c r="L3350" s="13">
        <v>0</v>
      </c>
      <c r="M3350" s="13">
        <v>0</v>
      </c>
      <c r="N3350" s="13"/>
      <c r="O3350" s="13"/>
    </row>
    <row r="3351" spans="1:15" x14ac:dyDescent="0.35">
      <c r="A3351" s="12" t="str">
        <f t="shared" si="52"/>
        <v>CONSUMO PER CAPITA (kg ó litros por individuo).Total Bebidas Caliente30-100MIL</v>
      </c>
      <c r="B3351" s="12" t="s">
        <v>120</v>
      </c>
      <c r="C3351" s="12" t="s">
        <v>122</v>
      </c>
      <c r="D3351" s="12" t="s">
        <v>13</v>
      </c>
      <c r="E3351" s="13">
        <v>11.702623832987266</v>
      </c>
      <c r="F3351" s="13">
        <v>6.8405793327813358</v>
      </c>
      <c r="G3351" s="13">
        <v>7.9726673206861696</v>
      </c>
      <c r="H3351" s="13">
        <v>8.94159155841478</v>
      </c>
      <c r="I3351" s="13">
        <v>0</v>
      </c>
      <c r="J3351" s="13">
        <v>0</v>
      </c>
      <c r="K3351" s="13">
        <v>0</v>
      </c>
      <c r="L3351" s="13">
        <v>0</v>
      </c>
      <c r="M3351" s="13">
        <v>0</v>
      </c>
      <c r="N3351" s="13"/>
      <c r="O3351" s="13"/>
    </row>
    <row r="3352" spans="1:15" x14ac:dyDescent="0.35">
      <c r="A3352" s="12" t="str">
        <f t="shared" si="52"/>
        <v>CONSUMO PER CAPITA (kg ó litros por individuo).Total Bebidas Caliente100-200MIL</v>
      </c>
      <c r="B3352" s="12" t="s">
        <v>120</v>
      </c>
      <c r="C3352" s="12" t="s">
        <v>122</v>
      </c>
      <c r="D3352" s="12" t="s">
        <v>14</v>
      </c>
      <c r="E3352" s="13">
        <v>12.347478285345067</v>
      </c>
      <c r="F3352" s="13">
        <v>7.7021445477949468</v>
      </c>
      <c r="G3352" s="13">
        <v>8.7165751047974016</v>
      </c>
      <c r="H3352" s="13">
        <v>9.0407298374608072</v>
      </c>
      <c r="I3352" s="13">
        <v>0</v>
      </c>
      <c r="J3352" s="13">
        <v>0</v>
      </c>
      <c r="K3352" s="13">
        <v>0</v>
      </c>
      <c r="L3352" s="13">
        <v>0</v>
      </c>
      <c r="M3352" s="13">
        <v>0</v>
      </c>
      <c r="N3352" s="13"/>
      <c r="O3352" s="13"/>
    </row>
    <row r="3353" spans="1:15" x14ac:dyDescent="0.35">
      <c r="A3353" s="12" t="str">
        <f t="shared" si="52"/>
        <v>CONSUMO PER CAPITA (kg ó litros por individuo).Total Bebidas Caliente200-500MIL</v>
      </c>
      <c r="B3353" s="12" t="s">
        <v>120</v>
      </c>
      <c r="C3353" s="12" t="s">
        <v>122</v>
      </c>
      <c r="D3353" s="12" t="s">
        <v>15</v>
      </c>
      <c r="E3353" s="13">
        <v>11.366366986808625</v>
      </c>
      <c r="F3353" s="13">
        <v>6.6702484221099416</v>
      </c>
      <c r="G3353" s="13">
        <v>8.1344238920509042</v>
      </c>
      <c r="H3353" s="13">
        <v>9.0161284921138698</v>
      </c>
      <c r="I3353" s="13">
        <v>0</v>
      </c>
      <c r="J3353" s="13">
        <v>0</v>
      </c>
      <c r="K3353" s="13">
        <v>0</v>
      </c>
      <c r="L3353" s="13">
        <v>0</v>
      </c>
      <c r="M3353" s="13">
        <v>0</v>
      </c>
      <c r="N3353" s="13"/>
      <c r="O3353" s="13"/>
    </row>
    <row r="3354" spans="1:15" x14ac:dyDescent="0.35">
      <c r="A3354" s="12" t="str">
        <f t="shared" si="52"/>
        <v>CONSUMO PER CAPITA (kg ó litros por individuo).Total Bebidas Caliente&gt;500MIL</v>
      </c>
      <c r="B3354" s="12" t="s">
        <v>120</v>
      </c>
      <c r="C3354" s="12" t="s">
        <v>122</v>
      </c>
      <c r="D3354" s="12" t="s">
        <v>16</v>
      </c>
      <c r="E3354" s="13">
        <v>11.051724845564587</v>
      </c>
      <c r="F3354" s="13">
        <v>7.0311692466542857</v>
      </c>
      <c r="G3354" s="13">
        <v>7.9484513008633861</v>
      </c>
      <c r="H3354" s="13">
        <v>7.7806170749446659</v>
      </c>
      <c r="I3354" s="13">
        <v>0</v>
      </c>
      <c r="J3354" s="13">
        <v>0</v>
      </c>
      <c r="K3354" s="13">
        <v>0</v>
      </c>
      <c r="L3354" s="13">
        <v>0</v>
      </c>
      <c r="M3354" s="13">
        <v>0</v>
      </c>
      <c r="N3354" s="13"/>
      <c r="O3354" s="13"/>
    </row>
    <row r="3355" spans="1:15" x14ac:dyDescent="0.35">
      <c r="A3355" s="12" t="str">
        <f t="shared" si="52"/>
        <v>CONSUMO PER CAPITA (kg ó litros por individuo).Total Bebidas CalienteDE 15 A 19 AÑOS</v>
      </c>
      <c r="B3355" s="12" t="s">
        <v>120</v>
      </c>
      <c r="C3355" s="12" t="s">
        <v>122</v>
      </c>
      <c r="D3355" s="12" t="s">
        <v>39</v>
      </c>
      <c r="E3355" s="13">
        <v>1.5793328071941743</v>
      </c>
      <c r="F3355" s="13">
        <v>1.0548482426027721</v>
      </c>
      <c r="G3355" s="13">
        <v>1.3955251253475136</v>
      </c>
      <c r="H3355" s="13">
        <v>0.78113973401873282</v>
      </c>
      <c r="I3355" s="13">
        <v>0</v>
      </c>
      <c r="J3355" s="13">
        <v>0</v>
      </c>
      <c r="K3355" s="13">
        <v>0</v>
      </c>
      <c r="L3355" s="13">
        <v>0</v>
      </c>
      <c r="M3355" s="13">
        <v>0</v>
      </c>
      <c r="N3355" s="13"/>
      <c r="O3355" s="13"/>
    </row>
    <row r="3356" spans="1:15" x14ac:dyDescent="0.35">
      <c r="A3356" s="12" t="str">
        <f t="shared" si="52"/>
        <v>CONSUMO PER CAPITA (kg ó litros por individuo).Total Bebidas CalienteDE 20 A 24 AÑOS</v>
      </c>
      <c r="B3356" s="12" t="s">
        <v>120</v>
      </c>
      <c r="C3356" s="12" t="s">
        <v>122</v>
      </c>
      <c r="D3356" s="12" t="s">
        <v>40</v>
      </c>
      <c r="E3356" s="13">
        <v>2.903217987626062</v>
      </c>
      <c r="F3356" s="13">
        <v>2.0730332972200323</v>
      </c>
      <c r="G3356" s="13">
        <v>1.7098681967057718</v>
      </c>
      <c r="H3356" s="13">
        <v>1.9931093353205886</v>
      </c>
      <c r="I3356" s="13">
        <v>0</v>
      </c>
      <c r="J3356" s="13">
        <v>0</v>
      </c>
      <c r="K3356" s="13">
        <v>0</v>
      </c>
      <c r="L3356" s="13">
        <v>0</v>
      </c>
      <c r="M3356" s="13">
        <v>0</v>
      </c>
      <c r="N3356" s="13"/>
      <c r="O3356" s="13"/>
    </row>
    <row r="3357" spans="1:15" x14ac:dyDescent="0.35">
      <c r="A3357" s="12" t="str">
        <f t="shared" si="52"/>
        <v>CONSUMO PER CAPITA (kg ó litros por individuo).Total Bebidas CalienteDE 25 A 34 AÑOS</v>
      </c>
      <c r="B3357" s="12" t="s">
        <v>120</v>
      </c>
      <c r="C3357" s="12" t="s">
        <v>122</v>
      </c>
      <c r="D3357" s="12" t="s">
        <v>41</v>
      </c>
      <c r="E3357" s="13">
        <v>5.0160327301355414</v>
      </c>
      <c r="F3357" s="13">
        <v>3.0482743579638147</v>
      </c>
      <c r="G3357" s="13">
        <v>3.7038650391996395</v>
      </c>
      <c r="H3357" s="13">
        <v>3.6393188947815847</v>
      </c>
      <c r="I3357" s="13">
        <v>0</v>
      </c>
      <c r="J3357" s="13">
        <v>0</v>
      </c>
      <c r="K3357" s="13">
        <v>0</v>
      </c>
      <c r="L3357" s="13">
        <v>0</v>
      </c>
      <c r="M3357" s="13">
        <v>0</v>
      </c>
      <c r="N3357" s="13"/>
      <c r="O3357" s="13"/>
    </row>
    <row r="3358" spans="1:15" x14ac:dyDescent="0.35">
      <c r="A3358" s="12" t="str">
        <f t="shared" si="52"/>
        <v>CONSUMO PER CAPITA (kg ó litros por individuo).Total Bebidas CalienteDE 35 A 49 AÑOS</v>
      </c>
      <c r="B3358" s="12" t="s">
        <v>120</v>
      </c>
      <c r="C3358" s="12" t="s">
        <v>122</v>
      </c>
      <c r="D3358" s="12" t="s">
        <v>42</v>
      </c>
      <c r="E3358" s="13">
        <v>11.03495612567821</v>
      </c>
      <c r="F3358" s="13">
        <v>6.5903759432692484</v>
      </c>
      <c r="G3358" s="13">
        <v>7.5019443175363154</v>
      </c>
      <c r="H3358" s="13">
        <v>7.4740182005472589</v>
      </c>
      <c r="I3358" s="13">
        <v>0</v>
      </c>
      <c r="J3358" s="13">
        <v>0</v>
      </c>
      <c r="K3358" s="13">
        <v>0</v>
      </c>
      <c r="L3358" s="13">
        <v>0</v>
      </c>
      <c r="M3358" s="13">
        <v>0</v>
      </c>
      <c r="N3358" s="13"/>
      <c r="O3358" s="13"/>
    </row>
    <row r="3359" spans="1:15" x14ac:dyDescent="0.35">
      <c r="A3359" s="12" t="str">
        <f t="shared" si="52"/>
        <v>CONSUMO PER CAPITA (kg ó litros por individuo).Total Bebidas CalienteDE 50 A 59 AÑOS</v>
      </c>
      <c r="B3359" s="12" t="s">
        <v>120</v>
      </c>
      <c r="C3359" s="12" t="s">
        <v>122</v>
      </c>
      <c r="D3359" s="12" t="s">
        <v>43</v>
      </c>
      <c r="E3359" s="13">
        <v>14.718788260935071</v>
      </c>
      <c r="F3359" s="13">
        <v>9.2304945052106113</v>
      </c>
      <c r="G3359" s="13">
        <v>10.570996219785115</v>
      </c>
      <c r="H3359" s="13">
        <v>10.72747873137742</v>
      </c>
      <c r="I3359" s="13">
        <v>0</v>
      </c>
      <c r="J3359" s="13">
        <v>0</v>
      </c>
      <c r="K3359" s="13">
        <v>0</v>
      </c>
      <c r="L3359" s="13">
        <v>0</v>
      </c>
      <c r="M3359" s="13">
        <v>0</v>
      </c>
      <c r="N3359" s="13"/>
      <c r="O3359" s="13"/>
    </row>
    <row r="3360" spans="1:15" x14ac:dyDescent="0.35">
      <c r="A3360" s="12" t="str">
        <f t="shared" si="52"/>
        <v>CONSUMO PER CAPITA (kg ó litros por individuo).Total Bebidas CalienteDE 60 A 75 AÑOS</v>
      </c>
      <c r="B3360" s="12" t="s">
        <v>120</v>
      </c>
      <c r="C3360" s="12" t="s">
        <v>122</v>
      </c>
      <c r="D3360" s="12" t="s">
        <v>44</v>
      </c>
      <c r="E3360" s="13">
        <v>16.655529284184588</v>
      </c>
      <c r="F3360" s="13">
        <v>10.247514990093141</v>
      </c>
      <c r="G3360" s="13">
        <v>12.181381108033326</v>
      </c>
      <c r="H3360" s="13">
        <v>13.905353381575429</v>
      </c>
      <c r="I3360" s="13">
        <v>0</v>
      </c>
      <c r="J3360" s="13">
        <v>0</v>
      </c>
      <c r="K3360" s="13">
        <v>0</v>
      </c>
      <c r="L3360" s="13">
        <v>0</v>
      </c>
      <c r="M3360" s="13">
        <v>0</v>
      </c>
      <c r="N3360" s="13"/>
      <c r="O3360" s="13"/>
    </row>
    <row r="3361" spans="1:15" x14ac:dyDescent="0.35">
      <c r="A3361" s="12" t="str">
        <f t="shared" si="52"/>
        <v>CONSUMO PER CAPITA (kg ó litros por individuo).Total Bebidas CalienteALTA Y MEDIA ALTA</v>
      </c>
      <c r="B3361" s="12" t="s">
        <v>120</v>
      </c>
      <c r="C3361" s="12" t="s">
        <v>122</v>
      </c>
      <c r="D3361" s="12" t="s">
        <v>17</v>
      </c>
      <c r="E3361" s="13">
        <v>12.670500730890481</v>
      </c>
      <c r="F3361" s="13">
        <v>7.6751241811388997</v>
      </c>
      <c r="G3361" s="13">
        <v>9.6186901356721872</v>
      </c>
      <c r="H3361" s="13">
        <v>9.6078862216710448</v>
      </c>
      <c r="I3361" s="13">
        <v>0</v>
      </c>
      <c r="J3361" s="13">
        <v>0</v>
      </c>
      <c r="K3361" s="13">
        <v>0</v>
      </c>
      <c r="L3361" s="13">
        <v>0</v>
      </c>
      <c r="M3361" s="13">
        <v>0</v>
      </c>
      <c r="N3361" s="13"/>
      <c r="O3361" s="13"/>
    </row>
    <row r="3362" spans="1:15" x14ac:dyDescent="0.35">
      <c r="A3362" s="12" t="str">
        <f t="shared" si="52"/>
        <v>CONSUMO PER CAPITA (kg ó litros por individuo).Total Bebidas CalienteMEDIA</v>
      </c>
      <c r="B3362" s="12" t="s">
        <v>120</v>
      </c>
      <c r="C3362" s="12" t="s">
        <v>122</v>
      </c>
      <c r="D3362" s="12" t="s">
        <v>18</v>
      </c>
      <c r="E3362" s="13">
        <v>11.124414520421427</v>
      </c>
      <c r="F3362" s="13">
        <v>6.9977996783556202</v>
      </c>
      <c r="G3362" s="13">
        <v>7.7131519628303407</v>
      </c>
      <c r="H3362" s="13">
        <v>7.9946018993518981</v>
      </c>
      <c r="I3362" s="13">
        <v>0</v>
      </c>
      <c r="J3362" s="13">
        <v>0</v>
      </c>
      <c r="K3362" s="13">
        <v>0</v>
      </c>
      <c r="L3362" s="13">
        <v>0</v>
      </c>
      <c r="M3362" s="13">
        <v>0</v>
      </c>
      <c r="N3362" s="13"/>
      <c r="O3362" s="13"/>
    </row>
    <row r="3363" spans="1:15" x14ac:dyDescent="0.35">
      <c r="A3363" s="12" t="str">
        <f t="shared" si="52"/>
        <v>CONSUMO PER CAPITA (kg ó litros por individuo).Total Bebidas CalienteMEDIA BAJA</v>
      </c>
      <c r="B3363" s="12" t="s">
        <v>120</v>
      </c>
      <c r="C3363" s="12" t="s">
        <v>122</v>
      </c>
      <c r="D3363" s="12" t="s">
        <v>19</v>
      </c>
      <c r="E3363" s="13">
        <v>10.350578051543152</v>
      </c>
      <c r="F3363" s="13">
        <v>6.6482118637014107</v>
      </c>
      <c r="G3363" s="13">
        <v>7.7365751357183248</v>
      </c>
      <c r="H3363" s="13">
        <v>9.0025621905577875</v>
      </c>
      <c r="I3363" s="13">
        <v>0</v>
      </c>
      <c r="J3363" s="13">
        <v>0</v>
      </c>
      <c r="K3363" s="13">
        <v>0</v>
      </c>
      <c r="L3363" s="13">
        <v>0</v>
      </c>
      <c r="M3363" s="13">
        <v>0</v>
      </c>
      <c r="N3363" s="13"/>
      <c r="O3363" s="13"/>
    </row>
    <row r="3364" spans="1:15" x14ac:dyDescent="0.35">
      <c r="A3364" s="12" t="str">
        <f t="shared" si="52"/>
        <v>CONSUMO PER CAPITA (kg ó litros por individuo).Total Bebidas CalienteBAJA</v>
      </c>
      <c r="B3364" s="12" t="s">
        <v>120</v>
      </c>
      <c r="C3364" s="12" t="s">
        <v>122</v>
      </c>
      <c r="D3364" s="12" t="s">
        <v>20</v>
      </c>
      <c r="E3364" s="13">
        <v>9.6317500055570466</v>
      </c>
      <c r="F3364" s="13">
        <v>5.4333663847124143</v>
      </c>
      <c r="G3364" s="13">
        <v>6.1390475109679565</v>
      </c>
      <c r="H3364" s="13">
        <v>6.069496408756434</v>
      </c>
      <c r="I3364" s="13">
        <v>0</v>
      </c>
      <c r="J3364" s="13">
        <v>0</v>
      </c>
      <c r="K3364" s="13">
        <v>0</v>
      </c>
      <c r="L3364" s="13">
        <v>0</v>
      </c>
      <c r="M3364" s="13">
        <v>0</v>
      </c>
      <c r="N3364" s="13"/>
      <c r="O3364" s="13"/>
    </row>
    <row r="3365" spans="1:15" x14ac:dyDescent="0.35">
      <c r="A3365" s="12" t="str">
        <f t="shared" si="52"/>
        <v>CONSUMO PER CAPITA (kg ó litros por individuo).Total Bebidas CalienteHOMBRE</v>
      </c>
      <c r="B3365" s="12" t="s">
        <v>120</v>
      </c>
      <c r="C3365" s="12" t="s">
        <v>122</v>
      </c>
      <c r="D3365" s="12" t="s">
        <v>21</v>
      </c>
      <c r="E3365" s="13">
        <v>12.938018475674427</v>
      </c>
      <c r="F3365" s="13">
        <v>8.3096138616081809</v>
      </c>
      <c r="G3365" s="13">
        <v>9.8439233555266714</v>
      </c>
      <c r="H3365" s="13">
        <v>10.194299709771116</v>
      </c>
      <c r="I3365" s="13">
        <v>0</v>
      </c>
      <c r="J3365" s="13">
        <v>0</v>
      </c>
      <c r="K3365" s="13">
        <v>0</v>
      </c>
      <c r="L3365" s="13">
        <v>0</v>
      </c>
      <c r="M3365" s="13">
        <v>0</v>
      </c>
      <c r="N3365" s="13"/>
      <c r="O3365" s="13"/>
    </row>
    <row r="3366" spans="1:15" x14ac:dyDescent="0.35">
      <c r="A3366" s="12" t="str">
        <f t="shared" si="52"/>
        <v>CONSUMO PER CAPITA (kg ó litros por individuo).Total Bebidas CalienteMUJER</v>
      </c>
      <c r="B3366" s="12" t="s">
        <v>120</v>
      </c>
      <c r="C3366" s="12" t="s">
        <v>122</v>
      </c>
      <c r="D3366" s="12" t="s">
        <v>22</v>
      </c>
      <c r="E3366" s="13">
        <v>9.0215303125332653</v>
      </c>
      <c r="F3366" s="13">
        <v>5.216042395728012</v>
      </c>
      <c r="G3366" s="13">
        <v>5.8354454631918387</v>
      </c>
      <c r="H3366" s="13">
        <v>6.2984559693093631</v>
      </c>
      <c r="I3366" s="13">
        <v>0</v>
      </c>
      <c r="J3366" s="13">
        <v>0</v>
      </c>
      <c r="K3366" s="13">
        <v>0</v>
      </c>
      <c r="L3366" s="13">
        <v>0</v>
      </c>
      <c r="M3366" s="13">
        <v>0</v>
      </c>
      <c r="N3366" s="13"/>
      <c r="O3366" s="13"/>
    </row>
    <row r="3367" spans="1:15" x14ac:dyDescent="0.35">
      <c r="A3367" s="12" t="str">
        <f t="shared" si="52"/>
        <v>CONSUMO PER CAPITA (kg ó litros por individuo)CafeT.ESPAÑA</v>
      </c>
      <c r="B3367" s="12" t="s">
        <v>120</v>
      </c>
      <c r="C3367" s="12" t="s">
        <v>123</v>
      </c>
      <c r="D3367" s="12" t="s">
        <v>36</v>
      </c>
      <c r="E3367" s="13">
        <v>2.6455659573668924</v>
      </c>
      <c r="F3367" s="13">
        <v>1.6410791109854774</v>
      </c>
      <c r="G3367" s="13">
        <v>1.9058316571084841</v>
      </c>
      <c r="H3367" s="13">
        <v>2.0452516835067813</v>
      </c>
      <c r="I3367" s="13">
        <v>0</v>
      </c>
      <c r="J3367" s="13">
        <v>0</v>
      </c>
      <c r="K3367" s="13">
        <v>0</v>
      </c>
      <c r="L3367" s="13">
        <v>0</v>
      </c>
      <c r="M3367" s="13">
        <v>0</v>
      </c>
      <c r="N3367" s="13"/>
      <c r="O3367" s="13"/>
    </row>
    <row r="3368" spans="1:15" x14ac:dyDescent="0.35">
      <c r="A3368" s="12" t="str">
        <f t="shared" si="52"/>
        <v>CONSUMO PER CAPITA (kg ó litros por individuo)CafeBCN AM</v>
      </c>
      <c r="B3368" s="12" t="s">
        <v>120</v>
      </c>
      <c r="C3368" s="12" t="s">
        <v>123</v>
      </c>
      <c r="D3368" s="12" t="s">
        <v>1</v>
      </c>
      <c r="E3368" s="13">
        <v>3.9317732967059387</v>
      </c>
      <c r="F3368" s="13">
        <v>2.0666822002319418</v>
      </c>
      <c r="G3368" s="13">
        <v>2.1527676824382498</v>
      </c>
      <c r="H3368" s="13">
        <v>2.2390110010953439</v>
      </c>
      <c r="I3368" s="13">
        <v>0</v>
      </c>
      <c r="J3368" s="13">
        <v>0</v>
      </c>
      <c r="K3368" s="13">
        <v>0</v>
      </c>
      <c r="L3368" s="13">
        <v>0</v>
      </c>
      <c r="M3368" s="13">
        <v>0</v>
      </c>
      <c r="N3368" s="13"/>
      <c r="O3368" s="13"/>
    </row>
    <row r="3369" spans="1:15" x14ac:dyDescent="0.35">
      <c r="A3369" s="12" t="str">
        <f t="shared" si="52"/>
        <v>CONSUMO PER CAPITA (kg ó litros por individuo)CafeREST.CAT ARAGON</v>
      </c>
      <c r="B3369" s="12" t="s">
        <v>120</v>
      </c>
      <c r="C3369" s="12" t="s">
        <v>123</v>
      </c>
      <c r="D3369" s="12" t="s">
        <v>2</v>
      </c>
      <c r="E3369" s="13">
        <v>4.424995141073425</v>
      </c>
      <c r="F3369" s="13">
        <v>2.8669750862414456</v>
      </c>
      <c r="G3369" s="13">
        <v>3.0937909181278833</v>
      </c>
      <c r="H3369" s="13">
        <v>3.4043807261963632</v>
      </c>
      <c r="I3369" s="13">
        <v>0</v>
      </c>
      <c r="J3369" s="13">
        <v>0</v>
      </c>
      <c r="K3369" s="13">
        <v>0</v>
      </c>
      <c r="L3369" s="13">
        <v>0</v>
      </c>
      <c r="M3369" s="13">
        <v>0</v>
      </c>
      <c r="N3369" s="13"/>
      <c r="O3369" s="13"/>
    </row>
    <row r="3370" spans="1:15" x14ac:dyDescent="0.35">
      <c r="A3370" s="12" t="str">
        <f t="shared" si="52"/>
        <v>CONSUMO PER CAPITA (kg ó litros por individuo)CafeLEVANTE</v>
      </c>
      <c r="B3370" s="12" t="s">
        <v>120</v>
      </c>
      <c r="C3370" s="12" t="s">
        <v>123</v>
      </c>
      <c r="D3370" s="12" t="s">
        <v>3</v>
      </c>
      <c r="E3370" s="13">
        <v>3.5451310719316314</v>
      </c>
      <c r="F3370" s="13">
        <v>2.1074326307676228</v>
      </c>
      <c r="G3370" s="13">
        <v>2.6010150971394319</v>
      </c>
      <c r="H3370" s="13">
        <v>2.9082628081113335</v>
      </c>
      <c r="I3370" s="13">
        <v>0</v>
      </c>
      <c r="J3370" s="13">
        <v>0</v>
      </c>
      <c r="K3370" s="13">
        <v>0</v>
      </c>
      <c r="L3370" s="13">
        <v>0</v>
      </c>
      <c r="M3370" s="13">
        <v>0</v>
      </c>
      <c r="N3370" s="13"/>
      <c r="O3370" s="13"/>
    </row>
    <row r="3371" spans="1:15" x14ac:dyDescent="0.35">
      <c r="A3371" s="12" t="str">
        <f t="shared" si="52"/>
        <v>CONSUMO PER CAPITA (kg ó litros por individuo)CafeANDALUCIA</v>
      </c>
      <c r="B3371" s="12" t="s">
        <v>120</v>
      </c>
      <c r="C3371" s="12" t="s">
        <v>123</v>
      </c>
      <c r="D3371" s="12" t="s">
        <v>4</v>
      </c>
      <c r="E3371" s="13">
        <v>1.7284278469546486</v>
      </c>
      <c r="F3371" s="13">
        <v>1.1256461920462424</v>
      </c>
      <c r="G3371" s="13">
        <v>1.4058703841141575</v>
      </c>
      <c r="H3371" s="13">
        <v>1.4605201935402994</v>
      </c>
      <c r="I3371" s="13">
        <v>0</v>
      </c>
      <c r="J3371" s="13">
        <v>0</v>
      </c>
      <c r="K3371" s="13">
        <v>0</v>
      </c>
      <c r="L3371" s="13">
        <v>0</v>
      </c>
      <c r="M3371" s="13">
        <v>0</v>
      </c>
      <c r="N3371" s="13"/>
      <c r="O3371" s="13"/>
    </row>
    <row r="3372" spans="1:15" x14ac:dyDescent="0.35">
      <c r="A3372" s="12" t="str">
        <f t="shared" si="52"/>
        <v>CONSUMO PER CAPITA (kg ó litros por individuo)CafeMDD AM</v>
      </c>
      <c r="B3372" s="12" t="s">
        <v>120</v>
      </c>
      <c r="C3372" s="12" t="s">
        <v>123</v>
      </c>
      <c r="D3372" s="12" t="s">
        <v>5</v>
      </c>
      <c r="E3372" s="13">
        <v>1.294860604665558</v>
      </c>
      <c r="F3372" s="13">
        <v>0.72555777843697888</v>
      </c>
      <c r="G3372" s="13">
        <v>0.84871914067251109</v>
      </c>
      <c r="H3372" s="13">
        <v>0.76419088794081136</v>
      </c>
      <c r="I3372" s="13">
        <v>0</v>
      </c>
      <c r="J3372" s="13">
        <v>0</v>
      </c>
      <c r="K3372" s="13">
        <v>0</v>
      </c>
      <c r="L3372" s="13">
        <v>0</v>
      </c>
      <c r="M3372" s="13">
        <v>0</v>
      </c>
      <c r="N3372" s="13"/>
      <c r="O3372" s="13"/>
    </row>
    <row r="3373" spans="1:15" x14ac:dyDescent="0.35">
      <c r="A3373" s="12" t="str">
        <f t="shared" si="52"/>
        <v>CONSUMO PER CAPITA (kg ó litros por individuo)CafeRTO CENTRO</v>
      </c>
      <c r="B3373" s="12" t="s">
        <v>120</v>
      </c>
      <c r="C3373" s="12" t="s">
        <v>123</v>
      </c>
      <c r="D3373" s="12" t="s">
        <v>6</v>
      </c>
      <c r="E3373" s="13">
        <v>1.820889252237605</v>
      </c>
      <c r="F3373" s="13">
        <v>1.4541999181223735</v>
      </c>
      <c r="G3373" s="13">
        <v>1.526030252300145</v>
      </c>
      <c r="H3373" s="13">
        <v>1.4501226527545445</v>
      </c>
      <c r="I3373" s="13">
        <v>0</v>
      </c>
      <c r="J3373" s="13">
        <v>0</v>
      </c>
      <c r="K3373" s="13">
        <v>0</v>
      </c>
      <c r="L3373" s="13">
        <v>0</v>
      </c>
      <c r="M3373" s="13">
        <v>0</v>
      </c>
      <c r="N3373" s="13"/>
      <c r="O3373" s="13"/>
    </row>
    <row r="3374" spans="1:15" x14ac:dyDescent="0.35">
      <c r="A3374" s="12" t="str">
        <f t="shared" si="52"/>
        <v>CONSUMO PER CAPITA (kg ó litros por individuo)CafeNORTE-CENTRO</v>
      </c>
      <c r="B3374" s="12" t="s">
        <v>120</v>
      </c>
      <c r="C3374" s="12" t="s">
        <v>123</v>
      </c>
      <c r="D3374" s="12" t="s">
        <v>7</v>
      </c>
      <c r="E3374" s="13">
        <v>2.5462908140408773</v>
      </c>
      <c r="F3374" s="13">
        <v>1.536993872554385</v>
      </c>
      <c r="G3374" s="13">
        <v>2.0067868092981276</v>
      </c>
      <c r="H3374" s="13">
        <v>2.3482143481905928</v>
      </c>
      <c r="I3374" s="13">
        <v>0</v>
      </c>
      <c r="J3374" s="13">
        <v>0</v>
      </c>
      <c r="K3374" s="13">
        <v>0</v>
      </c>
      <c r="L3374" s="13">
        <v>0</v>
      </c>
      <c r="M3374" s="13">
        <v>0</v>
      </c>
      <c r="N3374" s="13"/>
      <c r="O3374" s="13"/>
    </row>
    <row r="3375" spans="1:15" x14ac:dyDescent="0.35">
      <c r="A3375" s="12" t="str">
        <f t="shared" si="52"/>
        <v>CONSUMO PER CAPITA (kg ó litros por individuo)CafeNOROESTE</v>
      </c>
      <c r="B3375" s="12" t="s">
        <v>120</v>
      </c>
      <c r="C3375" s="12" t="s">
        <v>123</v>
      </c>
      <c r="D3375" s="12" t="s">
        <v>8</v>
      </c>
      <c r="E3375" s="13">
        <v>2.3252076174188399</v>
      </c>
      <c r="F3375" s="13">
        <v>1.4951498778616177</v>
      </c>
      <c r="G3375" s="13">
        <v>1.7636725186193642</v>
      </c>
      <c r="H3375" s="13">
        <v>1.9590429781691669</v>
      </c>
      <c r="I3375" s="13">
        <v>0</v>
      </c>
      <c r="J3375" s="13">
        <v>0</v>
      </c>
      <c r="K3375" s="13">
        <v>0</v>
      </c>
      <c r="L3375" s="13">
        <v>0</v>
      </c>
      <c r="M3375" s="13">
        <v>0</v>
      </c>
      <c r="N3375" s="13"/>
      <c r="O3375" s="13"/>
    </row>
    <row r="3376" spans="1:15" x14ac:dyDescent="0.35">
      <c r="A3376" s="12" t="str">
        <f t="shared" si="52"/>
        <v>CONSUMO PER CAPITA (kg ó litros por individuo)Cafe&lt;2MIL</v>
      </c>
      <c r="B3376" s="12" t="s">
        <v>120</v>
      </c>
      <c r="C3376" s="12" t="s">
        <v>123</v>
      </c>
      <c r="D3376" s="12" t="s">
        <v>9</v>
      </c>
      <c r="E3376" s="13">
        <v>2.5938432852933921</v>
      </c>
      <c r="F3376" s="13">
        <v>1.8168291861005748</v>
      </c>
      <c r="G3376" s="13">
        <v>1.8195205710516549</v>
      </c>
      <c r="H3376" s="13">
        <v>1.8266335794513924</v>
      </c>
      <c r="I3376" s="13">
        <v>0</v>
      </c>
      <c r="J3376" s="13">
        <v>0</v>
      </c>
      <c r="K3376" s="13">
        <v>0</v>
      </c>
      <c r="L3376" s="13">
        <v>0</v>
      </c>
      <c r="M3376" s="13">
        <v>0</v>
      </c>
      <c r="N3376" s="13"/>
      <c r="O3376" s="13"/>
    </row>
    <row r="3377" spans="1:15" x14ac:dyDescent="0.35">
      <c r="A3377" s="12" t="str">
        <f t="shared" si="52"/>
        <v>CONSUMO PER CAPITA (kg ó litros por individuo)Cafe2-5MIL</v>
      </c>
      <c r="B3377" s="12" t="s">
        <v>120</v>
      </c>
      <c r="C3377" s="12" t="s">
        <v>123</v>
      </c>
      <c r="D3377" s="12" t="s">
        <v>10</v>
      </c>
      <c r="E3377" s="13">
        <v>2.1029138845049711</v>
      </c>
      <c r="F3377" s="13">
        <v>1.6198080801121435</v>
      </c>
      <c r="G3377" s="13">
        <v>1.8839233107902158</v>
      </c>
      <c r="H3377" s="13">
        <v>1.8318927864883849</v>
      </c>
      <c r="I3377" s="13">
        <v>0</v>
      </c>
      <c r="J3377" s="13">
        <v>0</v>
      </c>
      <c r="K3377" s="13">
        <v>0</v>
      </c>
      <c r="L3377" s="13">
        <v>0</v>
      </c>
      <c r="M3377" s="13">
        <v>0</v>
      </c>
      <c r="N3377" s="13"/>
      <c r="O3377" s="13"/>
    </row>
    <row r="3378" spans="1:15" x14ac:dyDescent="0.35">
      <c r="A3378" s="12" t="str">
        <f t="shared" si="52"/>
        <v>CONSUMO PER CAPITA (kg ó litros por individuo)Cafe5-10MIL</v>
      </c>
      <c r="B3378" s="12" t="s">
        <v>120</v>
      </c>
      <c r="C3378" s="12" t="s">
        <v>123</v>
      </c>
      <c r="D3378" s="12" t="s">
        <v>11</v>
      </c>
      <c r="E3378" s="13">
        <v>2.6200671086522989</v>
      </c>
      <c r="F3378" s="13">
        <v>1.6105617940761421</v>
      </c>
      <c r="G3378" s="13">
        <v>2.1989930078223257</v>
      </c>
      <c r="H3378" s="13">
        <v>2.2472490800204454</v>
      </c>
      <c r="I3378" s="13">
        <v>0</v>
      </c>
      <c r="J3378" s="13">
        <v>0</v>
      </c>
      <c r="K3378" s="13">
        <v>0</v>
      </c>
      <c r="L3378" s="13">
        <v>0</v>
      </c>
      <c r="M3378" s="13">
        <v>0</v>
      </c>
      <c r="N3378" s="13"/>
      <c r="O3378" s="13"/>
    </row>
    <row r="3379" spans="1:15" x14ac:dyDescent="0.35">
      <c r="A3379" s="12" t="str">
        <f t="shared" si="52"/>
        <v>CONSUMO PER CAPITA (kg ó litros por individuo)Cafe10-30MIL</v>
      </c>
      <c r="B3379" s="12" t="s">
        <v>120</v>
      </c>
      <c r="C3379" s="12" t="s">
        <v>123</v>
      </c>
      <c r="D3379" s="12" t="s">
        <v>12</v>
      </c>
      <c r="E3379" s="13">
        <v>2.772630679320903</v>
      </c>
      <c r="F3379" s="13">
        <v>1.8363352226879004</v>
      </c>
      <c r="G3379" s="13">
        <v>2.1044207023968453</v>
      </c>
      <c r="H3379" s="13">
        <v>2.2120077159820992</v>
      </c>
      <c r="I3379" s="13">
        <v>0</v>
      </c>
      <c r="J3379" s="13">
        <v>0</v>
      </c>
      <c r="K3379" s="13">
        <v>0</v>
      </c>
      <c r="L3379" s="13">
        <v>0</v>
      </c>
      <c r="M3379" s="13">
        <v>0</v>
      </c>
      <c r="N3379" s="13"/>
      <c r="O3379" s="13"/>
    </row>
    <row r="3380" spans="1:15" x14ac:dyDescent="0.35">
      <c r="A3380" s="12" t="str">
        <f t="shared" si="52"/>
        <v>CONSUMO PER CAPITA (kg ó litros por individuo)Cafe30-100MIL</v>
      </c>
      <c r="B3380" s="12" t="s">
        <v>120</v>
      </c>
      <c r="C3380" s="12" t="s">
        <v>123</v>
      </c>
      <c r="D3380" s="12" t="s">
        <v>13</v>
      </c>
      <c r="E3380" s="13">
        <v>2.9254694183537375</v>
      </c>
      <c r="F3380" s="13">
        <v>1.5489955214381717</v>
      </c>
      <c r="G3380" s="13">
        <v>1.8834649820704856</v>
      </c>
      <c r="H3380" s="13">
        <v>2.284473596851897</v>
      </c>
      <c r="I3380" s="13">
        <v>0</v>
      </c>
      <c r="J3380" s="13">
        <v>0</v>
      </c>
      <c r="K3380" s="13">
        <v>0</v>
      </c>
      <c r="L3380" s="13">
        <v>0</v>
      </c>
      <c r="M3380" s="13">
        <v>0</v>
      </c>
      <c r="N3380" s="13"/>
      <c r="O3380" s="13"/>
    </row>
    <row r="3381" spans="1:15" x14ac:dyDescent="0.35">
      <c r="A3381" s="12" t="str">
        <f t="shared" si="52"/>
        <v>CONSUMO PER CAPITA (kg ó litros por individuo)Cafe100-200MIL</v>
      </c>
      <c r="B3381" s="12" t="s">
        <v>120</v>
      </c>
      <c r="C3381" s="12" t="s">
        <v>123</v>
      </c>
      <c r="D3381" s="12" t="s">
        <v>14</v>
      </c>
      <c r="E3381" s="13">
        <v>2.4349652174354008</v>
      </c>
      <c r="F3381" s="13">
        <v>1.5229169448054087</v>
      </c>
      <c r="G3381" s="13">
        <v>1.7674083330410053</v>
      </c>
      <c r="H3381" s="13">
        <v>2.1665165989852473</v>
      </c>
      <c r="I3381" s="13">
        <v>0</v>
      </c>
      <c r="J3381" s="13">
        <v>0</v>
      </c>
      <c r="K3381" s="13">
        <v>0</v>
      </c>
      <c r="L3381" s="13">
        <v>0</v>
      </c>
      <c r="M3381" s="13">
        <v>0</v>
      </c>
      <c r="N3381" s="13"/>
      <c r="O3381" s="13"/>
    </row>
    <row r="3382" spans="1:15" x14ac:dyDescent="0.35">
      <c r="A3382" s="12" t="str">
        <f t="shared" si="52"/>
        <v>CONSUMO PER CAPITA (kg ó litros por individuo)Cafe200-500MIL</v>
      </c>
      <c r="B3382" s="12" t="s">
        <v>120</v>
      </c>
      <c r="C3382" s="12" t="s">
        <v>123</v>
      </c>
      <c r="D3382" s="12" t="s">
        <v>15</v>
      </c>
      <c r="E3382" s="13">
        <v>2.3830010857586865</v>
      </c>
      <c r="F3382" s="13">
        <v>1.3800297495985856</v>
      </c>
      <c r="G3382" s="13">
        <v>1.7393489379144744</v>
      </c>
      <c r="H3382" s="13">
        <v>1.789304227363937</v>
      </c>
      <c r="I3382" s="13">
        <v>0</v>
      </c>
      <c r="J3382" s="13">
        <v>0</v>
      </c>
      <c r="K3382" s="13">
        <v>0</v>
      </c>
      <c r="L3382" s="13">
        <v>0</v>
      </c>
      <c r="M3382" s="13">
        <v>0</v>
      </c>
      <c r="N3382" s="13"/>
      <c r="O3382" s="13"/>
    </row>
    <row r="3383" spans="1:15" x14ac:dyDescent="0.35">
      <c r="A3383" s="12" t="str">
        <f t="shared" si="52"/>
        <v>CONSUMO PER CAPITA (kg ó litros por individuo)Cafe&gt;500MIL</v>
      </c>
      <c r="B3383" s="12" t="s">
        <v>120</v>
      </c>
      <c r="C3383" s="12" t="s">
        <v>123</v>
      </c>
      <c r="D3383" s="12" t="s">
        <v>16</v>
      </c>
      <c r="E3383" s="13">
        <v>2.7427642792428646</v>
      </c>
      <c r="F3383" s="13">
        <v>1.7612276790505472</v>
      </c>
      <c r="G3383" s="13">
        <v>1.8248036991431733</v>
      </c>
      <c r="H3383" s="13">
        <v>1.7679552447173339</v>
      </c>
      <c r="I3383" s="13">
        <v>0</v>
      </c>
      <c r="J3383" s="13">
        <v>0</v>
      </c>
      <c r="K3383" s="13">
        <v>0</v>
      </c>
      <c r="L3383" s="13">
        <v>0</v>
      </c>
      <c r="M3383" s="13">
        <v>0</v>
      </c>
      <c r="N3383" s="13"/>
      <c r="O3383" s="13"/>
    </row>
    <row r="3384" spans="1:15" x14ac:dyDescent="0.35">
      <c r="A3384" s="12" t="str">
        <f t="shared" si="52"/>
        <v>CONSUMO PER CAPITA (kg ó litros por individuo)CafeDE 15 A 19 AÑOS</v>
      </c>
      <c r="B3384" s="12" t="s">
        <v>120</v>
      </c>
      <c r="C3384" s="12" t="s">
        <v>123</v>
      </c>
      <c r="D3384" s="12" t="s">
        <v>39</v>
      </c>
      <c r="E3384" s="13">
        <v>0.22411349245092901</v>
      </c>
      <c r="F3384" s="13">
        <v>0.14341516397871937</v>
      </c>
      <c r="G3384" s="13">
        <v>0.3102181274932978</v>
      </c>
      <c r="H3384" s="13">
        <v>0.11832665325647376</v>
      </c>
      <c r="I3384" s="13">
        <v>0</v>
      </c>
      <c r="J3384" s="13">
        <v>0</v>
      </c>
      <c r="K3384" s="13">
        <v>0</v>
      </c>
      <c r="L3384" s="13">
        <v>0</v>
      </c>
      <c r="M3384" s="13">
        <v>0</v>
      </c>
      <c r="N3384" s="13"/>
      <c r="O3384" s="13"/>
    </row>
    <row r="3385" spans="1:15" x14ac:dyDescent="0.35">
      <c r="A3385" s="12" t="str">
        <f t="shared" si="52"/>
        <v>CONSUMO PER CAPITA (kg ó litros por individuo)CafeDE 20 A 24 AÑOS</v>
      </c>
      <c r="B3385" s="12" t="s">
        <v>120</v>
      </c>
      <c r="C3385" s="12" t="s">
        <v>123</v>
      </c>
      <c r="D3385" s="12" t="s">
        <v>40</v>
      </c>
      <c r="E3385" s="13">
        <v>0.47366994603677587</v>
      </c>
      <c r="F3385" s="13">
        <v>0.38463100471161976</v>
      </c>
      <c r="G3385" s="13">
        <v>0.27916296495962967</v>
      </c>
      <c r="H3385" s="13">
        <v>0.35009486990792732</v>
      </c>
      <c r="I3385" s="13">
        <v>0</v>
      </c>
      <c r="J3385" s="13">
        <v>0</v>
      </c>
      <c r="K3385" s="13">
        <v>0</v>
      </c>
      <c r="L3385" s="13">
        <v>0</v>
      </c>
      <c r="M3385" s="13">
        <v>0</v>
      </c>
      <c r="N3385" s="13"/>
      <c r="O3385" s="13"/>
    </row>
    <row r="3386" spans="1:15" x14ac:dyDescent="0.35">
      <c r="A3386" s="12" t="str">
        <f t="shared" si="52"/>
        <v>CONSUMO PER CAPITA (kg ó litros por individuo)CafeDE 25 A 34 AÑOS</v>
      </c>
      <c r="B3386" s="12" t="s">
        <v>120</v>
      </c>
      <c r="C3386" s="12" t="s">
        <v>123</v>
      </c>
      <c r="D3386" s="12" t="s">
        <v>41</v>
      </c>
      <c r="E3386" s="13">
        <v>0.89562817267981898</v>
      </c>
      <c r="F3386" s="13">
        <v>0.58202269323928835</v>
      </c>
      <c r="G3386" s="13">
        <v>0.61982117663512803</v>
      </c>
      <c r="H3386" s="13">
        <v>0.6036788083353265</v>
      </c>
      <c r="I3386" s="13">
        <v>0</v>
      </c>
      <c r="J3386" s="13">
        <v>0</v>
      </c>
      <c r="K3386" s="13">
        <v>0</v>
      </c>
      <c r="L3386" s="13">
        <v>0</v>
      </c>
      <c r="M3386" s="13">
        <v>0</v>
      </c>
      <c r="N3386" s="13"/>
      <c r="O3386" s="13"/>
    </row>
    <row r="3387" spans="1:15" x14ac:dyDescent="0.35">
      <c r="A3387" s="12" t="str">
        <f t="shared" si="52"/>
        <v>CONSUMO PER CAPITA (kg ó litros por individuo)CafeDE 35 A 49 AÑOS</v>
      </c>
      <c r="B3387" s="12" t="s">
        <v>120</v>
      </c>
      <c r="C3387" s="12" t="s">
        <v>123</v>
      </c>
      <c r="D3387" s="12" t="s">
        <v>42</v>
      </c>
      <c r="E3387" s="13">
        <v>2.4262765513734967</v>
      </c>
      <c r="F3387" s="13">
        <v>1.5305486356493212</v>
      </c>
      <c r="G3387" s="13">
        <v>1.7892988836342603</v>
      </c>
      <c r="H3387" s="13">
        <v>1.8652928193606391</v>
      </c>
      <c r="I3387" s="13">
        <v>0</v>
      </c>
      <c r="J3387" s="13">
        <v>0</v>
      </c>
      <c r="K3387" s="13">
        <v>0</v>
      </c>
      <c r="L3387" s="13">
        <v>0</v>
      </c>
      <c r="M3387" s="13">
        <v>0</v>
      </c>
      <c r="N3387" s="13"/>
      <c r="O3387" s="13"/>
    </row>
    <row r="3388" spans="1:15" x14ac:dyDescent="0.35">
      <c r="A3388" s="12" t="str">
        <f t="shared" si="52"/>
        <v>CONSUMO PER CAPITA (kg ó litros por individuo)CafeDE 50 A 59 AÑOS</v>
      </c>
      <c r="B3388" s="12" t="s">
        <v>120</v>
      </c>
      <c r="C3388" s="12" t="s">
        <v>123</v>
      </c>
      <c r="D3388" s="12" t="s">
        <v>43</v>
      </c>
      <c r="E3388" s="13">
        <v>4.042835089395262</v>
      </c>
      <c r="F3388" s="13">
        <v>2.4596614479672581</v>
      </c>
      <c r="G3388" s="13">
        <v>2.7981328411770092</v>
      </c>
      <c r="H3388" s="13">
        <v>2.8363037310166828</v>
      </c>
      <c r="I3388" s="13">
        <v>0</v>
      </c>
      <c r="J3388" s="13">
        <v>0</v>
      </c>
      <c r="K3388" s="13">
        <v>0</v>
      </c>
      <c r="L3388" s="13">
        <v>0</v>
      </c>
      <c r="M3388" s="13">
        <v>0</v>
      </c>
      <c r="N3388" s="13"/>
      <c r="O3388" s="13"/>
    </row>
    <row r="3389" spans="1:15" x14ac:dyDescent="0.35">
      <c r="A3389" s="12" t="str">
        <f t="shared" si="52"/>
        <v>CONSUMO PER CAPITA (kg ó litros por individuo)CafeDE 60 A 75 AÑOS</v>
      </c>
      <c r="B3389" s="12" t="s">
        <v>120</v>
      </c>
      <c r="C3389" s="12" t="s">
        <v>123</v>
      </c>
      <c r="D3389" s="12" t="s">
        <v>44</v>
      </c>
      <c r="E3389" s="13">
        <v>4.2455415447914051</v>
      </c>
      <c r="F3389" s="13">
        <v>2.5734117084270203</v>
      </c>
      <c r="G3389" s="13">
        <v>3.052593726399127</v>
      </c>
      <c r="H3389" s="13">
        <v>3.5457508499899184</v>
      </c>
      <c r="I3389" s="13">
        <v>0</v>
      </c>
      <c r="J3389" s="13">
        <v>0</v>
      </c>
      <c r="K3389" s="13">
        <v>0</v>
      </c>
      <c r="L3389" s="13">
        <v>0</v>
      </c>
      <c r="M3389" s="13">
        <v>0</v>
      </c>
      <c r="N3389" s="13"/>
      <c r="O3389" s="13"/>
    </row>
    <row r="3390" spans="1:15" x14ac:dyDescent="0.35">
      <c r="A3390" s="12" t="str">
        <f t="shared" si="52"/>
        <v>CONSUMO PER CAPITA (kg ó litros por individuo)CafeALTA Y MEDIA ALTA</v>
      </c>
      <c r="B3390" s="12" t="s">
        <v>120</v>
      </c>
      <c r="C3390" s="12" t="s">
        <v>123</v>
      </c>
      <c r="D3390" s="12" t="s">
        <v>17</v>
      </c>
      <c r="E3390" s="13">
        <v>3.1262644101758301</v>
      </c>
      <c r="F3390" s="13">
        <v>1.7941843984892283</v>
      </c>
      <c r="G3390" s="13">
        <v>2.0718931942516567</v>
      </c>
      <c r="H3390" s="13">
        <v>2.4276144798374988</v>
      </c>
      <c r="I3390" s="13">
        <v>0</v>
      </c>
      <c r="J3390" s="13">
        <v>0</v>
      </c>
      <c r="K3390" s="13">
        <v>0</v>
      </c>
      <c r="L3390" s="13">
        <v>0</v>
      </c>
      <c r="M3390" s="13">
        <v>0</v>
      </c>
      <c r="N3390" s="13"/>
      <c r="O3390" s="13"/>
    </row>
    <row r="3391" spans="1:15" x14ac:dyDescent="0.35">
      <c r="A3391" s="12" t="str">
        <f t="shared" si="52"/>
        <v>CONSUMO PER CAPITA (kg ó litros por individuo)CafeMEDIA</v>
      </c>
      <c r="B3391" s="12" t="s">
        <v>120</v>
      </c>
      <c r="C3391" s="12" t="s">
        <v>123</v>
      </c>
      <c r="D3391" s="12" t="s">
        <v>18</v>
      </c>
      <c r="E3391" s="13">
        <v>2.9740530945530428</v>
      </c>
      <c r="F3391" s="13">
        <v>1.934711597056646</v>
      </c>
      <c r="G3391" s="13">
        <v>2.1819476549033818</v>
      </c>
      <c r="H3391" s="13">
        <v>2.155776571250819</v>
      </c>
      <c r="I3391" s="13">
        <v>0</v>
      </c>
      <c r="J3391" s="13">
        <v>0</v>
      </c>
      <c r="K3391" s="13">
        <v>0</v>
      </c>
      <c r="L3391" s="13">
        <v>0</v>
      </c>
      <c r="M3391" s="13">
        <v>0</v>
      </c>
      <c r="N3391" s="13"/>
      <c r="O3391" s="13"/>
    </row>
    <row r="3392" spans="1:15" x14ac:dyDescent="0.35">
      <c r="A3392" s="12" t="str">
        <f t="shared" si="52"/>
        <v>CONSUMO PER CAPITA (kg ó litros por individuo)CafeMEDIA BAJA</v>
      </c>
      <c r="B3392" s="12" t="s">
        <v>120</v>
      </c>
      <c r="C3392" s="12" t="s">
        <v>123</v>
      </c>
      <c r="D3392" s="12" t="s">
        <v>19</v>
      </c>
      <c r="E3392" s="13">
        <v>2.3487240584460696</v>
      </c>
      <c r="F3392" s="13">
        <v>1.5875442118598639</v>
      </c>
      <c r="G3392" s="13">
        <v>2.0081730479628912</v>
      </c>
      <c r="H3392" s="13">
        <v>2.3230632700767786</v>
      </c>
      <c r="I3392" s="13">
        <v>0</v>
      </c>
      <c r="J3392" s="13">
        <v>0</v>
      </c>
      <c r="K3392" s="13">
        <v>0</v>
      </c>
      <c r="L3392" s="13">
        <v>0</v>
      </c>
      <c r="M3392" s="13">
        <v>0</v>
      </c>
      <c r="N3392" s="13"/>
      <c r="O3392" s="13"/>
    </row>
    <row r="3393" spans="1:15" x14ac:dyDescent="0.35">
      <c r="A3393" s="12" t="str">
        <f t="shared" si="52"/>
        <v>CONSUMO PER CAPITA (kg ó litros por individuo)CafeBAJA</v>
      </c>
      <c r="B3393" s="12" t="s">
        <v>120</v>
      </c>
      <c r="C3393" s="12" t="s">
        <v>123</v>
      </c>
      <c r="D3393" s="12" t="s">
        <v>20</v>
      </c>
      <c r="E3393" s="13">
        <v>1.9516505886763025</v>
      </c>
      <c r="F3393" s="13">
        <v>1.040521283013996</v>
      </c>
      <c r="G3393" s="13">
        <v>1.1101423919660667</v>
      </c>
      <c r="H3393" s="13">
        <v>1.0563957416145304</v>
      </c>
      <c r="I3393" s="13">
        <v>0</v>
      </c>
      <c r="J3393" s="13">
        <v>0</v>
      </c>
      <c r="K3393" s="13">
        <v>0</v>
      </c>
      <c r="L3393" s="13">
        <v>0</v>
      </c>
      <c r="M3393" s="13">
        <v>0</v>
      </c>
      <c r="N3393" s="13"/>
      <c r="O3393" s="13"/>
    </row>
    <row r="3394" spans="1:15" x14ac:dyDescent="0.35">
      <c r="A3394" s="12" t="str">
        <f t="shared" si="52"/>
        <v>CONSUMO PER CAPITA (kg ó litros por individuo)CafeHOMBRE</v>
      </c>
      <c r="B3394" s="12" t="s">
        <v>120</v>
      </c>
      <c r="C3394" s="12" t="s">
        <v>123</v>
      </c>
      <c r="D3394" s="12" t="s">
        <v>21</v>
      </c>
      <c r="E3394" s="13">
        <v>3.4664740088175079</v>
      </c>
      <c r="F3394" s="13">
        <v>2.3016304835514947</v>
      </c>
      <c r="G3394" s="13">
        <v>2.7189250319360636</v>
      </c>
      <c r="H3394" s="13">
        <v>2.8765003592721534</v>
      </c>
      <c r="I3394" s="13">
        <v>0</v>
      </c>
      <c r="J3394" s="13">
        <v>0</v>
      </c>
      <c r="K3394" s="13">
        <v>0</v>
      </c>
      <c r="L3394" s="13">
        <v>0</v>
      </c>
      <c r="M3394" s="13">
        <v>0</v>
      </c>
      <c r="N3394" s="13"/>
      <c r="O3394" s="13"/>
    </row>
    <row r="3395" spans="1:15" x14ac:dyDescent="0.35">
      <c r="A3395" s="12" t="str">
        <f t="shared" si="52"/>
        <v>CONSUMO PER CAPITA (kg ó litros por individuo)CafeMUJER</v>
      </c>
      <c r="B3395" s="12" t="s">
        <v>120</v>
      </c>
      <c r="C3395" s="12" t="s">
        <v>123</v>
      </c>
      <c r="D3395" s="12" t="s">
        <v>22</v>
      </c>
      <c r="E3395" s="13">
        <v>1.8369621196945263</v>
      </c>
      <c r="F3395" s="13">
        <v>0.99153056983796262</v>
      </c>
      <c r="G3395" s="13">
        <v>1.1050005527761284</v>
      </c>
      <c r="H3395" s="13">
        <v>1.2258794984956913</v>
      </c>
      <c r="I3395" s="13">
        <v>0</v>
      </c>
      <c r="J3395" s="13">
        <v>0</v>
      </c>
      <c r="K3395" s="13">
        <v>0</v>
      </c>
      <c r="L3395" s="13">
        <v>0</v>
      </c>
      <c r="M3395" s="13">
        <v>0</v>
      </c>
      <c r="N3395" s="13"/>
      <c r="O3395" s="13"/>
    </row>
    <row r="3396" spans="1:15" x14ac:dyDescent="0.35">
      <c r="A3396" s="12" t="str">
        <f t="shared" ref="A3396:A3459" si="53">B3396&amp;C3396&amp;D3396</f>
        <v>CONSUMO PER CAPITA (kg ó litros por individuo)Leche+bebidas vegetalesT.ESPAÑA</v>
      </c>
      <c r="B3396" s="12" t="s">
        <v>120</v>
      </c>
      <c r="C3396" s="12" t="s">
        <v>174</v>
      </c>
      <c r="D3396" s="12" t="s">
        <v>36</v>
      </c>
      <c r="E3396" s="13">
        <v>7.3374804042438173</v>
      </c>
      <c r="F3396" s="13">
        <v>4.5900163321474006</v>
      </c>
      <c r="G3396" s="13">
        <v>5.3521807607332761</v>
      </c>
      <c r="H3396" s="13">
        <v>5.4952763718377788</v>
      </c>
      <c r="I3396" s="13">
        <v>0</v>
      </c>
      <c r="J3396" s="13">
        <v>0</v>
      </c>
      <c r="K3396" s="13">
        <v>0</v>
      </c>
      <c r="L3396" s="13">
        <v>0</v>
      </c>
      <c r="M3396" s="13">
        <v>0</v>
      </c>
      <c r="N3396" s="13"/>
      <c r="O3396" s="13"/>
    </row>
    <row r="3397" spans="1:15" x14ac:dyDescent="0.35">
      <c r="A3397" s="12" t="str">
        <f t="shared" si="53"/>
        <v>CONSUMO PER CAPITA (kg ó litros por individuo)Leche+bebidas vegetalesBCN AM</v>
      </c>
      <c r="B3397" s="12" t="s">
        <v>120</v>
      </c>
      <c r="C3397" s="12" t="s">
        <v>174</v>
      </c>
      <c r="D3397" s="12" t="s">
        <v>1</v>
      </c>
      <c r="E3397" s="13">
        <v>7.1534797075207415</v>
      </c>
      <c r="F3397" s="13">
        <v>4.1522786359295916</v>
      </c>
      <c r="G3397" s="13">
        <v>5.4064340941568849</v>
      </c>
      <c r="H3397" s="13">
        <v>4.8607977254168908</v>
      </c>
      <c r="I3397" s="13">
        <v>0</v>
      </c>
      <c r="J3397" s="13">
        <v>0</v>
      </c>
      <c r="K3397" s="13">
        <v>0</v>
      </c>
      <c r="L3397" s="13">
        <v>0</v>
      </c>
      <c r="M3397" s="13">
        <v>0</v>
      </c>
      <c r="N3397" s="13"/>
      <c r="O3397" s="13"/>
    </row>
    <row r="3398" spans="1:15" x14ac:dyDescent="0.35">
      <c r="A3398" s="12" t="str">
        <f t="shared" si="53"/>
        <v>CONSUMO PER CAPITA (kg ó litros por individuo)Leche+bebidas vegetalesREST.CAT ARAGON</v>
      </c>
      <c r="B3398" s="12" t="s">
        <v>120</v>
      </c>
      <c r="C3398" s="12" t="s">
        <v>174</v>
      </c>
      <c r="D3398" s="12" t="s">
        <v>2</v>
      </c>
      <c r="E3398" s="13">
        <v>5.3483184999130362</v>
      </c>
      <c r="F3398" s="13">
        <v>3.3486848754439711</v>
      </c>
      <c r="G3398" s="13">
        <v>3.5337418166808989</v>
      </c>
      <c r="H3398" s="13">
        <v>4.1361363075180462</v>
      </c>
      <c r="I3398" s="13">
        <v>0</v>
      </c>
      <c r="J3398" s="13">
        <v>0</v>
      </c>
      <c r="K3398" s="13">
        <v>0</v>
      </c>
      <c r="L3398" s="13">
        <v>0</v>
      </c>
      <c r="M3398" s="13">
        <v>0</v>
      </c>
      <c r="N3398" s="13"/>
      <c r="O3398" s="13"/>
    </row>
    <row r="3399" spans="1:15" x14ac:dyDescent="0.35">
      <c r="A3399" s="12" t="str">
        <f t="shared" si="53"/>
        <v>CONSUMO PER CAPITA (kg ó litros por individuo)Leche+bebidas vegetalesLEVANTE</v>
      </c>
      <c r="B3399" s="12" t="s">
        <v>120</v>
      </c>
      <c r="C3399" s="12" t="s">
        <v>174</v>
      </c>
      <c r="D3399" s="12" t="s">
        <v>3</v>
      </c>
      <c r="E3399" s="13">
        <v>4.786352561372329</v>
      </c>
      <c r="F3399" s="13">
        <v>3.4985674408216991</v>
      </c>
      <c r="G3399" s="13">
        <v>4.0451923959041567</v>
      </c>
      <c r="H3399" s="13">
        <v>3.9987024534717555</v>
      </c>
      <c r="I3399" s="13">
        <v>0</v>
      </c>
      <c r="J3399" s="13">
        <v>0</v>
      </c>
      <c r="K3399" s="13">
        <v>0</v>
      </c>
      <c r="L3399" s="13">
        <v>0</v>
      </c>
      <c r="M3399" s="13">
        <v>0</v>
      </c>
      <c r="N3399" s="13"/>
      <c r="O3399" s="13"/>
    </row>
    <row r="3400" spans="1:15" x14ac:dyDescent="0.35">
      <c r="A3400" s="12" t="str">
        <f t="shared" si="53"/>
        <v>CONSUMO PER CAPITA (kg ó litros por individuo)Leche+bebidas vegetalesANDALUCIA</v>
      </c>
      <c r="B3400" s="12" t="s">
        <v>120</v>
      </c>
      <c r="C3400" s="12" t="s">
        <v>174</v>
      </c>
      <c r="D3400" s="12" t="s">
        <v>4</v>
      </c>
      <c r="E3400" s="13">
        <v>7.7509918288319</v>
      </c>
      <c r="F3400" s="13">
        <v>4.7251865458468449</v>
      </c>
      <c r="G3400" s="13">
        <v>5.4405776134425414</v>
      </c>
      <c r="H3400" s="13">
        <v>5.6747486357559538</v>
      </c>
      <c r="I3400" s="13">
        <v>0</v>
      </c>
      <c r="J3400" s="13">
        <v>0</v>
      </c>
      <c r="K3400" s="13">
        <v>0</v>
      </c>
      <c r="L3400" s="13">
        <v>0</v>
      </c>
      <c r="M3400" s="13">
        <v>0</v>
      </c>
      <c r="N3400" s="13"/>
      <c r="O3400" s="13"/>
    </row>
    <row r="3401" spans="1:15" x14ac:dyDescent="0.35">
      <c r="A3401" s="12" t="str">
        <f t="shared" si="53"/>
        <v>CONSUMO PER CAPITA (kg ó litros por individuo)Leche+bebidas vegetalesMDD AM</v>
      </c>
      <c r="B3401" s="12" t="s">
        <v>120</v>
      </c>
      <c r="C3401" s="12" t="s">
        <v>174</v>
      </c>
      <c r="D3401" s="12" t="s">
        <v>5</v>
      </c>
      <c r="E3401" s="13">
        <v>7.525592033800744</v>
      </c>
      <c r="F3401" s="13">
        <v>4.5307445500972525</v>
      </c>
      <c r="G3401" s="13">
        <v>5.0140625314754557</v>
      </c>
      <c r="H3401" s="13">
        <v>5.305393884295702</v>
      </c>
      <c r="I3401" s="13">
        <v>0</v>
      </c>
      <c r="J3401" s="13">
        <v>0</v>
      </c>
      <c r="K3401" s="13">
        <v>0</v>
      </c>
      <c r="L3401" s="13">
        <v>0</v>
      </c>
      <c r="M3401" s="13">
        <v>0</v>
      </c>
      <c r="N3401" s="13"/>
      <c r="O3401" s="13"/>
    </row>
    <row r="3402" spans="1:15" x14ac:dyDescent="0.35">
      <c r="A3402" s="12" t="str">
        <f t="shared" si="53"/>
        <v>CONSUMO PER CAPITA (kg ó litros por individuo)Leche+bebidas vegetalesRTO CENTRO</v>
      </c>
      <c r="B3402" s="12" t="s">
        <v>120</v>
      </c>
      <c r="C3402" s="12" t="s">
        <v>174</v>
      </c>
      <c r="D3402" s="12" t="s">
        <v>6</v>
      </c>
      <c r="E3402" s="13">
        <v>7.3750306257776286</v>
      </c>
      <c r="F3402" s="13">
        <v>4.6613897901209969</v>
      </c>
      <c r="G3402" s="13">
        <v>4.9291649295064826</v>
      </c>
      <c r="H3402" s="13">
        <v>5.0957465503274957</v>
      </c>
      <c r="I3402" s="13">
        <v>0</v>
      </c>
      <c r="J3402" s="13">
        <v>0</v>
      </c>
      <c r="K3402" s="13">
        <v>0</v>
      </c>
      <c r="L3402" s="13">
        <v>0</v>
      </c>
      <c r="M3402" s="13">
        <v>0</v>
      </c>
      <c r="N3402" s="13"/>
      <c r="O3402" s="13"/>
    </row>
    <row r="3403" spans="1:15" x14ac:dyDescent="0.35">
      <c r="A3403" s="12" t="str">
        <f t="shared" si="53"/>
        <v>CONSUMO PER CAPITA (kg ó litros por individuo)Leche+bebidas vegetalesNORTE-CENTRO</v>
      </c>
      <c r="B3403" s="12" t="s">
        <v>120</v>
      </c>
      <c r="C3403" s="12" t="s">
        <v>174</v>
      </c>
      <c r="D3403" s="12" t="s">
        <v>7</v>
      </c>
      <c r="E3403" s="13">
        <v>8.4640496915501284</v>
      </c>
      <c r="F3403" s="13">
        <v>5.5102947622220775</v>
      </c>
      <c r="G3403" s="13">
        <v>6.7969981742540915</v>
      </c>
      <c r="H3403" s="13">
        <v>7.2104487506042387</v>
      </c>
      <c r="I3403" s="13">
        <v>0</v>
      </c>
      <c r="J3403" s="13">
        <v>0</v>
      </c>
      <c r="K3403" s="13">
        <v>0</v>
      </c>
      <c r="L3403" s="13">
        <v>0</v>
      </c>
      <c r="M3403" s="13">
        <v>0</v>
      </c>
      <c r="N3403" s="13"/>
      <c r="O3403" s="13"/>
    </row>
    <row r="3404" spans="1:15" x14ac:dyDescent="0.35">
      <c r="A3404" s="12" t="str">
        <f t="shared" si="53"/>
        <v>CONSUMO PER CAPITA (kg ó litros por individuo)Leche+bebidas vegetalesNOROESTE</v>
      </c>
      <c r="B3404" s="12" t="s">
        <v>120</v>
      </c>
      <c r="C3404" s="12" t="s">
        <v>174</v>
      </c>
      <c r="D3404" s="12" t="s">
        <v>8</v>
      </c>
      <c r="E3404" s="13">
        <v>12.083801116233905</v>
      </c>
      <c r="F3404" s="13">
        <v>7.3561943281206874</v>
      </c>
      <c r="G3404" s="13">
        <v>9.3373006225719788</v>
      </c>
      <c r="H3404" s="13">
        <v>9.1771376591431775</v>
      </c>
      <c r="I3404" s="13">
        <v>0</v>
      </c>
      <c r="J3404" s="13">
        <v>0</v>
      </c>
      <c r="K3404" s="13">
        <v>0</v>
      </c>
      <c r="L3404" s="13">
        <v>0</v>
      </c>
      <c r="M3404" s="13">
        <v>0</v>
      </c>
      <c r="N3404" s="13"/>
      <c r="O3404" s="13"/>
    </row>
    <row r="3405" spans="1:15" x14ac:dyDescent="0.35">
      <c r="A3405" s="12" t="str">
        <f t="shared" si="53"/>
        <v>CONSUMO PER CAPITA (kg ó litros por individuo)Leche+bebidas vegetales&lt;2MIL</v>
      </c>
      <c r="B3405" s="12" t="s">
        <v>120</v>
      </c>
      <c r="C3405" s="12" t="s">
        <v>174</v>
      </c>
      <c r="D3405" s="12" t="s">
        <v>9</v>
      </c>
      <c r="E3405" s="13">
        <v>4.7001033007939244</v>
      </c>
      <c r="F3405" s="13">
        <v>3.3487518422723781</v>
      </c>
      <c r="G3405" s="13">
        <v>3.4554882566624037</v>
      </c>
      <c r="H3405" s="13">
        <v>4.3565491468126982</v>
      </c>
      <c r="I3405" s="13">
        <v>0</v>
      </c>
      <c r="J3405" s="13">
        <v>0</v>
      </c>
      <c r="K3405" s="13">
        <v>0</v>
      </c>
      <c r="L3405" s="13">
        <v>0</v>
      </c>
      <c r="M3405" s="13">
        <v>0</v>
      </c>
      <c r="N3405" s="13"/>
      <c r="O3405" s="13"/>
    </row>
    <row r="3406" spans="1:15" x14ac:dyDescent="0.35">
      <c r="A3406" s="12" t="str">
        <f t="shared" si="53"/>
        <v>CONSUMO PER CAPITA (kg ó litros por individuo)Leche+bebidas vegetales2-5MIL</v>
      </c>
      <c r="B3406" s="12" t="s">
        <v>120</v>
      </c>
      <c r="C3406" s="12" t="s">
        <v>174</v>
      </c>
      <c r="D3406" s="12" t="s">
        <v>10</v>
      </c>
      <c r="E3406" s="13">
        <v>5.8174484250205296</v>
      </c>
      <c r="F3406" s="13">
        <v>3.2171320245491222</v>
      </c>
      <c r="G3406" s="13">
        <v>3.6076826796980885</v>
      </c>
      <c r="H3406" s="13">
        <v>3.6482267475734713</v>
      </c>
      <c r="I3406" s="13">
        <v>0</v>
      </c>
      <c r="J3406" s="13">
        <v>0</v>
      </c>
      <c r="K3406" s="13">
        <v>0</v>
      </c>
      <c r="L3406" s="13">
        <v>0</v>
      </c>
      <c r="M3406" s="13">
        <v>0</v>
      </c>
      <c r="N3406" s="13"/>
      <c r="O3406" s="13"/>
    </row>
    <row r="3407" spans="1:15" x14ac:dyDescent="0.35">
      <c r="A3407" s="12" t="str">
        <f t="shared" si="53"/>
        <v>CONSUMO PER CAPITA (kg ó litros por individuo)Leche+bebidas vegetales5-10MIL</v>
      </c>
      <c r="B3407" s="12" t="s">
        <v>120</v>
      </c>
      <c r="C3407" s="12" t="s">
        <v>174</v>
      </c>
      <c r="D3407" s="12" t="s">
        <v>11</v>
      </c>
      <c r="E3407" s="13">
        <v>6.0955777573133503</v>
      </c>
      <c r="F3407" s="13">
        <v>3.4188090716197412</v>
      </c>
      <c r="G3407" s="13">
        <v>4.9169154186768216</v>
      </c>
      <c r="H3407" s="13">
        <v>4.7131822701430384</v>
      </c>
      <c r="I3407" s="13">
        <v>0</v>
      </c>
      <c r="J3407" s="13">
        <v>0</v>
      </c>
      <c r="K3407" s="13">
        <v>0</v>
      </c>
      <c r="L3407" s="13">
        <v>0</v>
      </c>
      <c r="M3407" s="13">
        <v>0</v>
      </c>
      <c r="N3407" s="13"/>
      <c r="O3407" s="13"/>
    </row>
    <row r="3408" spans="1:15" x14ac:dyDescent="0.35">
      <c r="A3408" s="12" t="str">
        <f t="shared" si="53"/>
        <v>CONSUMO PER CAPITA (kg ó litros por individuo)Leche+bebidas vegetales10-30MIL</v>
      </c>
      <c r="B3408" s="12" t="s">
        <v>120</v>
      </c>
      <c r="C3408" s="12" t="s">
        <v>174</v>
      </c>
      <c r="D3408" s="12" t="s">
        <v>12</v>
      </c>
      <c r="E3408" s="13">
        <v>7.7323340714193112</v>
      </c>
      <c r="F3408" s="13">
        <v>5.0379759538764999</v>
      </c>
      <c r="G3408" s="13">
        <v>5.6823034267692343</v>
      </c>
      <c r="H3408" s="13">
        <v>5.7102130051740208</v>
      </c>
      <c r="I3408" s="13">
        <v>0</v>
      </c>
      <c r="J3408" s="13">
        <v>0</v>
      </c>
      <c r="K3408" s="13">
        <v>0</v>
      </c>
      <c r="L3408" s="13">
        <v>0</v>
      </c>
      <c r="M3408" s="13">
        <v>0</v>
      </c>
      <c r="N3408" s="13"/>
      <c r="O3408" s="13"/>
    </row>
    <row r="3409" spans="1:15" x14ac:dyDescent="0.35">
      <c r="A3409" s="12" t="str">
        <f t="shared" si="53"/>
        <v>CONSUMO PER CAPITA (kg ó litros por individuo)Leche+bebidas vegetales30-100MIL</v>
      </c>
      <c r="B3409" s="12" t="s">
        <v>120</v>
      </c>
      <c r="C3409" s="12" t="s">
        <v>174</v>
      </c>
      <c r="D3409" s="12" t="s">
        <v>13</v>
      </c>
      <c r="E3409" s="13">
        <v>7.8380211403498024</v>
      </c>
      <c r="F3409" s="13">
        <v>4.770694608327366</v>
      </c>
      <c r="G3409" s="13">
        <v>5.4499056373477748</v>
      </c>
      <c r="H3409" s="13">
        <v>5.8230136323337778</v>
      </c>
      <c r="I3409" s="13">
        <v>0</v>
      </c>
      <c r="J3409" s="13">
        <v>0</v>
      </c>
      <c r="K3409" s="13">
        <v>0</v>
      </c>
      <c r="L3409" s="13">
        <v>0</v>
      </c>
      <c r="M3409" s="13">
        <v>0</v>
      </c>
      <c r="N3409" s="13"/>
      <c r="O3409" s="13"/>
    </row>
    <row r="3410" spans="1:15" x14ac:dyDescent="0.35">
      <c r="A3410" s="12" t="str">
        <f t="shared" si="53"/>
        <v>CONSUMO PER CAPITA (kg ó litros por individuo)Leche+bebidas vegetales100-200MIL</v>
      </c>
      <c r="B3410" s="12" t="s">
        <v>120</v>
      </c>
      <c r="C3410" s="12" t="s">
        <v>174</v>
      </c>
      <c r="D3410" s="12" t="s">
        <v>14</v>
      </c>
      <c r="E3410" s="13">
        <v>8.536961920908249</v>
      </c>
      <c r="F3410" s="13">
        <v>5.5468787719659378</v>
      </c>
      <c r="G3410" s="13">
        <v>6.3236811047145594</v>
      </c>
      <c r="H3410" s="13">
        <v>6.1342775555672437</v>
      </c>
      <c r="I3410" s="13">
        <v>0</v>
      </c>
      <c r="J3410" s="13">
        <v>0</v>
      </c>
      <c r="K3410" s="13">
        <v>0</v>
      </c>
      <c r="L3410" s="13">
        <v>0</v>
      </c>
      <c r="M3410" s="13">
        <v>0</v>
      </c>
      <c r="N3410" s="13"/>
      <c r="O3410" s="13"/>
    </row>
    <row r="3411" spans="1:15" x14ac:dyDescent="0.35">
      <c r="A3411" s="12" t="str">
        <f t="shared" si="53"/>
        <v>CONSUMO PER CAPITA (kg ó litros por individuo)Leche+bebidas vegetales200-500MIL</v>
      </c>
      <c r="B3411" s="12" t="s">
        <v>120</v>
      </c>
      <c r="C3411" s="12" t="s">
        <v>174</v>
      </c>
      <c r="D3411" s="12" t="s">
        <v>15</v>
      </c>
      <c r="E3411" s="13">
        <v>7.962897975964478</v>
      </c>
      <c r="F3411" s="13">
        <v>4.7502524415489837</v>
      </c>
      <c r="G3411" s="13">
        <v>5.753400277670357</v>
      </c>
      <c r="H3411" s="13">
        <v>6.4334969876339887</v>
      </c>
      <c r="I3411" s="13">
        <v>0</v>
      </c>
      <c r="J3411" s="13">
        <v>0</v>
      </c>
      <c r="K3411" s="13">
        <v>0</v>
      </c>
      <c r="L3411" s="13">
        <v>0</v>
      </c>
      <c r="M3411" s="13">
        <v>0</v>
      </c>
      <c r="N3411" s="13"/>
      <c r="O3411" s="13"/>
    </row>
    <row r="3412" spans="1:15" x14ac:dyDescent="0.35">
      <c r="A3412" s="12" t="str">
        <f t="shared" si="53"/>
        <v>CONSUMO PER CAPITA (kg ó litros por individuo)Leche+bebidas vegetales&gt;500MIL</v>
      </c>
      <c r="B3412" s="12" t="s">
        <v>120</v>
      </c>
      <c r="C3412" s="12" t="s">
        <v>174</v>
      </c>
      <c r="D3412" s="12" t="s">
        <v>16</v>
      </c>
      <c r="E3412" s="13">
        <v>7.2277229690054741</v>
      </c>
      <c r="F3412" s="13">
        <v>4.709717011369678</v>
      </c>
      <c r="G3412" s="13">
        <v>5.5595684084715113</v>
      </c>
      <c r="H3412" s="13">
        <v>5.3099189719334206</v>
      </c>
      <c r="I3412" s="13">
        <v>0</v>
      </c>
      <c r="J3412" s="13">
        <v>0</v>
      </c>
      <c r="K3412" s="13">
        <v>0</v>
      </c>
      <c r="L3412" s="13">
        <v>0</v>
      </c>
      <c r="M3412" s="13">
        <v>0</v>
      </c>
      <c r="N3412" s="13"/>
      <c r="O3412" s="13"/>
    </row>
    <row r="3413" spans="1:15" x14ac:dyDescent="0.35">
      <c r="A3413" s="12" t="str">
        <f t="shared" si="53"/>
        <v>CONSUMO PER CAPITA (kg ó litros por individuo)Leche+bebidas vegetalesDE 15 A 19 AÑOS</v>
      </c>
      <c r="B3413" s="12" t="s">
        <v>120</v>
      </c>
      <c r="C3413" s="12" t="s">
        <v>174</v>
      </c>
      <c r="D3413" s="12" t="s">
        <v>39</v>
      </c>
      <c r="E3413" s="13">
        <v>1.1352112655728508</v>
      </c>
      <c r="F3413" s="13">
        <v>0.70377027914531542</v>
      </c>
      <c r="G3413" s="13">
        <v>0.90987392663185296</v>
      </c>
      <c r="H3413" s="13">
        <v>0.55600821060374428</v>
      </c>
      <c r="I3413" s="13">
        <v>0</v>
      </c>
      <c r="J3413" s="13">
        <v>0</v>
      </c>
      <c r="K3413" s="13">
        <v>0</v>
      </c>
      <c r="L3413" s="13">
        <v>0</v>
      </c>
      <c r="M3413" s="13">
        <v>0</v>
      </c>
      <c r="N3413" s="13"/>
      <c r="O3413" s="13"/>
    </row>
    <row r="3414" spans="1:15" x14ac:dyDescent="0.35">
      <c r="A3414" s="12" t="str">
        <f t="shared" si="53"/>
        <v>CONSUMO PER CAPITA (kg ó litros por individuo)Leche+bebidas vegetalesDE 20 A 24 AÑOS</v>
      </c>
      <c r="B3414" s="12" t="s">
        <v>120</v>
      </c>
      <c r="C3414" s="12" t="s">
        <v>174</v>
      </c>
      <c r="D3414" s="12" t="s">
        <v>40</v>
      </c>
      <c r="E3414" s="13">
        <v>2.1085640467102063</v>
      </c>
      <c r="F3414" s="13">
        <v>1.5023968906530099</v>
      </c>
      <c r="G3414" s="13">
        <v>1.2034898743898843</v>
      </c>
      <c r="H3414" s="13">
        <v>1.3503190657809878</v>
      </c>
      <c r="I3414" s="13">
        <v>0</v>
      </c>
      <c r="J3414" s="13">
        <v>0</v>
      </c>
      <c r="K3414" s="13">
        <v>0</v>
      </c>
      <c r="L3414" s="13">
        <v>0</v>
      </c>
      <c r="M3414" s="13">
        <v>0</v>
      </c>
      <c r="N3414" s="13"/>
      <c r="O3414" s="13"/>
    </row>
    <row r="3415" spans="1:15" x14ac:dyDescent="0.35">
      <c r="A3415" s="12" t="str">
        <f t="shared" si="53"/>
        <v>CONSUMO PER CAPITA (kg ó litros por individuo)Leche+bebidas vegetalesDE 25 A 34 AÑOS</v>
      </c>
      <c r="B3415" s="12" t="s">
        <v>120</v>
      </c>
      <c r="C3415" s="12" t="s">
        <v>174</v>
      </c>
      <c r="D3415" s="12" t="s">
        <v>41</v>
      </c>
      <c r="E3415" s="13">
        <v>3.5919131340911918</v>
      </c>
      <c r="F3415" s="13">
        <v>2.11849322944876</v>
      </c>
      <c r="G3415" s="13">
        <v>2.7161508953821381</v>
      </c>
      <c r="H3415" s="13">
        <v>2.556843589044469</v>
      </c>
      <c r="I3415" s="13">
        <v>0</v>
      </c>
      <c r="J3415" s="13">
        <v>0</v>
      </c>
      <c r="K3415" s="13">
        <v>0</v>
      </c>
      <c r="L3415" s="13">
        <v>0</v>
      </c>
      <c r="M3415" s="13">
        <v>0</v>
      </c>
      <c r="N3415" s="13"/>
      <c r="O3415" s="13"/>
    </row>
    <row r="3416" spans="1:15" x14ac:dyDescent="0.35">
      <c r="A3416" s="12" t="str">
        <f t="shared" si="53"/>
        <v>CONSUMO PER CAPITA (kg ó litros por individuo)Leche+bebidas vegetalesDE 35 A 49 AÑOS</v>
      </c>
      <c r="B3416" s="12" t="s">
        <v>120</v>
      </c>
      <c r="C3416" s="12" t="s">
        <v>174</v>
      </c>
      <c r="D3416" s="12" t="s">
        <v>42</v>
      </c>
      <c r="E3416" s="13">
        <v>7.6064289195649453</v>
      </c>
      <c r="F3416" s="13">
        <v>4.589054716860673</v>
      </c>
      <c r="G3416" s="13">
        <v>5.1520931901110876</v>
      </c>
      <c r="H3416" s="13">
        <v>5.029628929906921</v>
      </c>
      <c r="I3416" s="13">
        <v>0</v>
      </c>
      <c r="J3416" s="13">
        <v>0</v>
      </c>
      <c r="K3416" s="13">
        <v>0</v>
      </c>
      <c r="L3416" s="13">
        <v>0</v>
      </c>
      <c r="M3416" s="13">
        <v>0</v>
      </c>
      <c r="N3416" s="13"/>
      <c r="O3416" s="13"/>
    </row>
    <row r="3417" spans="1:15" x14ac:dyDescent="0.35">
      <c r="A3417" s="12" t="str">
        <f t="shared" si="53"/>
        <v>CONSUMO PER CAPITA (kg ó litros por individuo)Leche+bebidas vegetalesDE 50 A 59 AÑOS</v>
      </c>
      <c r="B3417" s="12" t="s">
        <v>120</v>
      </c>
      <c r="C3417" s="12" t="s">
        <v>174</v>
      </c>
      <c r="D3417" s="12" t="s">
        <v>43</v>
      </c>
      <c r="E3417" s="13">
        <v>9.531711170768018</v>
      </c>
      <c r="F3417" s="13">
        <v>6.0666139225595073</v>
      </c>
      <c r="G3417" s="13">
        <v>7.035641874771672</v>
      </c>
      <c r="H3417" s="13">
        <v>7.0266539060029141</v>
      </c>
      <c r="I3417" s="13">
        <v>0</v>
      </c>
      <c r="J3417" s="13">
        <v>0</v>
      </c>
      <c r="K3417" s="13">
        <v>0</v>
      </c>
      <c r="L3417" s="13">
        <v>0</v>
      </c>
      <c r="M3417" s="13">
        <v>0</v>
      </c>
      <c r="N3417" s="13"/>
      <c r="O3417" s="13"/>
    </row>
    <row r="3418" spans="1:15" x14ac:dyDescent="0.35">
      <c r="A3418" s="12" t="str">
        <f t="shared" si="53"/>
        <v>CONSUMO PER CAPITA (kg ó litros por individuo)Leche+bebidas vegetalesDE 60 A 75 AÑOS</v>
      </c>
      <c r="B3418" s="12" t="s">
        <v>120</v>
      </c>
      <c r="C3418" s="12" t="s">
        <v>174</v>
      </c>
      <c r="D3418" s="12" t="s">
        <v>44</v>
      </c>
      <c r="E3418" s="13">
        <v>10.879578855912449</v>
      </c>
      <c r="F3418" s="13">
        <v>6.951801768539779</v>
      </c>
      <c r="G3418" s="13">
        <v>8.3616949015689528</v>
      </c>
      <c r="H3418" s="13">
        <v>9.2507332578242067</v>
      </c>
      <c r="I3418" s="13">
        <v>0</v>
      </c>
      <c r="J3418" s="13">
        <v>0</v>
      </c>
      <c r="K3418" s="13">
        <v>0</v>
      </c>
      <c r="L3418" s="13">
        <v>0</v>
      </c>
      <c r="M3418" s="13">
        <v>0</v>
      </c>
      <c r="N3418" s="13"/>
      <c r="O3418" s="13"/>
    </row>
    <row r="3419" spans="1:15" x14ac:dyDescent="0.35">
      <c r="A3419" s="12" t="str">
        <f t="shared" si="53"/>
        <v>CONSUMO PER CAPITA (kg ó litros por individuo)Leche+bebidas vegetalesALTA Y MEDIA ALTA</v>
      </c>
      <c r="B3419" s="12" t="s">
        <v>120</v>
      </c>
      <c r="C3419" s="12" t="s">
        <v>174</v>
      </c>
      <c r="D3419" s="12" t="s">
        <v>17</v>
      </c>
      <c r="E3419" s="13">
        <v>8.364165600733978</v>
      </c>
      <c r="F3419" s="13">
        <v>5.2346087119929026</v>
      </c>
      <c r="G3419" s="13">
        <v>6.8601590100032164</v>
      </c>
      <c r="H3419" s="13">
        <v>6.5110980212862444</v>
      </c>
      <c r="I3419" s="13">
        <v>0</v>
      </c>
      <c r="J3419" s="13">
        <v>0</v>
      </c>
      <c r="K3419" s="13">
        <v>0</v>
      </c>
      <c r="L3419" s="13">
        <v>0</v>
      </c>
      <c r="M3419" s="13">
        <v>0</v>
      </c>
      <c r="N3419" s="13"/>
      <c r="O3419" s="13"/>
    </row>
    <row r="3420" spans="1:15" x14ac:dyDescent="0.35">
      <c r="A3420" s="12" t="str">
        <f t="shared" si="53"/>
        <v>CONSUMO PER CAPITA (kg ó litros por individuo)Leche+bebidas vegetalesMEDIA</v>
      </c>
      <c r="B3420" s="12" t="s">
        <v>120</v>
      </c>
      <c r="C3420" s="12" t="s">
        <v>174</v>
      </c>
      <c r="D3420" s="12" t="s">
        <v>18</v>
      </c>
      <c r="E3420" s="13">
        <v>7.0729785463053902</v>
      </c>
      <c r="F3420" s="13">
        <v>4.4991149165774793</v>
      </c>
      <c r="G3420" s="13">
        <v>4.9275453291544444</v>
      </c>
      <c r="H3420" s="13">
        <v>5.0678817586880482</v>
      </c>
      <c r="I3420" s="13">
        <v>0</v>
      </c>
      <c r="J3420" s="13">
        <v>0</v>
      </c>
      <c r="K3420" s="13">
        <v>0</v>
      </c>
      <c r="L3420" s="13">
        <v>0</v>
      </c>
      <c r="M3420" s="13">
        <v>0</v>
      </c>
      <c r="N3420" s="13"/>
      <c r="O3420" s="13"/>
    </row>
    <row r="3421" spans="1:15" x14ac:dyDescent="0.35">
      <c r="A3421" s="12" t="str">
        <f t="shared" si="53"/>
        <v>CONSUMO PER CAPITA (kg ó litros por individuo)Leche+bebidas vegetalesMEDIA BAJA</v>
      </c>
      <c r="B3421" s="12" t="s">
        <v>120</v>
      </c>
      <c r="C3421" s="12" t="s">
        <v>174</v>
      </c>
      <c r="D3421" s="12" t="s">
        <v>19</v>
      </c>
      <c r="E3421" s="13">
        <v>7.2158367129273815</v>
      </c>
      <c r="F3421" s="13">
        <v>4.6364575338492831</v>
      </c>
      <c r="G3421" s="13">
        <v>5.2424397853993785</v>
      </c>
      <c r="H3421" s="13">
        <v>6.000514059152021</v>
      </c>
      <c r="I3421" s="13">
        <v>0</v>
      </c>
      <c r="J3421" s="13">
        <v>0</v>
      </c>
      <c r="K3421" s="13">
        <v>0</v>
      </c>
      <c r="L3421" s="13">
        <v>0</v>
      </c>
      <c r="M3421" s="13">
        <v>0</v>
      </c>
      <c r="N3421" s="13"/>
      <c r="O3421" s="13"/>
    </row>
    <row r="3422" spans="1:15" x14ac:dyDescent="0.35">
      <c r="A3422" s="12" t="str">
        <f t="shared" si="53"/>
        <v>CONSUMO PER CAPITA (kg ó litros por individuo)Leche+bebidas vegetalesBAJA</v>
      </c>
      <c r="B3422" s="12" t="s">
        <v>120</v>
      </c>
      <c r="C3422" s="12" t="s">
        <v>174</v>
      </c>
      <c r="D3422" s="12" t="s">
        <v>20</v>
      </c>
      <c r="E3422" s="13">
        <v>6.813886532231102</v>
      </c>
      <c r="F3422" s="13">
        <v>3.9636885437597136</v>
      </c>
      <c r="G3422" s="13">
        <v>4.5501472383940138</v>
      </c>
      <c r="H3422" s="13">
        <v>4.4136392130365687</v>
      </c>
      <c r="I3422" s="13">
        <v>0</v>
      </c>
      <c r="J3422" s="13">
        <v>0</v>
      </c>
      <c r="K3422" s="13">
        <v>0</v>
      </c>
      <c r="L3422" s="13">
        <v>0</v>
      </c>
      <c r="M3422" s="13">
        <v>0</v>
      </c>
      <c r="N3422" s="13"/>
      <c r="O3422" s="13"/>
    </row>
    <row r="3423" spans="1:15" x14ac:dyDescent="0.35">
      <c r="A3423" s="12" t="str">
        <f t="shared" si="53"/>
        <v>CONSUMO PER CAPITA (kg ó litros por individuo)Leche+bebidas vegetalesHOMBRE</v>
      </c>
      <c r="B3423" s="12" t="s">
        <v>120</v>
      </c>
      <c r="C3423" s="12" t="s">
        <v>174</v>
      </c>
      <c r="D3423" s="12" t="s">
        <v>21</v>
      </c>
      <c r="E3423" s="13">
        <v>8.5292828224087831</v>
      </c>
      <c r="F3423" s="13">
        <v>5.5073552506916297</v>
      </c>
      <c r="G3423" s="13">
        <v>6.6152015506288224</v>
      </c>
      <c r="H3423" s="13">
        <v>6.6823627177933727</v>
      </c>
      <c r="I3423" s="13">
        <v>0</v>
      </c>
      <c r="J3423" s="13">
        <v>0</v>
      </c>
      <c r="K3423" s="13">
        <v>0</v>
      </c>
      <c r="L3423" s="13">
        <v>0</v>
      </c>
      <c r="M3423" s="13">
        <v>0</v>
      </c>
      <c r="N3423" s="13"/>
      <c r="O3423" s="13"/>
    </row>
    <row r="3424" spans="1:15" x14ac:dyDescent="0.35">
      <c r="A3424" s="12" t="str">
        <f t="shared" si="53"/>
        <v>CONSUMO PER CAPITA (kg ó litros por individuo)Leche+bebidas vegetalesMUJER</v>
      </c>
      <c r="B3424" s="12" t="s">
        <v>120</v>
      </c>
      <c r="C3424" s="12" t="s">
        <v>174</v>
      </c>
      <c r="D3424" s="12" t="s">
        <v>22</v>
      </c>
      <c r="E3424" s="13">
        <v>6.1635360518848179</v>
      </c>
      <c r="F3424" s="13">
        <v>3.6879596144934679</v>
      </c>
      <c r="G3424" s="13">
        <v>4.1082045138253234</v>
      </c>
      <c r="H3424" s="13">
        <v>4.3251501001530102</v>
      </c>
      <c r="I3424" s="13">
        <v>0</v>
      </c>
      <c r="J3424" s="13">
        <v>0</v>
      </c>
      <c r="K3424" s="13">
        <v>0</v>
      </c>
      <c r="L3424" s="13">
        <v>0</v>
      </c>
      <c r="M3424" s="13">
        <v>0</v>
      </c>
      <c r="N3424" s="13"/>
      <c r="O3424" s="13"/>
    </row>
    <row r="3425" spans="1:15" x14ac:dyDescent="0.35">
      <c r="A3425" s="12" t="str">
        <f t="shared" si="53"/>
        <v>CONSUMO PER CAPITA (kg ó litros por individuo)LecheT.ESPAÑA</v>
      </c>
      <c r="B3425" s="12" t="s">
        <v>120</v>
      </c>
      <c r="C3425" s="12" t="s">
        <v>124</v>
      </c>
      <c r="D3425" s="12" t="s">
        <v>36</v>
      </c>
      <c r="E3425" s="13">
        <v>7.1703178718080398</v>
      </c>
      <c r="F3425" s="13">
        <v>4.3920219504050673</v>
      </c>
      <c r="G3425" s="13">
        <v>5.1421830576163483</v>
      </c>
      <c r="H3425" s="13">
        <v>5.2189271279318739</v>
      </c>
      <c r="I3425" s="13">
        <v>0</v>
      </c>
      <c r="J3425" s="13">
        <v>0</v>
      </c>
      <c r="K3425" s="13">
        <v>0</v>
      </c>
      <c r="L3425" s="13">
        <v>0</v>
      </c>
      <c r="M3425" s="13">
        <v>0</v>
      </c>
      <c r="N3425" s="13"/>
      <c r="O3425" s="13"/>
    </row>
    <row r="3426" spans="1:15" x14ac:dyDescent="0.35">
      <c r="A3426" s="12" t="str">
        <f t="shared" si="53"/>
        <v>CONSUMO PER CAPITA (kg ó litros por individuo)LecheBCN AM</v>
      </c>
      <c r="B3426" s="12" t="s">
        <v>120</v>
      </c>
      <c r="C3426" s="12" t="s">
        <v>124</v>
      </c>
      <c r="D3426" s="12" t="s">
        <v>1</v>
      </c>
      <c r="E3426" s="13">
        <v>6.8993875166866756</v>
      </c>
      <c r="F3426" s="13">
        <v>3.461868780767805</v>
      </c>
      <c r="G3426" s="13">
        <v>4.856753657334016</v>
      </c>
      <c r="H3426" s="13">
        <v>4.4194039057924455</v>
      </c>
      <c r="I3426" s="13">
        <v>0</v>
      </c>
      <c r="J3426" s="13">
        <v>0</v>
      </c>
      <c r="K3426" s="13">
        <v>0</v>
      </c>
      <c r="L3426" s="13">
        <v>0</v>
      </c>
      <c r="M3426" s="13">
        <v>0</v>
      </c>
      <c r="N3426" s="13"/>
      <c r="O3426" s="13"/>
    </row>
    <row r="3427" spans="1:15" x14ac:dyDescent="0.35">
      <c r="A3427" s="12" t="str">
        <f t="shared" si="53"/>
        <v>CONSUMO PER CAPITA (kg ó litros por individuo)LecheREST.CAT ARAGON</v>
      </c>
      <c r="B3427" s="12" t="s">
        <v>120</v>
      </c>
      <c r="C3427" s="12" t="s">
        <v>124</v>
      </c>
      <c r="D3427" s="12" t="s">
        <v>2</v>
      </c>
      <c r="E3427" s="13">
        <v>5.1536934962358938</v>
      </c>
      <c r="F3427" s="13">
        <v>3.1364748261301334</v>
      </c>
      <c r="G3427" s="13">
        <v>3.2548372033236541</v>
      </c>
      <c r="H3427" s="13">
        <v>3.6634398520906561</v>
      </c>
      <c r="I3427" s="13">
        <v>0</v>
      </c>
      <c r="J3427" s="13">
        <v>0</v>
      </c>
      <c r="K3427" s="13">
        <v>0</v>
      </c>
      <c r="L3427" s="13">
        <v>0</v>
      </c>
      <c r="M3427" s="13">
        <v>0</v>
      </c>
      <c r="N3427" s="13"/>
      <c r="O3427" s="13"/>
    </row>
    <row r="3428" spans="1:15" x14ac:dyDescent="0.35">
      <c r="A3428" s="12" t="str">
        <f t="shared" si="53"/>
        <v>CONSUMO PER CAPITA (kg ó litros por individuo)LecheLEVANTE</v>
      </c>
      <c r="B3428" s="12" t="s">
        <v>120</v>
      </c>
      <c r="C3428" s="12" t="s">
        <v>124</v>
      </c>
      <c r="D3428" s="12" t="s">
        <v>3</v>
      </c>
      <c r="E3428" s="13">
        <v>4.7092624572553703</v>
      </c>
      <c r="F3428" s="13">
        <v>3.3971834466753332</v>
      </c>
      <c r="G3428" s="13">
        <v>3.937775624881573</v>
      </c>
      <c r="H3428" s="13">
        <v>3.7786130738400034</v>
      </c>
      <c r="I3428" s="13">
        <v>0</v>
      </c>
      <c r="J3428" s="13">
        <v>0</v>
      </c>
      <c r="K3428" s="13">
        <v>0</v>
      </c>
      <c r="L3428" s="13">
        <v>0</v>
      </c>
      <c r="M3428" s="13">
        <v>0</v>
      </c>
      <c r="N3428" s="13"/>
      <c r="O3428" s="13"/>
    </row>
    <row r="3429" spans="1:15" x14ac:dyDescent="0.35">
      <c r="A3429" s="12" t="str">
        <f t="shared" si="53"/>
        <v>CONSUMO PER CAPITA (kg ó litros por individuo)LecheANDALUCIA</v>
      </c>
      <c r="B3429" s="12" t="s">
        <v>120</v>
      </c>
      <c r="C3429" s="12" t="s">
        <v>124</v>
      </c>
      <c r="D3429" s="12" t="s">
        <v>4</v>
      </c>
      <c r="E3429" s="13">
        <v>7.6338559155266976</v>
      </c>
      <c r="F3429" s="13">
        <v>4.6227876447314644</v>
      </c>
      <c r="G3429" s="13">
        <v>5.3468335375178189</v>
      </c>
      <c r="H3429" s="13">
        <v>5.5655700618381392</v>
      </c>
      <c r="I3429" s="13">
        <v>0</v>
      </c>
      <c r="J3429" s="13">
        <v>0</v>
      </c>
      <c r="K3429" s="13">
        <v>0</v>
      </c>
      <c r="L3429" s="13">
        <v>0</v>
      </c>
      <c r="M3429" s="13">
        <v>0</v>
      </c>
      <c r="N3429" s="13"/>
      <c r="O3429" s="13"/>
    </row>
    <row r="3430" spans="1:15" x14ac:dyDescent="0.35">
      <c r="A3430" s="12" t="str">
        <f t="shared" si="53"/>
        <v>CONSUMO PER CAPITA (kg ó litros por individuo)LecheMDD AM</v>
      </c>
      <c r="B3430" s="12" t="s">
        <v>120</v>
      </c>
      <c r="C3430" s="12" t="s">
        <v>124</v>
      </c>
      <c r="D3430" s="12" t="s">
        <v>5</v>
      </c>
      <c r="E3430" s="13">
        <v>7.3564160812463388</v>
      </c>
      <c r="F3430" s="13">
        <v>4.3930434488877577</v>
      </c>
      <c r="G3430" s="13">
        <v>4.8478140773411598</v>
      </c>
      <c r="H3430" s="13">
        <v>5.0862401867786815</v>
      </c>
      <c r="I3430" s="13">
        <v>0</v>
      </c>
      <c r="J3430" s="13">
        <v>0</v>
      </c>
      <c r="K3430" s="13">
        <v>0</v>
      </c>
      <c r="L3430" s="13">
        <v>0</v>
      </c>
      <c r="M3430" s="13">
        <v>0</v>
      </c>
      <c r="N3430" s="13"/>
      <c r="O3430" s="13"/>
    </row>
    <row r="3431" spans="1:15" x14ac:dyDescent="0.35">
      <c r="A3431" s="12" t="str">
        <f t="shared" si="53"/>
        <v>CONSUMO PER CAPITA (kg ó litros por individuo)LecheRTO CENTRO</v>
      </c>
      <c r="B3431" s="12" t="s">
        <v>120</v>
      </c>
      <c r="C3431" s="12" t="s">
        <v>124</v>
      </c>
      <c r="D3431" s="12" t="s">
        <v>6</v>
      </c>
      <c r="E3431" s="13">
        <v>7.2054703734229726</v>
      </c>
      <c r="F3431" s="13">
        <v>4.5231651925227263</v>
      </c>
      <c r="G3431" s="13">
        <v>4.863022289230849</v>
      </c>
      <c r="H3431" s="13">
        <v>5.0125211687752236</v>
      </c>
      <c r="I3431" s="13">
        <v>0</v>
      </c>
      <c r="J3431" s="13">
        <v>0</v>
      </c>
      <c r="K3431" s="13">
        <v>0</v>
      </c>
      <c r="L3431" s="13">
        <v>0</v>
      </c>
      <c r="M3431" s="13">
        <v>0</v>
      </c>
      <c r="N3431" s="13"/>
      <c r="O3431" s="13"/>
    </row>
    <row r="3432" spans="1:15" x14ac:dyDescent="0.35">
      <c r="A3432" s="12" t="str">
        <f t="shared" si="53"/>
        <v>CONSUMO PER CAPITA (kg ó litros por individuo)LecheNORTE-CENTRO</v>
      </c>
      <c r="B3432" s="12" t="s">
        <v>120</v>
      </c>
      <c r="C3432" s="12" t="s">
        <v>124</v>
      </c>
      <c r="D3432" s="12" t="s">
        <v>7</v>
      </c>
      <c r="E3432" s="13">
        <v>8.2345904516213775</v>
      </c>
      <c r="F3432" s="13">
        <v>5.3152923317889558</v>
      </c>
      <c r="G3432" s="13">
        <v>6.3951931239576112</v>
      </c>
      <c r="H3432" s="13">
        <v>6.756419824645123</v>
      </c>
      <c r="I3432" s="13">
        <v>0</v>
      </c>
      <c r="J3432" s="13">
        <v>0</v>
      </c>
      <c r="K3432" s="13">
        <v>0</v>
      </c>
      <c r="L3432" s="13">
        <v>0</v>
      </c>
      <c r="M3432" s="13">
        <v>0</v>
      </c>
      <c r="N3432" s="13"/>
      <c r="O3432" s="13"/>
    </row>
    <row r="3433" spans="1:15" x14ac:dyDescent="0.35">
      <c r="A3433" s="12" t="str">
        <f t="shared" si="53"/>
        <v>CONSUMO PER CAPITA (kg ó litros por individuo)LecheNOROESTE</v>
      </c>
      <c r="B3433" s="12" t="s">
        <v>120</v>
      </c>
      <c r="C3433" s="12" t="s">
        <v>124</v>
      </c>
      <c r="D3433" s="12" t="s">
        <v>8</v>
      </c>
      <c r="E3433" s="13">
        <v>11.851241960457569</v>
      </c>
      <c r="F3433" s="13">
        <v>7.1516097187122325</v>
      </c>
      <c r="G3433" s="13">
        <v>9.1238441030867019</v>
      </c>
      <c r="H3433" s="13">
        <v>8.7788531725858476</v>
      </c>
      <c r="I3433" s="13">
        <v>0</v>
      </c>
      <c r="J3433" s="13">
        <v>0</v>
      </c>
      <c r="K3433" s="13">
        <v>0</v>
      </c>
      <c r="L3433" s="13">
        <v>0</v>
      </c>
      <c r="M3433" s="13">
        <v>0</v>
      </c>
      <c r="N3433" s="13"/>
      <c r="O3433" s="13"/>
    </row>
    <row r="3434" spans="1:15" x14ac:dyDescent="0.35">
      <c r="A3434" s="12" t="str">
        <f t="shared" si="53"/>
        <v>CONSUMO PER CAPITA (kg ó litros por individuo)Leche&lt;2MIL</v>
      </c>
      <c r="B3434" s="12" t="s">
        <v>120</v>
      </c>
      <c r="C3434" s="12" t="s">
        <v>124</v>
      </c>
      <c r="D3434" s="12" t="s">
        <v>9</v>
      </c>
      <c r="E3434" s="13">
        <v>4.6301661010716897</v>
      </c>
      <c r="F3434" s="13">
        <v>3.2523804013780668</v>
      </c>
      <c r="G3434" s="13">
        <v>3.370501525665007</v>
      </c>
      <c r="H3434" s="13">
        <v>4.2761365516188112</v>
      </c>
      <c r="I3434" s="13">
        <v>0</v>
      </c>
      <c r="J3434" s="13">
        <v>0</v>
      </c>
      <c r="K3434" s="13">
        <v>0</v>
      </c>
      <c r="L3434" s="13">
        <v>0</v>
      </c>
      <c r="M3434" s="13">
        <v>0</v>
      </c>
      <c r="N3434" s="13"/>
      <c r="O3434" s="13"/>
    </row>
    <row r="3435" spans="1:15" x14ac:dyDescent="0.35">
      <c r="A3435" s="12" t="str">
        <f t="shared" si="53"/>
        <v>CONSUMO PER CAPITA (kg ó litros por individuo)Leche2-5MIL</v>
      </c>
      <c r="B3435" s="12" t="s">
        <v>120</v>
      </c>
      <c r="C3435" s="12" t="s">
        <v>124</v>
      </c>
      <c r="D3435" s="12" t="s">
        <v>10</v>
      </c>
      <c r="E3435" s="13">
        <v>5.6597596902528409</v>
      </c>
      <c r="F3435" s="13">
        <v>3.0776534742795985</v>
      </c>
      <c r="G3435" s="13">
        <v>3.5289155722898715</v>
      </c>
      <c r="H3435" s="13">
        <v>3.5171584127771185</v>
      </c>
      <c r="I3435" s="13">
        <v>0</v>
      </c>
      <c r="J3435" s="13">
        <v>0</v>
      </c>
      <c r="K3435" s="13">
        <v>0</v>
      </c>
      <c r="L3435" s="13">
        <v>0</v>
      </c>
      <c r="M3435" s="13">
        <v>0</v>
      </c>
      <c r="N3435" s="13"/>
      <c r="O3435" s="13"/>
    </row>
    <row r="3436" spans="1:15" x14ac:dyDescent="0.35">
      <c r="A3436" s="12" t="str">
        <f t="shared" si="53"/>
        <v>CONSUMO PER CAPITA (kg ó litros por individuo)Leche5-10MIL</v>
      </c>
      <c r="B3436" s="12" t="s">
        <v>120</v>
      </c>
      <c r="C3436" s="12" t="s">
        <v>124</v>
      </c>
      <c r="D3436" s="12" t="s">
        <v>11</v>
      </c>
      <c r="E3436" s="13">
        <v>5.9740249925677951</v>
      </c>
      <c r="F3436" s="13">
        <v>3.3031243762676299</v>
      </c>
      <c r="G3436" s="13">
        <v>4.6989234738624424</v>
      </c>
      <c r="H3436" s="13">
        <v>4.1156679812786887</v>
      </c>
      <c r="I3436" s="13">
        <v>0</v>
      </c>
      <c r="J3436" s="13">
        <v>0</v>
      </c>
      <c r="K3436" s="13">
        <v>0</v>
      </c>
      <c r="L3436" s="13">
        <v>0</v>
      </c>
      <c r="M3436" s="13">
        <v>0</v>
      </c>
      <c r="N3436" s="13"/>
      <c r="O3436" s="13"/>
    </row>
    <row r="3437" spans="1:15" x14ac:dyDescent="0.35">
      <c r="A3437" s="12" t="str">
        <f t="shared" si="53"/>
        <v>CONSUMO PER CAPITA (kg ó litros por individuo)Leche10-30MIL</v>
      </c>
      <c r="B3437" s="12" t="s">
        <v>120</v>
      </c>
      <c r="C3437" s="12" t="s">
        <v>124</v>
      </c>
      <c r="D3437" s="12" t="s">
        <v>12</v>
      </c>
      <c r="E3437" s="13">
        <v>7.5734186437352591</v>
      </c>
      <c r="F3437" s="13">
        <v>4.8735986677587357</v>
      </c>
      <c r="G3437" s="13">
        <v>5.4786034019420029</v>
      </c>
      <c r="H3437" s="13">
        <v>5.5418205981938042</v>
      </c>
      <c r="I3437" s="13">
        <v>0</v>
      </c>
      <c r="J3437" s="13">
        <v>0</v>
      </c>
      <c r="K3437" s="13">
        <v>0</v>
      </c>
      <c r="L3437" s="13">
        <v>0</v>
      </c>
      <c r="M3437" s="13">
        <v>0</v>
      </c>
      <c r="N3437" s="13"/>
      <c r="O3437" s="13"/>
    </row>
    <row r="3438" spans="1:15" x14ac:dyDescent="0.35">
      <c r="A3438" s="12" t="str">
        <f t="shared" si="53"/>
        <v>CONSUMO PER CAPITA (kg ó litros por individuo)Leche30-100MIL</v>
      </c>
      <c r="B3438" s="12" t="s">
        <v>120</v>
      </c>
      <c r="C3438" s="12" t="s">
        <v>124</v>
      </c>
      <c r="D3438" s="12" t="s">
        <v>13</v>
      </c>
      <c r="E3438" s="13">
        <v>7.6723541636960402</v>
      </c>
      <c r="F3438" s="13">
        <v>4.4770561877489063</v>
      </c>
      <c r="G3438" s="13">
        <v>5.2193095357172528</v>
      </c>
      <c r="H3438" s="13">
        <v>5.5119816974842619</v>
      </c>
      <c r="I3438" s="13">
        <v>0</v>
      </c>
      <c r="J3438" s="13">
        <v>0</v>
      </c>
      <c r="K3438" s="13">
        <v>0</v>
      </c>
      <c r="L3438" s="13">
        <v>0</v>
      </c>
      <c r="M3438" s="13">
        <v>0</v>
      </c>
      <c r="N3438" s="13"/>
      <c r="O3438" s="13"/>
    </row>
    <row r="3439" spans="1:15" x14ac:dyDescent="0.35">
      <c r="A3439" s="12" t="str">
        <f t="shared" si="53"/>
        <v>CONSUMO PER CAPITA (kg ó litros por individuo)Leche100-200MIL</v>
      </c>
      <c r="B3439" s="12" t="s">
        <v>120</v>
      </c>
      <c r="C3439" s="12" t="s">
        <v>124</v>
      </c>
      <c r="D3439" s="12" t="s">
        <v>14</v>
      </c>
      <c r="E3439" s="13">
        <v>8.2686941011777417</v>
      </c>
      <c r="F3439" s="13">
        <v>5.2648202694372577</v>
      </c>
      <c r="G3439" s="13">
        <v>6.0415755597514709</v>
      </c>
      <c r="H3439" s="13">
        <v>5.7864522627946471</v>
      </c>
      <c r="I3439" s="13">
        <v>0</v>
      </c>
      <c r="J3439" s="13">
        <v>0</v>
      </c>
      <c r="K3439" s="13">
        <v>0</v>
      </c>
      <c r="L3439" s="13">
        <v>0</v>
      </c>
      <c r="M3439" s="13">
        <v>0</v>
      </c>
      <c r="N3439" s="13"/>
      <c r="O3439" s="13"/>
    </row>
    <row r="3440" spans="1:15" x14ac:dyDescent="0.35">
      <c r="A3440" s="12" t="str">
        <f t="shared" si="53"/>
        <v>CONSUMO PER CAPITA (kg ó litros por individuo)Leche200-500MIL</v>
      </c>
      <c r="B3440" s="12" t="s">
        <v>120</v>
      </c>
      <c r="C3440" s="12" t="s">
        <v>124</v>
      </c>
      <c r="D3440" s="12" t="s">
        <v>15</v>
      </c>
      <c r="E3440" s="13">
        <v>7.8041221865914228</v>
      </c>
      <c r="F3440" s="13">
        <v>4.5800888029332425</v>
      </c>
      <c r="G3440" s="13">
        <v>5.4574446524998539</v>
      </c>
      <c r="H3440" s="13">
        <v>6.0639890490471045</v>
      </c>
      <c r="I3440" s="13">
        <v>0</v>
      </c>
      <c r="J3440" s="13">
        <v>0</v>
      </c>
      <c r="K3440" s="13">
        <v>0</v>
      </c>
      <c r="L3440" s="13">
        <v>0</v>
      </c>
      <c r="M3440" s="13">
        <v>0</v>
      </c>
      <c r="N3440" s="13"/>
      <c r="O3440" s="13"/>
    </row>
    <row r="3441" spans="1:15" x14ac:dyDescent="0.35">
      <c r="A3441" s="12" t="str">
        <f t="shared" si="53"/>
        <v>CONSUMO PER CAPITA (kg ó litros por individuo)Leche&gt;500MIL</v>
      </c>
      <c r="B3441" s="12" t="s">
        <v>120</v>
      </c>
      <c r="C3441" s="12" t="s">
        <v>124</v>
      </c>
      <c r="D3441" s="12" t="s">
        <v>16</v>
      </c>
      <c r="E3441" s="13">
        <v>7.0457293576712274</v>
      </c>
      <c r="F3441" s="13">
        <v>4.5210200391329494</v>
      </c>
      <c r="G3441" s="13">
        <v>5.3823873796676462</v>
      </c>
      <c r="H3441" s="13">
        <v>5.0985299851050527</v>
      </c>
      <c r="I3441" s="13">
        <v>0</v>
      </c>
      <c r="J3441" s="13">
        <v>0</v>
      </c>
      <c r="K3441" s="13">
        <v>0</v>
      </c>
      <c r="L3441" s="13">
        <v>0</v>
      </c>
      <c r="M3441" s="13">
        <v>0</v>
      </c>
      <c r="N3441" s="13"/>
      <c r="O3441" s="13"/>
    </row>
    <row r="3442" spans="1:15" x14ac:dyDescent="0.35">
      <c r="A3442" s="12" t="str">
        <f t="shared" si="53"/>
        <v>CONSUMO PER CAPITA (kg ó litros por individuo)LecheDE 15 A 19 AÑOS</v>
      </c>
      <c r="B3442" s="12" t="s">
        <v>120</v>
      </c>
      <c r="C3442" s="12" t="s">
        <v>124</v>
      </c>
      <c r="D3442" s="12" t="s">
        <v>39</v>
      </c>
      <c r="E3442" s="13">
        <v>1.1142494945434716</v>
      </c>
      <c r="F3442" s="13">
        <v>0.6895396048215271</v>
      </c>
      <c r="G3442" s="13">
        <v>0.86533126035709917</v>
      </c>
      <c r="H3442" s="13">
        <v>0.54321012786007628</v>
      </c>
      <c r="I3442" s="13">
        <v>0</v>
      </c>
      <c r="J3442" s="13">
        <v>0</v>
      </c>
      <c r="K3442" s="13">
        <v>0</v>
      </c>
      <c r="L3442" s="13">
        <v>0</v>
      </c>
      <c r="M3442" s="13">
        <v>0</v>
      </c>
      <c r="N3442" s="13"/>
      <c r="O3442" s="13"/>
    </row>
    <row r="3443" spans="1:15" x14ac:dyDescent="0.35">
      <c r="A3443" s="12" t="str">
        <f t="shared" si="53"/>
        <v>CONSUMO PER CAPITA (kg ó litros por individuo)LecheDE 20 A 24 AÑOS</v>
      </c>
      <c r="B3443" s="12" t="s">
        <v>120</v>
      </c>
      <c r="C3443" s="12" t="s">
        <v>124</v>
      </c>
      <c r="D3443" s="12" t="s">
        <v>40</v>
      </c>
      <c r="E3443" s="13">
        <v>1.9715167496279717</v>
      </c>
      <c r="F3443" s="13">
        <v>1.3439684240262155</v>
      </c>
      <c r="G3443" s="13">
        <v>1.1427347142853197</v>
      </c>
      <c r="H3443" s="13">
        <v>1.2635690405447015</v>
      </c>
      <c r="I3443" s="13">
        <v>0</v>
      </c>
      <c r="J3443" s="13">
        <v>0</v>
      </c>
      <c r="K3443" s="13">
        <v>0</v>
      </c>
      <c r="L3443" s="13">
        <v>0</v>
      </c>
      <c r="M3443" s="13">
        <v>0</v>
      </c>
      <c r="N3443" s="13"/>
      <c r="O3443" s="13"/>
    </row>
    <row r="3444" spans="1:15" x14ac:dyDescent="0.35">
      <c r="A3444" s="12" t="str">
        <f t="shared" si="53"/>
        <v>CONSUMO PER CAPITA (kg ó litros por individuo)LecheDE 25 A 34 AÑOS</v>
      </c>
      <c r="B3444" s="12" t="s">
        <v>120</v>
      </c>
      <c r="C3444" s="12" t="s">
        <v>124</v>
      </c>
      <c r="D3444" s="12" t="s">
        <v>41</v>
      </c>
      <c r="E3444" s="13">
        <v>3.4804710718216612</v>
      </c>
      <c r="F3444" s="13">
        <v>1.9146907924656293</v>
      </c>
      <c r="G3444" s="13">
        <v>2.5070083274605368</v>
      </c>
      <c r="H3444" s="13">
        <v>2.3271538161520482</v>
      </c>
      <c r="I3444" s="13">
        <v>0</v>
      </c>
      <c r="J3444" s="13">
        <v>0</v>
      </c>
      <c r="K3444" s="13">
        <v>0</v>
      </c>
      <c r="L3444" s="13">
        <v>0</v>
      </c>
      <c r="M3444" s="13">
        <v>0</v>
      </c>
      <c r="N3444" s="13"/>
      <c r="O3444" s="13"/>
    </row>
    <row r="3445" spans="1:15" x14ac:dyDescent="0.35">
      <c r="A3445" s="12" t="str">
        <f t="shared" si="53"/>
        <v>CONSUMO PER CAPITA (kg ó litros por individuo)LecheDE 35 A 49 AÑOS</v>
      </c>
      <c r="B3445" s="12" t="s">
        <v>120</v>
      </c>
      <c r="C3445" s="12" t="s">
        <v>124</v>
      </c>
      <c r="D3445" s="12" t="s">
        <v>42</v>
      </c>
      <c r="E3445" s="13">
        <v>7.3800496577611332</v>
      </c>
      <c r="F3445" s="13">
        <v>4.4408637839231266</v>
      </c>
      <c r="G3445" s="13">
        <v>4.9567842274854135</v>
      </c>
      <c r="H3445" s="13">
        <v>4.7399560461366184</v>
      </c>
      <c r="I3445" s="13">
        <v>0</v>
      </c>
      <c r="J3445" s="13">
        <v>0</v>
      </c>
      <c r="K3445" s="13">
        <v>0</v>
      </c>
      <c r="L3445" s="13">
        <v>0</v>
      </c>
      <c r="M3445" s="13">
        <v>0</v>
      </c>
      <c r="N3445" s="13"/>
      <c r="O3445" s="13"/>
    </row>
    <row r="3446" spans="1:15" x14ac:dyDescent="0.35">
      <c r="A3446" s="12" t="str">
        <f t="shared" si="53"/>
        <v>CONSUMO PER CAPITA (kg ó litros por individuo)LecheDE 50 A 59 AÑOS</v>
      </c>
      <c r="B3446" s="12" t="s">
        <v>120</v>
      </c>
      <c r="C3446" s="12" t="s">
        <v>124</v>
      </c>
      <c r="D3446" s="12" t="s">
        <v>43</v>
      </c>
      <c r="E3446" s="13">
        <v>9.3063173139663888</v>
      </c>
      <c r="F3446" s="13">
        <v>5.8731702474024914</v>
      </c>
      <c r="G3446" s="13">
        <v>6.733651888766488</v>
      </c>
      <c r="H3446" s="13">
        <v>6.6980105449298568</v>
      </c>
      <c r="I3446" s="13">
        <v>0</v>
      </c>
      <c r="J3446" s="13">
        <v>0</v>
      </c>
      <c r="K3446" s="13">
        <v>0</v>
      </c>
      <c r="L3446" s="13">
        <v>0</v>
      </c>
      <c r="M3446" s="13">
        <v>0</v>
      </c>
      <c r="N3446" s="13"/>
      <c r="O3446" s="13"/>
    </row>
    <row r="3447" spans="1:15" x14ac:dyDescent="0.35">
      <c r="A3447" s="12" t="str">
        <f t="shared" si="53"/>
        <v>CONSUMO PER CAPITA (kg ó litros por individuo)LecheDE 60 A 75 AÑOS</v>
      </c>
      <c r="B3447" s="12" t="s">
        <v>120</v>
      </c>
      <c r="C3447" s="12" t="s">
        <v>124</v>
      </c>
      <c r="D3447" s="12" t="s">
        <v>44</v>
      </c>
      <c r="E3447" s="13">
        <v>10.758687171791459</v>
      </c>
      <c r="F3447" s="13">
        <v>6.6187413026606494</v>
      </c>
      <c r="G3447" s="13">
        <v>8.118987061296485</v>
      </c>
      <c r="H3447" s="13">
        <v>8.8751816510128272</v>
      </c>
      <c r="I3447" s="13">
        <v>0</v>
      </c>
      <c r="J3447" s="13">
        <v>0</v>
      </c>
      <c r="K3447" s="13">
        <v>0</v>
      </c>
      <c r="L3447" s="13">
        <v>0</v>
      </c>
      <c r="M3447" s="13">
        <v>0</v>
      </c>
      <c r="N3447" s="13"/>
      <c r="O3447" s="13"/>
    </row>
    <row r="3448" spans="1:15" x14ac:dyDescent="0.35">
      <c r="A3448" s="12" t="str">
        <f t="shared" si="53"/>
        <v>CONSUMO PER CAPITA (kg ó litros por individuo)LecheALTA Y MEDIA ALTA</v>
      </c>
      <c r="B3448" s="12" t="s">
        <v>120</v>
      </c>
      <c r="C3448" s="12" t="s">
        <v>124</v>
      </c>
      <c r="D3448" s="12" t="s">
        <v>17</v>
      </c>
      <c r="E3448" s="13">
        <v>8.2167520095617927</v>
      </c>
      <c r="F3448" s="13">
        <v>5.10067203292098</v>
      </c>
      <c r="G3448" s="13">
        <v>6.6708054970081223</v>
      </c>
      <c r="H3448" s="13">
        <v>6.2752428140709808</v>
      </c>
      <c r="I3448" s="13">
        <v>0</v>
      </c>
      <c r="J3448" s="13">
        <v>0</v>
      </c>
      <c r="K3448" s="13">
        <v>0</v>
      </c>
      <c r="L3448" s="13">
        <v>0</v>
      </c>
      <c r="M3448" s="13">
        <v>0</v>
      </c>
      <c r="N3448" s="13"/>
      <c r="O3448" s="13"/>
    </row>
    <row r="3449" spans="1:15" x14ac:dyDescent="0.35">
      <c r="A3449" s="12" t="str">
        <f t="shared" si="53"/>
        <v>CONSUMO PER CAPITA (kg ó litros por individuo)LecheMEDIA</v>
      </c>
      <c r="B3449" s="12" t="s">
        <v>120</v>
      </c>
      <c r="C3449" s="12" t="s">
        <v>124</v>
      </c>
      <c r="D3449" s="12" t="s">
        <v>18</v>
      </c>
      <c r="E3449" s="13">
        <v>6.9196672387594145</v>
      </c>
      <c r="F3449" s="13">
        <v>4.3536117027425458</v>
      </c>
      <c r="G3449" s="13">
        <v>4.763992268563749</v>
      </c>
      <c r="H3449" s="13">
        <v>4.8628226371840828</v>
      </c>
      <c r="I3449" s="13">
        <v>0</v>
      </c>
      <c r="J3449" s="13">
        <v>0</v>
      </c>
      <c r="K3449" s="13">
        <v>0</v>
      </c>
      <c r="L3449" s="13">
        <v>0</v>
      </c>
      <c r="M3449" s="13">
        <v>0</v>
      </c>
      <c r="N3449" s="13"/>
      <c r="O3449" s="13"/>
    </row>
    <row r="3450" spans="1:15" x14ac:dyDescent="0.35">
      <c r="A3450" s="12" t="str">
        <f t="shared" si="53"/>
        <v>CONSUMO PER CAPITA (kg ó litros por individuo)LecheMEDIA BAJA</v>
      </c>
      <c r="B3450" s="12" t="s">
        <v>120</v>
      </c>
      <c r="C3450" s="12" t="s">
        <v>124</v>
      </c>
      <c r="D3450" s="12" t="s">
        <v>19</v>
      </c>
      <c r="E3450" s="13">
        <v>7.0247663306497099</v>
      </c>
      <c r="F3450" s="13">
        <v>4.4568422025346077</v>
      </c>
      <c r="G3450" s="13">
        <v>4.9786397774947577</v>
      </c>
      <c r="H3450" s="13">
        <v>5.5236658097660083</v>
      </c>
      <c r="I3450" s="13">
        <v>0</v>
      </c>
      <c r="J3450" s="13">
        <v>0</v>
      </c>
      <c r="K3450" s="13">
        <v>0</v>
      </c>
      <c r="L3450" s="13">
        <v>0</v>
      </c>
      <c r="M3450" s="13">
        <v>0</v>
      </c>
      <c r="N3450" s="13"/>
      <c r="O3450" s="13"/>
    </row>
    <row r="3451" spans="1:15" x14ac:dyDescent="0.35">
      <c r="A3451" s="12" t="str">
        <f t="shared" si="53"/>
        <v>CONSUMO PER CAPITA (kg ó litros por individuo)LecheBAJA</v>
      </c>
      <c r="B3451" s="12" t="s">
        <v>120</v>
      </c>
      <c r="C3451" s="12" t="s">
        <v>124</v>
      </c>
      <c r="D3451" s="12" t="s">
        <v>20</v>
      </c>
      <c r="E3451" s="13">
        <v>6.6337488934519255</v>
      </c>
      <c r="F3451" s="13">
        <v>3.5789579756549248</v>
      </c>
      <c r="G3451" s="13">
        <v>4.3110783846751604</v>
      </c>
      <c r="H3451" s="13">
        <v>4.2429555580274467</v>
      </c>
      <c r="I3451" s="13">
        <v>0</v>
      </c>
      <c r="J3451" s="13">
        <v>0</v>
      </c>
      <c r="K3451" s="13">
        <v>0</v>
      </c>
      <c r="L3451" s="13">
        <v>0</v>
      </c>
      <c r="M3451" s="13">
        <v>0</v>
      </c>
      <c r="N3451" s="13"/>
      <c r="O3451" s="13"/>
    </row>
    <row r="3452" spans="1:15" x14ac:dyDescent="0.35">
      <c r="A3452" s="12" t="str">
        <f t="shared" si="53"/>
        <v>CONSUMO PER CAPITA (kg ó litros por individuo)LecheHOMBRE</v>
      </c>
      <c r="B3452" s="12" t="s">
        <v>120</v>
      </c>
      <c r="C3452" s="12" t="s">
        <v>124</v>
      </c>
      <c r="D3452" s="12" t="s">
        <v>21</v>
      </c>
      <c r="E3452" s="13">
        <v>8.4436811051107323</v>
      </c>
      <c r="F3452" s="13">
        <v>5.3906697093764686</v>
      </c>
      <c r="G3452" s="13">
        <v>6.497082355227394</v>
      </c>
      <c r="H3452" s="13">
        <v>6.5035912658587387</v>
      </c>
      <c r="I3452" s="13">
        <v>0</v>
      </c>
      <c r="J3452" s="13">
        <v>0</v>
      </c>
      <c r="K3452" s="13">
        <v>0</v>
      </c>
      <c r="L3452" s="13">
        <v>0</v>
      </c>
      <c r="M3452" s="13">
        <v>0</v>
      </c>
      <c r="N3452" s="13"/>
      <c r="O3452" s="13"/>
    </row>
    <row r="3453" spans="1:15" x14ac:dyDescent="0.35">
      <c r="A3453" s="12" t="str">
        <f t="shared" si="53"/>
        <v>CONSUMO PER CAPITA (kg ó litros por individuo)LecheMUJER</v>
      </c>
      <c r="B3453" s="12" t="s">
        <v>120</v>
      </c>
      <c r="C3453" s="12" t="s">
        <v>124</v>
      </c>
      <c r="D3453" s="12" t="s">
        <v>22</v>
      </c>
      <c r="E3453" s="13">
        <v>5.9160354784850311</v>
      </c>
      <c r="F3453" s="13">
        <v>3.4100070896348829</v>
      </c>
      <c r="G3453" s="13">
        <v>3.8077139546378107</v>
      </c>
      <c r="H3453" s="13">
        <v>3.9526179174042948</v>
      </c>
      <c r="I3453" s="13">
        <v>0</v>
      </c>
      <c r="J3453" s="13">
        <v>0</v>
      </c>
      <c r="K3453" s="13">
        <v>0</v>
      </c>
      <c r="L3453" s="13">
        <v>0</v>
      </c>
      <c r="M3453" s="13">
        <v>0</v>
      </c>
      <c r="N3453" s="13"/>
      <c r="O3453" s="13"/>
    </row>
    <row r="3454" spans="1:15" x14ac:dyDescent="0.35">
      <c r="A3454" s="12" t="str">
        <f t="shared" si="53"/>
        <v>CONSUMO PER CAPITA (kg ó litros por individuo)Leche SolaT.ESPAÑA</v>
      </c>
      <c r="B3454" s="12" t="s">
        <v>120</v>
      </c>
      <c r="C3454" s="12" t="s">
        <v>125</v>
      </c>
      <c r="D3454" s="12" t="s">
        <v>36</v>
      </c>
      <c r="E3454" s="13">
        <v>0.11280775667725956</v>
      </c>
      <c r="F3454" s="13">
        <v>8.5019495741665271E-2</v>
      </c>
      <c r="G3454" s="13">
        <v>0.11161205256124204</v>
      </c>
      <c r="H3454" s="13">
        <v>0.10713733289470309</v>
      </c>
      <c r="I3454" s="13">
        <v>0</v>
      </c>
      <c r="J3454" s="13">
        <v>0</v>
      </c>
      <c r="K3454" s="13">
        <v>0</v>
      </c>
      <c r="L3454" s="13">
        <v>0</v>
      </c>
      <c r="M3454" s="13">
        <v>0</v>
      </c>
      <c r="N3454" s="13"/>
      <c r="O3454" s="13"/>
    </row>
    <row r="3455" spans="1:15" x14ac:dyDescent="0.35">
      <c r="A3455" s="12" t="str">
        <f t="shared" si="53"/>
        <v>CONSUMO PER CAPITA (kg ó litros por individuo)Leche SolaBCN AM</v>
      </c>
      <c r="B3455" s="12" t="s">
        <v>120</v>
      </c>
      <c r="C3455" s="12" t="s">
        <v>125</v>
      </c>
      <c r="D3455" s="12" t="s">
        <v>1</v>
      </c>
      <c r="E3455" s="13">
        <v>6.815686818554223E-2</v>
      </c>
      <c r="F3455" s="13">
        <v>7.3967754035759919E-2</v>
      </c>
      <c r="G3455" s="13">
        <v>6.6705146700002285E-2</v>
      </c>
      <c r="H3455" s="13">
        <v>3.9385727990378885E-2</v>
      </c>
      <c r="I3455" s="13">
        <v>0</v>
      </c>
      <c r="J3455" s="13">
        <v>0</v>
      </c>
      <c r="K3455" s="13">
        <v>0</v>
      </c>
      <c r="L3455" s="13">
        <v>0</v>
      </c>
      <c r="M3455" s="13">
        <v>0</v>
      </c>
      <c r="N3455" s="13"/>
      <c r="O3455" s="13"/>
    </row>
    <row r="3456" spans="1:15" x14ac:dyDescent="0.35">
      <c r="A3456" s="12" t="str">
        <f t="shared" si="53"/>
        <v>CONSUMO PER CAPITA (kg ó litros por individuo)Leche SolaREST.CAT ARAGON</v>
      </c>
      <c r="B3456" s="12" t="s">
        <v>120</v>
      </c>
      <c r="C3456" s="12" t="s">
        <v>125</v>
      </c>
      <c r="D3456" s="12" t="s">
        <v>2</v>
      </c>
      <c r="E3456" s="13">
        <v>5.8982658183993675E-2</v>
      </c>
      <c r="F3456" s="13">
        <v>2.6831258929960029E-2</v>
      </c>
      <c r="G3456" s="13">
        <v>4.8440709077537912E-2</v>
      </c>
      <c r="H3456" s="13">
        <v>7.0516491253180283E-2</v>
      </c>
      <c r="I3456" s="13">
        <v>0</v>
      </c>
      <c r="J3456" s="13">
        <v>0</v>
      </c>
      <c r="K3456" s="13">
        <v>0</v>
      </c>
      <c r="L3456" s="13">
        <v>0</v>
      </c>
      <c r="M3456" s="13">
        <v>0</v>
      </c>
      <c r="N3456" s="13"/>
      <c r="O3456" s="13"/>
    </row>
    <row r="3457" spans="1:15" x14ac:dyDescent="0.35">
      <c r="A3457" s="12" t="str">
        <f t="shared" si="53"/>
        <v>CONSUMO PER CAPITA (kg ó litros por individuo)Leche SolaLEVANTE</v>
      </c>
      <c r="B3457" s="12" t="s">
        <v>120</v>
      </c>
      <c r="C3457" s="12" t="s">
        <v>125</v>
      </c>
      <c r="D3457" s="12" t="s">
        <v>3</v>
      </c>
      <c r="E3457" s="13">
        <v>0.11437030202640536</v>
      </c>
      <c r="F3457" s="13">
        <v>8.7524114461485905E-2</v>
      </c>
      <c r="G3457" s="13">
        <v>0.34474679126268887</v>
      </c>
      <c r="H3457" s="13">
        <v>0.29984732051758395</v>
      </c>
      <c r="I3457" s="13">
        <v>0</v>
      </c>
      <c r="J3457" s="13">
        <v>0</v>
      </c>
      <c r="K3457" s="13">
        <v>0</v>
      </c>
      <c r="L3457" s="13">
        <v>0</v>
      </c>
      <c r="M3457" s="13">
        <v>0</v>
      </c>
      <c r="N3457" s="13"/>
      <c r="O3457" s="13"/>
    </row>
    <row r="3458" spans="1:15" x14ac:dyDescent="0.35">
      <c r="A3458" s="12" t="str">
        <f t="shared" si="53"/>
        <v>CONSUMO PER CAPITA (kg ó litros por individuo)Leche SolaANDALUCIA</v>
      </c>
      <c r="B3458" s="12" t="s">
        <v>120</v>
      </c>
      <c r="C3458" s="12" t="s">
        <v>125</v>
      </c>
      <c r="D3458" s="12" t="s">
        <v>4</v>
      </c>
      <c r="E3458" s="13">
        <v>0.20291520084420675</v>
      </c>
      <c r="F3458" s="13">
        <v>0.11331499744247295</v>
      </c>
      <c r="G3458" s="13">
        <v>9.8718388931628473E-2</v>
      </c>
      <c r="H3458" s="13">
        <v>9.8114268232871588E-2</v>
      </c>
      <c r="I3458" s="13">
        <v>0</v>
      </c>
      <c r="J3458" s="13">
        <v>0</v>
      </c>
      <c r="K3458" s="13">
        <v>0</v>
      </c>
      <c r="L3458" s="13">
        <v>0</v>
      </c>
      <c r="M3458" s="13">
        <v>0</v>
      </c>
      <c r="N3458" s="13"/>
      <c r="O3458" s="13"/>
    </row>
    <row r="3459" spans="1:15" x14ac:dyDescent="0.35">
      <c r="A3459" s="12" t="str">
        <f t="shared" si="53"/>
        <v>CONSUMO PER CAPITA (kg ó litros por individuo)Leche SolaMDD AM</v>
      </c>
      <c r="B3459" s="12" t="s">
        <v>120</v>
      </c>
      <c r="C3459" s="12" t="s">
        <v>125</v>
      </c>
      <c r="D3459" s="12" t="s">
        <v>5</v>
      </c>
      <c r="E3459" s="13">
        <v>0.10941881795356985</v>
      </c>
      <c r="F3459" s="13">
        <v>6.8433717552200055E-2</v>
      </c>
      <c r="G3459" s="13">
        <v>4.9802591800548086E-2</v>
      </c>
      <c r="H3459" s="13">
        <v>5.2300790480440222E-2</v>
      </c>
      <c r="I3459" s="13">
        <v>0</v>
      </c>
      <c r="J3459" s="13">
        <v>0</v>
      </c>
      <c r="K3459" s="13">
        <v>0</v>
      </c>
      <c r="L3459" s="13">
        <v>0</v>
      </c>
      <c r="M3459" s="13">
        <v>0</v>
      </c>
      <c r="N3459" s="13"/>
      <c r="O3459" s="13"/>
    </row>
    <row r="3460" spans="1:15" x14ac:dyDescent="0.35">
      <c r="A3460" s="12" t="str">
        <f t="shared" ref="A3460:A3523" si="54">B3460&amp;C3460&amp;D3460</f>
        <v>CONSUMO PER CAPITA (kg ó litros por individuo)Leche SolaRTO CENTRO</v>
      </c>
      <c r="B3460" s="12" t="s">
        <v>120</v>
      </c>
      <c r="C3460" s="12" t="s">
        <v>125</v>
      </c>
      <c r="D3460" s="12" t="s">
        <v>6</v>
      </c>
      <c r="E3460" s="13">
        <v>9.9088455339314666E-2</v>
      </c>
      <c r="F3460" s="13">
        <v>0.14212518386212866</v>
      </c>
      <c r="G3460" s="13">
        <v>8.1996045584536673E-2</v>
      </c>
      <c r="H3460" s="13">
        <v>5.996385718572636E-2</v>
      </c>
      <c r="I3460" s="13">
        <v>0</v>
      </c>
      <c r="J3460" s="13">
        <v>0</v>
      </c>
      <c r="K3460" s="13">
        <v>0</v>
      </c>
      <c r="L3460" s="13">
        <v>0</v>
      </c>
      <c r="M3460" s="13">
        <v>0</v>
      </c>
      <c r="N3460" s="13"/>
      <c r="O3460" s="13"/>
    </row>
    <row r="3461" spans="1:15" x14ac:dyDescent="0.35">
      <c r="A3461" s="12" t="str">
        <f t="shared" si="54"/>
        <v>CONSUMO PER CAPITA (kg ó litros por individuo)Leche SolaNORTE-CENTRO</v>
      </c>
      <c r="B3461" s="12" t="s">
        <v>120</v>
      </c>
      <c r="C3461" s="12" t="s">
        <v>125</v>
      </c>
      <c r="D3461" s="12" t="s">
        <v>7</v>
      </c>
      <c r="E3461" s="13">
        <v>6.3320693651980564E-2</v>
      </c>
      <c r="F3461" s="13">
        <v>5.2428068352609748E-2</v>
      </c>
      <c r="G3461" s="13">
        <v>6.7020215871236508E-2</v>
      </c>
      <c r="H3461" s="13">
        <v>9.2713183321344705E-2</v>
      </c>
      <c r="I3461" s="13">
        <v>0</v>
      </c>
      <c r="J3461" s="13">
        <v>0</v>
      </c>
      <c r="K3461" s="13">
        <v>0</v>
      </c>
      <c r="L3461" s="13">
        <v>0</v>
      </c>
      <c r="M3461" s="13">
        <v>0</v>
      </c>
      <c r="N3461" s="13"/>
      <c r="O3461" s="13"/>
    </row>
    <row r="3462" spans="1:15" x14ac:dyDescent="0.35">
      <c r="A3462" s="12" t="str">
        <f t="shared" si="54"/>
        <v>CONSUMO PER CAPITA (kg ó litros por individuo)Leche SolaNOROESTE</v>
      </c>
      <c r="B3462" s="12" t="s">
        <v>120</v>
      </c>
      <c r="C3462" s="12" t="s">
        <v>125</v>
      </c>
      <c r="D3462" s="12" t="s">
        <v>8</v>
      </c>
      <c r="E3462" s="13">
        <v>9.9150155409925958E-2</v>
      </c>
      <c r="F3462" s="13">
        <v>0.10988381712041749</v>
      </c>
      <c r="G3462" s="13">
        <v>5.1261972464225571E-2</v>
      </c>
      <c r="H3462" s="13">
        <v>6.8332803395641337E-2</v>
      </c>
      <c r="I3462" s="13">
        <v>0</v>
      </c>
      <c r="J3462" s="13">
        <v>0</v>
      </c>
      <c r="K3462" s="13">
        <v>0</v>
      </c>
      <c r="L3462" s="13">
        <v>0</v>
      </c>
      <c r="M3462" s="13">
        <v>0</v>
      </c>
      <c r="N3462" s="13"/>
      <c r="O3462" s="13"/>
    </row>
    <row r="3463" spans="1:15" x14ac:dyDescent="0.35">
      <c r="A3463" s="12" t="str">
        <f t="shared" si="54"/>
        <v>CONSUMO PER CAPITA (kg ó litros por individuo)Leche Sola&lt;2MIL</v>
      </c>
      <c r="B3463" s="12" t="s">
        <v>120</v>
      </c>
      <c r="C3463" s="12" t="s">
        <v>125</v>
      </c>
      <c r="D3463" s="12" t="s">
        <v>9</v>
      </c>
      <c r="E3463" s="13">
        <v>0.26224997318617321</v>
      </c>
      <c r="F3463" s="13">
        <v>0.11988191044747927</v>
      </c>
      <c r="G3463" s="13">
        <v>3.9372822090216975E-2</v>
      </c>
      <c r="H3463" s="13">
        <v>2.4965363395930317E-2</v>
      </c>
      <c r="I3463" s="13">
        <v>0</v>
      </c>
      <c r="J3463" s="13">
        <v>0</v>
      </c>
      <c r="K3463" s="13">
        <v>0</v>
      </c>
      <c r="L3463" s="13">
        <v>0</v>
      </c>
      <c r="M3463" s="13">
        <v>0</v>
      </c>
      <c r="N3463" s="13"/>
      <c r="O3463" s="13"/>
    </row>
    <row r="3464" spans="1:15" x14ac:dyDescent="0.35">
      <c r="A3464" s="12" t="str">
        <f t="shared" si="54"/>
        <v>CONSUMO PER CAPITA (kg ó litros por individuo)Leche Sola2-5MIL</v>
      </c>
      <c r="B3464" s="12" t="s">
        <v>120</v>
      </c>
      <c r="C3464" s="12" t="s">
        <v>125</v>
      </c>
      <c r="D3464" s="12" t="s">
        <v>10</v>
      </c>
      <c r="E3464" s="13">
        <v>0.10674897069248475</v>
      </c>
      <c r="F3464" s="13">
        <v>5.497044807069934E-2</v>
      </c>
      <c r="G3464" s="13">
        <v>5.8543722485508334E-2</v>
      </c>
      <c r="H3464" s="13">
        <v>7.7294555578920746E-2</v>
      </c>
      <c r="I3464" s="13">
        <v>0</v>
      </c>
      <c r="J3464" s="13">
        <v>0</v>
      </c>
      <c r="K3464" s="13">
        <v>0</v>
      </c>
      <c r="L3464" s="13">
        <v>0</v>
      </c>
      <c r="M3464" s="13">
        <v>0</v>
      </c>
      <c r="N3464" s="13"/>
      <c r="O3464" s="13"/>
    </row>
    <row r="3465" spans="1:15" x14ac:dyDescent="0.35">
      <c r="A3465" s="12" t="str">
        <f t="shared" si="54"/>
        <v>CONSUMO PER CAPITA (kg ó litros por individuo)Leche Sola5-10MIL</v>
      </c>
      <c r="B3465" s="12" t="s">
        <v>120</v>
      </c>
      <c r="C3465" s="12" t="s">
        <v>125</v>
      </c>
      <c r="D3465" s="12" t="s">
        <v>11</v>
      </c>
      <c r="E3465" s="13">
        <v>0.24979202112659679</v>
      </c>
      <c r="F3465" s="13">
        <v>4.1213824348225778E-2</v>
      </c>
      <c r="G3465" s="13">
        <v>0.61977193863982427</v>
      </c>
      <c r="H3465" s="13">
        <v>6.5606859009883098E-2</v>
      </c>
      <c r="I3465" s="13">
        <v>0</v>
      </c>
      <c r="J3465" s="13">
        <v>0</v>
      </c>
      <c r="K3465" s="13">
        <v>0</v>
      </c>
      <c r="L3465" s="13">
        <v>0</v>
      </c>
      <c r="M3465" s="13">
        <v>0</v>
      </c>
      <c r="N3465" s="13"/>
      <c r="O3465" s="13"/>
    </row>
    <row r="3466" spans="1:15" x14ac:dyDescent="0.35">
      <c r="A3466" s="12" t="str">
        <f t="shared" si="54"/>
        <v>CONSUMO PER CAPITA (kg ó litros por individuo)Leche Sola10-30MIL</v>
      </c>
      <c r="B3466" s="12" t="s">
        <v>120</v>
      </c>
      <c r="C3466" s="12" t="s">
        <v>125</v>
      </c>
      <c r="D3466" s="12" t="s">
        <v>12</v>
      </c>
      <c r="E3466" s="13">
        <v>8.2373551146477472E-2</v>
      </c>
      <c r="F3466" s="13">
        <v>5.1919673762024866E-2</v>
      </c>
      <c r="G3466" s="13">
        <v>3.3627804416747509E-2</v>
      </c>
      <c r="H3466" s="13">
        <v>5.4854864671081853E-2</v>
      </c>
      <c r="I3466" s="13">
        <v>0</v>
      </c>
      <c r="J3466" s="13">
        <v>0</v>
      </c>
      <c r="K3466" s="13">
        <v>0</v>
      </c>
      <c r="L3466" s="13">
        <v>0</v>
      </c>
      <c r="M3466" s="13">
        <v>0</v>
      </c>
      <c r="N3466" s="13"/>
      <c r="O3466" s="13"/>
    </row>
    <row r="3467" spans="1:15" x14ac:dyDescent="0.35">
      <c r="A3467" s="12" t="str">
        <f t="shared" si="54"/>
        <v>CONSUMO PER CAPITA (kg ó litros por individuo)Leche Sola30-100MIL</v>
      </c>
      <c r="B3467" s="12" t="s">
        <v>120</v>
      </c>
      <c r="C3467" s="12" t="s">
        <v>125</v>
      </c>
      <c r="D3467" s="12" t="s">
        <v>13</v>
      </c>
      <c r="E3467" s="13">
        <v>9.2838942832673119E-2</v>
      </c>
      <c r="F3467" s="13">
        <v>0.11708341528824043</v>
      </c>
      <c r="G3467" s="13">
        <v>7.87780772439821E-2</v>
      </c>
      <c r="H3467" s="13">
        <v>7.628582799384559E-2</v>
      </c>
      <c r="I3467" s="13">
        <v>0</v>
      </c>
      <c r="J3467" s="13">
        <v>0</v>
      </c>
      <c r="K3467" s="13">
        <v>0</v>
      </c>
      <c r="L3467" s="13">
        <v>0</v>
      </c>
      <c r="M3467" s="13">
        <v>0</v>
      </c>
      <c r="N3467" s="13"/>
      <c r="O3467" s="13"/>
    </row>
    <row r="3468" spans="1:15" x14ac:dyDescent="0.35">
      <c r="A3468" s="12" t="str">
        <f t="shared" si="54"/>
        <v>CONSUMO PER CAPITA (kg ó litros por individuo)Leche Sola100-200MIL</v>
      </c>
      <c r="B3468" s="12" t="s">
        <v>120</v>
      </c>
      <c r="C3468" s="12" t="s">
        <v>125</v>
      </c>
      <c r="D3468" s="12" t="s">
        <v>14</v>
      </c>
      <c r="E3468" s="13">
        <v>9.4265045757666907E-2</v>
      </c>
      <c r="F3468" s="13">
        <v>9.8207622181911119E-2</v>
      </c>
      <c r="G3468" s="13">
        <v>0.11648945250396316</v>
      </c>
      <c r="H3468" s="13">
        <v>0.10093078421961997</v>
      </c>
      <c r="I3468" s="13">
        <v>0</v>
      </c>
      <c r="J3468" s="13">
        <v>0</v>
      </c>
      <c r="K3468" s="13">
        <v>0</v>
      </c>
      <c r="L3468" s="13">
        <v>0</v>
      </c>
      <c r="M3468" s="13">
        <v>0</v>
      </c>
      <c r="N3468" s="13"/>
      <c r="O3468" s="13"/>
    </row>
    <row r="3469" spans="1:15" x14ac:dyDescent="0.35">
      <c r="A3469" s="12" t="str">
        <f t="shared" si="54"/>
        <v>CONSUMO PER CAPITA (kg ó litros por individuo)Leche Sola200-500MIL</v>
      </c>
      <c r="B3469" s="12" t="s">
        <v>120</v>
      </c>
      <c r="C3469" s="12" t="s">
        <v>125</v>
      </c>
      <c r="D3469" s="12" t="s">
        <v>15</v>
      </c>
      <c r="E3469" s="13">
        <v>0.11132972849729407</v>
      </c>
      <c r="F3469" s="13">
        <v>0.10574117868372898</v>
      </c>
      <c r="G3469" s="13">
        <v>4.9403198765704232E-2</v>
      </c>
      <c r="H3469" s="13">
        <v>0.39624720612167413</v>
      </c>
      <c r="I3469" s="13">
        <v>0</v>
      </c>
      <c r="J3469" s="13">
        <v>0</v>
      </c>
      <c r="K3469" s="13">
        <v>0</v>
      </c>
      <c r="L3469" s="13">
        <v>0</v>
      </c>
      <c r="M3469" s="13">
        <v>0</v>
      </c>
      <c r="N3469" s="13"/>
      <c r="O3469" s="13"/>
    </row>
    <row r="3470" spans="1:15" x14ac:dyDescent="0.35">
      <c r="A3470" s="12" t="str">
        <f t="shared" si="54"/>
        <v>CONSUMO PER CAPITA (kg ó litros por individuo)Leche Sola&gt;500MIL</v>
      </c>
      <c r="B3470" s="12" t="s">
        <v>120</v>
      </c>
      <c r="C3470" s="12" t="s">
        <v>125</v>
      </c>
      <c r="D3470" s="12" t="s">
        <v>16</v>
      </c>
      <c r="E3470" s="13">
        <v>6.8336928417058115E-2</v>
      </c>
      <c r="F3470" s="13">
        <v>8.0296220306085908E-2</v>
      </c>
      <c r="G3470" s="13">
        <v>7.7931393195153881E-2</v>
      </c>
      <c r="H3470" s="13">
        <v>5.0426907915063886E-2</v>
      </c>
      <c r="I3470" s="13">
        <v>0</v>
      </c>
      <c r="J3470" s="13">
        <v>0</v>
      </c>
      <c r="K3470" s="13">
        <v>0</v>
      </c>
      <c r="L3470" s="13">
        <v>0</v>
      </c>
      <c r="M3470" s="13">
        <v>0</v>
      </c>
      <c r="N3470" s="13"/>
      <c r="O3470" s="13"/>
    </row>
    <row r="3471" spans="1:15" x14ac:dyDescent="0.35">
      <c r="A3471" s="12" t="str">
        <f t="shared" si="54"/>
        <v>CONSUMO PER CAPITA (kg ó litros por individuo)Leche SolaDE 15 A 19 AÑOS</v>
      </c>
      <c r="B3471" s="12" t="s">
        <v>120</v>
      </c>
      <c r="C3471" s="12" t="s">
        <v>125</v>
      </c>
      <c r="D3471" s="12" t="s">
        <v>39</v>
      </c>
      <c r="E3471" s="13">
        <v>1.7589036315389023E-2</v>
      </c>
      <c r="F3471" s="13">
        <v>4.1806376863614561E-2</v>
      </c>
      <c r="G3471" s="13">
        <v>5.1016007821347603E-2</v>
      </c>
      <c r="H3471" s="13">
        <v>1.0680885191606036E-2</v>
      </c>
      <c r="I3471" s="13">
        <v>0</v>
      </c>
      <c r="J3471" s="13">
        <v>0</v>
      </c>
      <c r="K3471" s="13">
        <v>0</v>
      </c>
      <c r="L3471" s="13">
        <v>0</v>
      </c>
      <c r="M3471" s="13">
        <v>0</v>
      </c>
      <c r="N3471" s="13"/>
      <c r="O3471" s="13"/>
    </row>
    <row r="3472" spans="1:15" x14ac:dyDescent="0.35">
      <c r="A3472" s="12" t="str">
        <f t="shared" si="54"/>
        <v>CONSUMO PER CAPITA (kg ó litros por individuo)Leche SolaDE 20 A 24 AÑOS</v>
      </c>
      <c r="B3472" s="12" t="s">
        <v>120</v>
      </c>
      <c r="C3472" s="12" t="s">
        <v>125</v>
      </c>
      <c r="D3472" s="12" t="s">
        <v>40</v>
      </c>
      <c r="E3472" s="13">
        <v>0.10237231565012296</v>
      </c>
      <c r="F3472" s="13">
        <v>6.1240393025325877E-2</v>
      </c>
      <c r="G3472" s="13">
        <v>1.7823410923869829E-2</v>
      </c>
      <c r="H3472" s="13">
        <v>1.6994459794243879E-2</v>
      </c>
      <c r="I3472" s="13">
        <v>0</v>
      </c>
      <c r="J3472" s="13">
        <v>0</v>
      </c>
      <c r="K3472" s="13">
        <v>0</v>
      </c>
      <c r="L3472" s="13">
        <v>0</v>
      </c>
      <c r="M3472" s="13">
        <v>0</v>
      </c>
      <c r="N3472" s="13"/>
      <c r="O3472" s="13"/>
    </row>
    <row r="3473" spans="1:15" x14ac:dyDescent="0.35">
      <c r="A3473" s="12" t="str">
        <f t="shared" si="54"/>
        <v>CONSUMO PER CAPITA (kg ó litros por individuo)Leche SolaDE 25 A 34 AÑOS</v>
      </c>
      <c r="B3473" s="12" t="s">
        <v>120</v>
      </c>
      <c r="C3473" s="12" t="s">
        <v>125</v>
      </c>
      <c r="D3473" s="12" t="s">
        <v>41</v>
      </c>
      <c r="E3473" s="13">
        <v>9.2163769658281589E-2</v>
      </c>
      <c r="F3473" s="13">
        <v>7.6523853775132683E-2</v>
      </c>
      <c r="G3473" s="13">
        <v>0.36368704787130091</v>
      </c>
      <c r="H3473" s="13">
        <v>3.5226160120213894E-2</v>
      </c>
      <c r="I3473" s="13">
        <v>0</v>
      </c>
      <c r="J3473" s="13">
        <v>0</v>
      </c>
      <c r="K3473" s="13">
        <v>0</v>
      </c>
      <c r="L3473" s="13">
        <v>0</v>
      </c>
      <c r="M3473" s="13">
        <v>0</v>
      </c>
      <c r="N3473" s="13"/>
      <c r="O3473" s="13"/>
    </row>
    <row r="3474" spans="1:15" x14ac:dyDescent="0.35">
      <c r="A3474" s="12" t="str">
        <f t="shared" si="54"/>
        <v>CONSUMO PER CAPITA (kg ó litros por individuo)Leche SolaDE 35 A 49 AÑOS</v>
      </c>
      <c r="B3474" s="12" t="s">
        <v>120</v>
      </c>
      <c r="C3474" s="12" t="s">
        <v>125</v>
      </c>
      <c r="D3474" s="12" t="s">
        <v>42</v>
      </c>
      <c r="E3474" s="13">
        <v>0.15677595918580667</v>
      </c>
      <c r="F3474" s="13">
        <v>7.3366602349560439E-2</v>
      </c>
      <c r="G3474" s="13">
        <v>5.2262783721174745E-2</v>
      </c>
      <c r="H3474" s="13">
        <v>0.204311652006686</v>
      </c>
      <c r="I3474" s="13">
        <v>0</v>
      </c>
      <c r="J3474" s="13">
        <v>0</v>
      </c>
      <c r="K3474" s="13">
        <v>0</v>
      </c>
      <c r="L3474" s="13">
        <v>0</v>
      </c>
      <c r="M3474" s="13">
        <v>0</v>
      </c>
      <c r="N3474" s="13"/>
      <c r="O3474" s="13"/>
    </row>
    <row r="3475" spans="1:15" x14ac:dyDescent="0.35">
      <c r="A3475" s="12" t="str">
        <f t="shared" si="54"/>
        <v>CONSUMO PER CAPITA (kg ó litros por individuo)Leche SolaDE 50 A 59 AÑOS</v>
      </c>
      <c r="B3475" s="12" t="s">
        <v>120</v>
      </c>
      <c r="C3475" s="12" t="s">
        <v>125</v>
      </c>
      <c r="D3475" s="12" t="s">
        <v>43</v>
      </c>
      <c r="E3475" s="13">
        <v>0.1019380086041614</v>
      </c>
      <c r="F3475" s="13">
        <v>0.10376091044443331</v>
      </c>
      <c r="G3475" s="13">
        <v>0.10220237837761011</v>
      </c>
      <c r="H3475" s="13">
        <v>5.7578717475163174E-2</v>
      </c>
      <c r="I3475" s="13">
        <v>0</v>
      </c>
      <c r="J3475" s="13">
        <v>0</v>
      </c>
      <c r="K3475" s="13">
        <v>0</v>
      </c>
      <c r="L3475" s="13">
        <v>0</v>
      </c>
      <c r="M3475" s="13">
        <v>0</v>
      </c>
      <c r="N3475" s="13"/>
      <c r="O3475" s="13"/>
    </row>
    <row r="3476" spans="1:15" x14ac:dyDescent="0.35">
      <c r="A3476" s="12" t="str">
        <f t="shared" si="54"/>
        <v>CONSUMO PER CAPITA (kg ó litros por individuo)Leche SolaDE 60 A 75 AÑOS</v>
      </c>
      <c r="B3476" s="12" t="s">
        <v>120</v>
      </c>
      <c r="C3476" s="12" t="s">
        <v>125</v>
      </c>
      <c r="D3476" s="12" t="s">
        <v>44</v>
      </c>
      <c r="E3476" s="13">
        <v>0.10473845330542705</v>
      </c>
      <c r="F3476" s="13">
        <v>0.10996200373571811</v>
      </c>
      <c r="G3476" s="13">
        <v>8.3823744894948482E-2</v>
      </c>
      <c r="H3476" s="13">
        <v>0.12320706689278756</v>
      </c>
      <c r="I3476" s="13">
        <v>0</v>
      </c>
      <c r="J3476" s="13">
        <v>0</v>
      </c>
      <c r="K3476" s="13">
        <v>0</v>
      </c>
      <c r="L3476" s="13">
        <v>0</v>
      </c>
      <c r="M3476" s="13">
        <v>0</v>
      </c>
      <c r="N3476" s="13"/>
      <c r="O3476" s="13"/>
    </row>
    <row r="3477" spans="1:15" x14ac:dyDescent="0.35">
      <c r="A3477" s="12" t="str">
        <f t="shared" si="54"/>
        <v>CONSUMO PER CAPITA (kg ó litros por individuo)Leche SolaALTA Y MEDIA ALTA</v>
      </c>
      <c r="B3477" s="12" t="s">
        <v>120</v>
      </c>
      <c r="C3477" s="12" t="s">
        <v>125</v>
      </c>
      <c r="D3477" s="12" t="s">
        <v>17</v>
      </c>
      <c r="E3477" s="13">
        <v>9.7205961508762956E-2</v>
      </c>
      <c r="F3477" s="13">
        <v>7.9327934242105005E-2</v>
      </c>
      <c r="G3477" s="13">
        <v>0.27096585503401327</v>
      </c>
      <c r="H3477" s="13">
        <v>4.2540657046934563E-2</v>
      </c>
      <c r="I3477" s="13">
        <v>0</v>
      </c>
      <c r="J3477" s="13">
        <v>0</v>
      </c>
      <c r="K3477" s="13">
        <v>0</v>
      </c>
      <c r="L3477" s="13">
        <v>0</v>
      </c>
      <c r="M3477" s="13">
        <v>0</v>
      </c>
      <c r="N3477" s="13"/>
      <c r="O3477" s="13"/>
    </row>
    <row r="3478" spans="1:15" x14ac:dyDescent="0.35">
      <c r="A3478" s="12" t="str">
        <f t="shared" si="54"/>
        <v>CONSUMO PER CAPITA (kg ó litros por individuo)Leche SolaMEDIA</v>
      </c>
      <c r="B3478" s="12" t="s">
        <v>120</v>
      </c>
      <c r="C3478" s="12" t="s">
        <v>125</v>
      </c>
      <c r="D3478" s="12" t="s">
        <v>18</v>
      </c>
      <c r="E3478" s="13">
        <v>0.11849006784223907</v>
      </c>
      <c r="F3478" s="13">
        <v>7.2486285272214887E-2</v>
      </c>
      <c r="G3478" s="13">
        <v>4.2387695190344014E-2</v>
      </c>
      <c r="H3478" s="13">
        <v>5.2161801035659927E-2</v>
      </c>
      <c r="I3478" s="13">
        <v>0</v>
      </c>
      <c r="J3478" s="13">
        <v>0</v>
      </c>
      <c r="K3478" s="13">
        <v>0</v>
      </c>
      <c r="L3478" s="13">
        <v>0</v>
      </c>
      <c r="M3478" s="13">
        <v>0</v>
      </c>
      <c r="N3478" s="13"/>
      <c r="O3478" s="13"/>
    </row>
    <row r="3479" spans="1:15" x14ac:dyDescent="0.35">
      <c r="A3479" s="12" t="str">
        <f t="shared" si="54"/>
        <v>CONSUMO PER CAPITA (kg ó litros por individuo)Leche SolaMEDIA BAJA</v>
      </c>
      <c r="B3479" s="12" t="s">
        <v>120</v>
      </c>
      <c r="C3479" s="12" t="s">
        <v>125</v>
      </c>
      <c r="D3479" s="12" t="s">
        <v>19</v>
      </c>
      <c r="E3479" s="13">
        <v>0.10479652731984994</v>
      </c>
      <c r="F3479" s="13">
        <v>7.5088393284956548E-2</v>
      </c>
      <c r="G3479" s="13">
        <v>7.225450496801808E-2</v>
      </c>
      <c r="H3479" s="13">
        <v>0.24541615579061835</v>
      </c>
      <c r="I3479" s="13">
        <v>0</v>
      </c>
      <c r="J3479" s="13">
        <v>0</v>
      </c>
      <c r="K3479" s="13">
        <v>0</v>
      </c>
      <c r="L3479" s="13">
        <v>0</v>
      </c>
      <c r="M3479" s="13">
        <v>0</v>
      </c>
      <c r="N3479" s="13"/>
      <c r="O3479" s="13"/>
    </row>
    <row r="3480" spans="1:15" x14ac:dyDescent="0.35">
      <c r="A3480" s="12" t="str">
        <f t="shared" si="54"/>
        <v>CONSUMO PER CAPITA (kg ó litros por individuo)Leche SolaBAJA</v>
      </c>
      <c r="B3480" s="12" t="s">
        <v>120</v>
      </c>
      <c r="C3480" s="12" t="s">
        <v>125</v>
      </c>
      <c r="D3480" s="12" t="s">
        <v>20</v>
      </c>
      <c r="E3480" s="13">
        <v>0.13149015074448794</v>
      </c>
      <c r="F3480" s="13">
        <v>0.12653631383404371</v>
      </c>
      <c r="G3480" s="13">
        <v>0.10624724541530076</v>
      </c>
      <c r="H3480" s="13">
        <v>8.4774691173177166E-2</v>
      </c>
      <c r="I3480" s="13">
        <v>0</v>
      </c>
      <c r="J3480" s="13">
        <v>0</v>
      </c>
      <c r="K3480" s="13">
        <v>0</v>
      </c>
      <c r="L3480" s="13">
        <v>0</v>
      </c>
      <c r="M3480" s="13">
        <v>0</v>
      </c>
      <c r="N3480" s="13"/>
      <c r="O3480" s="13"/>
    </row>
    <row r="3481" spans="1:15" x14ac:dyDescent="0.35">
      <c r="A3481" s="12" t="str">
        <f t="shared" si="54"/>
        <v>CONSUMO PER CAPITA (kg ó litros por individuo)Leche SolaHOMBRE</v>
      </c>
      <c r="B3481" s="12" t="s">
        <v>120</v>
      </c>
      <c r="C3481" s="12" t="s">
        <v>125</v>
      </c>
      <c r="D3481" s="12" t="s">
        <v>21</v>
      </c>
      <c r="E3481" s="13">
        <v>7.5619569563625796E-2</v>
      </c>
      <c r="F3481" s="13">
        <v>7.6715222343816475E-2</v>
      </c>
      <c r="G3481" s="13">
        <v>0.16114354826238378</v>
      </c>
      <c r="H3481" s="13">
        <v>0.1628335321813604</v>
      </c>
      <c r="I3481" s="13">
        <v>0</v>
      </c>
      <c r="J3481" s="13">
        <v>0</v>
      </c>
      <c r="K3481" s="13">
        <v>0</v>
      </c>
      <c r="L3481" s="13">
        <v>0</v>
      </c>
      <c r="M3481" s="13">
        <v>0</v>
      </c>
      <c r="N3481" s="13"/>
      <c r="O3481" s="13"/>
    </row>
    <row r="3482" spans="1:15" x14ac:dyDescent="0.35">
      <c r="A3482" s="12" t="str">
        <f t="shared" si="54"/>
        <v>CONSUMO PER CAPITA (kg ó litros por individuo)Leche SolaMUJER</v>
      </c>
      <c r="B3482" s="12" t="s">
        <v>120</v>
      </c>
      <c r="C3482" s="12" t="s">
        <v>125</v>
      </c>
      <c r="D3482" s="12" t="s">
        <v>22</v>
      </c>
      <c r="E3482" s="13">
        <v>0.14943858331504895</v>
      </c>
      <c r="F3482" s="13">
        <v>9.3185450406961981E-2</v>
      </c>
      <c r="G3482" s="13">
        <v>6.2827555028073037E-2</v>
      </c>
      <c r="H3482" s="13">
        <v>5.223689332902879E-2</v>
      </c>
      <c r="I3482" s="13">
        <v>0</v>
      </c>
      <c r="J3482" s="13">
        <v>0</v>
      </c>
      <c r="K3482" s="13">
        <v>0</v>
      </c>
      <c r="L3482" s="13">
        <v>0</v>
      </c>
      <c r="M3482" s="13">
        <v>0</v>
      </c>
      <c r="N3482" s="13"/>
      <c r="O3482" s="13"/>
    </row>
    <row r="3483" spans="1:15" x14ac:dyDescent="0.35">
      <c r="A3483" s="12" t="str">
        <f t="shared" si="54"/>
        <v>CONSUMO PER CAPITA (kg ó litros por individuo)Leche Con CacaoT.ESPAÑA</v>
      </c>
      <c r="B3483" s="12" t="s">
        <v>120</v>
      </c>
      <c r="C3483" s="12" t="s">
        <v>126</v>
      </c>
      <c r="D3483" s="12" t="s">
        <v>36</v>
      </c>
      <c r="E3483" s="13">
        <v>0.34014482552157693</v>
      </c>
      <c r="F3483" s="13">
        <v>0.2236846789469554</v>
      </c>
      <c r="G3483" s="13">
        <v>0.27758506196837657</v>
      </c>
      <c r="H3483" s="13">
        <v>0.26863667857817325</v>
      </c>
      <c r="I3483" s="13">
        <v>0</v>
      </c>
      <c r="J3483" s="13">
        <v>0</v>
      </c>
      <c r="K3483" s="13">
        <v>0</v>
      </c>
      <c r="L3483" s="13">
        <v>0</v>
      </c>
      <c r="M3483" s="13">
        <v>0</v>
      </c>
      <c r="N3483" s="13"/>
      <c r="O3483" s="13"/>
    </row>
    <row r="3484" spans="1:15" x14ac:dyDescent="0.35">
      <c r="A3484" s="12" t="str">
        <f t="shared" si="54"/>
        <v>CONSUMO PER CAPITA (kg ó litros por individuo)Leche Con CacaoBCN AM</v>
      </c>
      <c r="B3484" s="12" t="s">
        <v>120</v>
      </c>
      <c r="C3484" s="12" t="s">
        <v>126</v>
      </c>
      <c r="D3484" s="12" t="s">
        <v>1</v>
      </c>
      <c r="E3484" s="13">
        <v>2.2869775038309226E-2</v>
      </c>
      <c r="F3484" s="13">
        <v>1.2560105896172865E-2</v>
      </c>
      <c r="G3484" s="13">
        <v>2.2324278646400235E-2</v>
      </c>
      <c r="H3484" s="13">
        <v>1.4004183264872544E-2</v>
      </c>
      <c r="I3484" s="13">
        <v>0</v>
      </c>
      <c r="J3484" s="13">
        <v>0</v>
      </c>
      <c r="K3484" s="13">
        <v>0</v>
      </c>
      <c r="L3484" s="13">
        <v>0</v>
      </c>
      <c r="M3484" s="13">
        <v>0</v>
      </c>
      <c r="N3484" s="13"/>
      <c r="O3484" s="13"/>
    </row>
    <row r="3485" spans="1:15" x14ac:dyDescent="0.35">
      <c r="A3485" s="12" t="str">
        <f t="shared" si="54"/>
        <v>CONSUMO PER CAPITA (kg ó litros por individuo)Leche Con CacaoREST.CAT ARAGON</v>
      </c>
      <c r="B3485" s="12" t="s">
        <v>120</v>
      </c>
      <c r="C3485" s="12" t="s">
        <v>126</v>
      </c>
      <c r="D3485" s="12" t="s">
        <v>2</v>
      </c>
      <c r="E3485" s="13">
        <v>5.5895426853330002E-2</v>
      </c>
      <c r="F3485" s="13">
        <v>3.5243724824777847E-2</v>
      </c>
      <c r="G3485" s="13">
        <v>2.150501973824458E-2</v>
      </c>
      <c r="H3485" s="13">
        <v>1.789752145574602E-2</v>
      </c>
      <c r="I3485" s="13">
        <v>0</v>
      </c>
      <c r="J3485" s="13">
        <v>0</v>
      </c>
      <c r="K3485" s="13">
        <v>0</v>
      </c>
      <c r="L3485" s="13">
        <v>0</v>
      </c>
      <c r="M3485" s="13">
        <v>0</v>
      </c>
      <c r="N3485" s="13"/>
      <c r="O3485" s="13"/>
    </row>
    <row r="3486" spans="1:15" x14ac:dyDescent="0.35">
      <c r="A3486" s="12" t="str">
        <f t="shared" si="54"/>
        <v>CONSUMO PER CAPITA (kg ó litros por individuo)Leche Con CacaoLEVANTE</v>
      </c>
      <c r="B3486" s="12" t="s">
        <v>120</v>
      </c>
      <c r="C3486" s="12" t="s">
        <v>126</v>
      </c>
      <c r="D3486" s="12" t="s">
        <v>3</v>
      </c>
      <c r="E3486" s="13">
        <v>0.219574214975471</v>
      </c>
      <c r="F3486" s="13">
        <v>8.9783922726291626E-2</v>
      </c>
      <c r="G3486" s="13">
        <v>0.10694879318951356</v>
      </c>
      <c r="H3486" s="13">
        <v>0.12739781676761361</v>
      </c>
      <c r="I3486" s="13">
        <v>0</v>
      </c>
      <c r="J3486" s="13">
        <v>0</v>
      </c>
      <c r="K3486" s="13">
        <v>0</v>
      </c>
      <c r="L3486" s="13">
        <v>0</v>
      </c>
      <c r="M3486" s="13">
        <v>0</v>
      </c>
      <c r="N3486" s="13"/>
      <c r="O3486" s="13"/>
    </row>
    <row r="3487" spans="1:15" x14ac:dyDescent="0.35">
      <c r="A3487" s="12" t="str">
        <f t="shared" si="54"/>
        <v>CONSUMO PER CAPITA (kg ó litros por individuo)Leche Con CacaoANDALUCIA</v>
      </c>
      <c r="B3487" s="12" t="s">
        <v>120</v>
      </c>
      <c r="C3487" s="12" t="s">
        <v>126</v>
      </c>
      <c r="D3487" s="12" t="s">
        <v>4</v>
      </c>
      <c r="E3487" s="13">
        <v>0.70402241487289097</v>
      </c>
      <c r="F3487" s="13">
        <v>0.44766819795336871</v>
      </c>
      <c r="G3487" s="13">
        <v>0.46402875992463805</v>
      </c>
      <c r="H3487" s="13">
        <v>0.42252215042992208</v>
      </c>
      <c r="I3487" s="13">
        <v>0</v>
      </c>
      <c r="J3487" s="13">
        <v>0</v>
      </c>
      <c r="K3487" s="13">
        <v>0</v>
      </c>
      <c r="L3487" s="13">
        <v>0</v>
      </c>
      <c r="M3487" s="13">
        <v>0</v>
      </c>
      <c r="N3487" s="13"/>
      <c r="O3487" s="13"/>
    </row>
    <row r="3488" spans="1:15" x14ac:dyDescent="0.35">
      <c r="A3488" s="12" t="str">
        <f t="shared" si="54"/>
        <v>CONSUMO PER CAPITA (kg ó litros por individuo)Leche Con CacaoMDD AM</v>
      </c>
      <c r="B3488" s="12" t="s">
        <v>120</v>
      </c>
      <c r="C3488" s="12" t="s">
        <v>126</v>
      </c>
      <c r="D3488" s="12" t="s">
        <v>5</v>
      </c>
      <c r="E3488" s="13">
        <v>0.39551960891330595</v>
      </c>
      <c r="F3488" s="13">
        <v>0.34642603537577815</v>
      </c>
      <c r="G3488" s="13">
        <v>0.6262191780270685</v>
      </c>
      <c r="H3488" s="13">
        <v>0.51142070898651071</v>
      </c>
      <c r="I3488" s="13">
        <v>0</v>
      </c>
      <c r="J3488" s="13">
        <v>0</v>
      </c>
      <c r="K3488" s="13">
        <v>0</v>
      </c>
      <c r="L3488" s="13">
        <v>0</v>
      </c>
      <c r="M3488" s="13">
        <v>0</v>
      </c>
      <c r="N3488" s="13"/>
      <c r="O3488" s="13"/>
    </row>
    <row r="3489" spans="1:15" x14ac:dyDescent="0.35">
      <c r="A3489" s="12" t="str">
        <f t="shared" si="54"/>
        <v>CONSUMO PER CAPITA (kg ó litros por individuo)Leche Con CacaoRTO CENTRO</v>
      </c>
      <c r="B3489" s="12" t="s">
        <v>120</v>
      </c>
      <c r="C3489" s="12" t="s">
        <v>126</v>
      </c>
      <c r="D3489" s="12" t="s">
        <v>6</v>
      </c>
      <c r="E3489" s="13">
        <v>0.24291158042977379</v>
      </c>
      <c r="F3489" s="13">
        <v>0.13578503891880495</v>
      </c>
      <c r="G3489" s="13">
        <v>0.16805983391353224</v>
      </c>
      <c r="H3489" s="13">
        <v>0.20943259969470068</v>
      </c>
      <c r="I3489" s="13">
        <v>0</v>
      </c>
      <c r="J3489" s="13">
        <v>0</v>
      </c>
      <c r="K3489" s="13">
        <v>0</v>
      </c>
      <c r="L3489" s="13">
        <v>0</v>
      </c>
      <c r="M3489" s="13">
        <v>0</v>
      </c>
      <c r="N3489" s="13"/>
      <c r="O3489" s="13"/>
    </row>
    <row r="3490" spans="1:15" x14ac:dyDescent="0.35">
      <c r="A3490" s="12" t="str">
        <f t="shared" si="54"/>
        <v>CONSUMO PER CAPITA (kg ó litros por individuo)Leche Con CacaoNORTE-CENTRO</v>
      </c>
      <c r="B3490" s="12" t="s">
        <v>120</v>
      </c>
      <c r="C3490" s="12" t="s">
        <v>126</v>
      </c>
      <c r="D3490" s="12" t="s">
        <v>7</v>
      </c>
      <c r="E3490" s="13">
        <v>0.36422629712850391</v>
      </c>
      <c r="F3490" s="13">
        <v>0.25661689552966932</v>
      </c>
      <c r="G3490" s="13">
        <v>0.29279136834574754</v>
      </c>
      <c r="H3490" s="13">
        <v>0.38917358730514845</v>
      </c>
      <c r="I3490" s="13">
        <v>0</v>
      </c>
      <c r="J3490" s="13">
        <v>0</v>
      </c>
      <c r="K3490" s="13">
        <v>0</v>
      </c>
      <c r="L3490" s="13">
        <v>0</v>
      </c>
      <c r="M3490" s="13">
        <v>0</v>
      </c>
      <c r="N3490" s="13"/>
      <c r="O3490" s="13"/>
    </row>
    <row r="3491" spans="1:15" x14ac:dyDescent="0.35">
      <c r="A3491" s="12" t="str">
        <f t="shared" si="54"/>
        <v>CONSUMO PER CAPITA (kg ó litros por individuo)Leche Con CacaoNOROESTE</v>
      </c>
      <c r="B3491" s="12" t="s">
        <v>120</v>
      </c>
      <c r="C3491" s="12" t="s">
        <v>126</v>
      </c>
      <c r="D3491" s="12" t="s">
        <v>8</v>
      </c>
      <c r="E3491" s="13">
        <v>0.43920484979274732</v>
      </c>
      <c r="F3491" s="13">
        <v>0.30292205767996838</v>
      </c>
      <c r="G3491" s="13">
        <v>0.3529045335621453</v>
      </c>
      <c r="H3491" s="13">
        <v>0.36121758699739553</v>
      </c>
      <c r="I3491" s="13">
        <v>0</v>
      </c>
      <c r="J3491" s="13">
        <v>0</v>
      </c>
      <c r="K3491" s="13">
        <v>0</v>
      </c>
      <c r="L3491" s="13">
        <v>0</v>
      </c>
      <c r="M3491" s="13">
        <v>0</v>
      </c>
      <c r="N3491" s="13"/>
      <c r="O3491" s="13"/>
    </row>
    <row r="3492" spans="1:15" x14ac:dyDescent="0.35">
      <c r="A3492" s="12" t="str">
        <f t="shared" si="54"/>
        <v>CONSUMO PER CAPITA (kg ó litros por individuo)Leche Con Cacao&lt;2MIL</v>
      </c>
      <c r="B3492" s="12" t="s">
        <v>120</v>
      </c>
      <c r="C3492" s="12" t="s">
        <v>126</v>
      </c>
      <c r="D3492" s="12" t="s">
        <v>9</v>
      </c>
      <c r="E3492" s="13">
        <v>0.11034910040311854</v>
      </c>
      <c r="F3492" s="13">
        <v>8.1295255317227977E-2</v>
      </c>
      <c r="G3492" s="13">
        <v>9.2402970761110786E-2</v>
      </c>
      <c r="H3492" s="13">
        <v>0.15709356097989352</v>
      </c>
      <c r="I3492" s="13">
        <v>0</v>
      </c>
      <c r="J3492" s="13">
        <v>0</v>
      </c>
      <c r="K3492" s="13">
        <v>0</v>
      </c>
      <c r="L3492" s="13">
        <v>0</v>
      </c>
      <c r="M3492" s="13">
        <v>0</v>
      </c>
      <c r="N3492" s="13"/>
      <c r="O3492" s="13"/>
    </row>
    <row r="3493" spans="1:15" x14ac:dyDescent="0.35">
      <c r="A3493" s="12" t="str">
        <f t="shared" si="54"/>
        <v>CONSUMO PER CAPITA (kg ó litros por individuo)Leche Con Cacao2-5MIL</v>
      </c>
      <c r="B3493" s="12" t="s">
        <v>120</v>
      </c>
      <c r="C3493" s="12" t="s">
        <v>126</v>
      </c>
      <c r="D3493" s="12" t="s">
        <v>10</v>
      </c>
      <c r="E3493" s="13">
        <v>0.1789931923627669</v>
      </c>
      <c r="F3493" s="13">
        <v>8.9981997213278264E-2</v>
      </c>
      <c r="G3493" s="13">
        <v>8.1946113864195078E-2</v>
      </c>
      <c r="H3493" s="13">
        <v>0.24978045414905248</v>
      </c>
      <c r="I3493" s="13">
        <v>0</v>
      </c>
      <c r="J3493" s="13">
        <v>0</v>
      </c>
      <c r="K3493" s="13">
        <v>0</v>
      </c>
      <c r="L3493" s="13">
        <v>0</v>
      </c>
      <c r="M3493" s="13">
        <v>0</v>
      </c>
      <c r="N3493" s="13"/>
      <c r="O3493" s="13"/>
    </row>
    <row r="3494" spans="1:15" x14ac:dyDescent="0.35">
      <c r="A3494" s="12" t="str">
        <f t="shared" si="54"/>
        <v>CONSUMO PER CAPITA (kg ó litros por individuo)Leche Con Cacao5-10MIL</v>
      </c>
      <c r="B3494" s="12" t="s">
        <v>120</v>
      </c>
      <c r="C3494" s="12" t="s">
        <v>126</v>
      </c>
      <c r="D3494" s="12" t="s">
        <v>11</v>
      </c>
      <c r="E3494" s="13">
        <v>0.42752875137105778</v>
      </c>
      <c r="F3494" s="13">
        <v>0.20343531270922802</v>
      </c>
      <c r="G3494" s="13">
        <v>0.1725359545988169</v>
      </c>
      <c r="H3494" s="13">
        <v>0.21520126144489676</v>
      </c>
      <c r="I3494" s="13">
        <v>0</v>
      </c>
      <c r="J3494" s="13">
        <v>0</v>
      </c>
      <c r="K3494" s="13">
        <v>0</v>
      </c>
      <c r="L3494" s="13">
        <v>0</v>
      </c>
      <c r="M3494" s="13">
        <v>0</v>
      </c>
      <c r="N3494" s="13"/>
      <c r="O3494" s="13"/>
    </row>
    <row r="3495" spans="1:15" x14ac:dyDescent="0.35">
      <c r="A3495" s="12" t="str">
        <f t="shared" si="54"/>
        <v>CONSUMO PER CAPITA (kg ó litros por individuo)Leche Con Cacao10-30MIL</v>
      </c>
      <c r="B3495" s="12" t="s">
        <v>120</v>
      </c>
      <c r="C3495" s="12" t="s">
        <v>126</v>
      </c>
      <c r="D3495" s="12" t="s">
        <v>12</v>
      </c>
      <c r="E3495" s="13">
        <v>0.27691116911311775</v>
      </c>
      <c r="F3495" s="13">
        <v>0.19872957639151026</v>
      </c>
      <c r="G3495" s="13">
        <v>0.19081020217955399</v>
      </c>
      <c r="H3495" s="13">
        <v>0.23945250651803718</v>
      </c>
      <c r="I3495" s="13">
        <v>0</v>
      </c>
      <c r="J3495" s="13">
        <v>0</v>
      </c>
      <c r="K3495" s="13">
        <v>0</v>
      </c>
      <c r="L3495" s="13">
        <v>0</v>
      </c>
      <c r="M3495" s="13">
        <v>0</v>
      </c>
      <c r="N3495" s="13"/>
      <c r="O3495" s="13"/>
    </row>
    <row r="3496" spans="1:15" x14ac:dyDescent="0.35">
      <c r="A3496" s="12" t="str">
        <f t="shared" si="54"/>
        <v>CONSUMO PER CAPITA (kg ó litros por individuo)Leche Con Cacao30-100MIL</v>
      </c>
      <c r="B3496" s="12" t="s">
        <v>120</v>
      </c>
      <c r="C3496" s="12" t="s">
        <v>126</v>
      </c>
      <c r="D3496" s="12" t="s">
        <v>13</v>
      </c>
      <c r="E3496" s="13">
        <v>0.55433593826848304</v>
      </c>
      <c r="F3496" s="13">
        <v>0.32453911497069132</v>
      </c>
      <c r="G3496" s="13">
        <v>0.35108506908185644</v>
      </c>
      <c r="H3496" s="13">
        <v>0.27289849767568297</v>
      </c>
      <c r="I3496" s="13">
        <v>0</v>
      </c>
      <c r="J3496" s="13">
        <v>0</v>
      </c>
      <c r="K3496" s="13">
        <v>0</v>
      </c>
      <c r="L3496" s="13">
        <v>0</v>
      </c>
      <c r="M3496" s="13">
        <v>0</v>
      </c>
      <c r="N3496" s="13"/>
      <c r="O3496" s="13"/>
    </row>
    <row r="3497" spans="1:15" x14ac:dyDescent="0.35">
      <c r="A3497" s="12" t="str">
        <f t="shared" si="54"/>
        <v>CONSUMO PER CAPITA (kg ó litros por individuo)Leche Con Cacao100-200MIL</v>
      </c>
      <c r="B3497" s="12" t="s">
        <v>120</v>
      </c>
      <c r="C3497" s="12" t="s">
        <v>126</v>
      </c>
      <c r="D3497" s="12" t="s">
        <v>14</v>
      </c>
      <c r="E3497" s="13">
        <v>0.32489104301694161</v>
      </c>
      <c r="F3497" s="13">
        <v>0.16082115386142781</v>
      </c>
      <c r="G3497" s="13">
        <v>0.25537206986032368</v>
      </c>
      <c r="H3497" s="13">
        <v>0.20905273210222811</v>
      </c>
      <c r="I3497" s="13">
        <v>0</v>
      </c>
      <c r="J3497" s="13">
        <v>0</v>
      </c>
      <c r="K3497" s="13">
        <v>0</v>
      </c>
      <c r="L3497" s="13">
        <v>0</v>
      </c>
      <c r="M3497" s="13">
        <v>0</v>
      </c>
      <c r="N3497" s="13"/>
      <c r="O3497" s="13"/>
    </row>
    <row r="3498" spans="1:15" x14ac:dyDescent="0.35">
      <c r="A3498" s="12" t="str">
        <f t="shared" si="54"/>
        <v>CONSUMO PER CAPITA (kg ó litros por individuo)Leche Con Cacao200-500MIL</v>
      </c>
      <c r="B3498" s="12" t="s">
        <v>120</v>
      </c>
      <c r="C3498" s="12" t="s">
        <v>126</v>
      </c>
      <c r="D3498" s="12" t="s">
        <v>15</v>
      </c>
      <c r="E3498" s="13">
        <v>0.35546020374873549</v>
      </c>
      <c r="F3498" s="13">
        <v>0.21440671469941841</v>
      </c>
      <c r="G3498" s="13">
        <v>0.32280735618503764</v>
      </c>
      <c r="H3498" s="13">
        <v>0.29068704942747836</v>
      </c>
      <c r="I3498" s="13">
        <v>0</v>
      </c>
      <c r="J3498" s="13">
        <v>0</v>
      </c>
      <c r="K3498" s="13">
        <v>0</v>
      </c>
      <c r="L3498" s="13">
        <v>0</v>
      </c>
      <c r="M3498" s="13">
        <v>0</v>
      </c>
      <c r="N3498" s="13"/>
      <c r="O3498" s="13"/>
    </row>
    <row r="3499" spans="1:15" x14ac:dyDescent="0.35">
      <c r="A3499" s="12" t="str">
        <f t="shared" si="54"/>
        <v>CONSUMO PER CAPITA (kg ó litros por individuo)Leche Con Cacao&gt;500MIL</v>
      </c>
      <c r="B3499" s="12" t="s">
        <v>120</v>
      </c>
      <c r="C3499" s="12" t="s">
        <v>126</v>
      </c>
      <c r="D3499" s="12" t="s">
        <v>16</v>
      </c>
      <c r="E3499" s="13">
        <v>0.25752093487042477</v>
      </c>
      <c r="F3499" s="13">
        <v>0.28816563961646563</v>
      </c>
      <c r="G3499" s="13">
        <v>0.45408391338589832</v>
      </c>
      <c r="H3499" s="13">
        <v>0.3858017289206826</v>
      </c>
      <c r="I3499" s="13">
        <v>0</v>
      </c>
      <c r="J3499" s="13">
        <v>0</v>
      </c>
      <c r="K3499" s="13">
        <v>0</v>
      </c>
      <c r="L3499" s="13">
        <v>0</v>
      </c>
      <c r="M3499" s="13">
        <v>0</v>
      </c>
      <c r="N3499" s="13"/>
      <c r="O3499" s="13"/>
    </row>
    <row r="3500" spans="1:15" x14ac:dyDescent="0.35">
      <c r="A3500" s="12" t="str">
        <f t="shared" si="54"/>
        <v>CONSUMO PER CAPITA (kg ó litros por individuo)Leche Con CacaoDE 15 A 19 AÑOS</v>
      </c>
      <c r="B3500" s="12" t="s">
        <v>120</v>
      </c>
      <c r="C3500" s="12" t="s">
        <v>126</v>
      </c>
      <c r="D3500" s="12" t="s">
        <v>39</v>
      </c>
      <c r="E3500" s="13">
        <v>0.24137459314911133</v>
      </c>
      <c r="F3500" s="13">
        <v>0.13540675284122131</v>
      </c>
      <c r="G3500" s="13">
        <v>8.260871096707452E-2</v>
      </c>
      <c r="H3500" s="13">
        <v>0.16323270916032229</v>
      </c>
      <c r="I3500" s="13">
        <v>0</v>
      </c>
      <c r="J3500" s="13">
        <v>0</v>
      </c>
      <c r="K3500" s="13">
        <v>0</v>
      </c>
      <c r="L3500" s="13">
        <v>0</v>
      </c>
      <c r="M3500" s="13">
        <v>0</v>
      </c>
      <c r="N3500" s="13"/>
      <c r="O3500" s="13"/>
    </row>
    <row r="3501" spans="1:15" x14ac:dyDescent="0.35">
      <c r="A3501" s="12" t="str">
        <f t="shared" si="54"/>
        <v>CONSUMO PER CAPITA (kg ó litros por individuo)Leche Con CacaoDE 20 A 24 AÑOS</v>
      </c>
      <c r="B3501" s="12" t="s">
        <v>120</v>
      </c>
      <c r="C3501" s="12" t="s">
        <v>126</v>
      </c>
      <c r="D3501" s="12" t="s">
        <v>40</v>
      </c>
      <c r="E3501" s="13">
        <v>0.16772572343089812</v>
      </c>
      <c r="F3501" s="13">
        <v>0.11525884671397245</v>
      </c>
      <c r="G3501" s="13">
        <v>0.1292715117983616</v>
      </c>
      <c r="H3501" s="13">
        <v>0.12020251187405684</v>
      </c>
      <c r="I3501" s="13">
        <v>0</v>
      </c>
      <c r="J3501" s="13">
        <v>0</v>
      </c>
      <c r="K3501" s="13">
        <v>0</v>
      </c>
      <c r="L3501" s="13">
        <v>0</v>
      </c>
      <c r="M3501" s="13">
        <v>0</v>
      </c>
      <c r="N3501" s="13"/>
      <c r="O3501" s="13"/>
    </row>
    <row r="3502" spans="1:15" x14ac:dyDescent="0.35">
      <c r="A3502" s="12" t="str">
        <f t="shared" si="54"/>
        <v>CONSUMO PER CAPITA (kg ó litros por individuo)Leche Con CacaoDE 25 A 34 AÑOS</v>
      </c>
      <c r="B3502" s="12" t="s">
        <v>120</v>
      </c>
      <c r="C3502" s="12" t="s">
        <v>126</v>
      </c>
      <c r="D3502" s="12" t="s">
        <v>41</v>
      </c>
      <c r="E3502" s="13">
        <v>0.2371954800530626</v>
      </c>
      <c r="F3502" s="13">
        <v>0.10672087224413783</v>
      </c>
      <c r="G3502" s="13">
        <v>0.11443053618102751</v>
      </c>
      <c r="H3502" s="13">
        <v>0.10061223222961961</v>
      </c>
      <c r="I3502" s="13">
        <v>0</v>
      </c>
      <c r="J3502" s="13">
        <v>0</v>
      </c>
      <c r="K3502" s="13">
        <v>0</v>
      </c>
      <c r="L3502" s="13">
        <v>0</v>
      </c>
      <c r="M3502" s="13">
        <v>0</v>
      </c>
      <c r="N3502" s="13"/>
      <c r="O3502" s="13"/>
    </row>
    <row r="3503" spans="1:15" x14ac:dyDescent="0.35">
      <c r="A3503" s="12" t="str">
        <f t="shared" si="54"/>
        <v>CONSUMO PER CAPITA (kg ó litros por individuo)Leche Con CacaoDE 35 A 49 AÑOS</v>
      </c>
      <c r="B3503" s="12" t="s">
        <v>120</v>
      </c>
      <c r="C3503" s="12" t="s">
        <v>126</v>
      </c>
      <c r="D3503" s="12" t="s">
        <v>42</v>
      </c>
      <c r="E3503" s="13">
        <v>0.34405634328393137</v>
      </c>
      <c r="F3503" s="13">
        <v>0.16586102543590123</v>
      </c>
      <c r="G3503" s="13">
        <v>0.20939053268019597</v>
      </c>
      <c r="H3503" s="13">
        <v>0.24169775457204623</v>
      </c>
      <c r="I3503" s="13">
        <v>0</v>
      </c>
      <c r="J3503" s="13">
        <v>0</v>
      </c>
      <c r="K3503" s="13">
        <v>0</v>
      </c>
      <c r="L3503" s="13">
        <v>0</v>
      </c>
      <c r="M3503" s="13">
        <v>0</v>
      </c>
      <c r="N3503" s="13"/>
      <c r="O3503" s="13"/>
    </row>
    <row r="3504" spans="1:15" x14ac:dyDescent="0.35">
      <c r="A3504" s="12" t="str">
        <f t="shared" si="54"/>
        <v>CONSUMO PER CAPITA (kg ó litros por individuo)Leche Con CacaoDE 50 A 59 AÑOS</v>
      </c>
      <c r="B3504" s="12" t="s">
        <v>120</v>
      </c>
      <c r="C3504" s="12" t="s">
        <v>126</v>
      </c>
      <c r="D3504" s="12" t="s">
        <v>43</v>
      </c>
      <c r="E3504" s="13">
        <v>0.40883978743284938</v>
      </c>
      <c r="F3504" s="13">
        <v>0.1888768609110901</v>
      </c>
      <c r="G3504" s="13">
        <v>0.19926498575243895</v>
      </c>
      <c r="H3504" s="13">
        <v>0.24822894321889788</v>
      </c>
      <c r="I3504" s="13">
        <v>0</v>
      </c>
      <c r="J3504" s="13">
        <v>0</v>
      </c>
      <c r="K3504" s="13">
        <v>0</v>
      </c>
      <c r="L3504" s="13">
        <v>0</v>
      </c>
      <c r="M3504" s="13">
        <v>0</v>
      </c>
      <c r="N3504" s="13"/>
      <c r="O3504" s="13"/>
    </row>
    <row r="3505" spans="1:15" x14ac:dyDescent="0.35">
      <c r="A3505" s="12" t="str">
        <f t="shared" si="54"/>
        <v>CONSUMO PER CAPITA (kg ó litros por individuo)Leche Con CacaoDE 60 A 75 AÑOS</v>
      </c>
      <c r="B3505" s="12" t="s">
        <v>120</v>
      </c>
      <c r="C3505" s="12" t="s">
        <v>126</v>
      </c>
      <c r="D3505" s="12" t="s">
        <v>44</v>
      </c>
      <c r="E3505" s="13">
        <v>0.42214696456210365</v>
      </c>
      <c r="F3505" s="13">
        <v>0.46700202433635857</v>
      </c>
      <c r="G3505" s="13">
        <v>0.64221078089123629</v>
      </c>
      <c r="H3505" s="13">
        <v>0.49907632983642009</v>
      </c>
      <c r="I3505" s="13">
        <v>0</v>
      </c>
      <c r="J3505" s="13">
        <v>0</v>
      </c>
      <c r="K3505" s="13">
        <v>0</v>
      </c>
      <c r="L3505" s="13">
        <v>0</v>
      </c>
      <c r="M3505" s="13">
        <v>0</v>
      </c>
      <c r="N3505" s="13"/>
      <c r="O3505" s="13"/>
    </row>
    <row r="3506" spans="1:15" x14ac:dyDescent="0.35">
      <c r="A3506" s="12" t="str">
        <f t="shared" si="54"/>
        <v>CONSUMO PER CAPITA (kg ó litros por individuo)Leche Con CacaoALTA Y MEDIA ALTA</v>
      </c>
      <c r="B3506" s="12" t="s">
        <v>120</v>
      </c>
      <c r="C3506" s="12" t="s">
        <v>126</v>
      </c>
      <c r="D3506" s="12" t="s">
        <v>17</v>
      </c>
      <c r="E3506" s="13">
        <v>0.38752510839350895</v>
      </c>
      <c r="F3506" s="13">
        <v>0.16428754032306125</v>
      </c>
      <c r="G3506" s="13">
        <v>0.25138409631893893</v>
      </c>
      <c r="H3506" s="13">
        <v>0.23369401829208927</v>
      </c>
      <c r="I3506" s="13">
        <v>0</v>
      </c>
      <c r="J3506" s="13">
        <v>0</v>
      </c>
      <c r="K3506" s="13">
        <v>0</v>
      </c>
      <c r="L3506" s="13">
        <v>0</v>
      </c>
      <c r="M3506" s="13">
        <v>0</v>
      </c>
      <c r="N3506" s="13"/>
      <c r="O3506" s="13"/>
    </row>
    <row r="3507" spans="1:15" x14ac:dyDescent="0.35">
      <c r="A3507" s="12" t="str">
        <f t="shared" si="54"/>
        <v>CONSUMO PER CAPITA (kg ó litros por individuo)Leche Con CacaoMEDIA</v>
      </c>
      <c r="B3507" s="12" t="s">
        <v>120</v>
      </c>
      <c r="C3507" s="12" t="s">
        <v>126</v>
      </c>
      <c r="D3507" s="12" t="s">
        <v>18</v>
      </c>
      <c r="E3507" s="13">
        <v>0.38663790993774044</v>
      </c>
      <c r="F3507" s="13">
        <v>0.31636139042111971</v>
      </c>
      <c r="G3507" s="13">
        <v>0.25176662113490705</v>
      </c>
      <c r="H3507" s="13">
        <v>0.27153383572597467</v>
      </c>
      <c r="I3507" s="13">
        <v>0</v>
      </c>
      <c r="J3507" s="13">
        <v>0</v>
      </c>
      <c r="K3507" s="13">
        <v>0</v>
      </c>
      <c r="L3507" s="13">
        <v>0</v>
      </c>
      <c r="M3507" s="13">
        <v>0</v>
      </c>
      <c r="N3507" s="13"/>
      <c r="O3507" s="13"/>
    </row>
    <row r="3508" spans="1:15" x14ac:dyDescent="0.35">
      <c r="A3508" s="12" t="str">
        <f t="shared" si="54"/>
        <v>CONSUMO PER CAPITA (kg ó litros por individuo)Leche Con CacaoMEDIA BAJA</v>
      </c>
      <c r="B3508" s="12" t="s">
        <v>120</v>
      </c>
      <c r="C3508" s="12" t="s">
        <v>126</v>
      </c>
      <c r="D3508" s="12" t="s">
        <v>19</v>
      </c>
      <c r="E3508" s="13">
        <v>0.23134641860255817</v>
      </c>
      <c r="F3508" s="13">
        <v>0.15357607920160873</v>
      </c>
      <c r="G3508" s="13">
        <v>0.1466988713805597</v>
      </c>
      <c r="H3508" s="13">
        <v>0.35735618965102289</v>
      </c>
      <c r="I3508" s="13">
        <v>0</v>
      </c>
      <c r="J3508" s="13">
        <v>0</v>
      </c>
      <c r="K3508" s="13">
        <v>0</v>
      </c>
      <c r="L3508" s="13">
        <v>0</v>
      </c>
      <c r="M3508" s="13">
        <v>0</v>
      </c>
      <c r="N3508" s="13"/>
      <c r="O3508" s="13"/>
    </row>
    <row r="3509" spans="1:15" x14ac:dyDescent="0.35">
      <c r="A3509" s="12" t="str">
        <f t="shared" si="54"/>
        <v>CONSUMO PER CAPITA (kg ó litros por individuo)Leche Con CacaoBAJA</v>
      </c>
      <c r="B3509" s="12" t="s">
        <v>120</v>
      </c>
      <c r="C3509" s="12" t="s">
        <v>126</v>
      </c>
      <c r="D3509" s="12" t="s">
        <v>20</v>
      </c>
      <c r="E3509" s="13">
        <v>0.35706758741622363</v>
      </c>
      <c r="F3509" s="13">
        <v>0.22745387411874249</v>
      </c>
      <c r="G3509" s="13">
        <v>0.52898284496761705</v>
      </c>
      <c r="H3509" s="13">
        <v>0.18199982131875686</v>
      </c>
      <c r="I3509" s="13">
        <v>0</v>
      </c>
      <c r="J3509" s="13">
        <v>0</v>
      </c>
      <c r="K3509" s="13">
        <v>0</v>
      </c>
      <c r="L3509" s="13">
        <v>0</v>
      </c>
      <c r="M3509" s="13">
        <v>0</v>
      </c>
      <c r="N3509" s="13"/>
      <c r="O3509" s="13"/>
    </row>
    <row r="3510" spans="1:15" x14ac:dyDescent="0.35">
      <c r="A3510" s="12" t="str">
        <f t="shared" si="54"/>
        <v>CONSUMO PER CAPITA (kg ó litros por individuo)Leche Con CacaoHOMBRE</v>
      </c>
      <c r="B3510" s="12" t="s">
        <v>120</v>
      </c>
      <c r="C3510" s="12" t="s">
        <v>126</v>
      </c>
      <c r="D3510" s="12" t="s">
        <v>21</v>
      </c>
      <c r="E3510" s="13">
        <v>0.38897518492032712</v>
      </c>
      <c r="F3510" s="13">
        <v>0.28354824893399139</v>
      </c>
      <c r="G3510" s="13">
        <v>0.38103515241216374</v>
      </c>
      <c r="H3510" s="13">
        <v>0.37114348933215757</v>
      </c>
      <c r="I3510" s="13">
        <v>0</v>
      </c>
      <c r="J3510" s="13">
        <v>0</v>
      </c>
      <c r="K3510" s="13">
        <v>0</v>
      </c>
      <c r="L3510" s="13">
        <v>0</v>
      </c>
      <c r="M3510" s="13">
        <v>0</v>
      </c>
      <c r="N3510" s="13"/>
      <c r="O3510" s="13"/>
    </row>
    <row r="3511" spans="1:15" x14ac:dyDescent="0.35">
      <c r="A3511" s="12" t="str">
        <f t="shared" si="54"/>
        <v>CONSUMO PER CAPITA (kg ó litros por individuo)Leche Con CacaoMUJER</v>
      </c>
      <c r="B3511" s="12" t="s">
        <v>120</v>
      </c>
      <c r="C3511" s="12" t="s">
        <v>126</v>
      </c>
      <c r="D3511" s="12" t="s">
        <v>22</v>
      </c>
      <c r="E3511" s="13">
        <v>0.29204637897145214</v>
      </c>
      <c r="F3511" s="13">
        <v>0.16481836659251442</v>
      </c>
      <c r="G3511" s="13">
        <v>0.17569515484528905</v>
      </c>
      <c r="H3511" s="13">
        <v>0.16759443944848243</v>
      </c>
      <c r="I3511" s="13">
        <v>0</v>
      </c>
      <c r="J3511" s="13">
        <v>0</v>
      </c>
      <c r="K3511" s="13">
        <v>0</v>
      </c>
      <c r="L3511" s="13">
        <v>0</v>
      </c>
      <c r="M3511" s="13">
        <v>0</v>
      </c>
      <c r="N3511" s="13"/>
      <c r="O3511" s="13"/>
    </row>
    <row r="3512" spans="1:15" x14ac:dyDescent="0.35">
      <c r="A3512" s="12" t="str">
        <f t="shared" si="54"/>
        <v>CONSUMO PER CAPITA (kg ó litros por individuo)Leche Con CafeT.ESPAÑA</v>
      </c>
      <c r="B3512" s="12" t="s">
        <v>120</v>
      </c>
      <c r="C3512" s="12" t="s">
        <v>127</v>
      </c>
      <c r="D3512" s="12" t="s">
        <v>36</v>
      </c>
      <c r="E3512" s="13">
        <v>6.7173667467879268</v>
      </c>
      <c r="F3512" s="13">
        <v>4.0833176883922642</v>
      </c>
      <c r="G3512" s="13">
        <v>4.7529852498966356</v>
      </c>
      <c r="H3512" s="13">
        <v>4.8431535634451652</v>
      </c>
      <c r="I3512" s="13">
        <v>0</v>
      </c>
      <c r="J3512" s="13">
        <v>0</v>
      </c>
      <c r="K3512" s="13">
        <v>0</v>
      </c>
      <c r="L3512" s="13">
        <v>0</v>
      </c>
      <c r="M3512" s="13">
        <v>0</v>
      </c>
      <c r="N3512" s="13"/>
      <c r="O3512" s="13"/>
    </row>
    <row r="3513" spans="1:15" x14ac:dyDescent="0.35">
      <c r="A3513" s="12" t="str">
        <f t="shared" si="54"/>
        <v>CONSUMO PER CAPITA (kg ó litros por individuo)Leche Con CafeBCN AM</v>
      </c>
      <c r="B3513" s="12" t="s">
        <v>120</v>
      </c>
      <c r="C3513" s="12" t="s">
        <v>127</v>
      </c>
      <c r="D3513" s="12" t="s">
        <v>1</v>
      </c>
      <c r="E3513" s="13">
        <v>6.808362445768525</v>
      </c>
      <c r="F3513" s="13">
        <v>3.3753406204381657</v>
      </c>
      <c r="G3513" s="13">
        <v>4.7677226375461812</v>
      </c>
      <c r="H3513" s="13">
        <v>4.3660131809303069</v>
      </c>
      <c r="I3513" s="13">
        <v>0</v>
      </c>
      <c r="J3513" s="13">
        <v>0</v>
      </c>
      <c r="K3513" s="13">
        <v>0</v>
      </c>
      <c r="L3513" s="13">
        <v>0</v>
      </c>
      <c r="M3513" s="13">
        <v>0</v>
      </c>
      <c r="N3513" s="13"/>
      <c r="O3513" s="13"/>
    </row>
    <row r="3514" spans="1:15" x14ac:dyDescent="0.35">
      <c r="A3514" s="12" t="str">
        <f t="shared" si="54"/>
        <v>CONSUMO PER CAPITA (kg ó litros por individuo)Leche Con CafeREST.CAT ARAGON</v>
      </c>
      <c r="B3514" s="12" t="s">
        <v>120</v>
      </c>
      <c r="C3514" s="12" t="s">
        <v>127</v>
      </c>
      <c r="D3514" s="12" t="s">
        <v>2</v>
      </c>
      <c r="E3514" s="13">
        <v>5.0388154007638271</v>
      </c>
      <c r="F3514" s="13">
        <v>3.0743993581763469</v>
      </c>
      <c r="G3514" s="13">
        <v>3.1848913529706793</v>
      </c>
      <c r="H3514" s="13">
        <v>3.5750249696731315</v>
      </c>
      <c r="I3514" s="13">
        <v>0</v>
      </c>
      <c r="J3514" s="13">
        <v>0</v>
      </c>
      <c r="K3514" s="13">
        <v>0</v>
      </c>
      <c r="L3514" s="13">
        <v>0</v>
      </c>
      <c r="M3514" s="13">
        <v>0</v>
      </c>
      <c r="N3514" s="13"/>
      <c r="O3514" s="13"/>
    </row>
    <row r="3515" spans="1:15" x14ac:dyDescent="0.35">
      <c r="A3515" s="12" t="str">
        <f t="shared" si="54"/>
        <v>CONSUMO PER CAPITA (kg ó litros por individuo)Leche Con CafeLEVANTE</v>
      </c>
      <c r="B3515" s="12" t="s">
        <v>120</v>
      </c>
      <c r="C3515" s="12" t="s">
        <v>127</v>
      </c>
      <c r="D3515" s="12" t="s">
        <v>3</v>
      </c>
      <c r="E3515" s="13">
        <v>4.3753172130083318</v>
      </c>
      <c r="F3515" s="13">
        <v>3.2198750206793294</v>
      </c>
      <c r="G3515" s="13">
        <v>3.4860792800215554</v>
      </c>
      <c r="H3515" s="13">
        <v>3.3513684180369019</v>
      </c>
      <c r="I3515" s="13">
        <v>0</v>
      </c>
      <c r="J3515" s="13">
        <v>0</v>
      </c>
      <c r="K3515" s="13">
        <v>0</v>
      </c>
      <c r="L3515" s="13">
        <v>0</v>
      </c>
      <c r="M3515" s="13">
        <v>0</v>
      </c>
      <c r="N3515" s="13"/>
      <c r="O3515" s="13"/>
    </row>
    <row r="3516" spans="1:15" x14ac:dyDescent="0.35">
      <c r="A3516" s="12" t="str">
        <f t="shared" si="54"/>
        <v>CONSUMO PER CAPITA (kg ó litros por individuo)Leche Con CafeANDALUCIA</v>
      </c>
      <c r="B3516" s="12" t="s">
        <v>120</v>
      </c>
      <c r="C3516" s="12" t="s">
        <v>127</v>
      </c>
      <c r="D3516" s="12" t="s">
        <v>4</v>
      </c>
      <c r="E3516" s="13">
        <v>6.7269183954131186</v>
      </c>
      <c r="F3516" s="13">
        <v>4.0618046755503947</v>
      </c>
      <c r="G3516" s="13">
        <v>4.7840867833055079</v>
      </c>
      <c r="H3516" s="13">
        <v>5.044933656145151</v>
      </c>
      <c r="I3516" s="13">
        <v>0</v>
      </c>
      <c r="J3516" s="13">
        <v>0</v>
      </c>
      <c r="K3516" s="13">
        <v>0</v>
      </c>
      <c r="L3516" s="13">
        <v>0</v>
      </c>
      <c r="M3516" s="13">
        <v>0</v>
      </c>
      <c r="N3516" s="13"/>
      <c r="O3516" s="13"/>
    </row>
    <row r="3517" spans="1:15" x14ac:dyDescent="0.35">
      <c r="A3517" s="12" t="str">
        <f t="shared" si="54"/>
        <v>CONSUMO PER CAPITA (kg ó litros por individuo)Leche Con CafeMDD AM</v>
      </c>
      <c r="B3517" s="12" t="s">
        <v>120</v>
      </c>
      <c r="C3517" s="12" t="s">
        <v>127</v>
      </c>
      <c r="D3517" s="12" t="s">
        <v>5</v>
      </c>
      <c r="E3517" s="13">
        <v>6.8514772381797515</v>
      </c>
      <c r="F3517" s="13">
        <v>3.9781839092604563</v>
      </c>
      <c r="G3517" s="13">
        <v>4.1717932043768267</v>
      </c>
      <c r="H3517" s="13">
        <v>4.5225181081960688</v>
      </c>
      <c r="I3517" s="13">
        <v>0</v>
      </c>
      <c r="J3517" s="13">
        <v>0</v>
      </c>
      <c r="K3517" s="13">
        <v>0</v>
      </c>
      <c r="L3517" s="13">
        <v>0</v>
      </c>
      <c r="M3517" s="13">
        <v>0</v>
      </c>
      <c r="N3517" s="13"/>
      <c r="O3517" s="13"/>
    </row>
    <row r="3518" spans="1:15" x14ac:dyDescent="0.35">
      <c r="A3518" s="12" t="str">
        <f t="shared" si="54"/>
        <v>CONSUMO PER CAPITA (kg ó litros por individuo)Leche Con CafeRTO CENTRO</v>
      </c>
      <c r="B3518" s="12" t="s">
        <v>120</v>
      </c>
      <c r="C3518" s="12" t="s">
        <v>127</v>
      </c>
      <c r="D3518" s="12" t="s">
        <v>6</v>
      </c>
      <c r="E3518" s="13">
        <v>6.8634731490421741</v>
      </c>
      <c r="F3518" s="13">
        <v>4.2452546863701919</v>
      </c>
      <c r="G3518" s="13">
        <v>4.6129663874298501</v>
      </c>
      <c r="H3518" s="13">
        <v>4.7431250839884891</v>
      </c>
      <c r="I3518" s="13">
        <v>0</v>
      </c>
      <c r="J3518" s="13">
        <v>0</v>
      </c>
      <c r="K3518" s="13">
        <v>0</v>
      </c>
      <c r="L3518" s="13">
        <v>0</v>
      </c>
      <c r="M3518" s="13">
        <v>0</v>
      </c>
      <c r="N3518" s="13"/>
      <c r="O3518" s="13"/>
    </row>
    <row r="3519" spans="1:15" x14ac:dyDescent="0.35">
      <c r="A3519" s="12" t="str">
        <f t="shared" si="54"/>
        <v>CONSUMO PER CAPITA (kg ó litros por individuo)Leche Con CafeNORTE-CENTRO</v>
      </c>
      <c r="B3519" s="12" t="s">
        <v>120</v>
      </c>
      <c r="C3519" s="12" t="s">
        <v>127</v>
      </c>
      <c r="D3519" s="12" t="s">
        <v>7</v>
      </c>
      <c r="E3519" s="13">
        <v>7.8070442381328844</v>
      </c>
      <c r="F3519" s="13">
        <v>5.0062489538938264</v>
      </c>
      <c r="G3519" s="13">
        <v>6.0353815752685671</v>
      </c>
      <c r="H3519" s="13">
        <v>6.2745331255924075</v>
      </c>
      <c r="I3519" s="13">
        <v>0</v>
      </c>
      <c r="J3519" s="13">
        <v>0</v>
      </c>
      <c r="K3519" s="13">
        <v>0</v>
      </c>
      <c r="L3519" s="13">
        <v>0</v>
      </c>
      <c r="M3519" s="13">
        <v>0</v>
      </c>
      <c r="N3519" s="13"/>
      <c r="O3519" s="13"/>
    </row>
    <row r="3520" spans="1:15" x14ac:dyDescent="0.35">
      <c r="A3520" s="12" t="str">
        <f t="shared" si="54"/>
        <v>CONSUMO PER CAPITA (kg ó litros por individuo)Leche Con CafeNOROESTE</v>
      </c>
      <c r="B3520" s="12" t="s">
        <v>120</v>
      </c>
      <c r="C3520" s="12" t="s">
        <v>127</v>
      </c>
      <c r="D3520" s="12" t="s">
        <v>8</v>
      </c>
      <c r="E3520" s="13">
        <v>11.312886513258697</v>
      </c>
      <c r="F3520" s="13">
        <v>6.7388033872974411</v>
      </c>
      <c r="G3520" s="13">
        <v>8.7196780184807849</v>
      </c>
      <c r="H3520" s="13">
        <v>8.3493032408662291</v>
      </c>
      <c r="I3520" s="13">
        <v>0</v>
      </c>
      <c r="J3520" s="13">
        <v>0</v>
      </c>
      <c r="K3520" s="13">
        <v>0</v>
      </c>
      <c r="L3520" s="13">
        <v>0</v>
      </c>
      <c r="M3520" s="13">
        <v>0</v>
      </c>
      <c r="N3520" s="13"/>
      <c r="O3520" s="13"/>
    </row>
    <row r="3521" spans="1:15" x14ac:dyDescent="0.35">
      <c r="A3521" s="12" t="str">
        <f t="shared" si="54"/>
        <v>CONSUMO PER CAPITA (kg ó litros por individuo)Leche Con Cafe&lt;2MIL</v>
      </c>
      <c r="B3521" s="12" t="s">
        <v>120</v>
      </c>
      <c r="C3521" s="12" t="s">
        <v>127</v>
      </c>
      <c r="D3521" s="12" t="s">
        <v>9</v>
      </c>
      <c r="E3521" s="13">
        <v>4.2575642376724554</v>
      </c>
      <c r="F3521" s="13">
        <v>3.0512032053652876</v>
      </c>
      <c r="G3521" s="13">
        <v>3.2387256045384367</v>
      </c>
      <c r="H3521" s="13">
        <v>4.0940773094995793</v>
      </c>
      <c r="I3521" s="13">
        <v>0</v>
      </c>
      <c r="J3521" s="13">
        <v>0</v>
      </c>
      <c r="K3521" s="13">
        <v>0</v>
      </c>
      <c r="L3521" s="13">
        <v>0</v>
      </c>
      <c r="M3521" s="13">
        <v>0</v>
      </c>
      <c r="N3521" s="13"/>
      <c r="O3521" s="13"/>
    </row>
    <row r="3522" spans="1:15" x14ac:dyDescent="0.35">
      <c r="A3522" s="12" t="str">
        <f t="shared" si="54"/>
        <v>CONSUMO PER CAPITA (kg ó litros por individuo)Leche Con Cafe2-5MIL</v>
      </c>
      <c r="B3522" s="12" t="s">
        <v>120</v>
      </c>
      <c r="C3522" s="12" t="s">
        <v>127</v>
      </c>
      <c r="D3522" s="12" t="s">
        <v>10</v>
      </c>
      <c r="E3522" s="13">
        <v>5.3740180122749583</v>
      </c>
      <c r="F3522" s="13">
        <v>2.9327013706425551</v>
      </c>
      <c r="G3522" s="13">
        <v>3.3884282083777104</v>
      </c>
      <c r="H3522" s="13">
        <v>3.1900842787959522</v>
      </c>
      <c r="I3522" s="13">
        <v>0</v>
      </c>
      <c r="J3522" s="13">
        <v>0</v>
      </c>
      <c r="K3522" s="13">
        <v>0</v>
      </c>
      <c r="L3522" s="13">
        <v>0</v>
      </c>
      <c r="M3522" s="13">
        <v>0</v>
      </c>
      <c r="N3522" s="13"/>
      <c r="O3522" s="13"/>
    </row>
    <row r="3523" spans="1:15" x14ac:dyDescent="0.35">
      <c r="A3523" s="12" t="str">
        <f t="shared" si="54"/>
        <v>CONSUMO PER CAPITA (kg ó litros por individuo)Leche Con Cafe5-10MIL</v>
      </c>
      <c r="B3523" s="12" t="s">
        <v>120</v>
      </c>
      <c r="C3523" s="12" t="s">
        <v>127</v>
      </c>
      <c r="D3523" s="12" t="s">
        <v>11</v>
      </c>
      <c r="E3523" s="13">
        <v>5.2967071307252978</v>
      </c>
      <c r="F3523" s="13">
        <v>3.0584765353043646</v>
      </c>
      <c r="G3523" s="13">
        <v>3.9066155102445204</v>
      </c>
      <c r="H3523" s="13">
        <v>3.8348595473360625</v>
      </c>
      <c r="I3523" s="13">
        <v>0</v>
      </c>
      <c r="J3523" s="13">
        <v>0</v>
      </c>
      <c r="K3523" s="13">
        <v>0</v>
      </c>
      <c r="L3523" s="13">
        <v>0</v>
      </c>
      <c r="M3523" s="13">
        <v>0</v>
      </c>
      <c r="N3523" s="13"/>
      <c r="O3523" s="13"/>
    </row>
    <row r="3524" spans="1:15" x14ac:dyDescent="0.35">
      <c r="A3524" s="12" t="str">
        <f t="shared" ref="A3524:A3587" si="55">B3524&amp;C3524&amp;D3524</f>
        <v>CONSUMO PER CAPITA (kg ó litros por individuo)Leche Con Cafe10-30MIL</v>
      </c>
      <c r="B3524" s="12" t="s">
        <v>120</v>
      </c>
      <c r="C3524" s="12" t="s">
        <v>127</v>
      </c>
      <c r="D3524" s="12" t="s">
        <v>12</v>
      </c>
      <c r="E3524" s="13">
        <v>7.2141351156810654</v>
      </c>
      <c r="F3524" s="13">
        <v>4.6229492116398339</v>
      </c>
      <c r="G3524" s="13">
        <v>5.2541648222526947</v>
      </c>
      <c r="H3524" s="13">
        <v>5.2475132836607212</v>
      </c>
      <c r="I3524" s="13">
        <v>0</v>
      </c>
      <c r="J3524" s="13">
        <v>0</v>
      </c>
      <c r="K3524" s="13">
        <v>0</v>
      </c>
      <c r="L3524" s="13">
        <v>0</v>
      </c>
      <c r="M3524" s="13">
        <v>0</v>
      </c>
      <c r="N3524" s="13"/>
      <c r="O3524" s="13"/>
    </row>
    <row r="3525" spans="1:15" x14ac:dyDescent="0.35">
      <c r="A3525" s="12" t="str">
        <f t="shared" si="55"/>
        <v>CONSUMO PER CAPITA (kg ó litros por individuo)Leche Con Cafe30-100MIL</v>
      </c>
      <c r="B3525" s="12" t="s">
        <v>120</v>
      </c>
      <c r="C3525" s="12" t="s">
        <v>127</v>
      </c>
      <c r="D3525" s="12" t="s">
        <v>13</v>
      </c>
      <c r="E3525" s="13">
        <v>7.0251797646595842</v>
      </c>
      <c r="F3525" s="13">
        <v>4.0354341166694514</v>
      </c>
      <c r="G3525" s="13">
        <v>4.7894464013335458</v>
      </c>
      <c r="H3525" s="13">
        <v>5.1627972935422193</v>
      </c>
      <c r="I3525" s="13">
        <v>0</v>
      </c>
      <c r="J3525" s="13">
        <v>0</v>
      </c>
      <c r="K3525" s="13">
        <v>0</v>
      </c>
      <c r="L3525" s="13">
        <v>0</v>
      </c>
      <c r="M3525" s="13">
        <v>0</v>
      </c>
      <c r="N3525" s="13"/>
      <c r="O3525" s="13"/>
    </row>
    <row r="3526" spans="1:15" x14ac:dyDescent="0.35">
      <c r="A3526" s="12" t="str">
        <f t="shared" si="55"/>
        <v>CONSUMO PER CAPITA (kg ó litros por individuo)Leche Con Cafe100-200MIL</v>
      </c>
      <c r="B3526" s="12" t="s">
        <v>120</v>
      </c>
      <c r="C3526" s="12" t="s">
        <v>127</v>
      </c>
      <c r="D3526" s="12" t="s">
        <v>14</v>
      </c>
      <c r="E3526" s="13">
        <v>7.849536803938161</v>
      </c>
      <c r="F3526" s="13">
        <v>5.0057923891101126</v>
      </c>
      <c r="G3526" s="13">
        <v>5.669714887299877</v>
      </c>
      <c r="H3526" s="13">
        <v>5.4764682244762941</v>
      </c>
      <c r="I3526" s="13">
        <v>0</v>
      </c>
      <c r="J3526" s="13">
        <v>0</v>
      </c>
      <c r="K3526" s="13">
        <v>0</v>
      </c>
      <c r="L3526" s="13">
        <v>0</v>
      </c>
      <c r="M3526" s="13">
        <v>0</v>
      </c>
      <c r="N3526" s="13"/>
      <c r="O3526" s="13"/>
    </row>
    <row r="3527" spans="1:15" x14ac:dyDescent="0.35">
      <c r="A3527" s="12" t="str">
        <f t="shared" si="55"/>
        <v>CONSUMO PER CAPITA (kg ó litros por individuo)Leche Con Cafe200-500MIL</v>
      </c>
      <c r="B3527" s="12" t="s">
        <v>120</v>
      </c>
      <c r="C3527" s="12" t="s">
        <v>127</v>
      </c>
      <c r="D3527" s="12" t="s">
        <v>15</v>
      </c>
      <c r="E3527" s="13">
        <v>7.3373341825900704</v>
      </c>
      <c r="F3527" s="13">
        <v>4.2599399299437417</v>
      </c>
      <c r="G3527" s="13">
        <v>5.0852352388189832</v>
      </c>
      <c r="H3527" s="13">
        <v>5.3770551150362138</v>
      </c>
      <c r="I3527" s="13">
        <v>0</v>
      </c>
      <c r="J3527" s="13">
        <v>0</v>
      </c>
      <c r="K3527" s="13">
        <v>0</v>
      </c>
      <c r="L3527" s="13">
        <v>0</v>
      </c>
      <c r="M3527" s="13">
        <v>0</v>
      </c>
      <c r="N3527" s="13"/>
      <c r="O3527" s="13"/>
    </row>
    <row r="3528" spans="1:15" x14ac:dyDescent="0.35">
      <c r="A3528" s="12" t="str">
        <f t="shared" si="55"/>
        <v>CONSUMO PER CAPITA (kg ó litros por individuo)Leche Con Cafe&gt;500MIL</v>
      </c>
      <c r="B3528" s="12" t="s">
        <v>120</v>
      </c>
      <c r="C3528" s="12" t="s">
        <v>127</v>
      </c>
      <c r="D3528" s="12" t="s">
        <v>16</v>
      </c>
      <c r="E3528" s="13">
        <v>6.7198716044429441</v>
      </c>
      <c r="F3528" s="13">
        <v>4.152558128143129</v>
      </c>
      <c r="G3528" s="13">
        <v>4.8503721810229043</v>
      </c>
      <c r="H3528" s="13">
        <v>4.6623013793655783</v>
      </c>
      <c r="I3528" s="13">
        <v>0</v>
      </c>
      <c r="J3528" s="13">
        <v>0</v>
      </c>
      <c r="K3528" s="13">
        <v>0</v>
      </c>
      <c r="L3528" s="13">
        <v>0</v>
      </c>
      <c r="M3528" s="13">
        <v>0</v>
      </c>
      <c r="N3528" s="13"/>
      <c r="O3528" s="13"/>
    </row>
    <row r="3529" spans="1:15" x14ac:dyDescent="0.35">
      <c r="A3529" s="12" t="str">
        <f t="shared" si="55"/>
        <v>CONSUMO PER CAPITA (kg ó litros por individuo)Leche Con CafeDE 15 A 19 AÑOS</v>
      </c>
      <c r="B3529" s="12" t="s">
        <v>120</v>
      </c>
      <c r="C3529" s="12" t="s">
        <v>127</v>
      </c>
      <c r="D3529" s="12" t="s">
        <v>39</v>
      </c>
      <c r="E3529" s="13">
        <v>0.85528578276692602</v>
      </c>
      <c r="F3529" s="13">
        <v>0.51232651002976581</v>
      </c>
      <c r="G3529" s="13">
        <v>0.73170665718560313</v>
      </c>
      <c r="H3529" s="13">
        <v>0.36929684492851472</v>
      </c>
      <c r="I3529" s="13">
        <v>0</v>
      </c>
      <c r="J3529" s="13">
        <v>0</v>
      </c>
      <c r="K3529" s="13">
        <v>0</v>
      </c>
      <c r="L3529" s="13">
        <v>0</v>
      </c>
      <c r="M3529" s="13">
        <v>0</v>
      </c>
      <c r="N3529" s="13"/>
      <c r="O3529" s="13"/>
    </row>
    <row r="3530" spans="1:15" x14ac:dyDescent="0.35">
      <c r="A3530" s="12" t="str">
        <f t="shared" si="55"/>
        <v>CONSUMO PER CAPITA (kg ó litros por individuo)Leche Con CafeDE 20 A 24 AÑOS</v>
      </c>
      <c r="B3530" s="12" t="s">
        <v>120</v>
      </c>
      <c r="C3530" s="12" t="s">
        <v>127</v>
      </c>
      <c r="D3530" s="12" t="s">
        <v>40</v>
      </c>
      <c r="E3530" s="13">
        <v>1.7014190863237613</v>
      </c>
      <c r="F3530" s="13">
        <v>1.1674701901260363</v>
      </c>
      <c r="G3530" s="13">
        <v>0.99563997646160318</v>
      </c>
      <c r="H3530" s="13">
        <v>1.126371534649254</v>
      </c>
      <c r="I3530" s="13">
        <v>0</v>
      </c>
      <c r="J3530" s="13">
        <v>0</v>
      </c>
      <c r="K3530" s="13">
        <v>0</v>
      </c>
      <c r="L3530" s="13">
        <v>0</v>
      </c>
      <c r="M3530" s="13">
        <v>0</v>
      </c>
      <c r="N3530" s="13"/>
      <c r="O3530" s="13"/>
    </row>
    <row r="3531" spans="1:15" x14ac:dyDescent="0.35">
      <c r="A3531" s="12" t="str">
        <f t="shared" si="55"/>
        <v>CONSUMO PER CAPITA (kg ó litros por individuo)Leche Con CafeDE 25 A 34 AÑOS</v>
      </c>
      <c r="B3531" s="12" t="s">
        <v>120</v>
      </c>
      <c r="C3531" s="12" t="s">
        <v>127</v>
      </c>
      <c r="D3531" s="12" t="s">
        <v>41</v>
      </c>
      <c r="E3531" s="13">
        <v>3.1511117096846744</v>
      </c>
      <c r="F3531" s="13">
        <v>1.7314463018432171</v>
      </c>
      <c r="G3531" s="13">
        <v>2.0288914777367468</v>
      </c>
      <c r="H3531" s="13">
        <v>2.1913150507875616</v>
      </c>
      <c r="I3531" s="13">
        <v>0</v>
      </c>
      <c r="J3531" s="13">
        <v>0</v>
      </c>
      <c r="K3531" s="13">
        <v>0</v>
      </c>
      <c r="L3531" s="13">
        <v>0</v>
      </c>
      <c r="M3531" s="13">
        <v>0</v>
      </c>
      <c r="N3531" s="13"/>
      <c r="O3531" s="13"/>
    </row>
    <row r="3532" spans="1:15" x14ac:dyDescent="0.35">
      <c r="A3532" s="12" t="str">
        <f t="shared" si="55"/>
        <v>CONSUMO PER CAPITA (kg ó litros por individuo)Leche Con CafeDE 35 A 49 AÑOS</v>
      </c>
      <c r="B3532" s="12" t="s">
        <v>120</v>
      </c>
      <c r="C3532" s="12" t="s">
        <v>127</v>
      </c>
      <c r="D3532" s="12" t="s">
        <v>42</v>
      </c>
      <c r="E3532" s="13">
        <v>6.8792173851961183</v>
      </c>
      <c r="F3532" s="13">
        <v>4.2016362619386349</v>
      </c>
      <c r="G3532" s="13">
        <v>4.6951302739845611</v>
      </c>
      <c r="H3532" s="13">
        <v>4.2939469048297827</v>
      </c>
      <c r="I3532" s="13">
        <v>0</v>
      </c>
      <c r="J3532" s="13">
        <v>0</v>
      </c>
      <c r="K3532" s="13">
        <v>0</v>
      </c>
      <c r="L3532" s="13">
        <v>0</v>
      </c>
      <c r="M3532" s="13">
        <v>0</v>
      </c>
      <c r="N3532" s="13"/>
      <c r="O3532" s="13"/>
    </row>
    <row r="3533" spans="1:15" x14ac:dyDescent="0.35">
      <c r="A3533" s="12" t="str">
        <f t="shared" si="55"/>
        <v>CONSUMO PER CAPITA (kg ó litros por individuo)Leche Con CafeDE 50 A 59 AÑOS</v>
      </c>
      <c r="B3533" s="12" t="s">
        <v>120</v>
      </c>
      <c r="C3533" s="12" t="s">
        <v>127</v>
      </c>
      <c r="D3533" s="12" t="s">
        <v>43</v>
      </c>
      <c r="E3533" s="13">
        <v>8.7955388906536882</v>
      </c>
      <c r="F3533" s="13">
        <v>5.580533268228038</v>
      </c>
      <c r="G3533" s="13">
        <v>6.43218367134277</v>
      </c>
      <c r="H3533" s="13">
        <v>6.392203296697744</v>
      </c>
      <c r="I3533" s="13">
        <v>0</v>
      </c>
      <c r="J3533" s="13">
        <v>0</v>
      </c>
      <c r="K3533" s="13">
        <v>0</v>
      </c>
      <c r="L3533" s="13">
        <v>0</v>
      </c>
      <c r="M3533" s="13">
        <v>0</v>
      </c>
      <c r="N3533" s="13"/>
      <c r="O3533" s="13"/>
    </row>
    <row r="3534" spans="1:15" x14ac:dyDescent="0.35">
      <c r="A3534" s="12" t="str">
        <f t="shared" si="55"/>
        <v>CONSUMO PER CAPITA (kg ó litros por individuo)Leche Con CafeDE 60 A 75 AÑOS</v>
      </c>
      <c r="B3534" s="12" t="s">
        <v>120</v>
      </c>
      <c r="C3534" s="12" t="s">
        <v>127</v>
      </c>
      <c r="D3534" s="12" t="s">
        <v>44</v>
      </c>
      <c r="E3534" s="13">
        <v>10.231801817782014</v>
      </c>
      <c r="F3534" s="13">
        <v>6.0417772180827276</v>
      </c>
      <c r="G3534" s="13">
        <v>7.3929535105259356</v>
      </c>
      <c r="H3534" s="13">
        <v>8.252898545308808</v>
      </c>
      <c r="I3534" s="13">
        <v>0</v>
      </c>
      <c r="J3534" s="13">
        <v>0</v>
      </c>
      <c r="K3534" s="13">
        <v>0</v>
      </c>
      <c r="L3534" s="13">
        <v>0</v>
      </c>
      <c r="M3534" s="13">
        <v>0</v>
      </c>
      <c r="N3534" s="13"/>
      <c r="O3534" s="13"/>
    </row>
    <row r="3535" spans="1:15" x14ac:dyDescent="0.35">
      <c r="A3535" s="12" t="str">
        <f t="shared" si="55"/>
        <v>CONSUMO PER CAPITA (kg ó litros por individuo)Leche Con CafeALTA Y MEDIA ALTA</v>
      </c>
      <c r="B3535" s="12" t="s">
        <v>120</v>
      </c>
      <c r="C3535" s="12" t="s">
        <v>127</v>
      </c>
      <c r="D3535" s="12" t="s">
        <v>17</v>
      </c>
      <c r="E3535" s="13">
        <v>7.7320213842543453</v>
      </c>
      <c r="F3535" s="13">
        <v>4.8570573934828705</v>
      </c>
      <c r="G3535" s="13">
        <v>6.1484554084745771</v>
      </c>
      <c r="H3535" s="13">
        <v>5.9990092573895435</v>
      </c>
      <c r="I3535" s="13">
        <v>0</v>
      </c>
      <c r="J3535" s="13">
        <v>0</v>
      </c>
      <c r="K3535" s="13">
        <v>0</v>
      </c>
      <c r="L3535" s="13">
        <v>0</v>
      </c>
      <c r="M3535" s="13">
        <v>0</v>
      </c>
      <c r="N3535" s="13"/>
      <c r="O3535" s="13"/>
    </row>
    <row r="3536" spans="1:15" x14ac:dyDescent="0.35">
      <c r="A3536" s="12" t="str">
        <f t="shared" si="55"/>
        <v>CONSUMO PER CAPITA (kg ó litros por individuo)Leche Con CafeMEDIA</v>
      </c>
      <c r="B3536" s="12" t="s">
        <v>120</v>
      </c>
      <c r="C3536" s="12" t="s">
        <v>127</v>
      </c>
      <c r="D3536" s="12" t="s">
        <v>18</v>
      </c>
      <c r="E3536" s="13">
        <v>6.4145386460954663</v>
      </c>
      <c r="F3536" s="13">
        <v>3.9647640848893841</v>
      </c>
      <c r="G3536" s="13">
        <v>4.469838291438978</v>
      </c>
      <c r="H3536" s="13">
        <v>4.5391268247980046</v>
      </c>
      <c r="I3536" s="13">
        <v>0</v>
      </c>
      <c r="J3536" s="13">
        <v>0</v>
      </c>
      <c r="K3536" s="13">
        <v>0</v>
      </c>
      <c r="L3536" s="13">
        <v>0</v>
      </c>
      <c r="M3536" s="13">
        <v>0</v>
      </c>
      <c r="N3536" s="13"/>
      <c r="O3536" s="13"/>
    </row>
    <row r="3537" spans="1:15" x14ac:dyDescent="0.35">
      <c r="A3537" s="12" t="str">
        <f t="shared" si="55"/>
        <v>CONSUMO PER CAPITA (kg ó litros por individuo)Leche Con CafeMEDIA BAJA</v>
      </c>
      <c r="B3537" s="12" t="s">
        <v>120</v>
      </c>
      <c r="C3537" s="12" t="s">
        <v>127</v>
      </c>
      <c r="D3537" s="12" t="s">
        <v>19</v>
      </c>
      <c r="E3537" s="13">
        <v>6.6886231855210738</v>
      </c>
      <c r="F3537" s="13">
        <v>4.2281781010331887</v>
      </c>
      <c r="G3537" s="13">
        <v>4.7596864994908694</v>
      </c>
      <c r="H3537" s="13">
        <v>4.9208932737735473</v>
      </c>
      <c r="I3537" s="13">
        <v>0</v>
      </c>
      <c r="J3537" s="13">
        <v>0</v>
      </c>
      <c r="K3537" s="13">
        <v>0</v>
      </c>
      <c r="L3537" s="13">
        <v>0</v>
      </c>
      <c r="M3537" s="13">
        <v>0</v>
      </c>
      <c r="N3537" s="13"/>
      <c r="O3537" s="13"/>
    </row>
    <row r="3538" spans="1:15" x14ac:dyDescent="0.35">
      <c r="A3538" s="12" t="str">
        <f t="shared" si="55"/>
        <v>CONSUMO PER CAPITA (kg ó litros por individuo)Leche Con CafeBAJA</v>
      </c>
      <c r="B3538" s="12" t="s">
        <v>120</v>
      </c>
      <c r="C3538" s="12" t="s">
        <v>127</v>
      </c>
      <c r="D3538" s="12" t="s">
        <v>20</v>
      </c>
      <c r="E3538" s="13">
        <v>6.1451896478812049</v>
      </c>
      <c r="F3538" s="13">
        <v>3.2249674987580237</v>
      </c>
      <c r="G3538" s="13">
        <v>3.6758476723176789</v>
      </c>
      <c r="H3538" s="13">
        <v>3.9761816561060286</v>
      </c>
      <c r="I3538" s="13">
        <v>0</v>
      </c>
      <c r="J3538" s="13">
        <v>0</v>
      </c>
      <c r="K3538" s="13">
        <v>0</v>
      </c>
      <c r="L3538" s="13">
        <v>0</v>
      </c>
      <c r="M3538" s="13">
        <v>0</v>
      </c>
      <c r="N3538" s="13"/>
      <c r="O3538" s="13"/>
    </row>
    <row r="3539" spans="1:15" x14ac:dyDescent="0.35">
      <c r="A3539" s="12" t="str">
        <f t="shared" si="55"/>
        <v>CONSUMO PER CAPITA (kg ó litros por individuo)Leche Con CafeHOMBRE</v>
      </c>
      <c r="B3539" s="12" t="s">
        <v>120</v>
      </c>
      <c r="C3539" s="12" t="s">
        <v>127</v>
      </c>
      <c r="D3539" s="12" t="s">
        <v>21</v>
      </c>
      <c r="E3539" s="13">
        <v>7.9790875424034802</v>
      </c>
      <c r="F3539" s="13">
        <v>5.0304100292175971</v>
      </c>
      <c r="G3539" s="13">
        <v>5.9549072737835091</v>
      </c>
      <c r="H3539" s="13">
        <v>5.9696173720749606</v>
      </c>
      <c r="I3539" s="13">
        <v>0</v>
      </c>
      <c r="J3539" s="13">
        <v>0</v>
      </c>
      <c r="K3539" s="13">
        <v>0</v>
      </c>
      <c r="L3539" s="13">
        <v>0</v>
      </c>
      <c r="M3539" s="13">
        <v>0</v>
      </c>
      <c r="N3539" s="13"/>
      <c r="O3539" s="13"/>
    </row>
    <row r="3540" spans="1:15" x14ac:dyDescent="0.35">
      <c r="A3540" s="12" t="str">
        <f t="shared" si="55"/>
        <v>CONSUMO PER CAPITA (kg ó litros por individuo)Leche Con CafeMUJER</v>
      </c>
      <c r="B3540" s="12" t="s">
        <v>120</v>
      </c>
      <c r="C3540" s="12" t="s">
        <v>127</v>
      </c>
      <c r="D3540" s="12" t="s">
        <v>22</v>
      </c>
      <c r="E3540" s="13">
        <v>5.4745487460449009</v>
      </c>
      <c r="F3540" s="13">
        <v>3.1520040888172445</v>
      </c>
      <c r="G3540" s="13">
        <v>3.5691929687996353</v>
      </c>
      <c r="H3540" s="13">
        <v>3.73278721445006</v>
      </c>
      <c r="I3540" s="13">
        <v>0</v>
      </c>
      <c r="J3540" s="13">
        <v>0</v>
      </c>
      <c r="K3540" s="13">
        <v>0</v>
      </c>
      <c r="L3540" s="13">
        <v>0</v>
      </c>
      <c r="M3540" s="13">
        <v>0</v>
      </c>
      <c r="N3540" s="13"/>
      <c r="O3540" s="13"/>
    </row>
    <row r="3541" spans="1:15" x14ac:dyDescent="0.35">
      <c r="A3541" s="12" t="str">
        <f t="shared" si="55"/>
        <v>CONSUMO PER CAPITA (kg ó litros por individuo)Bebidas VegetalesT.ESPAÑA</v>
      </c>
      <c r="B3541" s="12" t="s">
        <v>120</v>
      </c>
      <c r="C3541" s="12" t="s">
        <v>175</v>
      </c>
      <c r="D3541" s="12" t="s">
        <v>36</v>
      </c>
      <c r="E3541" s="13">
        <v>0.16716298652297279</v>
      </c>
      <c r="F3541" s="13">
        <v>0.19799517803881608</v>
      </c>
      <c r="G3541" s="13">
        <v>0.20999725147827622</v>
      </c>
      <c r="H3541" s="13">
        <v>0.27634873429230183</v>
      </c>
      <c r="I3541" s="13">
        <v>0</v>
      </c>
      <c r="J3541" s="13">
        <v>0</v>
      </c>
      <c r="K3541" s="13">
        <v>0</v>
      </c>
      <c r="L3541" s="13">
        <v>0</v>
      </c>
      <c r="M3541" s="13">
        <v>0</v>
      </c>
      <c r="N3541" s="13"/>
      <c r="O3541" s="13"/>
    </row>
    <row r="3542" spans="1:15" x14ac:dyDescent="0.35">
      <c r="A3542" s="12" t="str">
        <f t="shared" si="55"/>
        <v>CONSUMO PER CAPITA (kg ó litros por individuo)Bebidas VegetalesBCN AM</v>
      </c>
      <c r="B3542" s="12" t="s">
        <v>120</v>
      </c>
      <c r="C3542" s="12" t="s">
        <v>175</v>
      </c>
      <c r="D3542" s="12" t="s">
        <v>1</v>
      </c>
      <c r="E3542" s="13">
        <v>0.25409305708827773</v>
      </c>
      <c r="F3542" s="13">
        <v>0.69040980396862994</v>
      </c>
      <c r="G3542" s="13">
        <v>0.54968263583165</v>
      </c>
      <c r="H3542" s="13">
        <v>0.44139265368013997</v>
      </c>
      <c r="I3542" s="13">
        <v>0</v>
      </c>
      <c r="J3542" s="13">
        <v>0</v>
      </c>
      <c r="K3542" s="13">
        <v>0</v>
      </c>
      <c r="L3542" s="13">
        <v>0</v>
      </c>
      <c r="M3542" s="13">
        <v>0</v>
      </c>
      <c r="N3542" s="13"/>
      <c r="O3542" s="13"/>
    </row>
    <row r="3543" spans="1:15" x14ac:dyDescent="0.35">
      <c r="A3543" s="12" t="str">
        <f t="shared" si="55"/>
        <v>CONSUMO PER CAPITA (kg ó litros por individuo)Bebidas VegetalesREST.CAT ARAGON</v>
      </c>
      <c r="B3543" s="12" t="s">
        <v>120</v>
      </c>
      <c r="C3543" s="12" t="s">
        <v>175</v>
      </c>
      <c r="D3543" s="12" t="s">
        <v>2</v>
      </c>
      <c r="E3543" s="13">
        <v>0.19462493639320103</v>
      </c>
      <c r="F3543" s="13">
        <v>0.21221086802091613</v>
      </c>
      <c r="G3543" s="13">
        <v>0.27890457423234366</v>
      </c>
      <c r="H3543" s="13">
        <v>0.47269593406782073</v>
      </c>
      <c r="I3543" s="13">
        <v>0</v>
      </c>
      <c r="J3543" s="13">
        <v>0</v>
      </c>
      <c r="K3543" s="13">
        <v>0</v>
      </c>
      <c r="L3543" s="13">
        <v>0</v>
      </c>
      <c r="M3543" s="13">
        <v>0</v>
      </c>
      <c r="N3543" s="13"/>
      <c r="O3543" s="13"/>
    </row>
    <row r="3544" spans="1:15" x14ac:dyDescent="0.35">
      <c r="A3544" s="12" t="str">
        <f t="shared" si="55"/>
        <v>CONSUMO PER CAPITA (kg ó litros por individuo)Bebidas VegetalesLEVANTE</v>
      </c>
      <c r="B3544" s="12" t="s">
        <v>120</v>
      </c>
      <c r="C3544" s="12" t="s">
        <v>175</v>
      </c>
      <c r="D3544" s="12" t="s">
        <v>3</v>
      </c>
      <c r="E3544" s="13">
        <v>7.7091731179922546E-2</v>
      </c>
      <c r="F3544" s="13">
        <v>0.10138381678465271</v>
      </c>
      <c r="G3544" s="13">
        <v>0.10741690555314347</v>
      </c>
      <c r="H3544" s="13">
        <v>0.22008902917523571</v>
      </c>
      <c r="I3544" s="13">
        <v>0</v>
      </c>
      <c r="J3544" s="13">
        <v>0</v>
      </c>
      <c r="K3544" s="13">
        <v>0</v>
      </c>
      <c r="L3544" s="13">
        <v>0</v>
      </c>
      <c r="M3544" s="13">
        <v>0</v>
      </c>
      <c r="N3544" s="13"/>
      <c r="O3544" s="13"/>
    </row>
    <row r="3545" spans="1:15" x14ac:dyDescent="0.35">
      <c r="A3545" s="12" t="str">
        <f t="shared" si="55"/>
        <v>CONSUMO PER CAPITA (kg ó litros por individuo)Bebidas VegetalesANDALUCIA</v>
      </c>
      <c r="B3545" s="12" t="s">
        <v>120</v>
      </c>
      <c r="C3545" s="12" t="s">
        <v>175</v>
      </c>
      <c r="D3545" s="12" t="s">
        <v>4</v>
      </c>
      <c r="E3545" s="13">
        <v>0.11713650747542508</v>
      </c>
      <c r="F3545" s="13">
        <v>0.10239968123135024</v>
      </c>
      <c r="G3545" s="13">
        <v>9.3743616496040669E-2</v>
      </c>
      <c r="H3545" s="13">
        <v>0.10917919163547474</v>
      </c>
      <c r="I3545" s="13">
        <v>0</v>
      </c>
      <c r="J3545" s="13">
        <v>0</v>
      </c>
      <c r="K3545" s="13">
        <v>0</v>
      </c>
      <c r="L3545" s="13">
        <v>0</v>
      </c>
      <c r="M3545" s="13">
        <v>0</v>
      </c>
      <c r="N3545" s="13"/>
      <c r="O3545" s="13"/>
    </row>
    <row r="3546" spans="1:15" x14ac:dyDescent="0.35">
      <c r="A3546" s="12" t="str">
        <f t="shared" si="55"/>
        <v>CONSUMO PER CAPITA (kg ó litros por individuo)Bebidas VegetalesMDD AM</v>
      </c>
      <c r="B3546" s="12" t="s">
        <v>120</v>
      </c>
      <c r="C3546" s="12" t="s">
        <v>175</v>
      </c>
      <c r="D3546" s="12" t="s">
        <v>5</v>
      </c>
      <c r="E3546" s="13">
        <v>0.16917692996760678</v>
      </c>
      <c r="F3546" s="13">
        <v>0.13770060267855802</v>
      </c>
      <c r="G3546" s="13">
        <v>0.16624773742610374</v>
      </c>
      <c r="H3546" s="13">
        <v>0.21915453037482588</v>
      </c>
      <c r="I3546" s="13">
        <v>0</v>
      </c>
      <c r="J3546" s="13">
        <v>0</v>
      </c>
      <c r="K3546" s="13">
        <v>0</v>
      </c>
      <c r="L3546" s="13">
        <v>0</v>
      </c>
      <c r="M3546" s="13">
        <v>0</v>
      </c>
      <c r="N3546" s="13"/>
      <c r="O3546" s="13"/>
    </row>
    <row r="3547" spans="1:15" x14ac:dyDescent="0.35">
      <c r="A3547" s="12" t="str">
        <f t="shared" si="55"/>
        <v>CONSUMO PER CAPITA (kg ó litros por individuo)Bebidas VegetalesRTO CENTRO</v>
      </c>
      <c r="B3547" s="12" t="s">
        <v>120</v>
      </c>
      <c r="C3547" s="12" t="s">
        <v>175</v>
      </c>
      <c r="D3547" s="12" t="s">
        <v>6</v>
      </c>
      <c r="E3547" s="13">
        <v>0.16955886457227137</v>
      </c>
      <c r="F3547" s="13">
        <v>0.13822639599908243</v>
      </c>
      <c r="G3547" s="13">
        <v>6.6141361091525644E-2</v>
      </c>
      <c r="H3547" s="13">
        <v>8.3225628175337241E-2</v>
      </c>
      <c r="I3547" s="13">
        <v>0</v>
      </c>
      <c r="J3547" s="13">
        <v>0</v>
      </c>
      <c r="K3547" s="13">
        <v>0</v>
      </c>
      <c r="L3547" s="13">
        <v>0</v>
      </c>
      <c r="M3547" s="13">
        <v>0</v>
      </c>
      <c r="N3547" s="13"/>
      <c r="O3547" s="13"/>
    </row>
    <row r="3548" spans="1:15" x14ac:dyDescent="0.35">
      <c r="A3548" s="12" t="str">
        <f t="shared" si="55"/>
        <v>CONSUMO PER CAPITA (kg ó litros por individuo)Bebidas VegetalesNORTE-CENTRO</v>
      </c>
      <c r="B3548" s="12" t="s">
        <v>120</v>
      </c>
      <c r="C3548" s="12" t="s">
        <v>175</v>
      </c>
      <c r="D3548" s="12" t="s">
        <v>7</v>
      </c>
      <c r="E3548" s="13">
        <v>0.22945917497728838</v>
      </c>
      <c r="F3548" s="13">
        <v>0.19500064819486859</v>
      </c>
      <c r="G3548" s="13">
        <v>0.40180620969873132</v>
      </c>
      <c r="H3548" s="13">
        <v>0.45402950691095695</v>
      </c>
      <c r="I3548" s="13">
        <v>0</v>
      </c>
      <c r="J3548" s="13">
        <v>0</v>
      </c>
      <c r="K3548" s="13">
        <v>0</v>
      </c>
      <c r="L3548" s="13">
        <v>0</v>
      </c>
      <c r="M3548" s="13">
        <v>0</v>
      </c>
      <c r="N3548" s="13"/>
      <c r="O3548" s="13"/>
    </row>
    <row r="3549" spans="1:15" x14ac:dyDescent="0.35">
      <c r="A3549" s="12" t="str">
        <f t="shared" si="55"/>
        <v>CONSUMO PER CAPITA (kg ó litros por individuo)Bebidas VegetalesNOROESTE</v>
      </c>
      <c r="B3549" s="12" t="s">
        <v>120</v>
      </c>
      <c r="C3549" s="12" t="s">
        <v>175</v>
      </c>
      <c r="D3549" s="12" t="s">
        <v>8</v>
      </c>
      <c r="E3549" s="13">
        <v>0.23256166970097528</v>
      </c>
      <c r="F3549" s="13">
        <v>0.20458385050727401</v>
      </c>
      <c r="G3549" s="13">
        <v>0.21345940427382368</v>
      </c>
      <c r="H3549" s="13">
        <v>0.39828194144427043</v>
      </c>
      <c r="I3549" s="13">
        <v>0</v>
      </c>
      <c r="J3549" s="13">
        <v>0</v>
      </c>
      <c r="K3549" s="13">
        <v>0</v>
      </c>
      <c r="L3549" s="13">
        <v>0</v>
      </c>
      <c r="M3549" s="13">
        <v>0</v>
      </c>
      <c r="N3549" s="13"/>
      <c r="O3549" s="13"/>
    </row>
    <row r="3550" spans="1:15" x14ac:dyDescent="0.35">
      <c r="A3550" s="12" t="str">
        <f t="shared" si="55"/>
        <v>CONSUMO PER CAPITA (kg ó litros por individuo)Bebidas Vegetales&lt;2MIL</v>
      </c>
      <c r="B3550" s="12" t="s">
        <v>120</v>
      </c>
      <c r="C3550" s="12" t="s">
        <v>175</v>
      </c>
      <c r="D3550" s="12" t="s">
        <v>9</v>
      </c>
      <c r="E3550" s="13">
        <v>6.9939443728468706E-2</v>
      </c>
      <c r="F3550" s="13">
        <v>9.6373118431542906E-2</v>
      </c>
      <c r="G3550" s="13">
        <v>8.4988167654124022E-2</v>
      </c>
      <c r="H3550" s="13">
        <v>8.0410210284903208E-2</v>
      </c>
      <c r="I3550" s="13">
        <v>0</v>
      </c>
      <c r="J3550" s="13">
        <v>0</v>
      </c>
      <c r="K3550" s="13">
        <v>0</v>
      </c>
      <c r="L3550" s="13">
        <v>0</v>
      </c>
      <c r="M3550" s="13">
        <v>0</v>
      </c>
      <c r="N3550" s="13"/>
      <c r="O3550" s="13"/>
    </row>
    <row r="3551" spans="1:15" x14ac:dyDescent="0.35">
      <c r="A3551" s="12" t="str">
        <f t="shared" si="55"/>
        <v>CONSUMO PER CAPITA (kg ó litros por individuo)Bebidas Vegetales2-5MIL</v>
      </c>
      <c r="B3551" s="12" t="s">
        <v>120</v>
      </c>
      <c r="C3551" s="12" t="s">
        <v>175</v>
      </c>
      <c r="D3551" s="12" t="s">
        <v>10</v>
      </c>
      <c r="E3551" s="13">
        <v>0.15768688742384532</v>
      </c>
      <c r="F3551" s="13">
        <v>0.13947843382709746</v>
      </c>
      <c r="G3551" s="13">
        <v>7.8764891513581306E-2</v>
      </c>
      <c r="H3551" s="13">
        <v>0.1310680893452203</v>
      </c>
      <c r="I3551" s="13">
        <v>0</v>
      </c>
      <c r="J3551" s="13">
        <v>0</v>
      </c>
      <c r="K3551" s="13">
        <v>0</v>
      </c>
      <c r="L3551" s="13">
        <v>0</v>
      </c>
      <c r="M3551" s="13">
        <v>0</v>
      </c>
      <c r="N3551" s="13"/>
      <c r="O3551" s="13"/>
    </row>
    <row r="3552" spans="1:15" x14ac:dyDescent="0.35">
      <c r="A3552" s="12" t="str">
        <f t="shared" si="55"/>
        <v>CONSUMO PER CAPITA (kg ó litros por individuo)Bebidas Vegetales5-10MIL</v>
      </c>
      <c r="B3552" s="12" t="s">
        <v>120</v>
      </c>
      <c r="C3552" s="12" t="s">
        <v>175</v>
      </c>
      <c r="D3552" s="12" t="s">
        <v>11</v>
      </c>
      <c r="E3552" s="13">
        <v>0.12155000075282024</v>
      </c>
      <c r="F3552" s="13">
        <v>0.1156832027844721</v>
      </c>
      <c r="G3552" s="13">
        <v>0.21799023520094304</v>
      </c>
      <c r="H3552" s="13">
        <v>0.59751645449367763</v>
      </c>
      <c r="I3552" s="13">
        <v>0</v>
      </c>
      <c r="J3552" s="13">
        <v>0</v>
      </c>
      <c r="K3552" s="13">
        <v>0</v>
      </c>
      <c r="L3552" s="13">
        <v>0</v>
      </c>
      <c r="M3552" s="13">
        <v>0</v>
      </c>
      <c r="N3552" s="13"/>
      <c r="O3552" s="13"/>
    </row>
    <row r="3553" spans="1:15" x14ac:dyDescent="0.35">
      <c r="A3553" s="12" t="str">
        <f t="shared" si="55"/>
        <v>CONSUMO PER CAPITA (kg ó litros por individuo)Bebidas Vegetales10-30MIL</v>
      </c>
      <c r="B3553" s="12" t="s">
        <v>120</v>
      </c>
      <c r="C3553" s="12" t="s">
        <v>175</v>
      </c>
      <c r="D3553" s="12" t="s">
        <v>12</v>
      </c>
      <c r="E3553" s="13">
        <v>0.15891392644438437</v>
      </c>
      <c r="F3553" s="13">
        <v>0.16437738455550055</v>
      </c>
      <c r="G3553" s="13">
        <v>0.20370042777352362</v>
      </c>
      <c r="H3553" s="13">
        <v>0.16839280834945608</v>
      </c>
      <c r="I3553" s="13">
        <v>0</v>
      </c>
      <c r="J3553" s="13">
        <v>0</v>
      </c>
      <c r="K3553" s="13">
        <v>0</v>
      </c>
      <c r="L3553" s="13">
        <v>0</v>
      </c>
      <c r="M3553" s="13">
        <v>0</v>
      </c>
      <c r="N3553" s="13"/>
      <c r="O3553" s="13"/>
    </row>
    <row r="3554" spans="1:15" x14ac:dyDescent="0.35">
      <c r="A3554" s="12" t="str">
        <f t="shared" si="55"/>
        <v>CONSUMO PER CAPITA (kg ó litros por individuo)Bebidas Vegetales30-100MIL</v>
      </c>
      <c r="B3554" s="12" t="s">
        <v>120</v>
      </c>
      <c r="C3554" s="12" t="s">
        <v>175</v>
      </c>
      <c r="D3554" s="12" t="s">
        <v>13</v>
      </c>
      <c r="E3554" s="13">
        <v>0.16566646840427562</v>
      </c>
      <c r="F3554" s="13">
        <v>0.29363815623517686</v>
      </c>
      <c r="G3554" s="13">
        <v>0.23059585491667769</v>
      </c>
      <c r="H3554" s="13">
        <v>0.31103129554844389</v>
      </c>
      <c r="I3554" s="13">
        <v>0</v>
      </c>
      <c r="J3554" s="13">
        <v>0</v>
      </c>
      <c r="K3554" s="13">
        <v>0</v>
      </c>
      <c r="L3554" s="13">
        <v>0</v>
      </c>
      <c r="M3554" s="13">
        <v>0</v>
      </c>
      <c r="N3554" s="13"/>
      <c r="O3554" s="13"/>
    </row>
    <row r="3555" spans="1:15" x14ac:dyDescent="0.35">
      <c r="A3555" s="12" t="str">
        <f t="shared" si="55"/>
        <v>CONSUMO PER CAPITA (kg ó litros por individuo)Bebidas Vegetales100-200MIL</v>
      </c>
      <c r="B3555" s="12" t="s">
        <v>120</v>
      </c>
      <c r="C3555" s="12" t="s">
        <v>175</v>
      </c>
      <c r="D3555" s="12" t="s">
        <v>14</v>
      </c>
      <c r="E3555" s="13">
        <v>0.26826709588646974</v>
      </c>
      <c r="F3555" s="13">
        <v>0.28205766248077907</v>
      </c>
      <c r="G3555" s="13">
        <v>0.28210499092720953</v>
      </c>
      <c r="H3555" s="13">
        <v>0.34782711050584197</v>
      </c>
      <c r="I3555" s="13">
        <v>0</v>
      </c>
      <c r="J3555" s="13">
        <v>0</v>
      </c>
      <c r="K3555" s="13">
        <v>0</v>
      </c>
      <c r="L3555" s="13">
        <v>0</v>
      </c>
      <c r="M3555" s="13">
        <v>0</v>
      </c>
      <c r="N3555" s="13"/>
      <c r="O3555" s="13"/>
    </row>
    <row r="3556" spans="1:15" x14ac:dyDescent="0.35">
      <c r="A3556" s="12" t="str">
        <f t="shared" si="55"/>
        <v>CONSUMO PER CAPITA (kg ó litros por individuo)Bebidas Vegetales200-500MIL</v>
      </c>
      <c r="B3556" s="12" t="s">
        <v>120</v>
      </c>
      <c r="C3556" s="12" t="s">
        <v>175</v>
      </c>
      <c r="D3556" s="12" t="s">
        <v>15</v>
      </c>
      <c r="E3556" s="13">
        <v>0.15877412524326143</v>
      </c>
      <c r="F3556" s="13">
        <v>0.17016366201153271</v>
      </c>
      <c r="G3556" s="13">
        <v>0.29595578631951047</v>
      </c>
      <c r="H3556" s="13">
        <v>0.36950813968073687</v>
      </c>
      <c r="I3556" s="13">
        <v>0</v>
      </c>
      <c r="J3556" s="13">
        <v>0</v>
      </c>
      <c r="K3556" s="13">
        <v>0</v>
      </c>
      <c r="L3556" s="13">
        <v>0</v>
      </c>
      <c r="M3556" s="13">
        <v>0</v>
      </c>
      <c r="N3556" s="13"/>
      <c r="O3556" s="13"/>
    </row>
    <row r="3557" spans="1:15" x14ac:dyDescent="0.35">
      <c r="A3557" s="12" t="str">
        <f t="shared" si="55"/>
        <v>CONSUMO PER CAPITA (kg ó litros por individuo)Bebidas Vegetales&gt;500MIL</v>
      </c>
      <c r="B3557" s="12" t="s">
        <v>120</v>
      </c>
      <c r="C3557" s="12" t="s">
        <v>175</v>
      </c>
      <c r="D3557" s="12" t="s">
        <v>16</v>
      </c>
      <c r="E3557" s="13">
        <v>0.18199289789421408</v>
      </c>
      <c r="F3557" s="13">
        <v>0.18869695096053973</v>
      </c>
      <c r="G3557" s="13">
        <v>0.17718059718975773</v>
      </c>
      <c r="H3557" s="13">
        <v>0.21138848668102039</v>
      </c>
      <c r="I3557" s="13">
        <v>0</v>
      </c>
      <c r="J3557" s="13">
        <v>0</v>
      </c>
      <c r="K3557" s="13">
        <v>0</v>
      </c>
      <c r="L3557" s="13">
        <v>0</v>
      </c>
      <c r="M3557" s="13">
        <v>0</v>
      </c>
      <c r="N3557" s="13"/>
      <c r="O3557" s="13"/>
    </row>
    <row r="3558" spans="1:15" x14ac:dyDescent="0.35">
      <c r="A3558" s="12" t="str">
        <f t="shared" si="55"/>
        <v>CONSUMO PER CAPITA (kg ó litros por individuo)Bebidas VegetalesDE 15 A 19 AÑOS</v>
      </c>
      <c r="B3558" s="12" t="s">
        <v>120</v>
      </c>
      <c r="C3558" s="12" t="s">
        <v>175</v>
      </c>
      <c r="D3558" s="12" t="s">
        <v>39</v>
      </c>
      <c r="E3558" s="13">
        <v>2.096223625492739E-2</v>
      </c>
      <c r="F3558" s="13">
        <v>1.4230696746325612E-2</v>
      </c>
      <c r="G3558" s="13">
        <v>4.4542575277293772E-2</v>
      </c>
      <c r="H3558" s="13">
        <v>1.2797529727137082E-2</v>
      </c>
      <c r="I3558" s="13">
        <v>0</v>
      </c>
      <c r="J3558" s="13">
        <v>0</v>
      </c>
      <c r="K3558" s="13">
        <v>0</v>
      </c>
      <c r="L3558" s="13">
        <v>0</v>
      </c>
      <c r="M3558" s="13">
        <v>0</v>
      </c>
      <c r="N3558" s="13"/>
      <c r="O3558" s="13"/>
    </row>
    <row r="3559" spans="1:15" x14ac:dyDescent="0.35">
      <c r="A3559" s="12" t="str">
        <f t="shared" si="55"/>
        <v>CONSUMO PER CAPITA (kg ó litros por individuo)Bebidas VegetalesDE 20 A 24 AÑOS</v>
      </c>
      <c r="B3559" s="12" t="s">
        <v>120</v>
      </c>
      <c r="C3559" s="12" t="s">
        <v>175</v>
      </c>
      <c r="D3559" s="12" t="s">
        <v>40</v>
      </c>
      <c r="E3559" s="13">
        <v>0.1370480090293498</v>
      </c>
      <c r="F3559" s="13">
        <v>0.1584280331195585</v>
      </c>
      <c r="G3559" s="13">
        <v>6.0754534209870127E-2</v>
      </c>
      <c r="H3559" s="13">
        <v>8.6750808466467974E-2</v>
      </c>
      <c r="I3559" s="13">
        <v>0</v>
      </c>
      <c r="J3559" s="13">
        <v>0</v>
      </c>
      <c r="K3559" s="13">
        <v>0</v>
      </c>
      <c r="L3559" s="13">
        <v>0</v>
      </c>
      <c r="M3559" s="13">
        <v>0</v>
      </c>
      <c r="N3559" s="13"/>
      <c r="O3559" s="13"/>
    </row>
    <row r="3560" spans="1:15" x14ac:dyDescent="0.35">
      <c r="A3560" s="12" t="str">
        <f t="shared" si="55"/>
        <v>CONSUMO PER CAPITA (kg ó litros por individuo)Bebidas VegetalesDE 25 A 34 AÑOS</v>
      </c>
      <c r="B3560" s="12" t="s">
        <v>120</v>
      </c>
      <c r="C3560" s="12" t="s">
        <v>175</v>
      </c>
      <c r="D3560" s="12" t="s">
        <v>41</v>
      </c>
      <c r="E3560" s="13">
        <v>0.11144240622437893</v>
      </c>
      <c r="F3560" s="13">
        <v>0.20380276088258928</v>
      </c>
      <c r="G3560" s="13">
        <v>0.20914207969836077</v>
      </c>
      <c r="H3560" s="13">
        <v>0.22968997018587523</v>
      </c>
      <c r="I3560" s="13">
        <v>0</v>
      </c>
      <c r="J3560" s="13">
        <v>0</v>
      </c>
      <c r="K3560" s="13">
        <v>0</v>
      </c>
      <c r="L3560" s="13">
        <v>0</v>
      </c>
      <c r="M3560" s="13">
        <v>0</v>
      </c>
      <c r="N3560" s="13"/>
      <c r="O3560" s="13"/>
    </row>
    <row r="3561" spans="1:15" x14ac:dyDescent="0.35">
      <c r="A3561" s="12" t="str">
        <f t="shared" si="55"/>
        <v>CONSUMO PER CAPITA (kg ó litros por individuo)Bebidas VegetalesDE 35 A 49 AÑOS</v>
      </c>
      <c r="B3561" s="12" t="s">
        <v>120</v>
      </c>
      <c r="C3561" s="12" t="s">
        <v>175</v>
      </c>
      <c r="D3561" s="12" t="s">
        <v>42</v>
      </c>
      <c r="E3561" s="13">
        <v>0.22637914537683881</v>
      </c>
      <c r="F3561" s="13">
        <v>0.14819150573752327</v>
      </c>
      <c r="G3561" s="13">
        <v>0.19530930170565464</v>
      </c>
      <c r="H3561" s="13">
        <v>0.28967275101225554</v>
      </c>
      <c r="I3561" s="13">
        <v>0</v>
      </c>
      <c r="J3561" s="13">
        <v>0</v>
      </c>
      <c r="K3561" s="13">
        <v>0</v>
      </c>
      <c r="L3561" s="13">
        <v>0</v>
      </c>
      <c r="M3561" s="13">
        <v>0</v>
      </c>
      <c r="N3561" s="13"/>
      <c r="O3561" s="13"/>
    </row>
    <row r="3562" spans="1:15" x14ac:dyDescent="0.35">
      <c r="A3562" s="12" t="str">
        <f t="shared" si="55"/>
        <v>CONSUMO PER CAPITA (kg ó litros por individuo)Bebidas VegetalesDE 50 A 59 AÑOS</v>
      </c>
      <c r="B3562" s="12" t="s">
        <v>120</v>
      </c>
      <c r="C3562" s="12" t="s">
        <v>175</v>
      </c>
      <c r="D3562" s="12" t="s">
        <v>43</v>
      </c>
      <c r="E3562" s="13">
        <v>0.22539329104190514</v>
      </c>
      <c r="F3562" s="13">
        <v>0.19344313772025984</v>
      </c>
      <c r="G3562" s="13">
        <v>0.30199129015147858</v>
      </c>
      <c r="H3562" s="13">
        <v>0.32864384276712322</v>
      </c>
      <c r="I3562" s="13">
        <v>0</v>
      </c>
      <c r="J3562" s="13">
        <v>0</v>
      </c>
      <c r="K3562" s="13">
        <v>0</v>
      </c>
      <c r="L3562" s="13">
        <v>0</v>
      </c>
      <c r="M3562" s="13">
        <v>0</v>
      </c>
      <c r="N3562" s="13"/>
      <c r="O3562" s="13"/>
    </row>
    <row r="3563" spans="1:15" x14ac:dyDescent="0.35">
      <c r="A3563" s="12" t="str">
        <f t="shared" si="55"/>
        <v>CONSUMO PER CAPITA (kg ó litros por individuo)Bebidas VegetalesDE 60 A 75 AÑOS</v>
      </c>
      <c r="B3563" s="12" t="s">
        <v>120</v>
      </c>
      <c r="C3563" s="12" t="s">
        <v>175</v>
      </c>
      <c r="D3563" s="12" t="s">
        <v>44</v>
      </c>
      <c r="E3563" s="13">
        <v>0.12089095918494354</v>
      </c>
      <c r="F3563" s="13">
        <v>0.33306060995101877</v>
      </c>
      <c r="G3563" s="13">
        <v>0.2427072922564385</v>
      </c>
      <c r="H3563" s="13">
        <v>0.37555009674199841</v>
      </c>
      <c r="I3563" s="13">
        <v>0</v>
      </c>
      <c r="J3563" s="13">
        <v>0</v>
      </c>
      <c r="K3563" s="13">
        <v>0</v>
      </c>
      <c r="L3563" s="13">
        <v>0</v>
      </c>
      <c r="M3563" s="13">
        <v>0</v>
      </c>
      <c r="N3563" s="13"/>
      <c r="O3563" s="13"/>
    </row>
    <row r="3564" spans="1:15" x14ac:dyDescent="0.35">
      <c r="A3564" s="12" t="str">
        <f t="shared" si="55"/>
        <v>CONSUMO PER CAPITA (kg ó litros por individuo)Bebidas VegetalesALTA Y MEDIA ALTA</v>
      </c>
      <c r="B3564" s="12" t="s">
        <v>120</v>
      </c>
      <c r="C3564" s="12" t="s">
        <v>175</v>
      </c>
      <c r="D3564" s="12" t="s">
        <v>17</v>
      </c>
      <c r="E3564" s="13">
        <v>0.14741371242707474</v>
      </c>
      <c r="F3564" s="13">
        <v>0.13393585926282697</v>
      </c>
      <c r="G3564" s="13">
        <v>0.18935278450317503</v>
      </c>
      <c r="H3564" s="13">
        <v>0.23585442019374797</v>
      </c>
      <c r="I3564" s="13">
        <v>0</v>
      </c>
      <c r="J3564" s="13">
        <v>0</v>
      </c>
      <c r="K3564" s="13">
        <v>0</v>
      </c>
      <c r="L3564" s="13">
        <v>0</v>
      </c>
      <c r="M3564" s="13">
        <v>0</v>
      </c>
      <c r="N3564" s="13"/>
      <c r="O3564" s="13"/>
    </row>
    <row r="3565" spans="1:15" x14ac:dyDescent="0.35">
      <c r="A3565" s="12" t="str">
        <f t="shared" si="55"/>
        <v>CONSUMO PER CAPITA (kg ó litros por individuo)Bebidas VegetalesMEDIA</v>
      </c>
      <c r="B3565" s="12" t="s">
        <v>120</v>
      </c>
      <c r="C3565" s="12" t="s">
        <v>175</v>
      </c>
      <c r="D3565" s="12" t="s">
        <v>18</v>
      </c>
      <c r="E3565" s="13">
        <v>0.15331186816006834</v>
      </c>
      <c r="F3565" s="13">
        <v>0.14550314555034818</v>
      </c>
      <c r="G3565" s="13">
        <v>0.16355311345553281</v>
      </c>
      <c r="H3565" s="13">
        <v>0.20505948911883948</v>
      </c>
      <c r="I3565" s="13">
        <v>0</v>
      </c>
      <c r="J3565" s="13">
        <v>0</v>
      </c>
      <c r="K3565" s="13">
        <v>0</v>
      </c>
      <c r="L3565" s="13">
        <v>0</v>
      </c>
      <c r="M3565" s="13">
        <v>0</v>
      </c>
      <c r="N3565" s="13"/>
      <c r="O3565" s="13"/>
    </row>
    <row r="3566" spans="1:15" x14ac:dyDescent="0.35">
      <c r="A3566" s="12" t="str">
        <f t="shared" si="55"/>
        <v>CONSUMO PER CAPITA (kg ó litros por individuo)Bebidas VegetalesMEDIA BAJA</v>
      </c>
      <c r="B3566" s="12" t="s">
        <v>120</v>
      </c>
      <c r="C3566" s="12" t="s">
        <v>175</v>
      </c>
      <c r="D3566" s="12" t="s">
        <v>19</v>
      </c>
      <c r="E3566" s="13">
        <v>0.19107138264581486</v>
      </c>
      <c r="F3566" s="13">
        <v>0.17961506754241399</v>
      </c>
      <c r="G3566" s="13">
        <v>0.26379975742178435</v>
      </c>
      <c r="H3566" s="13">
        <v>0.47684888736308934</v>
      </c>
      <c r="I3566" s="13">
        <v>0</v>
      </c>
      <c r="J3566" s="13">
        <v>0</v>
      </c>
      <c r="K3566" s="13">
        <v>0</v>
      </c>
      <c r="L3566" s="13">
        <v>0</v>
      </c>
      <c r="M3566" s="13">
        <v>0</v>
      </c>
      <c r="N3566" s="13"/>
      <c r="O3566" s="13"/>
    </row>
    <row r="3567" spans="1:15" x14ac:dyDescent="0.35">
      <c r="A3567" s="12" t="str">
        <f t="shared" si="55"/>
        <v>CONSUMO PER CAPITA (kg ó litros por individuo)Bebidas VegetalesBAJA</v>
      </c>
      <c r="B3567" s="12" t="s">
        <v>120</v>
      </c>
      <c r="C3567" s="12" t="s">
        <v>175</v>
      </c>
      <c r="D3567" s="12" t="s">
        <v>20</v>
      </c>
      <c r="E3567" s="13">
        <v>0.18013893720555252</v>
      </c>
      <c r="F3567" s="13">
        <v>0.38473085256385253</v>
      </c>
      <c r="G3567" s="13">
        <v>0.23906926938315573</v>
      </c>
      <c r="H3567" s="13">
        <v>0.17068335258917636</v>
      </c>
      <c r="I3567" s="13">
        <v>0</v>
      </c>
      <c r="J3567" s="13">
        <v>0</v>
      </c>
      <c r="K3567" s="13">
        <v>0</v>
      </c>
      <c r="L3567" s="13">
        <v>0</v>
      </c>
      <c r="M3567" s="13">
        <v>0</v>
      </c>
      <c r="N3567" s="13"/>
      <c r="O3567" s="13"/>
    </row>
    <row r="3568" spans="1:15" x14ac:dyDescent="0.35">
      <c r="A3568" s="12" t="str">
        <f t="shared" si="55"/>
        <v>CONSUMO PER CAPITA (kg ó litros por individuo)Bebidas VegetalesHOMBRE</v>
      </c>
      <c r="B3568" s="12" t="s">
        <v>120</v>
      </c>
      <c r="C3568" s="12" t="s">
        <v>175</v>
      </c>
      <c r="D3568" s="12" t="s">
        <v>21</v>
      </c>
      <c r="E3568" s="13">
        <v>8.5599602509290038E-2</v>
      </c>
      <c r="F3568" s="13">
        <v>0.11668230225142534</v>
      </c>
      <c r="G3568" s="13">
        <v>0.11811779984435035</v>
      </c>
      <c r="H3568" s="13">
        <v>0.17877112200042297</v>
      </c>
      <c r="I3568" s="13">
        <v>0</v>
      </c>
      <c r="J3568" s="13">
        <v>0</v>
      </c>
      <c r="K3568" s="13">
        <v>0</v>
      </c>
      <c r="L3568" s="13">
        <v>0</v>
      </c>
      <c r="M3568" s="13">
        <v>0</v>
      </c>
      <c r="N3568" s="13"/>
      <c r="O3568" s="13"/>
    </row>
    <row r="3569" spans="1:15" x14ac:dyDescent="0.35">
      <c r="A3569" s="12" t="str">
        <f t="shared" si="55"/>
        <v>CONSUMO PER CAPITA (kg ó litros por individuo)Bebidas VegetalesMUJER</v>
      </c>
      <c r="B3569" s="12" t="s">
        <v>120</v>
      </c>
      <c r="C3569" s="12" t="s">
        <v>175</v>
      </c>
      <c r="D3569" s="12" t="s">
        <v>22</v>
      </c>
      <c r="E3569" s="13">
        <v>0.24750385742865649</v>
      </c>
      <c r="F3569" s="13">
        <v>0.27795373600350265</v>
      </c>
      <c r="G3569" s="13">
        <v>0.30049129375523809</v>
      </c>
      <c r="H3569" s="13">
        <v>0.37253214533929091</v>
      </c>
      <c r="I3569" s="13">
        <v>0</v>
      </c>
      <c r="J3569" s="13">
        <v>0</v>
      </c>
      <c r="K3569" s="13">
        <v>0</v>
      </c>
      <c r="L3569" s="13">
        <v>0</v>
      </c>
      <c r="M3569" s="13">
        <v>0</v>
      </c>
      <c r="N3569" s="13"/>
      <c r="O3569" s="13"/>
    </row>
    <row r="3570" spans="1:15" x14ac:dyDescent="0.35">
      <c r="A3570" s="12" t="str">
        <f t="shared" si="55"/>
        <v>CONSUMO PER CAPITA (kg ó litros por individuo)InfusionesT.ESPAÑA</v>
      </c>
      <c r="B3570" s="12" t="s">
        <v>120</v>
      </c>
      <c r="C3570" s="12" t="s">
        <v>128</v>
      </c>
      <c r="D3570" s="12" t="s">
        <v>36</v>
      </c>
      <c r="E3570" s="13">
        <v>0.63237882557893177</v>
      </c>
      <c r="F3570" s="13">
        <v>0.31562419840699518</v>
      </c>
      <c r="G3570" s="13">
        <v>0.33658553838071659</v>
      </c>
      <c r="H3570" s="13">
        <v>0.39130406825703434</v>
      </c>
      <c r="I3570" s="13">
        <v>0</v>
      </c>
      <c r="J3570" s="13">
        <v>0</v>
      </c>
      <c r="K3570" s="13">
        <v>0</v>
      </c>
      <c r="L3570" s="13">
        <v>0</v>
      </c>
      <c r="M3570" s="13">
        <v>0</v>
      </c>
      <c r="N3570" s="13"/>
      <c r="O3570" s="13"/>
    </row>
    <row r="3571" spans="1:15" x14ac:dyDescent="0.35">
      <c r="A3571" s="12" t="str">
        <f t="shared" si="55"/>
        <v>CONSUMO PER CAPITA (kg ó litros por individuo)InfusionesBCN AM</v>
      </c>
      <c r="B3571" s="12" t="s">
        <v>120</v>
      </c>
      <c r="C3571" s="12" t="s">
        <v>128</v>
      </c>
      <c r="D3571" s="12" t="s">
        <v>1</v>
      </c>
      <c r="E3571" s="13">
        <v>0.60186752997659632</v>
      </c>
      <c r="F3571" s="13">
        <v>0.23993136718051045</v>
      </c>
      <c r="G3571" s="13">
        <v>0.36766807360721659</v>
      </c>
      <c r="H3571" s="13">
        <v>0.46915033941849904</v>
      </c>
      <c r="I3571" s="13">
        <v>0</v>
      </c>
      <c r="J3571" s="13">
        <v>0</v>
      </c>
      <c r="K3571" s="13">
        <v>0</v>
      </c>
      <c r="L3571" s="13">
        <v>0</v>
      </c>
      <c r="M3571" s="13">
        <v>0</v>
      </c>
      <c r="N3571" s="13"/>
      <c r="O3571" s="13"/>
    </row>
    <row r="3572" spans="1:15" x14ac:dyDescent="0.35">
      <c r="A3572" s="12" t="str">
        <f t="shared" si="55"/>
        <v>CONSUMO PER CAPITA (kg ó litros por individuo)InfusionesREST.CAT ARAGON</v>
      </c>
      <c r="B3572" s="12" t="s">
        <v>120</v>
      </c>
      <c r="C3572" s="12" t="s">
        <v>128</v>
      </c>
      <c r="D3572" s="12" t="s">
        <v>2</v>
      </c>
      <c r="E3572" s="13">
        <v>0.60196044802937609</v>
      </c>
      <c r="F3572" s="13">
        <v>0.31418531366660385</v>
      </c>
      <c r="G3572" s="13">
        <v>0.31976178740844136</v>
      </c>
      <c r="H3572" s="13">
        <v>0.39317830056301628</v>
      </c>
      <c r="I3572" s="13">
        <v>0</v>
      </c>
      <c r="J3572" s="13">
        <v>0</v>
      </c>
      <c r="K3572" s="13">
        <v>0</v>
      </c>
      <c r="L3572" s="13">
        <v>0</v>
      </c>
      <c r="M3572" s="13">
        <v>0</v>
      </c>
      <c r="N3572" s="13"/>
      <c r="O3572" s="13"/>
    </row>
    <row r="3573" spans="1:15" x14ac:dyDescent="0.35">
      <c r="A3573" s="12" t="str">
        <f t="shared" si="55"/>
        <v>CONSUMO PER CAPITA (kg ó litros por individuo)InfusionesLEVANTE</v>
      </c>
      <c r="B3573" s="12" t="s">
        <v>120</v>
      </c>
      <c r="C3573" s="12" t="s">
        <v>128</v>
      </c>
      <c r="D3573" s="12" t="s">
        <v>3</v>
      </c>
      <c r="E3573" s="13">
        <v>0.59935323192252332</v>
      </c>
      <c r="F3573" s="13">
        <v>0.25292306217343991</v>
      </c>
      <c r="G3573" s="13">
        <v>0.30655385793016937</v>
      </c>
      <c r="H3573" s="13">
        <v>0.437352897443678</v>
      </c>
      <c r="I3573" s="13">
        <v>0</v>
      </c>
      <c r="J3573" s="13">
        <v>0</v>
      </c>
      <c r="K3573" s="13">
        <v>0</v>
      </c>
      <c r="L3573" s="13">
        <v>0</v>
      </c>
      <c r="M3573" s="13">
        <v>0</v>
      </c>
      <c r="N3573" s="13"/>
      <c r="O3573" s="13"/>
    </row>
    <row r="3574" spans="1:15" x14ac:dyDescent="0.35">
      <c r="A3574" s="12" t="str">
        <f t="shared" si="55"/>
        <v>CONSUMO PER CAPITA (kg ó litros por individuo)InfusionesANDALUCIA</v>
      </c>
      <c r="B3574" s="12" t="s">
        <v>120</v>
      </c>
      <c r="C3574" s="12" t="s">
        <v>128</v>
      </c>
      <c r="D3574" s="12" t="s">
        <v>4</v>
      </c>
      <c r="E3574" s="13">
        <v>0.51419809163788133</v>
      </c>
      <c r="F3574" s="13">
        <v>0.29104159546081215</v>
      </c>
      <c r="G3574" s="13">
        <v>0.32570135197788636</v>
      </c>
      <c r="H3574" s="13">
        <v>0.33555388810981485</v>
      </c>
      <c r="I3574" s="13">
        <v>0</v>
      </c>
      <c r="J3574" s="13">
        <v>0</v>
      </c>
      <c r="K3574" s="13">
        <v>0</v>
      </c>
      <c r="L3574" s="13">
        <v>0</v>
      </c>
      <c r="M3574" s="13">
        <v>0</v>
      </c>
      <c r="N3574" s="13"/>
      <c r="O3574" s="13"/>
    </row>
    <row r="3575" spans="1:15" x14ac:dyDescent="0.35">
      <c r="A3575" s="12" t="str">
        <f t="shared" si="55"/>
        <v>CONSUMO PER CAPITA (kg ó litros por individuo)InfusionesMDD AM</v>
      </c>
      <c r="B3575" s="12" t="s">
        <v>120</v>
      </c>
      <c r="C3575" s="12" t="s">
        <v>128</v>
      </c>
      <c r="D3575" s="12" t="s">
        <v>5</v>
      </c>
      <c r="E3575" s="13">
        <v>0.5404725668765592</v>
      </c>
      <c r="F3575" s="13">
        <v>0.25688747205847967</v>
      </c>
      <c r="G3575" s="13">
        <v>0.26326547972099518</v>
      </c>
      <c r="H3575" s="13">
        <v>0.36141204173024355</v>
      </c>
      <c r="I3575" s="13">
        <v>0</v>
      </c>
      <c r="J3575" s="13">
        <v>0</v>
      </c>
      <c r="K3575" s="13">
        <v>0</v>
      </c>
      <c r="L3575" s="13">
        <v>0</v>
      </c>
      <c r="M3575" s="13">
        <v>0</v>
      </c>
      <c r="N3575" s="13"/>
      <c r="O3575" s="13"/>
    </row>
    <row r="3576" spans="1:15" x14ac:dyDescent="0.35">
      <c r="A3576" s="12" t="str">
        <f t="shared" si="55"/>
        <v>CONSUMO PER CAPITA (kg ó litros por individuo)InfusionesRTO CENTRO</v>
      </c>
      <c r="B3576" s="12" t="s">
        <v>120</v>
      </c>
      <c r="C3576" s="12" t="s">
        <v>128</v>
      </c>
      <c r="D3576" s="12" t="s">
        <v>6</v>
      </c>
      <c r="E3576" s="13">
        <v>0.51618929200235186</v>
      </c>
      <c r="F3576" s="13">
        <v>0.27731019178704008</v>
      </c>
      <c r="G3576" s="13">
        <v>0.33566980901648102</v>
      </c>
      <c r="H3576" s="13">
        <v>0.17881715838504608</v>
      </c>
      <c r="I3576" s="13">
        <v>0</v>
      </c>
      <c r="J3576" s="13">
        <v>0</v>
      </c>
      <c r="K3576" s="13">
        <v>0</v>
      </c>
      <c r="L3576" s="13">
        <v>0</v>
      </c>
      <c r="M3576" s="13">
        <v>0</v>
      </c>
      <c r="N3576" s="13"/>
      <c r="O3576" s="13"/>
    </row>
    <row r="3577" spans="1:15" x14ac:dyDescent="0.35">
      <c r="A3577" s="12" t="str">
        <f t="shared" si="55"/>
        <v>CONSUMO PER CAPITA (kg ó litros por individuo)InfusionesNORTE-CENTRO</v>
      </c>
      <c r="B3577" s="12" t="s">
        <v>120</v>
      </c>
      <c r="C3577" s="12" t="s">
        <v>128</v>
      </c>
      <c r="D3577" s="12" t="s">
        <v>7</v>
      </c>
      <c r="E3577" s="13">
        <v>0.75987521193813112</v>
      </c>
      <c r="F3577" s="13">
        <v>0.36504080892181601</v>
      </c>
      <c r="G3577" s="13">
        <v>0.37144612819008643</v>
      </c>
      <c r="H3577" s="13">
        <v>0.41679123480361852</v>
      </c>
      <c r="I3577" s="13">
        <v>0</v>
      </c>
      <c r="J3577" s="13">
        <v>0</v>
      </c>
      <c r="K3577" s="13">
        <v>0</v>
      </c>
      <c r="L3577" s="13">
        <v>0</v>
      </c>
      <c r="M3577" s="13">
        <v>0</v>
      </c>
      <c r="N3577" s="13"/>
      <c r="O3577" s="13"/>
    </row>
    <row r="3578" spans="1:15" x14ac:dyDescent="0.35">
      <c r="A3578" s="12" t="str">
        <f t="shared" si="55"/>
        <v>CONSUMO PER CAPITA (kg ó litros por individuo)InfusionesNOROESTE</v>
      </c>
      <c r="B3578" s="12" t="s">
        <v>120</v>
      </c>
      <c r="C3578" s="12" t="s">
        <v>128</v>
      </c>
      <c r="D3578" s="12" t="s">
        <v>8</v>
      </c>
      <c r="E3578" s="13">
        <v>1.1380927132943663</v>
      </c>
      <c r="F3578" s="13">
        <v>0.62653762830346038</v>
      </c>
      <c r="G3578" s="13">
        <v>0.47744219853955133</v>
      </c>
      <c r="H3578" s="13">
        <v>0.59439582328400198</v>
      </c>
      <c r="I3578" s="13">
        <v>0</v>
      </c>
      <c r="J3578" s="13">
        <v>0</v>
      </c>
      <c r="K3578" s="13">
        <v>0</v>
      </c>
      <c r="L3578" s="13">
        <v>0</v>
      </c>
      <c r="M3578" s="13">
        <v>0</v>
      </c>
      <c r="N3578" s="13"/>
      <c r="O3578" s="13"/>
    </row>
    <row r="3579" spans="1:15" x14ac:dyDescent="0.35">
      <c r="A3579" s="12" t="str">
        <f t="shared" si="55"/>
        <v>CONSUMO PER CAPITA (kg ó litros por individuo)Infusiones&lt;2MIL</v>
      </c>
      <c r="B3579" s="12" t="s">
        <v>120</v>
      </c>
      <c r="C3579" s="12" t="s">
        <v>128</v>
      </c>
      <c r="D3579" s="12" t="s">
        <v>9</v>
      </c>
      <c r="E3579" s="13">
        <v>0.54303943011845579</v>
      </c>
      <c r="F3579" s="13">
        <v>0.28358369516002463</v>
      </c>
      <c r="G3579" s="13">
        <v>0.49553408098423202</v>
      </c>
      <c r="H3579" s="13">
        <v>0.28333216493374308</v>
      </c>
      <c r="I3579" s="13">
        <v>0</v>
      </c>
      <c r="J3579" s="13">
        <v>0</v>
      </c>
      <c r="K3579" s="13">
        <v>0</v>
      </c>
      <c r="L3579" s="13">
        <v>0</v>
      </c>
      <c r="M3579" s="13">
        <v>0</v>
      </c>
      <c r="N3579" s="13"/>
      <c r="O3579" s="13"/>
    </row>
    <row r="3580" spans="1:15" x14ac:dyDescent="0.35">
      <c r="A3580" s="12" t="str">
        <f t="shared" si="55"/>
        <v>CONSUMO PER CAPITA (kg ó litros por individuo)Infusiones2-5MIL</v>
      </c>
      <c r="B3580" s="12" t="s">
        <v>120</v>
      </c>
      <c r="C3580" s="12" t="s">
        <v>128</v>
      </c>
      <c r="D3580" s="12" t="s">
        <v>10</v>
      </c>
      <c r="E3580" s="13">
        <v>0.6344485743394862</v>
      </c>
      <c r="F3580" s="13">
        <v>0.25469267089424857</v>
      </c>
      <c r="G3580" s="13">
        <v>0.28204300039164554</v>
      </c>
      <c r="H3580" s="13">
        <v>0.31488065842993246</v>
      </c>
      <c r="I3580" s="13">
        <v>0</v>
      </c>
      <c r="J3580" s="13">
        <v>0</v>
      </c>
      <c r="K3580" s="13">
        <v>0</v>
      </c>
      <c r="L3580" s="13">
        <v>0</v>
      </c>
      <c r="M3580" s="13">
        <v>0</v>
      </c>
      <c r="N3580" s="13"/>
      <c r="O3580" s="13"/>
    </row>
    <row r="3581" spans="1:15" x14ac:dyDescent="0.35">
      <c r="A3581" s="12" t="str">
        <f t="shared" si="55"/>
        <v>CONSUMO PER CAPITA (kg ó litros por individuo)Infusiones5-10MIL</v>
      </c>
      <c r="B3581" s="12" t="s">
        <v>120</v>
      </c>
      <c r="C3581" s="12" t="s">
        <v>128</v>
      </c>
      <c r="D3581" s="12" t="s">
        <v>11</v>
      </c>
      <c r="E3581" s="13">
        <v>0.35223473157199786</v>
      </c>
      <c r="F3581" s="13">
        <v>0.21104366315628836</v>
      </c>
      <c r="G3581" s="13">
        <v>0.21682346288743767</v>
      </c>
      <c r="H3581" s="13">
        <v>0.23494047925255337</v>
      </c>
      <c r="I3581" s="13">
        <v>0</v>
      </c>
      <c r="J3581" s="13">
        <v>0</v>
      </c>
      <c r="K3581" s="13">
        <v>0</v>
      </c>
      <c r="L3581" s="13">
        <v>0</v>
      </c>
      <c r="M3581" s="13">
        <v>0</v>
      </c>
      <c r="N3581" s="13"/>
      <c r="O3581" s="13"/>
    </row>
    <row r="3582" spans="1:15" x14ac:dyDescent="0.35">
      <c r="A3582" s="12" t="str">
        <f t="shared" si="55"/>
        <v>CONSUMO PER CAPITA (kg ó litros por individuo)Infusiones10-30MIL</v>
      </c>
      <c r="B3582" s="12" t="s">
        <v>120</v>
      </c>
      <c r="C3582" s="12" t="s">
        <v>128</v>
      </c>
      <c r="D3582" s="12" t="s">
        <v>12</v>
      </c>
      <c r="E3582" s="13">
        <v>0.61930945397956172</v>
      </c>
      <c r="F3582" s="13">
        <v>0.34298264649351073</v>
      </c>
      <c r="G3582" s="13">
        <v>0.30459187022754219</v>
      </c>
      <c r="H3582" s="13">
        <v>0.3758775351453103</v>
      </c>
      <c r="I3582" s="13">
        <v>0</v>
      </c>
      <c r="J3582" s="13">
        <v>0</v>
      </c>
      <c r="K3582" s="13">
        <v>0</v>
      </c>
      <c r="L3582" s="13">
        <v>0</v>
      </c>
      <c r="M3582" s="13">
        <v>0</v>
      </c>
      <c r="N3582" s="13"/>
      <c r="O3582" s="13"/>
    </row>
    <row r="3583" spans="1:15" x14ac:dyDescent="0.35">
      <c r="A3583" s="12" t="str">
        <f t="shared" si="55"/>
        <v>CONSUMO PER CAPITA (kg ó litros por individuo)Infusiones30-100MIL</v>
      </c>
      <c r="B3583" s="12" t="s">
        <v>120</v>
      </c>
      <c r="C3583" s="12" t="s">
        <v>128</v>
      </c>
      <c r="D3583" s="12" t="s">
        <v>13</v>
      </c>
      <c r="E3583" s="13">
        <v>0.5343850213025344</v>
      </c>
      <c r="F3583" s="13">
        <v>0.26739049101200024</v>
      </c>
      <c r="G3583" s="13">
        <v>0.32720369152681106</v>
      </c>
      <c r="H3583" s="13">
        <v>0.42249313891424634</v>
      </c>
      <c r="I3583" s="13">
        <v>0</v>
      </c>
      <c r="J3583" s="13">
        <v>0</v>
      </c>
      <c r="K3583" s="13">
        <v>0</v>
      </c>
      <c r="L3583" s="13">
        <v>0</v>
      </c>
      <c r="M3583" s="13">
        <v>0</v>
      </c>
      <c r="N3583" s="13"/>
      <c r="O3583" s="13"/>
    </row>
    <row r="3584" spans="1:15" x14ac:dyDescent="0.35">
      <c r="A3584" s="12" t="str">
        <f t="shared" si="55"/>
        <v>CONSUMO PER CAPITA (kg ó litros por individuo)Infusiones100-200MIL</v>
      </c>
      <c r="B3584" s="12" t="s">
        <v>120</v>
      </c>
      <c r="C3584" s="12" t="s">
        <v>128</v>
      </c>
      <c r="D3584" s="12" t="s">
        <v>14</v>
      </c>
      <c r="E3584" s="13">
        <v>1.0151026818246336</v>
      </c>
      <c r="F3584" s="13">
        <v>0.40337169878832357</v>
      </c>
      <c r="G3584" s="13">
        <v>0.34777313273901367</v>
      </c>
      <c r="H3584" s="13">
        <v>0.40378438362683744</v>
      </c>
      <c r="I3584" s="13">
        <v>0</v>
      </c>
      <c r="J3584" s="13">
        <v>0</v>
      </c>
      <c r="K3584" s="13">
        <v>0</v>
      </c>
      <c r="L3584" s="13">
        <v>0</v>
      </c>
      <c r="M3584" s="13">
        <v>0</v>
      </c>
      <c r="N3584" s="13"/>
      <c r="O3584" s="13"/>
    </row>
    <row r="3585" spans="1:15" x14ac:dyDescent="0.35">
      <c r="A3585" s="12" t="str">
        <f t="shared" si="55"/>
        <v>CONSUMO PER CAPITA (kg ó litros por individuo)Infusiones200-500MIL</v>
      </c>
      <c r="B3585" s="12" t="s">
        <v>120</v>
      </c>
      <c r="C3585" s="12" t="s">
        <v>128</v>
      </c>
      <c r="D3585" s="12" t="s">
        <v>15</v>
      </c>
      <c r="E3585" s="13">
        <v>0.69066491035763233</v>
      </c>
      <c r="F3585" s="13">
        <v>0.37401680868525911</v>
      </c>
      <c r="G3585" s="13">
        <v>0.42665866226478799</v>
      </c>
      <c r="H3585" s="13">
        <v>0.4820731629650033</v>
      </c>
      <c r="I3585" s="13">
        <v>0</v>
      </c>
      <c r="J3585" s="13">
        <v>0</v>
      </c>
      <c r="K3585" s="13">
        <v>0</v>
      </c>
      <c r="L3585" s="13">
        <v>0</v>
      </c>
      <c r="M3585" s="13">
        <v>0</v>
      </c>
      <c r="N3585" s="13"/>
      <c r="O3585" s="13"/>
    </row>
    <row r="3586" spans="1:15" x14ac:dyDescent="0.35">
      <c r="A3586" s="12" t="str">
        <f t="shared" si="55"/>
        <v>CONSUMO PER CAPITA (kg ó litros por individuo)Infusiones&gt;500MIL</v>
      </c>
      <c r="B3586" s="12" t="s">
        <v>120</v>
      </c>
      <c r="C3586" s="12" t="s">
        <v>128</v>
      </c>
      <c r="D3586" s="12" t="s">
        <v>16</v>
      </c>
      <c r="E3586" s="13">
        <v>0.64922571235064119</v>
      </c>
      <c r="F3586" s="13">
        <v>0.33028015000316185</v>
      </c>
      <c r="G3586" s="13">
        <v>0.33299589462482565</v>
      </c>
      <c r="H3586" s="13">
        <v>0.43956925145141978</v>
      </c>
      <c r="I3586" s="13">
        <v>0</v>
      </c>
      <c r="J3586" s="13">
        <v>0</v>
      </c>
      <c r="K3586" s="13">
        <v>0</v>
      </c>
      <c r="L3586" s="13">
        <v>0</v>
      </c>
      <c r="M3586" s="13">
        <v>0</v>
      </c>
      <c r="N3586" s="13"/>
      <c r="O3586" s="13"/>
    </row>
    <row r="3587" spans="1:15" x14ac:dyDescent="0.35">
      <c r="A3587" s="12" t="str">
        <f t="shared" si="55"/>
        <v>CONSUMO PER CAPITA (kg ó litros por individuo)InfusionesDE 15 A 19 AÑOS</v>
      </c>
      <c r="B3587" s="12" t="s">
        <v>120</v>
      </c>
      <c r="C3587" s="12" t="s">
        <v>128</v>
      </c>
      <c r="D3587" s="12" t="s">
        <v>39</v>
      </c>
      <c r="E3587" s="13">
        <v>7.7107247053258512E-2</v>
      </c>
      <c r="F3587" s="13">
        <v>0.11502682476719121</v>
      </c>
      <c r="G3587" s="13">
        <v>0.10920222377338705</v>
      </c>
      <c r="H3587" s="13">
        <v>1.6571165985784505E-2</v>
      </c>
      <c r="I3587" s="13">
        <v>0</v>
      </c>
      <c r="J3587" s="13">
        <v>0</v>
      </c>
      <c r="K3587" s="13">
        <v>0</v>
      </c>
      <c r="L3587" s="13">
        <v>0</v>
      </c>
      <c r="M3587" s="13">
        <v>0</v>
      </c>
      <c r="N3587" s="13"/>
      <c r="O3587" s="13"/>
    </row>
    <row r="3588" spans="1:15" x14ac:dyDescent="0.35">
      <c r="A3588" s="12" t="str">
        <f t="shared" ref="A3588:A3651" si="56">B3588&amp;C3588&amp;D3588</f>
        <v>CONSUMO PER CAPITA (kg ó litros por individuo)InfusionesDE 20 A 24 AÑOS</v>
      </c>
      <c r="B3588" s="12" t="s">
        <v>120</v>
      </c>
      <c r="C3588" s="12" t="s">
        <v>128</v>
      </c>
      <c r="D3588" s="12" t="s">
        <v>40</v>
      </c>
      <c r="E3588" s="13">
        <v>0.17323120526043126</v>
      </c>
      <c r="F3588" s="13">
        <v>8.94361031789528E-2</v>
      </c>
      <c r="G3588" s="13">
        <v>0.10310097493972943</v>
      </c>
      <c r="H3588" s="13">
        <v>0.14771474431462467</v>
      </c>
      <c r="I3588" s="13">
        <v>0</v>
      </c>
      <c r="J3588" s="13">
        <v>0</v>
      </c>
      <c r="K3588" s="13">
        <v>0</v>
      </c>
      <c r="L3588" s="13">
        <v>0</v>
      </c>
      <c r="M3588" s="13">
        <v>0</v>
      </c>
      <c r="N3588" s="13"/>
      <c r="O3588" s="13"/>
    </row>
    <row r="3589" spans="1:15" x14ac:dyDescent="0.35">
      <c r="A3589" s="12" t="str">
        <f t="shared" si="56"/>
        <v>CONSUMO PER CAPITA (kg ó litros por individuo)InfusionesDE 25 A 34 AÑOS</v>
      </c>
      <c r="B3589" s="12" t="s">
        <v>120</v>
      </c>
      <c r="C3589" s="12" t="s">
        <v>128</v>
      </c>
      <c r="D3589" s="12" t="s">
        <v>41</v>
      </c>
      <c r="E3589" s="13">
        <v>0.33946919199944431</v>
      </c>
      <c r="F3589" s="13">
        <v>0.2430164081986754</v>
      </c>
      <c r="G3589" s="13">
        <v>0.23136543797373665</v>
      </c>
      <c r="H3589" s="13">
        <v>0.30996921334449845</v>
      </c>
      <c r="I3589" s="13">
        <v>0</v>
      </c>
      <c r="J3589" s="13">
        <v>0</v>
      </c>
      <c r="K3589" s="13">
        <v>0</v>
      </c>
      <c r="L3589" s="13">
        <v>0</v>
      </c>
      <c r="M3589" s="13">
        <v>0</v>
      </c>
      <c r="N3589" s="13"/>
      <c r="O3589" s="13"/>
    </row>
    <row r="3590" spans="1:15" x14ac:dyDescent="0.35">
      <c r="A3590" s="12" t="str">
        <f t="shared" si="56"/>
        <v>CONSUMO PER CAPITA (kg ó litros por individuo)InfusionesDE 35 A 49 AÑOS</v>
      </c>
      <c r="B3590" s="12" t="s">
        <v>120</v>
      </c>
      <c r="C3590" s="12" t="s">
        <v>128</v>
      </c>
      <c r="D3590" s="12" t="s">
        <v>42</v>
      </c>
      <c r="E3590" s="13">
        <v>0.65447404990298685</v>
      </c>
      <c r="F3590" s="13">
        <v>0.27568542603528756</v>
      </c>
      <c r="G3590" s="13">
        <v>0.32459204426951477</v>
      </c>
      <c r="H3590" s="13">
        <v>0.32623390244449529</v>
      </c>
      <c r="I3590" s="13">
        <v>0</v>
      </c>
      <c r="J3590" s="13">
        <v>0</v>
      </c>
      <c r="K3590" s="13">
        <v>0</v>
      </c>
      <c r="L3590" s="13">
        <v>0</v>
      </c>
      <c r="M3590" s="13">
        <v>0</v>
      </c>
      <c r="N3590" s="13"/>
      <c r="O3590" s="13"/>
    </row>
    <row r="3591" spans="1:15" x14ac:dyDescent="0.35">
      <c r="A3591" s="12" t="str">
        <f t="shared" si="56"/>
        <v>CONSUMO PER CAPITA (kg ó litros por individuo)InfusionesDE 50 A 59 AÑOS</v>
      </c>
      <c r="B3591" s="12" t="s">
        <v>120</v>
      </c>
      <c r="C3591" s="12" t="s">
        <v>128</v>
      </c>
      <c r="D3591" s="12" t="s">
        <v>43</v>
      </c>
      <c r="E3591" s="13">
        <v>0.75321663922872617</v>
      </c>
      <c r="F3591" s="13">
        <v>0.43041795297942881</v>
      </c>
      <c r="G3591" s="13">
        <v>0.42506610185176719</v>
      </c>
      <c r="H3591" s="13">
        <v>0.51956770109271144</v>
      </c>
      <c r="I3591" s="13">
        <v>0</v>
      </c>
      <c r="J3591" s="13">
        <v>0</v>
      </c>
      <c r="K3591" s="13">
        <v>0</v>
      </c>
      <c r="L3591" s="13">
        <v>0</v>
      </c>
      <c r="M3591" s="13">
        <v>0</v>
      </c>
      <c r="N3591" s="13"/>
      <c r="O3591" s="13"/>
    </row>
    <row r="3592" spans="1:15" x14ac:dyDescent="0.35">
      <c r="A3592" s="12" t="str">
        <f t="shared" si="56"/>
        <v>CONSUMO PER CAPITA (kg ó litros por individuo)InfusionesDE 60 A 75 AÑOS</v>
      </c>
      <c r="B3592" s="12" t="s">
        <v>120</v>
      </c>
      <c r="C3592" s="12" t="s">
        <v>128</v>
      </c>
      <c r="D3592" s="12" t="s">
        <v>44</v>
      </c>
      <c r="E3592" s="13">
        <v>0.9877881831593931</v>
      </c>
      <c r="F3592" s="13">
        <v>0.44246212078660063</v>
      </c>
      <c r="G3592" s="13">
        <v>0.47814999964069532</v>
      </c>
      <c r="H3592" s="13">
        <v>0.59634884623663331</v>
      </c>
      <c r="I3592" s="13">
        <v>0</v>
      </c>
      <c r="J3592" s="13">
        <v>0</v>
      </c>
      <c r="K3592" s="13">
        <v>0</v>
      </c>
      <c r="L3592" s="13">
        <v>0</v>
      </c>
      <c r="M3592" s="13">
        <v>0</v>
      </c>
      <c r="N3592" s="13"/>
      <c r="O3592" s="13"/>
    </row>
    <row r="3593" spans="1:15" x14ac:dyDescent="0.35">
      <c r="A3593" s="12" t="str">
        <f t="shared" si="56"/>
        <v>CONSUMO PER CAPITA (kg ó litros por individuo)InfusionesALTA Y MEDIA ALTA</v>
      </c>
      <c r="B3593" s="12" t="s">
        <v>120</v>
      </c>
      <c r="C3593" s="12" t="s">
        <v>128</v>
      </c>
      <c r="D3593" s="12" t="s">
        <v>17</v>
      </c>
      <c r="E3593" s="13">
        <v>0.74575834826974241</v>
      </c>
      <c r="F3593" s="13">
        <v>0.38348061961337987</v>
      </c>
      <c r="G3593" s="13">
        <v>0.41027889014424795</v>
      </c>
      <c r="H3593" s="13">
        <v>0.38377452509273668</v>
      </c>
      <c r="I3593" s="13">
        <v>0</v>
      </c>
      <c r="J3593" s="13">
        <v>0</v>
      </c>
      <c r="K3593" s="13">
        <v>0</v>
      </c>
      <c r="L3593" s="13">
        <v>0</v>
      </c>
      <c r="M3593" s="13">
        <v>0</v>
      </c>
      <c r="N3593" s="13"/>
      <c r="O3593" s="13"/>
    </row>
    <row r="3594" spans="1:15" x14ac:dyDescent="0.35">
      <c r="A3594" s="12" t="str">
        <f t="shared" si="56"/>
        <v>CONSUMO PER CAPITA (kg ó litros por individuo)InfusionesMEDIA</v>
      </c>
      <c r="B3594" s="12" t="s">
        <v>120</v>
      </c>
      <c r="C3594" s="12" t="s">
        <v>128</v>
      </c>
      <c r="D3594" s="12" t="s">
        <v>18</v>
      </c>
      <c r="E3594" s="13">
        <v>0.74391471536122666</v>
      </c>
      <c r="F3594" s="13">
        <v>0.36146485538152068</v>
      </c>
      <c r="G3594" s="13">
        <v>0.34936605356585487</v>
      </c>
      <c r="H3594" s="13">
        <v>0.46636859789670981</v>
      </c>
      <c r="I3594" s="13">
        <v>0</v>
      </c>
      <c r="J3594" s="13">
        <v>0</v>
      </c>
      <c r="K3594" s="13">
        <v>0</v>
      </c>
      <c r="L3594" s="13">
        <v>0</v>
      </c>
      <c r="M3594" s="13">
        <v>0</v>
      </c>
      <c r="N3594" s="13"/>
      <c r="O3594" s="13"/>
    </row>
    <row r="3595" spans="1:15" x14ac:dyDescent="0.35">
      <c r="A3595" s="12" t="str">
        <f t="shared" si="56"/>
        <v>CONSUMO PER CAPITA (kg ó litros por individuo)InfusionesMEDIA BAJA</v>
      </c>
      <c r="B3595" s="12" t="s">
        <v>120</v>
      </c>
      <c r="C3595" s="12" t="s">
        <v>128</v>
      </c>
      <c r="D3595" s="12" t="s">
        <v>19</v>
      </c>
      <c r="E3595" s="13">
        <v>0.51311739183104554</v>
      </c>
      <c r="F3595" s="13">
        <v>0.2483542701566461</v>
      </c>
      <c r="G3595" s="13">
        <v>0.27221198785856493</v>
      </c>
      <c r="H3595" s="13">
        <v>0.33020692396448975</v>
      </c>
      <c r="I3595" s="13">
        <v>0</v>
      </c>
      <c r="J3595" s="13">
        <v>0</v>
      </c>
      <c r="K3595" s="13">
        <v>0</v>
      </c>
      <c r="L3595" s="13">
        <v>0</v>
      </c>
      <c r="M3595" s="13">
        <v>0</v>
      </c>
      <c r="N3595" s="13"/>
      <c r="O3595" s="13"/>
    </row>
    <row r="3596" spans="1:15" x14ac:dyDescent="0.35">
      <c r="A3596" s="12" t="str">
        <f t="shared" si="56"/>
        <v>CONSUMO PER CAPITA (kg ó litros por individuo)InfusionesBAJA</v>
      </c>
      <c r="B3596" s="12" t="s">
        <v>120</v>
      </c>
      <c r="C3596" s="12" t="s">
        <v>128</v>
      </c>
      <c r="D3596" s="12" t="s">
        <v>20</v>
      </c>
      <c r="E3596" s="13">
        <v>0.47790754235115424</v>
      </c>
      <c r="F3596" s="13">
        <v>0.25401687114358501</v>
      </c>
      <c r="G3596" s="13">
        <v>0.32042520098182825</v>
      </c>
      <c r="H3596" s="13">
        <v>0.35454490197381927</v>
      </c>
      <c r="I3596" s="13">
        <v>0</v>
      </c>
      <c r="J3596" s="13">
        <v>0</v>
      </c>
      <c r="K3596" s="13">
        <v>0</v>
      </c>
      <c r="L3596" s="13">
        <v>0</v>
      </c>
      <c r="M3596" s="13">
        <v>0</v>
      </c>
      <c r="N3596" s="13"/>
      <c r="O3596" s="13"/>
    </row>
    <row r="3597" spans="1:15" x14ac:dyDescent="0.35">
      <c r="A3597" s="12" t="str">
        <f t="shared" si="56"/>
        <v>CONSUMO PER CAPITA (kg ó litros por individuo)InfusionesHOMBRE</v>
      </c>
      <c r="B3597" s="12" t="s">
        <v>120</v>
      </c>
      <c r="C3597" s="12" t="s">
        <v>128</v>
      </c>
      <c r="D3597" s="12" t="s">
        <v>21</v>
      </c>
      <c r="E3597" s="13">
        <v>0.58453006336777968</v>
      </c>
      <c r="F3597" s="13">
        <v>0.29874913652911939</v>
      </c>
      <c r="G3597" s="13">
        <v>0.29881109500060632</v>
      </c>
      <c r="H3597" s="13">
        <v>0.35637022332555574</v>
      </c>
      <c r="I3597" s="13">
        <v>0</v>
      </c>
      <c r="J3597" s="13">
        <v>0</v>
      </c>
      <c r="K3597" s="13">
        <v>0</v>
      </c>
      <c r="L3597" s="13">
        <v>0</v>
      </c>
      <c r="M3597" s="13">
        <v>0</v>
      </c>
      <c r="N3597" s="13"/>
      <c r="O3597" s="13"/>
    </row>
    <row r="3598" spans="1:15" x14ac:dyDescent="0.35">
      <c r="A3598" s="12" t="str">
        <f t="shared" si="56"/>
        <v>CONSUMO PER CAPITA (kg ó litros por individuo)InfusionesMUJER</v>
      </c>
      <c r="B3598" s="12" t="s">
        <v>120</v>
      </c>
      <c r="C3598" s="12" t="s">
        <v>128</v>
      </c>
      <c r="D3598" s="12" t="s">
        <v>22</v>
      </c>
      <c r="E3598" s="13">
        <v>0.67951052466543538</v>
      </c>
      <c r="F3598" s="13">
        <v>0.33221852129197488</v>
      </c>
      <c r="G3598" s="13">
        <v>0.37379062551602316</v>
      </c>
      <c r="H3598" s="13">
        <v>0.42573861548349384</v>
      </c>
      <c r="I3598" s="13">
        <v>0</v>
      </c>
      <c r="J3598" s="13">
        <v>0</v>
      </c>
      <c r="K3598" s="13">
        <v>0</v>
      </c>
      <c r="L3598" s="13">
        <v>0</v>
      </c>
      <c r="M3598" s="13">
        <v>0</v>
      </c>
      <c r="N3598" s="13"/>
      <c r="O3598" s="13"/>
    </row>
    <row r="3599" spans="1:15" x14ac:dyDescent="0.35">
      <c r="A3599" s="12" t="str">
        <f t="shared" si="56"/>
        <v>CONSUMO PER CAPITA (kg ó litros por individuo)Resto Bebidas CalienteT.ESPAÑA</v>
      </c>
      <c r="B3599" s="12" t="s">
        <v>120</v>
      </c>
      <c r="C3599" s="12" t="s">
        <v>129</v>
      </c>
      <c r="D3599" s="12" t="s">
        <v>36</v>
      </c>
      <c r="E3599" s="13">
        <v>0.34956703804247874</v>
      </c>
      <c r="F3599" s="13">
        <v>0.20311717583215411</v>
      </c>
      <c r="G3599" s="13">
        <v>0.22985890500625294</v>
      </c>
      <c r="H3599" s="13">
        <v>0.30052969907753563</v>
      </c>
      <c r="I3599" s="13">
        <v>0</v>
      </c>
      <c r="J3599" s="13">
        <v>0</v>
      </c>
      <c r="K3599" s="13">
        <v>0</v>
      </c>
      <c r="L3599" s="13">
        <v>0</v>
      </c>
      <c r="M3599" s="13">
        <v>0</v>
      </c>
      <c r="N3599" s="13"/>
      <c r="O3599" s="13"/>
    </row>
    <row r="3600" spans="1:15" x14ac:dyDescent="0.35">
      <c r="A3600" s="12" t="str">
        <f t="shared" si="56"/>
        <v>CONSUMO PER CAPITA (kg ó litros por individuo)Resto Bebidas CalienteBCN AM</v>
      </c>
      <c r="B3600" s="12" t="s">
        <v>120</v>
      </c>
      <c r="C3600" s="12" t="s">
        <v>129</v>
      </c>
      <c r="D3600" s="12" t="s">
        <v>1</v>
      </c>
      <c r="E3600" s="13">
        <v>0.4398860384228957</v>
      </c>
      <c r="F3600" s="13">
        <v>0.23468991245440157</v>
      </c>
      <c r="G3600" s="13">
        <v>0.28278662952286537</v>
      </c>
      <c r="H3600" s="13">
        <v>0.35455392398112634</v>
      </c>
      <c r="I3600" s="13">
        <v>0</v>
      </c>
      <c r="J3600" s="13">
        <v>0</v>
      </c>
      <c r="K3600" s="13">
        <v>0</v>
      </c>
      <c r="L3600" s="13">
        <v>0</v>
      </c>
      <c r="M3600" s="13">
        <v>0</v>
      </c>
      <c r="N3600" s="13"/>
      <c r="O3600" s="13"/>
    </row>
    <row r="3601" spans="1:15" x14ac:dyDescent="0.35">
      <c r="A3601" s="12" t="str">
        <f t="shared" si="56"/>
        <v>CONSUMO PER CAPITA (kg ó litros por individuo)Resto Bebidas CalienteREST.CAT ARAGON</v>
      </c>
      <c r="B3601" s="12" t="s">
        <v>120</v>
      </c>
      <c r="C3601" s="12" t="s">
        <v>129</v>
      </c>
      <c r="D3601" s="12" t="s">
        <v>2</v>
      </c>
      <c r="E3601" s="13">
        <v>0.3396124577974623</v>
      </c>
      <c r="F3601" s="13">
        <v>0.20210951234019586</v>
      </c>
      <c r="G3601" s="13">
        <v>0.21717215930592379</v>
      </c>
      <c r="H3601" s="13">
        <v>0.31993042896907603</v>
      </c>
      <c r="I3601" s="13">
        <v>0</v>
      </c>
      <c r="J3601" s="13">
        <v>0</v>
      </c>
      <c r="K3601" s="13">
        <v>0</v>
      </c>
      <c r="L3601" s="13">
        <v>0</v>
      </c>
      <c r="M3601" s="13">
        <v>0</v>
      </c>
      <c r="N3601" s="13"/>
      <c r="O3601" s="13"/>
    </row>
    <row r="3602" spans="1:15" x14ac:dyDescent="0.35">
      <c r="A3602" s="12" t="str">
        <f t="shared" si="56"/>
        <v>CONSUMO PER CAPITA (kg ó litros por individuo)Resto Bebidas CalienteLEVANTE</v>
      </c>
      <c r="B3602" s="12" t="s">
        <v>120</v>
      </c>
      <c r="C3602" s="12" t="s">
        <v>129</v>
      </c>
      <c r="D3602" s="12" t="s">
        <v>3</v>
      </c>
      <c r="E3602" s="13">
        <v>0.3142084736407405</v>
      </c>
      <c r="F3602" s="13">
        <v>0.20414488887101712</v>
      </c>
      <c r="G3602" s="13">
        <v>0.23665928721144464</v>
      </c>
      <c r="H3602" s="13">
        <v>0.34199489597599431</v>
      </c>
      <c r="I3602" s="13">
        <v>0</v>
      </c>
      <c r="J3602" s="13">
        <v>0</v>
      </c>
      <c r="K3602" s="13">
        <v>0</v>
      </c>
      <c r="L3602" s="13">
        <v>0</v>
      </c>
      <c r="M3602" s="13">
        <v>0</v>
      </c>
      <c r="N3602" s="13"/>
      <c r="O3602" s="13"/>
    </row>
    <row r="3603" spans="1:15" x14ac:dyDescent="0.35">
      <c r="A3603" s="12" t="str">
        <f t="shared" si="56"/>
        <v>CONSUMO PER CAPITA (kg ó litros por individuo)Resto Bebidas CalienteANDALUCIA</v>
      </c>
      <c r="B3603" s="12" t="s">
        <v>120</v>
      </c>
      <c r="C3603" s="12" t="s">
        <v>129</v>
      </c>
      <c r="D3603" s="12" t="s">
        <v>4</v>
      </c>
      <c r="E3603" s="13">
        <v>0.362966253276228</v>
      </c>
      <c r="F3603" s="13">
        <v>0.23418612641930084</v>
      </c>
      <c r="G3603" s="13">
        <v>0.25674699150809793</v>
      </c>
      <c r="H3603" s="13">
        <v>0.29567423558247519</v>
      </c>
      <c r="I3603" s="13">
        <v>0</v>
      </c>
      <c r="J3603" s="13">
        <v>0</v>
      </c>
      <c r="K3603" s="13">
        <v>0</v>
      </c>
      <c r="L3603" s="13">
        <v>0</v>
      </c>
      <c r="M3603" s="13">
        <v>0</v>
      </c>
      <c r="N3603" s="13"/>
      <c r="O3603" s="13"/>
    </row>
    <row r="3604" spans="1:15" x14ac:dyDescent="0.35">
      <c r="A3604" s="12" t="str">
        <f t="shared" si="56"/>
        <v>CONSUMO PER CAPITA (kg ó litros por individuo)Resto Bebidas CalienteMDD AM</v>
      </c>
      <c r="B3604" s="12" t="s">
        <v>120</v>
      </c>
      <c r="C3604" s="12" t="s">
        <v>129</v>
      </c>
      <c r="D3604" s="12" t="s">
        <v>5</v>
      </c>
      <c r="E3604" s="13">
        <v>0.38586854644354873</v>
      </c>
      <c r="F3604" s="13">
        <v>0.19950090120629263</v>
      </c>
      <c r="G3604" s="13">
        <v>0.21609799029222035</v>
      </c>
      <c r="H3604" s="13">
        <v>0.24403325163566403</v>
      </c>
      <c r="I3604" s="13">
        <v>0</v>
      </c>
      <c r="J3604" s="13">
        <v>0</v>
      </c>
      <c r="K3604" s="13">
        <v>0</v>
      </c>
      <c r="L3604" s="13">
        <v>0</v>
      </c>
      <c r="M3604" s="13">
        <v>0</v>
      </c>
      <c r="N3604" s="13"/>
      <c r="O3604" s="13"/>
    </row>
    <row r="3605" spans="1:15" x14ac:dyDescent="0.35">
      <c r="A3605" s="12" t="str">
        <f t="shared" si="56"/>
        <v>CONSUMO PER CAPITA (kg ó litros por individuo)Resto Bebidas CalienteRTO CENTRO</v>
      </c>
      <c r="B3605" s="12" t="s">
        <v>120</v>
      </c>
      <c r="C3605" s="12" t="s">
        <v>129</v>
      </c>
      <c r="D3605" s="12" t="s">
        <v>6</v>
      </c>
      <c r="E3605" s="13">
        <v>0.29107305508232062</v>
      </c>
      <c r="F3605" s="13">
        <v>0.19243050586413407</v>
      </c>
      <c r="G3605" s="13">
        <v>0.22279774359400986</v>
      </c>
      <c r="H3605" s="13">
        <v>0.25712331019271906</v>
      </c>
      <c r="I3605" s="13">
        <v>0</v>
      </c>
      <c r="J3605" s="13">
        <v>0</v>
      </c>
      <c r="K3605" s="13">
        <v>0</v>
      </c>
      <c r="L3605" s="13">
        <v>0</v>
      </c>
      <c r="M3605" s="13">
        <v>0</v>
      </c>
      <c r="N3605" s="13"/>
      <c r="O3605" s="13"/>
    </row>
    <row r="3606" spans="1:15" x14ac:dyDescent="0.35">
      <c r="A3606" s="12" t="str">
        <f t="shared" si="56"/>
        <v>CONSUMO PER CAPITA (kg ó litros por individuo)Resto Bebidas CalienteNORTE-CENTRO</v>
      </c>
      <c r="B3606" s="12" t="s">
        <v>120</v>
      </c>
      <c r="C3606" s="12" t="s">
        <v>129</v>
      </c>
      <c r="D3606" s="12" t="s">
        <v>7</v>
      </c>
      <c r="E3606" s="13">
        <v>0.26365377949002072</v>
      </c>
      <c r="F3606" s="13">
        <v>0.14830017543579027</v>
      </c>
      <c r="G3606" s="13">
        <v>0.16515394088216345</v>
      </c>
      <c r="H3606" s="13">
        <v>0.25122685216365087</v>
      </c>
      <c r="I3606" s="13">
        <v>0</v>
      </c>
      <c r="J3606" s="13">
        <v>0</v>
      </c>
      <c r="K3606" s="13">
        <v>0</v>
      </c>
      <c r="L3606" s="13">
        <v>0</v>
      </c>
      <c r="M3606" s="13">
        <v>0</v>
      </c>
      <c r="N3606" s="13"/>
      <c r="O3606" s="13"/>
    </row>
    <row r="3607" spans="1:15" x14ac:dyDescent="0.35">
      <c r="A3607" s="12" t="str">
        <f t="shared" si="56"/>
        <v>CONSUMO PER CAPITA (kg ó litros por individuo)Resto Bebidas CalienteNOROESTE</v>
      </c>
      <c r="B3607" s="12" t="s">
        <v>120</v>
      </c>
      <c r="C3607" s="12" t="s">
        <v>129</v>
      </c>
      <c r="D3607" s="12" t="s">
        <v>8</v>
      </c>
      <c r="E3607" s="13">
        <v>0.39525856134605841</v>
      </c>
      <c r="F3607" s="13">
        <v>0.17380172038342356</v>
      </c>
      <c r="G3607" s="13">
        <v>0.21612244786904486</v>
      </c>
      <c r="H3607" s="13">
        <v>0.33747566605991564</v>
      </c>
      <c r="I3607" s="13">
        <v>0</v>
      </c>
      <c r="J3607" s="13">
        <v>0</v>
      </c>
      <c r="K3607" s="13">
        <v>0</v>
      </c>
      <c r="L3607" s="13">
        <v>0</v>
      </c>
      <c r="M3607" s="13">
        <v>0</v>
      </c>
      <c r="N3607" s="13"/>
      <c r="O3607" s="13"/>
    </row>
    <row r="3608" spans="1:15" x14ac:dyDescent="0.35">
      <c r="A3608" s="12" t="str">
        <f t="shared" si="56"/>
        <v>CONSUMO PER CAPITA (kg ó litros por individuo)Resto Bebidas Caliente&lt;2MIL</v>
      </c>
      <c r="B3608" s="12" t="s">
        <v>120</v>
      </c>
      <c r="C3608" s="12" t="s">
        <v>129</v>
      </c>
      <c r="D3608" s="12" t="s">
        <v>9</v>
      </c>
      <c r="E3608" s="13">
        <v>0.34604915645784889</v>
      </c>
      <c r="F3608" s="13">
        <v>0.18438083729689511</v>
      </c>
      <c r="G3608" s="13">
        <v>0.23761834174381402</v>
      </c>
      <c r="H3608" s="13">
        <v>0.26914162961931987</v>
      </c>
      <c r="I3608" s="13">
        <v>0</v>
      </c>
      <c r="J3608" s="13">
        <v>0</v>
      </c>
      <c r="K3608" s="13">
        <v>0</v>
      </c>
      <c r="L3608" s="13">
        <v>0</v>
      </c>
      <c r="M3608" s="13">
        <v>0</v>
      </c>
      <c r="N3608" s="13"/>
      <c r="O3608" s="13"/>
    </row>
    <row r="3609" spans="1:15" x14ac:dyDescent="0.35">
      <c r="A3609" s="12" t="str">
        <f t="shared" si="56"/>
        <v>CONSUMO PER CAPITA (kg ó litros por individuo)Resto Bebidas Caliente2-5MIL</v>
      </c>
      <c r="B3609" s="12" t="s">
        <v>120</v>
      </c>
      <c r="C3609" s="12" t="s">
        <v>129</v>
      </c>
      <c r="D3609" s="12" t="s">
        <v>10</v>
      </c>
      <c r="E3609" s="13">
        <v>0.29445417961793796</v>
      </c>
      <c r="F3609" s="13">
        <v>0.12879136516440201</v>
      </c>
      <c r="G3609" s="13">
        <v>0.15137952953618763</v>
      </c>
      <c r="H3609" s="13">
        <v>0.21466126462075422</v>
      </c>
      <c r="I3609" s="13">
        <v>0</v>
      </c>
      <c r="J3609" s="13">
        <v>0</v>
      </c>
      <c r="K3609" s="13">
        <v>0</v>
      </c>
      <c r="L3609" s="13">
        <v>0</v>
      </c>
      <c r="M3609" s="13">
        <v>0</v>
      </c>
      <c r="N3609" s="13"/>
      <c r="O3609" s="13"/>
    </row>
    <row r="3610" spans="1:15" x14ac:dyDescent="0.35">
      <c r="A3610" s="12" t="str">
        <f t="shared" si="56"/>
        <v>CONSUMO PER CAPITA (kg ó litros por individuo)Resto Bebidas Caliente5-10MIL</v>
      </c>
      <c r="B3610" s="12" t="s">
        <v>120</v>
      </c>
      <c r="C3610" s="12" t="s">
        <v>129</v>
      </c>
      <c r="D3610" s="12" t="s">
        <v>11</v>
      </c>
      <c r="E3610" s="13">
        <v>0.27186857975550605</v>
      </c>
      <c r="F3610" s="13">
        <v>0.15748556486533608</v>
      </c>
      <c r="G3610" s="13">
        <v>0.13935653924072511</v>
      </c>
      <c r="H3610" s="13">
        <v>0.19344179629669506</v>
      </c>
      <c r="I3610" s="13">
        <v>0</v>
      </c>
      <c r="J3610" s="13">
        <v>0</v>
      </c>
      <c r="K3610" s="13">
        <v>0</v>
      </c>
      <c r="L3610" s="13">
        <v>0</v>
      </c>
      <c r="M3610" s="13">
        <v>0</v>
      </c>
      <c r="N3610" s="13"/>
      <c r="O3610" s="13"/>
    </row>
    <row r="3611" spans="1:15" x14ac:dyDescent="0.35">
      <c r="A3611" s="12" t="str">
        <f t="shared" si="56"/>
        <v>CONSUMO PER CAPITA (kg ó litros por individuo)Resto Bebidas Caliente10-30MIL</v>
      </c>
      <c r="B3611" s="12" t="s">
        <v>120</v>
      </c>
      <c r="C3611" s="12" t="s">
        <v>129</v>
      </c>
      <c r="D3611" s="12" t="s">
        <v>12</v>
      </c>
      <c r="E3611" s="13">
        <v>0.27598577390787132</v>
      </c>
      <c r="F3611" s="13">
        <v>0.18724821374675621</v>
      </c>
      <c r="G3611" s="13">
        <v>0.18845312024100638</v>
      </c>
      <c r="H3611" s="13">
        <v>0.27635798919298354</v>
      </c>
      <c r="I3611" s="13">
        <v>0</v>
      </c>
      <c r="J3611" s="13">
        <v>0</v>
      </c>
      <c r="K3611" s="13">
        <v>0</v>
      </c>
      <c r="L3611" s="13">
        <v>0</v>
      </c>
      <c r="M3611" s="13">
        <v>0</v>
      </c>
      <c r="N3611" s="13"/>
      <c r="O3611" s="13"/>
    </row>
    <row r="3612" spans="1:15" x14ac:dyDescent="0.35">
      <c r="A3612" s="12" t="str">
        <f t="shared" si="56"/>
        <v>CONSUMO PER CAPITA (kg ó litros por individuo)Resto Bebidas Caliente30-100MIL</v>
      </c>
      <c r="B3612" s="12" t="s">
        <v>120</v>
      </c>
      <c r="C3612" s="12" t="s">
        <v>129</v>
      </c>
      <c r="D3612" s="12" t="s">
        <v>13</v>
      </c>
      <c r="E3612" s="13">
        <v>0.40474819887573055</v>
      </c>
      <c r="F3612" s="13">
        <v>0.25349802879458394</v>
      </c>
      <c r="G3612" s="13">
        <v>0.31209392724633678</v>
      </c>
      <c r="H3612" s="13">
        <v>0.41161160447330641</v>
      </c>
      <c r="I3612" s="13">
        <v>0</v>
      </c>
      <c r="J3612" s="13">
        <v>0</v>
      </c>
      <c r="K3612" s="13">
        <v>0</v>
      </c>
      <c r="L3612" s="13">
        <v>0</v>
      </c>
      <c r="M3612" s="13">
        <v>0</v>
      </c>
      <c r="N3612" s="13"/>
      <c r="O3612" s="13"/>
    </row>
    <row r="3613" spans="1:15" x14ac:dyDescent="0.35">
      <c r="A3613" s="12" t="str">
        <f t="shared" si="56"/>
        <v>CONSUMO PER CAPITA (kg ó litros por individuo)Resto Bebidas Caliente100-200MIL</v>
      </c>
      <c r="B3613" s="12" t="s">
        <v>120</v>
      </c>
      <c r="C3613" s="12" t="s">
        <v>129</v>
      </c>
      <c r="D3613" s="12" t="s">
        <v>14</v>
      </c>
      <c r="E3613" s="13">
        <v>0.36044985374016852</v>
      </c>
      <c r="F3613" s="13">
        <v>0.22897715547046354</v>
      </c>
      <c r="G3613" s="13">
        <v>0.27771228543152421</v>
      </c>
      <c r="H3613" s="13">
        <v>0.33615125520651451</v>
      </c>
      <c r="I3613" s="13">
        <v>0</v>
      </c>
      <c r="J3613" s="13">
        <v>0</v>
      </c>
      <c r="K3613" s="13">
        <v>0</v>
      </c>
      <c r="L3613" s="13">
        <v>0</v>
      </c>
      <c r="M3613" s="13">
        <v>0</v>
      </c>
      <c r="N3613" s="13"/>
      <c r="O3613" s="13"/>
    </row>
    <row r="3614" spans="1:15" x14ac:dyDescent="0.35">
      <c r="A3614" s="12" t="str">
        <f t="shared" si="56"/>
        <v>CONSUMO PER CAPITA (kg ó litros por individuo)Resto Bebidas Caliente200-500MIL</v>
      </c>
      <c r="B3614" s="12" t="s">
        <v>120</v>
      </c>
      <c r="C3614" s="12" t="s">
        <v>129</v>
      </c>
      <c r="D3614" s="12" t="s">
        <v>15</v>
      </c>
      <c r="E3614" s="13">
        <v>0.32980448993122152</v>
      </c>
      <c r="F3614" s="13">
        <v>0.16595031805720029</v>
      </c>
      <c r="G3614" s="13">
        <v>0.21501498641449104</v>
      </c>
      <c r="H3614" s="13">
        <v>0.31125464676652581</v>
      </c>
      <c r="I3614" s="13">
        <v>0</v>
      </c>
      <c r="J3614" s="13">
        <v>0</v>
      </c>
      <c r="K3614" s="13">
        <v>0</v>
      </c>
      <c r="L3614" s="13">
        <v>0</v>
      </c>
      <c r="M3614" s="13">
        <v>0</v>
      </c>
      <c r="N3614" s="13"/>
      <c r="O3614" s="13"/>
    </row>
    <row r="3615" spans="1:15" x14ac:dyDescent="0.35">
      <c r="A3615" s="12" t="str">
        <f t="shared" si="56"/>
        <v>CONSUMO PER CAPITA (kg ó litros por individuo)Resto Bebidas Caliente&gt;500MIL</v>
      </c>
      <c r="B3615" s="12" t="s">
        <v>120</v>
      </c>
      <c r="C3615" s="12" t="s">
        <v>129</v>
      </c>
      <c r="D3615" s="12" t="s">
        <v>16</v>
      </c>
      <c r="E3615" s="13">
        <v>0.4320117096295461</v>
      </c>
      <c r="F3615" s="13">
        <v>0.22994401111424537</v>
      </c>
      <c r="G3615" s="13">
        <v>0.23108326437819471</v>
      </c>
      <c r="H3615" s="13">
        <v>0.26317430969293687</v>
      </c>
      <c r="I3615" s="13">
        <v>0</v>
      </c>
      <c r="J3615" s="13">
        <v>0</v>
      </c>
      <c r="K3615" s="13">
        <v>0</v>
      </c>
      <c r="L3615" s="13">
        <v>0</v>
      </c>
      <c r="M3615" s="13">
        <v>0</v>
      </c>
      <c r="N3615" s="13"/>
      <c r="O3615" s="13"/>
    </row>
    <row r="3616" spans="1:15" x14ac:dyDescent="0.35">
      <c r="A3616" s="12" t="str">
        <f t="shared" si="56"/>
        <v>CONSUMO PER CAPITA (kg ó litros por individuo)Resto Bebidas CalienteDE 15 A 19 AÑOS</v>
      </c>
      <c r="B3616" s="12" t="s">
        <v>120</v>
      </c>
      <c r="C3616" s="12" t="s">
        <v>129</v>
      </c>
      <c r="D3616" s="12" t="s">
        <v>39</v>
      </c>
      <c r="E3616" s="13">
        <v>0.14289982536178408</v>
      </c>
      <c r="F3616" s="13">
        <v>9.2636383306104561E-2</v>
      </c>
      <c r="G3616" s="13">
        <v>6.6230585877438269E-2</v>
      </c>
      <c r="H3616" s="13">
        <v>9.0233735610306495E-2</v>
      </c>
      <c r="I3616" s="13">
        <v>0</v>
      </c>
      <c r="J3616" s="13">
        <v>0</v>
      </c>
      <c r="K3616" s="13">
        <v>0</v>
      </c>
      <c r="L3616" s="13">
        <v>0</v>
      </c>
      <c r="M3616" s="13">
        <v>0</v>
      </c>
      <c r="N3616" s="13"/>
      <c r="O3616" s="13"/>
    </row>
    <row r="3617" spans="1:15" x14ac:dyDescent="0.35">
      <c r="A3617" s="12" t="str">
        <f t="shared" si="56"/>
        <v>CONSUMO PER CAPITA (kg ó litros por individuo)Resto Bebidas CalienteDE 20 A 24 AÑOS</v>
      </c>
      <c r="B3617" s="12" t="s">
        <v>120</v>
      </c>
      <c r="C3617" s="12" t="s">
        <v>129</v>
      </c>
      <c r="D3617" s="12" t="s">
        <v>40</v>
      </c>
      <c r="E3617" s="13">
        <v>0.14775233048453126</v>
      </c>
      <c r="F3617" s="13">
        <v>9.6569081575193727E-2</v>
      </c>
      <c r="G3617" s="13">
        <v>0.12411472363991233</v>
      </c>
      <c r="H3617" s="13">
        <v>0.14498028963711562</v>
      </c>
      <c r="I3617" s="13">
        <v>0</v>
      </c>
      <c r="J3617" s="13">
        <v>0</v>
      </c>
      <c r="K3617" s="13">
        <v>0</v>
      </c>
      <c r="L3617" s="13">
        <v>0</v>
      </c>
      <c r="M3617" s="13">
        <v>0</v>
      </c>
      <c r="N3617" s="13"/>
      <c r="O3617" s="13"/>
    </row>
    <row r="3618" spans="1:15" x14ac:dyDescent="0.35">
      <c r="A3618" s="12" t="str">
        <f t="shared" si="56"/>
        <v>CONSUMO PER CAPITA (kg ó litros por individuo)Resto Bebidas CalienteDE 25 A 34 AÑOS</v>
      </c>
      <c r="B3618" s="12" t="s">
        <v>120</v>
      </c>
      <c r="C3618" s="12" t="s">
        <v>129</v>
      </c>
      <c r="D3618" s="12" t="s">
        <v>41</v>
      </c>
      <c r="E3618" s="13">
        <v>0.18902156388797439</v>
      </c>
      <c r="F3618" s="13">
        <v>0.10474127719971599</v>
      </c>
      <c r="G3618" s="13">
        <v>0.13652699616925701</v>
      </c>
      <c r="H3618" s="13">
        <v>0.1688272399351288</v>
      </c>
      <c r="I3618" s="13">
        <v>0</v>
      </c>
      <c r="J3618" s="13">
        <v>0</v>
      </c>
      <c r="K3618" s="13">
        <v>0</v>
      </c>
      <c r="L3618" s="13">
        <v>0</v>
      </c>
      <c r="M3618" s="13">
        <v>0</v>
      </c>
      <c r="N3618" s="13"/>
      <c r="O3618" s="13"/>
    </row>
    <row r="3619" spans="1:15" x14ac:dyDescent="0.35">
      <c r="A3619" s="12" t="str">
        <f t="shared" si="56"/>
        <v>CONSUMO PER CAPITA (kg ó litros por individuo)Resto Bebidas CalienteDE 35 A 49 AÑOS</v>
      </c>
      <c r="B3619" s="12" t="s">
        <v>120</v>
      </c>
      <c r="C3619" s="12" t="s">
        <v>129</v>
      </c>
      <c r="D3619" s="12" t="s">
        <v>42</v>
      </c>
      <c r="E3619" s="13">
        <v>0.34777518767400656</v>
      </c>
      <c r="F3619" s="13">
        <v>0.19508663537709076</v>
      </c>
      <c r="G3619" s="13">
        <v>0.23596009613860874</v>
      </c>
      <c r="H3619" s="13">
        <v>0.25286176729636456</v>
      </c>
      <c r="I3619" s="13">
        <v>0</v>
      </c>
      <c r="J3619" s="13">
        <v>0</v>
      </c>
      <c r="K3619" s="13">
        <v>0</v>
      </c>
      <c r="L3619" s="13">
        <v>0</v>
      </c>
      <c r="M3619" s="13">
        <v>0</v>
      </c>
      <c r="N3619" s="13"/>
      <c r="O3619" s="13"/>
    </row>
    <row r="3620" spans="1:15" x14ac:dyDescent="0.35">
      <c r="A3620" s="12" t="str">
        <f t="shared" si="56"/>
        <v>CONSUMO PER CAPITA (kg ó litros por individuo)Resto Bebidas CalienteDE 50 A 59 AÑOS</v>
      </c>
      <c r="B3620" s="12" t="s">
        <v>120</v>
      </c>
      <c r="C3620" s="12" t="s">
        <v>129</v>
      </c>
      <c r="D3620" s="12" t="s">
        <v>43</v>
      </c>
      <c r="E3620" s="13">
        <v>0.39102627632319265</v>
      </c>
      <c r="F3620" s="13">
        <v>0.2738019482901799</v>
      </c>
      <c r="G3620" s="13">
        <v>0.3121552732431403</v>
      </c>
      <c r="H3620" s="13">
        <v>0.34495202699482141</v>
      </c>
      <c r="I3620" s="13">
        <v>0</v>
      </c>
      <c r="J3620" s="13">
        <v>0</v>
      </c>
      <c r="K3620" s="13">
        <v>0</v>
      </c>
      <c r="L3620" s="13">
        <v>0</v>
      </c>
      <c r="M3620" s="13">
        <v>0</v>
      </c>
      <c r="N3620" s="13"/>
      <c r="O3620" s="13"/>
    </row>
    <row r="3621" spans="1:15" x14ac:dyDescent="0.35">
      <c r="A3621" s="12" t="str">
        <f t="shared" si="56"/>
        <v>CONSUMO PER CAPITA (kg ó litros por individuo)Resto Bebidas CalienteDE 60 A 75 AÑOS</v>
      </c>
      <c r="B3621" s="12" t="s">
        <v>120</v>
      </c>
      <c r="C3621" s="12" t="s">
        <v>129</v>
      </c>
      <c r="D3621" s="12" t="s">
        <v>44</v>
      </c>
      <c r="E3621" s="13">
        <v>0.54261927139960997</v>
      </c>
      <c r="F3621" s="13">
        <v>0.27983789860822833</v>
      </c>
      <c r="G3621" s="13">
        <v>0.28894231772088719</v>
      </c>
      <c r="H3621" s="13">
        <v>0.51252057928506578</v>
      </c>
      <c r="I3621" s="13">
        <v>0</v>
      </c>
      <c r="J3621" s="13">
        <v>0</v>
      </c>
      <c r="K3621" s="13">
        <v>0</v>
      </c>
      <c r="L3621" s="13">
        <v>0</v>
      </c>
      <c r="M3621" s="13">
        <v>0</v>
      </c>
      <c r="N3621" s="13"/>
      <c r="O3621" s="13"/>
    </row>
    <row r="3622" spans="1:15" x14ac:dyDescent="0.35">
      <c r="A3622" s="12" t="str">
        <f t="shared" si="56"/>
        <v>CONSUMO PER CAPITA (kg ó litros por individuo)Resto Bebidas CalienteALTA Y MEDIA ALTA</v>
      </c>
      <c r="B3622" s="12" t="s">
        <v>120</v>
      </c>
      <c r="C3622" s="12" t="s">
        <v>129</v>
      </c>
      <c r="D3622" s="12" t="s">
        <v>17</v>
      </c>
      <c r="E3622" s="13">
        <v>0.43431086414031911</v>
      </c>
      <c r="F3622" s="13">
        <v>0.26285006018259399</v>
      </c>
      <c r="G3622" s="13">
        <v>0.27635922457281259</v>
      </c>
      <c r="H3622" s="13">
        <v>0.28539929034316563</v>
      </c>
      <c r="I3622" s="13">
        <v>0</v>
      </c>
      <c r="J3622" s="13">
        <v>0</v>
      </c>
      <c r="K3622" s="13">
        <v>0</v>
      </c>
      <c r="L3622" s="13">
        <v>0</v>
      </c>
      <c r="M3622" s="13">
        <v>0</v>
      </c>
      <c r="N3622" s="13"/>
      <c r="O3622" s="13"/>
    </row>
    <row r="3623" spans="1:15" x14ac:dyDescent="0.35">
      <c r="A3623" s="12" t="str">
        <f t="shared" si="56"/>
        <v>CONSUMO PER CAPITA (kg ó litros por individuo)Resto Bebidas CalienteMEDIA</v>
      </c>
      <c r="B3623" s="12" t="s">
        <v>120</v>
      </c>
      <c r="C3623" s="12" t="s">
        <v>129</v>
      </c>
      <c r="D3623" s="12" t="s">
        <v>18</v>
      </c>
      <c r="E3623" s="13">
        <v>0.33347255951458415</v>
      </c>
      <c r="F3623" s="13">
        <v>0.20250846133380007</v>
      </c>
      <c r="G3623" s="13">
        <v>0.25429216728858972</v>
      </c>
      <c r="H3623" s="13">
        <v>0.30457465178452264</v>
      </c>
      <c r="I3623" s="13">
        <v>0</v>
      </c>
      <c r="J3623" s="13">
        <v>0</v>
      </c>
      <c r="K3623" s="13">
        <v>0</v>
      </c>
      <c r="L3623" s="13">
        <v>0</v>
      </c>
      <c r="M3623" s="13">
        <v>0</v>
      </c>
      <c r="N3623" s="13"/>
      <c r="O3623" s="13"/>
    </row>
    <row r="3624" spans="1:15" x14ac:dyDescent="0.35">
      <c r="A3624" s="12" t="str">
        <f t="shared" si="56"/>
        <v>CONSUMO PER CAPITA (kg ó litros por individuo)Resto Bebidas CalienteMEDIA BAJA</v>
      </c>
      <c r="B3624" s="12" t="s">
        <v>120</v>
      </c>
      <c r="C3624" s="12" t="s">
        <v>129</v>
      </c>
      <c r="D3624" s="12" t="s">
        <v>19</v>
      </c>
      <c r="E3624" s="13">
        <v>0.27289937021712346</v>
      </c>
      <c r="F3624" s="13">
        <v>0.1758560641629433</v>
      </c>
      <c r="G3624" s="13">
        <v>0.21375076274961952</v>
      </c>
      <c r="H3624" s="13">
        <v>0.34877700721454286</v>
      </c>
      <c r="I3624" s="13">
        <v>0</v>
      </c>
      <c r="J3624" s="13">
        <v>0</v>
      </c>
      <c r="K3624" s="13">
        <v>0</v>
      </c>
      <c r="L3624" s="13">
        <v>0</v>
      </c>
      <c r="M3624" s="13">
        <v>0</v>
      </c>
      <c r="N3624" s="13"/>
      <c r="O3624" s="13"/>
    </row>
    <row r="3625" spans="1:15" x14ac:dyDescent="0.35">
      <c r="A3625" s="12" t="str">
        <f t="shared" si="56"/>
        <v>CONSUMO PER CAPITA (kg ó litros por individuo)Resto Bebidas CalienteBAJA</v>
      </c>
      <c r="B3625" s="12" t="s">
        <v>120</v>
      </c>
      <c r="C3625" s="12" t="s">
        <v>129</v>
      </c>
      <c r="D3625" s="12" t="s">
        <v>20</v>
      </c>
      <c r="E3625" s="13">
        <v>0.38830490703319415</v>
      </c>
      <c r="F3625" s="13">
        <v>0.17513940969050723</v>
      </c>
      <c r="G3625" s="13">
        <v>0.1583326061580749</v>
      </c>
      <c r="H3625" s="13">
        <v>0.24491621364863114</v>
      </c>
      <c r="I3625" s="13">
        <v>0</v>
      </c>
      <c r="J3625" s="13">
        <v>0</v>
      </c>
      <c r="K3625" s="13">
        <v>0</v>
      </c>
      <c r="L3625" s="13">
        <v>0</v>
      </c>
      <c r="M3625" s="13">
        <v>0</v>
      </c>
      <c r="N3625" s="13"/>
      <c r="O3625" s="13"/>
    </row>
    <row r="3626" spans="1:15" x14ac:dyDescent="0.35">
      <c r="A3626" s="12" t="str">
        <f t="shared" si="56"/>
        <v>CONSUMO PER CAPITA (kg ó litros por individuo)Resto Bebidas CalienteHOMBRE</v>
      </c>
      <c r="B3626" s="12" t="s">
        <v>120</v>
      </c>
      <c r="C3626" s="12" t="s">
        <v>129</v>
      </c>
      <c r="D3626" s="12" t="s">
        <v>21</v>
      </c>
      <c r="E3626" s="13">
        <v>0.3577353596803049</v>
      </c>
      <c r="F3626" s="13">
        <v>0.20188060532119306</v>
      </c>
      <c r="G3626" s="13">
        <v>0.21098388723122033</v>
      </c>
      <c r="H3626" s="13">
        <v>0.27906575421431551</v>
      </c>
      <c r="I3626" s="13">
        <v>0</v>
      </c>
      <c r="J3626" s="13">
        <v>0</v>
      </c>
      <c r="K3626" s="13">
        <v>0</v>
      </c>
      <c r="L3626" s="13">
        <v>0</v>
      </c>
      <c r="M3626" s="13">
        <v>0</v>
      </c>
      <c r="N3626" s="13"/>
      <c r="O3626" s="13"/>
    </row>
    <row r="3627" spans="1:15" x14ac:dyDescent="0.35">
      <c r="A3627" s="12" t="str">
        <f t="shared" si="56"/>
        <v>CONSUMO PER CAPITA (kg ó litros por individuo)Resto Bebidas CalienteMUJER</v>
      </c>
      <c r="B3627" s="12" t="s">
        <v>120</v>
      </c>
      <c r="C3627" s="12" t="s">
        <v>129</v>
      </c>
      <c r="D3627" s="12" t="s">
        <v>22</v>
      </c>
      <c r="E3627" s="13">
        <v>0.3415213344987818</v>
      </c>
      <c r="F3627" s="13">
        <v>0.20433314385186677</v>
      </c>
      <c r="G3627" s="13">
        <v>0.2484491751215844</v>
      </c>
      <c r="H3627" s="13">
        <v>0.32168694473258863</v>
      </c>
      <c r="I3627" s="13">
        <v>0</v>
      </c>
      <c r="J3627" s="13">
        <v>0</v>
      </c>
      <c r="K3627" s="13">
        <v>0</v>
      </c>
      <c r="L3627" s="13">
        <v>0</v>
      </c>
      <c r="M3627" s="13">
        <v>0</v>
      </c>
      <c r="N3627" s="13"/>
      <c r="O3627" s="13"/>
    </row>
    <row r="3628" spans="1:15" x14ac:dyDescent="0.35">
      <c r="A3628" s="12" t="str">
        <f t="shared" si="56"/>
        <v>CONSUMO PER CAPITA (kg ó litros por individuo).Total Bebidas FriasT.ESPAÑA</v>
      </c>
      <c r="B3628" s="12" t="s">
        <v>120</v>
      </c>
      <c r="C3628" s="12" t="s">
        <v>130</v>
      </c>
      <c r="D3628" s="12" t="s">
        <v>36</v>
      </c>
      <c r="E3628" s="13">
        <v>83.286181814395974</v>
      </c>
      <c r="F3628" s="13">
        <v>51.360701730513433</v>
      </c>
      <c r="G3628" s="13">
        <v>54.59573967764301</v>
      </c>
      <c r="H3628" s="13">
        <v>58.941403849563955</v>
      </c>
      <c r="I3628" s="13">
        <v>0</v>
      </c>
      <c r="J3628" s="13">
        <v>0</v>
      </c>
      <c r="K3628" s="13">
        <v>0</v>
      </c>
      <c r="L3628" s="13">
        <v>0</v>
      </c>
      <c r="M3628" s="13">
        <v>0</v>
      </c>
      <c r="N3628" s="13"/>
      <c r="O3628" s="13"/>
    </row>
    <row r="3629" spans="1:15" x14ac:dyDescent="0.35">
      <c r="A3629" s="12" t="str">
        <f t="shared" si="56"/>
        <v>CONSUMO PER CAPITA (kg ó litros por individuo).Total Bebidas FriasBCN AM</v>
      </c>
      <c r="B3629" s="12" t="s">
        <v>120</v>
      </c>
      <c r="C3629" s="12" t="s">
        <v>130</v>
      </c>
      <c r="D3629" s="12" t="s">
        <v>1</v>
      </c>
      <c r="E3629" s="13">
        <v>69.722881191426836</v>
      </c>
      <c r="F3629" s="13">
        <v>42.207621926080165</v>
      </c>
      <c r="G3629" s="13">
        <v>48.583157586517522</v>
      </c>
      <c r="H3629" s="13">
        <v>54.072729702622532</v>
      </c>
      <c r="I3629" s="13">
        <v>0</v>
      </c>
      <c r="J3629" s="13">
        <v>0</v>
      </c>
      <c r="K3629" s="13">
        <v>0</v>
      </c>
      <c r="L3629" s="13">
        <v>0</v>
      </c>
      <c r="M3629" s="13">
        <v>0</v>
      </c>
      <c r="N3629" s="13"/>
      <c r="O3629" s="13"/>
    </row>
    <row r="3630" spans="1:15" x14ac:dyDescent="0.35">
      <c r="A3630" s="12" t="str">
        <f t="shared" si="56"/>
        <v>CONSUMO PER CAPITA (kg ó litros por individuo).Total Bebidas FriasREST.CAT ARAGON</v>
      </c>
      <c r="B3630" s="12" t="s">
        <v>120</v>
      </c>
      <c r="C3630" s="12" t="s">
        <v>130</v>
      </c>
      <c r="D3630" s="12" t="s">
        <v>2</v>
      </c>
      <c r="E3630" s="13">
        <v>89.565412415272988</v>
      </c>
      <c r="F3630" s="13">
        <v>46.942979907801103</v>
      </c>
      <c r="G3630" s="13">
        <v>50.776014394591336</v>
      </c>
      <c r="H3630" s="13">
        <v>54.879737147930008</v>
      </c>
      <c r="I3630" s="13">
        <v>0</v>
      </c>
      <c r="J3630" s="13">
        <v>0</v>
      </c>
      <c r="K3630" s="13">
        <v>0</v>
      </c>
      <c r="L3630" s="13">
        <v>0</v>
      </c>
      <c r="M3630" s="13">
        <v>0</v>
      </c>
      <c r="N3630" s="13"/>
      <c r="O3630" s="13"/>
    </row>
    <row r="3631" spans="1:15" x14ac:dyDescent="0.35">
      <c r="A3631" s="12" t="str">
        <f t="shared" si="56"/>
        <v>CONSUMO PER CAPITA (kg ó litros por individuo).Total Bebidas FriasLEVANTE</v>
      </c>
      <c r="B3631" s="12" t="s">
        <v>120</v>
      </c>
      <c r="C3631" s="12" t="s">
        <v>130</v>
      </c>
      <c r="D3631" s="12" t="s">
        <v>3</v>
      </c>
      <c r="E3631" s="13">
        <v>90.084524488477655</v>
      </c>
      <c r="F3631" s="13">
        <v>51.595123119069228</v>
      </c>
      <c r="G3631" s="13">
        <v>54.50739130486064</v>
      </c>
      <c r="H3631" s="13">
        <v>56.453403375755428</v>
      </c>
      <c r="I3631" s="13">
        <v>0</v>
      </c>
      <c r="J3631" s="13">
        <v>0</v>
      </c>
      <c r="K3631" s="13">
        <v>0</v>
      </c>
      <c r="L3631" s="13">
        <v>0</v>
      </c>
      <c r="M3631" s="13">
        <v>0</v>
      </c>
      <c r="N3631" s="13"/>
      <c r="O3631" s="13"/>
    </row>
    <row r="3632" spans="1:15" x14ac:dyDescent="0.35">
      <c r="A3632" s="12" t="str">
        <f t="shared" si="56"/>
        <v>CONSUMO PER CAPITA (kg ó litros por individuo).Total Bebidas FriasANDALUCIA</v>
      </c>
      <c r="B3632" s="12" t="s">
        <v>120</v>
      </c>
      <c r="C3632" s="12" t="s">
        <v>130</v>
      </c>
      <c r="D3632" s="12" t="s">
        <v>4</v>
      </c>
      <c r="E3632" s="13">
        <v>83.127301472988762</v>
      </c>
      <c r="F3632" s="13">
        <v>55.890992936791754</v>
      </c>
      <c r="G3632" s="13">
        <v>56.687450975570982</v>
      </c>
      <c r="H3632" s="13">
        <v>61.47627484596746</v>
      </c>
      <c r="I3632" s="13">
        <v>0</v>
      </c>
      <c r="J3632" s="13">
        <v>0</v>
      </c>
      <c r="K3632" s="13">
        <v>0</v>
      </c>
      <c r="L3632" s="13">
        <v>0</v>
      </c>
      <c r="M3632" s="13">
        <v>0</v>
      </c>
      <c r="N3632" s="13"/>
      <c r="O3632" s="13"/>
    </row>
    <row r="3633" spans="1:15" x14ac:dyDescent="0.35">
      <c r="A3633" s="12" t="str">
        <f t="shared" si="56"/>
        <v>CONSUMO PER CAPITA (kg ó litros por individuo).Total Bebidas FriasMDD AM</v>
      </c>
      <c r="B3633" s="12" t="s">
        <v>120</v>
      </c>
      <c r="C3633" s="12" t="s">
        <v>130</v>
      </c>
      <c r="D3633" s="12" t="s">
        <v>5</v>
      </c>
      <c r="E3633" s="13">
        <v>77.05155950999341</v>
      </c>
      <c r="F3633" s="13">
        <v>48.036356378005081</v>
      </c>
      <c r="G3633" s="13">
        <v>56.643824931931505</v>
      </c>
      <c r="H3633" s="13">
        <v>60.928829940654836</v>
      </c>
      <c r="I3633" s="13">
        <v>0</v>
      </c>
      <c r="J3633" s="13">
        <v>0</v>
      </c>
      <c r="K3633" s="13">
        <v>0</v>
      </c>
      <c r="L3633" s="13">
        <v>0</v>
      </c>
      <c r="M3633" s="13">
        <v>0</v>
      </c>
      <c r="N3633" s="13"/>
      <c r="O3633" s="13"/>
    </row>
    <row r="3634" spans="1:15" x14ac:dyDescent="0.35">
      <c r="A3634" s="12" t="str">
        <f t="shared" si="56"/>
        <v>CONSUMO PER CAPITA (kg ó litros por individuo).Total Bebidas FriasRTO CENTRO</v>
      </c>
      <c r="B3634" s="12" t="s">
        <v>120</v>
      </c>
      <c r="C3634" s="12" t="s">
        <v>130</v>
      </c>
      <c r="D3634" s="12" t="s">
        <v>6</v>
      </c>
      <c r="E3634" s="13">
        <v>83.470975504378217</v>
      </c>
      <c r="F3634" s="13">
        <v>55.93850595885332</v>
      </c>
      <c r="G3634" s="13">
        <v>60.170507977031235</v>
      </c>
      <c r="H3634" s="13">
        <v>60.371883441712875</v>
      </c>
      <c r="I3634" s="13">
        <v>0</v>
      </c>
      <c r="J3634" s="13">
        <v>0</v>
      </c>
      <c r="K3634" s="13">
        <v>0</v>
      </c>
      <c r="L3634" s="13">
        <v>0</v>
      </c>
      <c r="M3634" s="13">
        <v>0</v>
      </c>
      <c r="N3634" s="13"/>
      <c r="O3634" s="13"/>
    </row>
    <row r="3635" spans="1:15" x14ac:dyDescent="0.35">
      <c r="A3635" s="12" t="str">
        <f t="shared" si="56"/>
        <v>CONSUMO PER CAPITA (kg ó litros por individuo).Total Bebidas FriasNORTE-CENTRO</v>
      </c>
      <c r="B3635" s="12" t="s">
        <v>120</v>
      </c>
      <c r="C3635" s="12" t="s">
        <v>130</v>
      </c>
      <c r="D3635" s="12" t="s">
        <v>7</v>
      </c>
      <c r="E3635" s="13">
        <v>78.754118176823567</v>
      </c>
      <c r="F3635" s="13">
        <v>49.42824940941842</v>
      </c>
      <c r="G3635" s="13">
        <v>50.454988318743879</v>
      </c>
      <c r="H3635" s="13">
        <v>58.953691741427704</v>
      </c>
      <c r="I3635" s="13">
        <v>0</v>
      </c>
      <c r="J3635" s="13">
        <v>0</v>
      </c>
      <c r="K3635" s="13">
        <v>0</v>
      </c>
      <c r="L3635" s="13">
        <v>0</v>
      </c>
      <c r="M3635" s="13">
        <v>0</v>
      </c>
      <c r="N3635" s="13"/>
      <c r="O3635" s="13"/>
    </row>
    <row r="3636" spans="1:15" x14ac:dyDescent="0.35">
      <c r="A3636" s="12" t="str">
        <f t="shared" si="56"/>
        <v>CONSUMO PER CAPITA (kg ó litros por individuo).Total Bebidas FriasNOROESTE</v>
      </c>
      <c r="B3636" s="12" t="s">
        <v>120</v>
      </c>
      <c r="C3636" s="12" t="s">
        <v>130</v>
      </c>
      <c r="D3636" s="12" t="s">
        <v>8</v>
      </c>
      <c r="E3636" s="13">
        <v>90.638325699189124</v>
      </c>
      <c r="F3636" s="13">
        <v>58.497464400354637</v>
      </c>
      <c r="G3636" s="13">
        <v>57.129696384585571</v>
      </c>
      <c r="H3636" s="13">
        <v>63.866074674182272</v>
      </c>
      <c r="I3636" s="13">
        <v>0</v>
      </c>
      <c r="J3636" s="13">
        <v>0</v>
      </c>
      <c r="K3636" s="13">
        <v>0</v>
      </c>
      <c r="L3636" s="13">
        <v>0</v>
      </c>
      <c r="M3636" s="13">
        <v>0</v>
      </c>
      <c r="N3636" s="13"/>
      <c r="O3636" s="13"/>
    </row>
    <row r="3637" spans="1:15" x14ac:dyDescent="0.35">
      <c r="A3637" s="12" t="str">
        <f t="shared" si="56"/>
        <v>CONSUMO PER CAPITA (kg ó litros por individuo).Total Bebidas Frias&lt;2MIL</v>
      </c>
      <c r="B3637" s="12" t="s">
        <v>120</v>
      </c>
      <c r="C3637" s="12" t="s">
        <v>130</v>
      </c>
      <c r="D3637" s="12" t="s">
        <v>9</v>
      </c>
      <c r="E3637" s="13">
        <v>78.222001887116733</v>
      </c>
      <c r="F3637" s="13">
        <v>54.494023899814223</v>
      </c>
      <c r="G3637" s="13">
        <v>54.01712372203734</v>
      </c>
      <c r="H3637" s="13">
        <v>55.677704749854996</v>
      </c>
      <c r="I3637" s="13">
        <v>0</v>
      </c>
      <c r="J3637" s="13">
        <v>0</v>
      </c>
      <c r="K3637" s="13">
        <v>0</v>
      </c>
      <c r="L3637" s="13">
        <v>0</v>
      </c>
      <c r="M3637" s="13">
        <v>0</v>
      </c>
      <c r="N3637" s="13"/>
      <c r="O3637" s="13"/>
    </row>
    <row r="3638" spans="1:15" x14ac:dyDescent="0.35">
      <c r="A3638" s="12" t="str">
        <f t="shared" si="56"/>
        <v>CONSUMO PER CAPITA (kg ó litros por individuo).Total Bebidas Frias2-5MIL</v>
      </c>
      <c r="B3638" s="12" t="s">
        <v>120</v>
      </c>
      <c r="C3638" s="12" t="s">
        <v>130</v>
      </c>
      <c r="D3638" s="12" t="s">
        <v>10</v>
      </c>
      <c r="E3638" s="13">
        <v>64.655484105996678</v>
      </c>
      <c r="F3638" s="13">
        <v>37.349895397745378</v>
      </c>
      <c r="G3638" s="13">
        <v>36.143232050595614</v>
      </c>
      <c r="H3638" s="13">
        <v>43.775675214422691</v>
      </c>
      <c r="I3638" s="13">
        <v>0</v>
      </c>
      <c r="J3638" s="13">
        <v>0</v>
      </c>
      <c r="K3638" s="13">
        <v>0</v>
      </c>
      <c r="L3638" s="13">
        <v>0</v>
      </c>
      <c r="M3638" s="13">
        <v>0</v>
      </c>
      <c r="N3638" s="13"/>
      <c r="O3638" s="13"/>
    </row>
    <row r="3639" spans="1:15" x14ac:dyDescent="0.35">
      <c r="A3639" s="12" t="str">
        <f t="shared" si="56"/>
        <v>CONSUMO PER CAPITA (kg ó litros por individuo).Total Bebidas Frias5-10MIL</v>
      </c>
      <c r="B3639" s="12" t="s">
        <v>120</v>
      </c>
      <c r="C3639" s="12" t="s">
        <v>130</v>
      </c>
      <c r="D3639" s="12" t="s">
        <v>11</v>
      </c>
      <c r="E3639" s="13">
        <v>78.117175200250159</v>
      </c>
      <c r="F3639" s="13">
        <v>43.885989277481926</v>
      </c>
      <c r="G3639" s="13">
        <v>54.002013548943275</v>
      </c>
      <c r="H3639" s="13">
        <v>60.402069153424954</v>
      </c>
      <c r="I3639" s="13">
        <v>0</v>
      </c>
      <c r="J3639" s="13">
        <v>0</v>
      </c>
      <c r="K3639" s="13">
        <v>0</v>
      </c>
      <c r="L3639" s="13">
        <v>0</v>
      </c>
      <c r="M3639" s="13">
        <v>0</v>
      </c>
      <c r="N3639" s="13"/>
      <c r="O3639" s="13"/>
    </row>
    <row r="3640" spans="1:15" x14ac:dyDescent="0.35">
      <c r="A3640" s="12" t="str">
        <f t="shared" si="56"/>
        <v>CONSUMO PER CAPITA (kg ó litros por individuo).Total Bebidas Frias10-30MIL</v>
      </c>
      <c r="B3640" s="12" t="s">
        <v>120</v>
      </c>
      <c r="C3640" s="12" t="s">
        <v>130</v>
      </c>
      <c r="D3640" s="12" t="s">
        <v>12</v>
      </c>
      <c r="E3640" s="13">
        <v>93.4974401619302</v>
      </c>
      <c r="F3640" s="13">
        <v>52.639071599356804</v>
      </c>
      <c r="G3640" s="13">
        <v>55.609336085486042</v>
      </c>
      <c r="H3640" s="13">
        <v>58.086196719863771</v>
      </c>
      <c r="I3640" s="13">
        <v>0</v>
      </c>
      <c r="J3640" s="13">
        <v>0</v>
      </c>
      <c r="K3640" s="13">
        <v>0</v>
      </c>
      <c r="L3640" s="13">
        <v>0</v>
      </c>
      <c r="M3640" s="13">
        <v>0</v>
      </c>
      <c r="N3640" s="13"/>
      <c r="O3640" s="13"/>
    </row>
    <row r="3641" spans="1:15" x14ac:dyDescent="0.35">
      <c r="A3641" s="12" t="str">
        <f t="shared" si="56"/>
        <v>CONSUMO PER CAPITA (kg ó litros por individuo).Total Bebidas Frias30-100MIL</v>
      </c>
      <c r="B3641" s="12" t="s">
        <v>120</v>
      </c>
      <c r="C3641" s="12" t="s">
        <v>130</v>
      </c>
      <c r="D3641" s="12" t="s">
        <v>13</v>
      </c>
      <c r="E3641" s="13">
        <v>82.002664744263313</v>
      </c>
      <c r="F3641" s="13">
        <v>51.916566757033564</v>
      </c>
      <c r="G3641" s="13">
        <v>53.358180960557227</v>
      </c>
      <c r="H3641" s="13">
        <v>55.456876587625871</v>
      </c>
      <c r="I3641" s="13">
        <v>0</v>
      </c>
      <c r="J3641" s="13">
        <v>0</v>
      </c>
      <c r="K3641" s="13">
        <v>0</v>
      </c>
      <c r="L3641" s="13">
        <v>0</v>
      </c>
      <c r="M3641" s="13">
        <v>0</v>
      </c>
      <c r="N3641" s="13"/>
      <c r="O3641" s="13"/>
    </row>
    <row r="3642" spans="1:15" x14ac:dyDescent="0.35">
      <c r="A3642" s="12" t="str">
        <f t="shared" si="56"/>
        <v>CONSUMO PER CAPITA (kg ó litros por individuo).Total Bebidas Frias100-200MIL</v>
      </c>
      <c r="B3642" s="12" t="s">
        <v>120</v>
      </c>
      <c r="C3642" s="12" t="s">
        <v>130</v>
      </c>
      <c r="D3642" s="12" t="s">
        <v>14</v>
      </c>
      <c r="E3642" s="13">
        <v>84.087556328652866</v>
      </c>
      <c r="F3642" s="13">
        <v>50.523535430506698</v>
      </c>
      <c r="G3642" s="13">
        <v>53.814708565273392</v>
      </c>
      <c r="H3642" s="13">
        <v>59.293943156167927</v>
      </c>
      <c r="I3642" s="13">
        <v>0</v>
      </c>
      <c r="J3642" s="13">
        <v>0</v>
      </c>
      <c r="K3642" s="13">
        <v>0</v>
      </c>
      <c r="L3642" s="13">
        <v>0</v>
      </c>
      <c r="M3642" s="13">
        <v>0</v>
      </c>
      <c r="N3642" s="13"/>
      <c r="O3642" s="13"/>
    </row>
    <row r="3643" spans="1:15" x14ac:dyDescent="0.35">
      <c r="A3643" s="12" t="str">
        <f t="shared" si="56"/>
        <v>CONSUMO PER CAPITA (kg ó litros por individuo).Total Bebidas Frias200-500MIL</v>
      </c>
      <c r="B3643" s="12" t="s">
        <v>120</v>
      </c>
      <c r="C3643" s="12" t="s">
        <v>130</v>
      </c>
      <c r="D3643" s="12" t="s">
        <v>15</v>
      </c>
      <c r="E3643" s="13">
        <v>86.157952275551807</v>
      </c>
      <c r="F3643" s="13">
        <v>53.406287869418811</v>
      </c>
      <c r="G3643" s="13">
        <v>54.924311609734055</v>
      </c>
      <c r="H3643" s="13">
        <v>61.757833202975107</v>
      </c>
      <c r="I3643" s="13">
        <v>0</v>
      </c>
      <c r="J3643" s="13">
        <v>0</v>
      </c>
      <c r="K3643" s="13">
        <v>0</v>
      </c>
      <c r="L3643" s="13">
        <v>0</v>
      </c>
      <c r="M3643" s="13">
        <v>0</v>
      </c>
      <c r="N3643" s="13"/>
      <c r="O3643" s="13"/>
    </row>
    <row r="3644" spans="1:15" x14ac:dyDescent="0.35">
      <c r="A3644" s="12" t="str">
        <f t="shared" si="56"/>
        <v>CONSUMO PER CAPITA (kg ó litros por individuo).Total Bebidas Frias&gt;500MIL</v>
      </c>
      <c r="B3644" s="12" t="s">
        <v>120</v>
      </c>
      <c r="C3644" s="12" t="s">
        <v>130</v>
      </c>
      <c r="D3644" s="12" t="s">
        <v>16</v>
      </c>
      <c r="E3644" s="13">
        <v>82.579405358218935</v>
      </c>
      <c r="F3644" s="13">
        <v>56.194857143111207</v>
      </c>
      <c r="G3644" s="13">
        <v>62.950094793666914</v>
      </c>
      <c r="H3644" s="13">
        <v>68.016426849261862</v>
      </c>
      <c r="I3644" s="13">
        <v>0</v>
      </c>
      <c r="J3644" s="13">
        <v>0</v>
      </c>
      <c r="K3644" s="13">
        <v>0</v>
      </c>
      <c r="L3644" s="13">
        <v>0</v>
      </c>
      <c r="M3644" s="13">
        <v>0</v>
      </c>
      <c r="N3644" s="13"/>
      <c r="O3644" s="13"/>
    </row>
    <row r="3645" spans="1:15" x14ac:dyDescent="0.35">
      <c r="A3645" s="12" t="str">
        <f t="shared" si="56"/>
        <v>CONSUMO PER CAPITA (kg ó litros por individuo).Total Bebidas FriasDE 15 A 19 AÑOS</v>
      </c>
      <c r="B3645" s="12" t="s">
        <v>120</v>
      </c>
      <c r="C3645" s="12" t="s">
        <v>130</v>
      </c>
      <c r="D3645" s="12" t="s">
        <v>39</v>
      </c>
      <c r="E3645" s="13">
        <v>26.64863273938926</v>
      </c>
      <c r="F3645" s="13">
        <v>22.262983258747767</v>
      </c>
      <c r="G3645" s="13">
        <v>22.683738440788296</v>
      </c>
      <c r="H3645" s="13">
        <v>19.251571109961223</v>
      </c>
      <c r="I3645" s="13">
        <v>0</v>
      </c>
      <c r="J3645" s="13">
        <v>0</v>
      </c>
      <c r="K3645" s="13">
        <v>0</v>
      </c>
      <c r="L3645" s="13">
        <v>0</v>
      </c>
      <c r="M3645" s="13">
        <v>0</v>
      </c>
      <c r="N3645" s="13"/>
      <c r="O3645" s="13"/>
    </row>
    <row r="3646" spans="1:15" x14ac:dyDescent="0.35">
      <c r="A3646" s="12" t="str">
        <f t="shared" si="56"/>
        <v>CONSUMO PER CAPITA (kg ó litros por individuo).Total Bebidas FriasDE 20 A 24 AÑOS</v>
      </c>
      <c r="B3646" s="12" t="s">
        <v>120</v>
      </c>
      <c r="C3646" s="12" t="s">
        <v>130</v>
      </c>
      <c r="D3646" s="12" t="s">
        <v>40</v>
      </c>
      <c r="E3646" s="13">
        <v>45.847201208506107</v>
      </c>
      <c r="F3646" s="13">
        <v>33.67208012144981</v>
      </c>
      <c r="G3646" s="13">
        <v>24.93342989219969</v>
      </c>
      <c r="H3646" s="13">
        <v>21.798161334248114</v>
      </c>
      <c r="I3646" s="13">
        <v>0</v>
      </c>
      <c r="J3646" s="13">
        <v>0</v>
      </c>
      <c r="K3646" s="13">
        <v>0</v>
      </c>
      <c r="L3646" s="13">
        <v>0</v>
      </c>
      <c r="M3646" s="13">
        <v>0</v>
      </c>
      <c r="N3646" s="13"/>
      <c r="O3646" s="13"/>
    </row>
    <row r="3647" spans="1:15" x14ac:dyDescent="0.35">
      <c r="A3647" s="12" t="str">
        <f t="shared" si="56"/>
        <v>CONSUMO PER CAPITA (kg ó litros por individuo).Total Bebidas FriasDE 25 A 34 AÑOS</v>
      </c>
      <c r="B3647" s="12" t="s">
        <v>120</v>
      </c>
      <c r="C3647" s="12" t="s">
        <v>130</v>
      </c>
      <c r="D3647" s="12" t="s">
        <v>41</v>
      </c>
      <c r="E3647" s="13">
        <v>51.988039740521828</v>
      </c>
      <c r="F3647" s="13">
        <v>31.29723974931364</v>
      </c>
      <c r="G3647" s="13">
        <v>34.066085790010717</v>
      </c>
      <c r="H3647" s="13">
        <v>31.059147617467193</v>
      </c>
      <c r="I3647" s="13">
        <v>0</v>
      </c>
      <c r="J3647" s="13">
        <v>0</v>
      </c>
      <c r="K3647" s="13">
        <v>0</v>
      </c>
      <c r="L3647" s="13">
        <v>0</v>
      </c>
      <c r="M3647" s="13">
        <v>0</v>
      </c>
      <c r="N3647" s="13"/>
      <c r="O3647" s="13"/>
    </row>
    <row r="3648" spans="1:15" x14ac:dyDescent="0.35">
      <c r="A3648" s="12" t="str">
        <f t="shared" si="56"/>
        <v>CONSUMO PER CAPITA (kg ó litros por individuo).Total Bebidas FriasDE 35 A 49 AÑOS</v>
      </c>
      <c r="B3648" s="12" t="s">
        <v>120</v>
      </c>
      <c r="C3648" s="12" t="s">
        <v>130</v>
      </c>
      <c r="D3648" s="12" t="s">
        <v>42</v>
      </c>
      <c r="E3648" s="13">
        <v>77.698837099143134</v>
      </c>
      <c r="F3648" s="13">
        <v>46.080043367801125</v>
      </c>
      <c r="G3648" s="13">
        <v>48.310577595327693</v>
      </c>
      <c r="H3648" s="13">
        <v>51.902704937030869</v>
      </c>
      <c r="I3648" s="13">
        <v>0</v>
      </c>
      <c r="J3648" s="13">
        <v>0</v>
      </c>
      <c r="K3648" s="13">
        <v>0</v>
      </c>
      <c r="L3648" s="13">
        <v>0</v>
      </c>
      <c r="M3648" s="13">
        <v>0</v>
      </c>
      <c r="N3648" s="13"/>
      <c r="O3648" s="13"/>
    </row>
    <row r="3649" spans="1:15" x14ac:dyDescent="0.35">
      <c r="A3649" s="12" t="str">
        <f t="shared" si="56"/>
        <v>CONSUMO PER CAPITA (kg ó litros por individuo).Total Bebidas FriasDE 50 A 59 AÑOS</v>
      </c>
      <c r="B3649" s="12" t="s">
        <v>120</v>
      </c>
      <c r="C3649" s="12" t="s">
        <v>130</v>
      </c>
      <c r="D3649" s="12" t="s">
        <v>43</v>
      </c>
      <c r="E3649" s="13">
        <v>104.47710242097621</v>
      </c>
      <c r="F3649" s="13">
        <v>64.131797600589195</v>
      </c>
      <c r="G3649" s="13">
        <v>72.965917674103366</v>
      </c>
      <c r="H3649" s="13">
        <v>73.281625524438326</v>
      </c>
      <c r="I3649" s="13">
        <v>0</v>
      </c>
      <c r="J3649" s="13">
        <v>0</v>
      </c>
      <c r="K3649" s="13">
        <v>0</v>
      </c>
      <c r="L3649" s="13">
        <v>0</v>
      </c>
      <c r="M3649" s="13">
        <v>0</v>
      </c>
      <c r="N3649" s="13"/>
      <c r="O3649" s="13"/>
    </row>
    <row r="3650" spans="1:15" x14ac:dyDescent="0.35">
      <c r="A3650" s="12" t="str">
        <f t="shared" si="56"/>
        <v>CONSUMO PER CAPITA (kg ó litros por individuo).Total Bebidas FriasDE 60 A 75 AÑOS</v>
      </c>
      <c r="B3650" s="12" t="s">
        <v>120</v>
      </c>
      <c r="C3650" s="12" t="s">
        <v>130</v>
      </c>
      <c r="D3650" s="12" t="s">
        <v>44</v>
      </c>
      <c r="E3650" s="13">
        <v>121.1559732499952</v>
      </c>
      <c r="F3650" s="13">
        <v>74.257933107326309</v>
      </c>
      <c r="G3650" s="13">
        <v>78.236297392544756</v>
      </c>
      <c r="H3650" s="13">
        <v>95.371502726182868</v>
      </c>
      <c r="I3650" s="13">
        <v>0</v>
      </c>
      <c r="J3650" s="13">
        <v>0</v>
      </c>
      <c r="K3650" s="13">
        <v>0</v>
      </c>
      <c r="L3650" s="13">
        <v>0</v>
      </c>
      <c r="M3650" s="13">
        <v>0</v>
      </c>
      <c r="N3650" s="13"/>
      <c r="O3650" s="13"/>
    </row>
    <row r="3651" spans="1:15" x14ac:dyDescent="0.35">
      <c r="A3651" s="12" t="str">
        <f t="shared" si="56"/>
        <v>CONSUMO PER CAPITA (kg ó litros por individuo).Total Bebidas FriasALTA Y MEDIA ALTA</v>
      </c>
      <c r="B3651" s="12" t="s">
        <v>120</v>
      </c>
      <c r="C3651" s="12" t="s">
        <v>130</v>
      </c>
      <c r="D3651" s="12" t="s">
        <v>17</v>
      </c>
      <c r="E3651" s="13">
        <v>98.123519195420656</v>
      </c>
      <c r="F3651" s="13">
        <v>60.51220631183682</v>
      </c>
      <c r="G3651" s="13">
        <v>71.666312043455179</v>
      </c>
      <c r="H3651" s="13">
        <v>73.452731330654458</v>
      </c>
      <c r="I3651" s="13">
        <v>0</v>
      </c>
      <c r="J3651" s="13">
        <v>0</v>
      </c>
      <c r="K3651" s="13">
        <v>0</v>
      </c>
      <c r="L3651" s="13">
        <v>0</v>
      </c>
      <c r="M3651" s="13">
        <v>0</v>
      </c>
      <c r="N3651" s="13"/>
      <c r="O3651" s="13"/>
    </row>
    <row r="3652" spans="1:15" x14ac:dyDescent="0.35">
      <c r="A3652" s="12" t="str">
        <f t="shared" ref="A3652:A3715" si="57">B3652&amp;C3652&amp;D3652</f>
        <v>CONSUMO PER CAPITA (kg ó litros por individuo).Total Bebidas FriasMEDIA</v>
      </c>
      <c r="B3652" s="12" t="s">
        <v>120</v>
      </c>
      <c r="C3652" s="12" t="s">
        <v>130</v>
      </c>
      <c r="D3652" s="12" t="s">
        <v>18</v>
      </c>
      <c r="E3652" s="13">
        <v>79.439239487379439</v>
      </c>
      <c r="F3652" s="13">
        <v>48.186381057028214</v>
      </c>
      <c r="G3652" s="13">
        <v>53.186293222286466</v>
      </c>
      <c r="H3652" s="13">
        <v>59.57774295739015</v>
      </c>
      <c r="I3652" s="13">
        <v>0</v>
      </c>
      <c r="J3652" s="13">
        <v>0</v>
      </c>
      <c r="K3652" s="13">
        <v>0</v>
      </c>
      <c r="L3652" s="13">
        <v>0</v>
      </c>
      <c r="M3652" s="13">
        <v>0</v>
      </c>
      <c r="N3652" s="13"/>
      <c r="O3652" s="13"/>
    </row>
    <row r="3653" spans="1:15" x14ac:dyDescent="0.35">
      <c r="A3653" s="12" t="str">
        <f t="shared" si="57"/>
        <v>CONSUMO PER CAPITA (kg ó litros por individuo).Total Bebidas FriasMEDIA BAJA</v>
      </c>
      <c r="B3653" s="12" t="s">
        <v>120</v>
      </c>
      <c r="C3653" s="12" t="s">
        <v>130</v>
      </c>
      <c r="D3653" s="12" t="s">
        <v>19</v>
      </c>
      <c r="E3653" s="13">
        <v>88.054747688253642</v>
      </c>
      <c r="F3653" s="13">
        <v>49.838762328325345</v>
      </c>
      <c r="G3653" s="13">
        <v>47.550162726523311</v>
      </c>
      <c r="H3653" s="13">
        <v>53.900491230349679</v>
      </c>
      <c r="I3653" s="13">
        <v>0</v>
      </c>
      <c r="J3653" s="13">
        <v>0</v>
      </c>
      <c r="K3653" s="13">
        <v>0</v>
      </c>
      <c r="L3653" s="13">
        <v>0</v>
      </c>
      <c r="M3653" s="13">
        <v>0</v>
      </c>
      <c r="N3653" s="13"/>
      <c r="O3653" s="13"/>
    </row>
    <row r="3654" spans="1:15" x14ac:dyDescent="0.35">
      <c r="A3654" s="12" t="str">
        <f t="shared" si="57"/>
        <v>CONSUMO PER CAPITA (kg ó litros por individuo).Total Bebidas FriasBAJA</v>
      </c>
      <c r="B3654" s="12" t="s">
        <v>120</v>
      </c>
      <c r="C3654" s="12" t="s">
        <v>130</v>
      </c>
      <c r="D3654" s="12" t="s">
        <v>20</v>
      </c>
      <c r="E3654" s="13">
        <v>66.765043425383354</v>
      </c>
      <c r="F3654" s="13">
        <v>48.703417372153623</v>
      </c>
      <c r="G3654" s="13">
        <v>47.611090584617948</v>
      </c>
      <c r="H3654" s="13">
        <v>48.627723563605194</v>
      </c>
      <c r="I3654" s="13">
        <v>0</v>
      </c>
      <c r="J3654" s="13">
        <v>0</v>
      </c>
      <c r="K3654" s="13">
        <v>0</v>
      </c>
      <c r="L3654" s="13">
        <v>0</v>
      </c>
      <c r="M3654" s="13">
        <v>0</v>
      </c>
      <c r="N3654" s="13"/>
      <c r="O3654" s="13"/>
    </row>
    <row r="3655" spans="1:15" x14ac:dyDescent="0.35">
      <c r="A3655" s="12" t="str">
        <f t="shared" si="57"/>
        <v>CONSUMO PER CAPITA (kg ó litros por individuo).Total Bebidas FriasHOMBRE</v>
      </c>
      <c r="B3655" s="12" t="s">
        <v>120</v>
      </c>
      <c r="C3655" s="12" t="s">
        <v>130</v>
      </c>
      <c r="D3655" s="12" t="s">
        <v>21</v>
      </c>
      <c r="E3655" s="13">
        <v>92.62013166696309</v>
      </c>
      <c r="F3655" s="13">
        <v>58.295887244396674</v>
      </c>
      <c r="G3655" s="13">
        <v>63.293673637067499</v>
      </c>
      <c r="H3655" s="13">
        <v>68.789918024279658</v>
      </c>
      <c r="I3655" s="13">
        <v>0</v>
      </c>
      <c r="J3655" s="13">
        <v>0</v>
      </c>
      <c r="K3655" s="13">
        <v>0</v>
      </c>
      <c r="L3655" s="13">
        <v>0</v>
      </c>
      <c r="M3655" s="13">
        <v>0</v>
      </c>
      <c r="N3655" s="13"/>
      <c r="O3655" s="13"/>
    </row>
    <row r="3656" spans="1:15" x14ac:dyDescent="0.35">
      <c r="A3656" s="12" t="str">
        <f t="shared" si="57"/>
        <v>CONSUMO PER CAPITA (kg ó litros por individuo).Total Bebidas FriasMUJER</v>
      </c>
      <c r="B3656" s="12" t="s">
        <v>120</v>
      </c>
      <c r="C3656" s="12" t="s">
        <v>130</v>
      </c>
      <c r="D3656" s="12" t="s">
        <v>22</v>
      </c>
      <c r="E3656" s="13">
        <v>74.092116645639592</v>
      </c>
      <c r="F3656" s="13">
        <v>44.541015265339944</v>
      </c>
      <c r="G3656" s="13">
        <v>46.028970354563015</v>
      </c>
      <c r="H3656" s="13">
        <v>49.233598302479507</v>
      </c>
      <c r="I3656" s="13">
        <v>0</v>
      </c>
      <c r="J3656" s="13">
        <v>0</v>
      </c>
      <c r="K3656" s="13">
        <v>0</v>
      </c>
      <c r="L3656" s="13">
        <v>0</v>
      </c>
      <c r="M3656" s="13">
        <v>0</v>
      </c>
      <c r="N3656" s="13"/>
      <c r="O3656" s="13"/>
    </row>
    <row r="3657" spans="1:15" x14ac:dyDescent="0.35">
      <c r="A3657" s="12" t="str">
        <f t="shared" si="57"/>
        <v>CONSUMO PER CAPITA (kg ó litros por individuo)Total bebidas de vinoT.ESPAÑA</v>
      </c>
      <c r="B3657" s="12" t="s">
        <v>120</v>
      </c>
      <c r="C3657" s="12" t="s">
        <v>131</v>
      </c>
      <c r="D3657" s="12" t="s">
        <v>36</v>
      </c>
      <c r="E3657" s="13">
        <v>5.4881848514941076</v>
      </c>
      <c r="F3657" s="13">
        <v>3.1599409119581376</v>
      </c>
      <c r="G3657" s="13">
        <v>3.7562192754337955</v>
      </c>
      <c r="H3657" s="13">
        <v>4.1690907726096809</v>
      </c>
      <c r="I3657" s="13">
        <v>0</v>
      </c>
      <c r="J3657" s="13">
        <v>0</v>
      </c>
      <c r="K3657" s="13">
        <v>0</v>
      </c>
      <c r="L3657" s="13">
        <v>0</v>
      </c>
      <c r="M3657" s="13">
        <v>0</v>
      </c>
      <c r="N3657" s="13"/>
      <c r="O3657" s="13"/>
    </row>
    <row r="3658" spans="1:15" x14ac:dyDescent="0.35">
      <c r="A3658" s="12" t="str">
        <f t="shared" si="57"/>
        <v>CONSUMO PER CAPITA (kg ó litros por individuo)Total bebidas de vinoBCN AM</v>
      </c>
      <c r="B3658" s="12" t="s">
        <v>120</v>
      </c>
      <c r="C3658" s="12" t="s">
        <v>131</v>
      </c>
      <c r="D3658" s="12" t="s">
        <v>1</v>
      </c>
      <c r="E3658" s="13">
        <v>4.8785361075293432</v>
      </c>
      <c r="F3658" s="13">
        <v>2.3121784534333245</v>
      </c>
      <c r="G3658" s="13">
        <v>3.1066044421200192</v>
      </c>
      <c r="H3658" s="13">
        <v>3.5285335139954701</v>
      </c>
      <c r="I3658" s="13">
        <v>0</v>
      </c>
      <c r="J3658" s="13">
        <v>0</v>
      </c>
      <c r="K3658" s="13">
        <v>0</v>
      </c>
      <c r="L3658" s="13">
        <v>0</v>
      </c>
      <c r="M3658" s="13">
        <v>0</v>
      </c>
      <c r="N3658" s="13"/>
      <c r="O3658" s="13"/>
    </row>
    <row r="3659" spans="1:15" x14ac:dyDescent="0.35">
      <c r="A3659" s="12" t="str">
        <f t="shared" si="57"/>
        <v>CONSUMO PER CAPITA (kg ó litros por individuo)Total bebidas de vinoREST.CAT ARAGON</v>
      </c>
      <c r="B3659" s="12" t="s">
        <v>120</v>
      </c>
      <c r="C3659" s="12" t="s">
        <v>131</v>
      </c>
      <c r="D3659" s="12" t="s">
        <v>2</v>
      </c>
      <c r="E3659" s="13">
        <v>5.1123823366137522</v>
      </c>
      <c r="F3659" s="13">
        <v>2.9299692908899648</v>
      </c>
      <c r="G3659" s="13">
        <v>3.5840625797309364</v>
      </c>
      <c r="H3659" s="13">
        <v>3.7856183060323079</v>
      </c>
      <c r="I3659" s="13">
        <v>0</v>
      </c>
      <c r="J3659" s="13">
        <v>0</v>
      </c>
      <c r="K3659" s="13">
        <v>0</v>
      </c>
      <c r="L3659" s="13">
        <v>0</v>
      </c>
      <c r="M3659" s="13">
        <v>0</v>
      </c>
      <c r="N3659" s="13"/>
      <c r="O3659" s="13"/>
    </row>
    <row r="3660" spans="1:15" x14ac:dyDescent="0.35">
      <c r="A3660" s="12" t="str">
        <f t="shared" si="57"/>
        <v>CONSUMO PER CAPITA (kg ó litros por individuo)Total bebidas de vinoLEVANTE</v>
      </c>
      <c r="B3660" s="12" t="s">
        <v>120</v>
      </c>
      <c r="C3660" s="12" t="s">
        <v>131</v>
      </c>
      <c r="D3660" s="12" t="s">
        <v>3</v>
      </c>
      <c r="E3660" s="13">
        <v>5.450037526511343</v>
      </c>
      <c r="F3660" s="13">
        <v>2.9978591121881171</v>
      </c>
      <c r="G3660" s="13">
        <v>2.9463805296605066</v>
      </c>
      <c r="H3660" s="13">
        <v>3.4287600261128914</v>
      </c>
      <c r="I3660" s="13">
        <v>0</v>
      </c>
      <c r="J3660" s="13">
        <v>0</v>
      </c>
      <c r="K3660" s="13">
        <v>0</v>
      </c>
      <c r="L3660" s="13">
        <v>0</v>
      </c>
      <c r="M3660" s="13">
        <v>0</v>
      </c>
      <c r="N3660" s="13"/>
      <c r="O3660" s="13"/>
    </row>
    <row r="3661" spans="1:15" x14ac:dyDescent="0.35">
      <c r="A3661" s="12" t="str">
        <f t="shared" si="57"/>
        <v>CONSUMO PER CAPITA (kg ó litros por individuo)Total bebidas de vinoANDALUCIA</v>
      </c>
      <c r="B3661" s="12" t="s">
        <v>120</v>
      </c>
      <c r="C3661" s="12" t="s">
        <v>131</v>
      </c>
      <c r="D3661" s="12" t="s">
        <v>4</v>
      </c>
      <c r="E3661" s="13">
        <v>4.6420532496258637</v>
      </c>
      <c r="F3661" s="13">
        <v>2.9593144241015921</v>
      </c>
      <c r="G3661" s="13">
        <v>3.1433843388394882</v>
      </c>
      <c r="H3661" s="13">
        <v>3.8091404370681539</v>
      </c>
      <c r="I3661" s="13">
        <v>0</v>
      </c>
      <c r="J3661" s="13">
        <v>0</v>
      </c>
      <c r="K3661" s="13">
        <v>0</v>
      </c>
      <c r="L3661" s="13">
        <v>0</v>
      </c>
      <c r="M3661" s="13">
        <v>0</v>
      </c>
      <c r="N3661" s="13"/>
      <c r="O3661" s="13"/>
    </row>
    <row r="3662" spans="1:15" x14ac:dyDescent="0.35">
      <c r="A3662" s="12" t="str">
        <f t="shared" si="57"/>
        <v>CONSUMO PER CAPITA (kg ó litros por individuo)Total bebidas de vinoMDD AM</v>
      </c>
      <c r="B3662" s="12" t="s">
        <v>120</v>
      </c>
      <c r="C3662" s="12" t="s">
        <v>131</v>
      </c>
      <c r="D3662" s="12" t="s">
        <v>5</v>
      </c>
      <c r="E3662" s="13">
        <v>5.1475215098114795</v>
      </c>
      <c r="F3662" s="13">
        <v>3.1206811858888415</v>
      </c>
      <c r="G3662" s="13">
        <v>4.3290445753544908</v>
      </c>
      <c r="H3662" s="13">
        <v>4.5576751684415644</v>
      </c>
      <c r="I3662" s="13">
        <v>0</v>
      </c>
      <c r="J3662" s="13">
        <v>0</v>
      </c>
      <c r="K3662" s="13">
        <v>0</v>
      </c>
      <c r="L3662" s="13">
        <v>0</v>
      </c>
      <c r="M3662" s="13">
        <v>0</v>
      </c>
      <c r="N3662" s="13"/>
      <c r="O3662" s="13"/>
    </row>
    <row r="3663" spans="1:15" x14ac:dyDescent="0.35">
      <c r="A3663" s="12" t="str">
        <f t="shared" si="57"/>
        <v>CONSUMO PER CAPITA (kg ó litros por individuo)Total bebidas de vinoRTO CENTRO</v>
      </c>
      <c r="B3663" s="12" t="s">
        <v>120</v>
      </c>
      <c r="C3663" s="12" t="s">
        <v>131</v>
      </c>
      <c r="D3663" s="12" t="s">
        <v>6</v>
      </c>
      <c r="E3663" s="13">
        <v>5.850235408774588</v>
      </c>
      <c r="F3663" s="13">
        <v>3.7413326889901475</v>
      </c>
      <c r="G3663" s="13">
        <v>3.886335284522926</v>
      </c>
      <c r="H3663" s="13">
        <v>3.7181146917358534</v>
      </c>
      <c r="I3663" s="13">
        <v>0</v>
      </c>
      <c r="J3663" s="13">
        <v>0</v>
      </c>
      <c r="K3663" s="13">
        <v>0</v>
      </c>
      <c r="L3663" s="13">
        <v>0</v>
      </c>
      <c r="M3663" s="13">
        <v>0</v>
      </c>
      <c r="N3663" s="13"/>
      <c r="O3663" s="13"/>
    </row>
    <row r="3664" spans="1:15" x14ac:dyDescent="0.35">
      <c r="A3664" s="12" t="str">
        <f t="shared" si="57"/>
        <v>CONSUMO PER CAPITA (kg ó litros por individuo)Total bebidas de vinoNORTE-CENTRO</v>
      </c>
      <c r="B3664" s="12" t="s">
        <v>120</v>
      </c>
      <c r="C3664" s="12" t="s">
        <v>131</v>
      </c>
      <c r="D3664" s="12" t="s">
        <v>7</v>
      </c>
      <c r="E3664" s="13">
        <v>8.0156229017254894</v>
      </c>
      <c r="F3664" s="13">
        <v>4.1213686875009365</v>
      </c>
      <c r="G3664" s="13">
        <v>5.5465953123868079</v>
      </c>
      <c r="H3664" s="13">
        <v>6.8406473926551783</v>
      </c>
      <c r="I3664" s="13">
        <v>0</v>
      </c>
      <c r="J3664" s="13">
        <v>0</v>
      </c>
      <c r="K3664" s="13">
        <v>0</v>
      </c>
      <c r="L3664" s="13">
        <v>0</v>
      </c>
      <c r="M3664" s="13">
        <v>0</v>
      </c>
      <c r="N3664" s="13"/>
      <c r="O3664" s="13"/>
    </row>
    <row r="3665" spans="1:15" x14ac:dyDescent="0.35">
      <c r="A3665" s="12" t="str">
        <f t="shared" si="57"/>
        <v>CONSUMO PER CAPITA (kg ó litros por individuo)Total bebidas de vinoNOROESTE</v>
      </c>
      <c r="B3665" s="12" t="s">
        <v>120</v>
      </c>
      <c r="C3665" s="12" t="s">
        <v>131</v>
      </c>
      <c r="D3665" s="12" t="s">
        <v>8</v>
      </c>
      <c r="E3665" s="13">
        <v>6.1127054849897657</v>
      </c>
      <c r="F3665" s="13">
        <v>3.5441062566042376</v>
      </c>
      <c r="G3665" s="13">
        <v>4.582954705595168</v>
      </c>
      <c r="H3665" s="13">
        <v>4.5908965968017794</v>
      </c>
      <c r="I3665" s="13">
        <v>0</v>
      </c>
      <c r="J3665" s="13">
        <v>0</v>
      </c>
      <c r="K3665" s="13">
        <v>0</v>
      </c>
      <c r="L3665" s="13">
        <v>0</v>
      </c>
      <c r="M3665" s="13">
        <v>0</v>
      </c>
      <c r="N3665" s="13"/>
      <c r="O3665" s="13"/>
    </row>
    <row r="3666" spans="1:15" x14ac:dyDescent="0.35">
      <c r="A3666" s="12" t="str">
        <f t="shared" si="57"/>
        <v>CONSUMO PER CAPITA (kg ó litros por individuo)Total bebidas de vino&lt;2MIL</v>
      </c>
      <c r="B3666" s="12" t="s">
        <v>120</v>
      </c>
      <c r="C3666" s="12" t="s">
        <v>131</v>
      </c>
      <c r="D3666" s="12" t="s">
        <v>9</v>
      </c>
      <c r="E3666" s="13">
        <v>5.079613563408425</v>
      </c>
      <c r="F3666" s="13">
        <v>2.9021791731279691</v>
      </c>
      <c r="G3666" s="13">
        <v>2.8743892463605372</v>
      </c>
      <c r="H3666" s="13">
        <v>2.9584094620293886</v>
      </c>
      <c r="I3666" s="13">
        <v>0</v>
      </c>
      <c r="J3666" s="13">
        <v>0</v>
      </c>
      <c r="K3666" s="13">
        <v>0</v>
      </c>
      <c r="L3666" s="13">
        <v>0</v>
      </c>
      <c r="M3666" s="13">
        <v>0</v>
      </c>
      <c r="N3666" s="13"/>
      <c r="O3666" s="13"/>
    </row>
    <row r="3667" spans="1:15" x14ac:dyDescent="0.35">
      <c r="A3667" s="12" t="str">
        <f t="shared" si="57"/>
        <v>CONSUMO PER CAPITA (kg ó litros por individuo)Total bebidas de vino2-5MIL</v>
      </c>
      <c r="B3667" s="12" t="s">
        <v>120</v>
      </c>
      <c r="C3667" s="12" t="s">
        <v>131</v>
      </c>
      <c r="D3667" s="12" t="s">
        <v>10</v>
      </c>
      <c r="E3667" s="13">
        <v>4.3142593058014764</v>
      </c>
      <c r="F3667" s="13">
        <v>2.508427599725187</v>
      </c>
      <c r="G3667" s="13">
        <v>3.3791621653482591</v>
      </c>
      <c r="H3667" s="13">
        <v>3.8008694997039187</v>
      </c>
      <c r="I3667" s="13">
        <v>0</v>
      </c>
      <c r="J3667" s="13">
        <v>0</v>
      </c>
      <c r="K3667" s="13">
        <v>0</v>
      </c>
      <c r="L3667" s="13">
        <v>0</v>
      </c>
      <c r="M3667" s="13">
        <v>0</v>
      </c>
      <c r="N3667" s="13"/>
      <c r="O3667" s="13"/>
    </row>
    <row r="3668" spans="1:15" x14ac:dyDescent="0.35">
      <c r="A3668" s="12" t="str">
        <f t="shared" si="57"/>
        <v>CONSUMO PER CAPITA (kg ó litros por individuo)Total bebidas de vino5-10MIL</v>
      </c>
      <c r="B3668" s="12" t="s">
        <v>120</v>
      </c>
      <c r="C3668" s="12" t="s">
        <v>131</v>
      </c>
      <c r="D3668" s="12" t="s">
        <v>11</v>
      </c>
      <c r="E3668" s="13">
        <v>4.3948629076609986</v>
      </c>
      <c r="F3668" s="13">
        <v>2.4682762356164263</v>
      </c>
      <c r="G3668" s="13">
        <v>3.3573632833370626</v>
      </c>
      <c r="H3668" s="13">
        <v>3.5920464868653634</v>
      </c>
      <c r="I3668" s="13">
        <v>0</v>
      </c>
      <c r="J3668" s="13">
        <v>0</v>
      </c>
      <c r="K3668" s="13">
        <v>0</v>
      </c>
      <c r="L3668" s="13">
        <v>0</v>
      </c>
      <c r="M3668" s="13">
        <v>0</v>
      </c>
      <c r="N3668" s="13"/>
      <c r="O3668" s="13"/>
    </row>
    <row r="3669" spans="1:15" x14ac:dyDescent="0.35">
      <c r="A3669" s="12" t="str">
        <f t="shared" si="57"/>
        <v>CONSUMO PER CAPITA (kg ó litros por individuo)Total bebidas de vino10-30MIL</v>
      </c>
      <c r="B3669" s="12" t="s">
        <v>120</v>
      </c>
      <c r="C3669" s="12" t="s">
        <v>131</v>
      </c>
      <c r="D3669" s="12" t="s">
        <v>12</v>
      </c>
      <c r="E3669" s="13">
        <v>5.8748818823103086</v>
      </c>
      <c r="F3669" s="13">
        <v>3.5078888128673986</v>
      </c>
      <c r="G3669" s="13">
        <v>3.6588153699119146</v>
      </c>
      <c r="H3669" s="13">
        <v>3.9694173848958938</v>
      </c>
      <c r="I3669" s="13">
        <v>0</v>
      </c>
      <c r="J3669" s="13">
        <v>0</v>
      </c>
      <c r="K3669" s="13">
        <v>0</v>
      </c>
      <c r="L3669" s="13">
        <v>0</v>
      </c>
      <c r="M3669" s="13">
        <v>0</v>
      </c>
      <c r="N3669" s="13"/>
      <c r="O3669" s="13"/>
    </row>
    <row r="3670" spans="1:15" x14ac:dyDescent="0.35">
      <c r="A3670" s="12" t="str">
        <f t="shared" si="57"/>
        <v>CONSUMO PER CAPITA (kg ó litros por individuo)Total bebidas de vino30-100MIL</v>
      </c>
      <c r="B3670" s="12" t="s">
        <v>120</v>
      </c>
      <c r="C3670" s="12" t="s">
        <v>131</v>
      </c>
      <c r="D3670" s="12" t="s">
        <v>13</v>
      </c>
      <c r="E3670" s="13">
        <v>4.6861904819063032</v>
      </c>
      <c r="F3670" s="13">
        <v>2.64760415290151</v>
      </c>
      <c r="G3670" s="13">
        <v>3.1376261664359628</v>
      </c>
      <c r="H3670" s="13">
        <v>3.4075515164185375</v>
      </c>
      <c r="I3670" s="13">
        <v>0</v>
      </c>
      <c r="J3670" s="13">
        <v>0</v>
      </c>
      <c r="K3670" s="13">
        <v>0</v>
      </c>
      <c r="L3670" s="13">
        <v>0</v>
      </c>
      <c r="M3670" s="13">
        <v>0</v>
      </c>
      <c r="N3670" s="13"/>
      <c r="O3670" s="13"/>
    </row>
    <row r="3671" spans="1:15" x14ac:dyDescent="0.35">
      <c r="A3671" s="12" t="str">
        <f t="shared" si="57"/>
        <v>CONSUMO PER CAPITA (kg ó litros por individuo)Total bebidas de vino100-200MIL</v>
      </c>
      <c r="B3671" s="12" t="s">
        <v>120</v>
      </c>
      <c r="C3671" s="12" t="s">
        <v>131</v>
      </c>
      <c r="D3671" s="12" t="s">
        <v>14</v>
      </c>
      <c r="E3671" s="13">
        <v>6.8993261045609522</v>
      </c>
      <c r="F3671" s="13">
        <v>3.4001199187627313</v>
      </c>
      <c r="G3671" s="13">
        <v>3.9462165340660911</v>
      </c>
      <c r="H3671" s="13">
        <v>4.8255465810548248</v>
      </c>
      <c r="I3671" s="13">
        <v>0</v>
      </c>
      <c r="J3671" s="13">
        <v>0</v>
      </c>
      <c r="K3671" s="13">
        <v>0</v>
      </c>
      <c r="L3671" s="13">
        <v>0</v>
      </c>
      <c r="M3671" s="13">
        <v>0</v>
      </c>
      <c r="N3671" s="13"/>
      <c r="O3671" s="13"/>
    </row>
    <row r="3672" spans="1:15" x14ac:dyDescent="0.35">
      <c r="A3672" s="12" t="str">
        <f t="shared" si="57"/>
        <v>CONSUMO PER CAPITA (kg ó litros por individuo)Total bebidas de vino200-500MIL</v>
      </c>
      <c r="B3672" s="12" t="s">
        <v>120</v>
      </c>
      <c r="C3672" s="12" t="s">
        <v>131</v>
      </c>
      <c r="D3672" s="12" t="s">
        <v>15</v>
      </c>
      <c r="E3672" s="13">
        <v>6.5310240529732573</v>
      </c>
      <c r="F3672" s="13">
        <v>3.6691412304967552</v>
      </c>
      <c r="G3672" s="13">
        <v>4.5228597509216391</v>
      </c>
      <c r="H3672" s="13">
        <v>5.1421654821864768</v>
      </c>
      <c r="I3672" s="13">
        <v>0</v>
      </c>
      <c r="J3672" s="13">
        <v>0</v>
      </c>
      <c r="K3672" s="13">
        <v>0</v>
      </c>
      <c r="L3672" s="13">
        <v>0</v>
      </c>
      <c r="M3672" s="13">
        <v>0</v>
      </c>
      <c r="N3672" s="13"/>
      <c r="O3672" s="13"/>
    </row>
    <row r="3673" spans="1:15" x14ac:dyDescent="0.35">
      <c r="A3673" s="12" t="str">
        <f t="shared" si="57"/>
        <v>CONSUMO PER CAPITA (kg ó litros por individuo)Total bebidas de vino&gt;500MIL</v>
      </c>
      <c r="B3673" s="12" t="s">
        <v>120</v>
      </c>
      <c r="C3673" s="12" t="s">
        <v>131</v>
      </c>
      <c r="D3673" s="12" t="s">
        <v>16</v>
      </c>
      <c r="E3673" s="13">
        <v>5.5034408043925609</v>
      </c>
      <c r="F3673" s="13">
        <v>3.528715856431226</v>
      </c>
      <c r="G3673" s="13">
        <v>4.5502506659329036</v>
      </c>
      <c r="H3673" s="13">
        <v>5.007971199541406</v>
      </c>
      <c r="I3673" s="13">
        <v>0</v>
      </c>
      <c r="J3673" s="13">
        <v>0</v>
      </c>
      <c r="K3673" s="13">
        <v>0</v>
      </c>
      <c r="L3673" s="13">
        <v>0</v>
      </c>
      <c r="M3673" s="13">
        <v>0</v>
      </c>
      <c r="N3673" s="13"/>
      <c r="O3673" s="13"/>
    </row>
    <row r="3674" spans="1:15" x14ac:dyDescent="0.35">
      <c r="A3674" s="12" t="str">
        <f t="shared" si="57"/>
        <v>CONSUMO PER CAPITA (kg ó litros por individuo)Total bebidas de vinoDE 15 A 19 AÑOS</v>
      </c>
      <c r="B3674" s="12" t="s">
        <v>120</v>
      </c>
      <c r="C3674" s="12" t="s">
        <v>131</v>
      </c>
      <c r="D3674" s="12" t="s">
        <v>39</v>
      </c>
      <c r="E3674" s="13">
        <v>0.32245832944227582</v>
      </c>
      <c r="F3674" s="13">
        <v>0.33567218971937157</v>
      </c>
      <c r="G3674" s="13">
        <v>1.1287297383872272</v>
      </c>
      <c r="H3674" s="13">
        <v>0.32465905606969447</v>
      </c>
      <c r="I3674" s="13">
        <v>0</v>
      </c>
      <c r="J3674" s="13">
        <v>0</v>
      </c>
      <c r="K3674" s="13">
        <v>0</v>
      </c>
      <c r="L3674" s="13">
        <v>0</v>
      </c>
      <c r="M3674" s="13">
        <v>0</v>
      </c>
      <c r="N3674" s="13"/>
      <c r="O3674" s="13"/>
    </row>
    <row r="3675" spans="1:15" x14ac:dyDescent="0.35">
      <c r="A3675" s="12" t="str">
        <f t="shared" si="57"/>
        <v>CONSUMO PER CAPITA (kg ó litros por individuo)Total bebidas de vinoDE 20 A 24 AÑOS</v>
      </c>
      <c r="B3675" s="12" t="s">
        <v>120</v>
      </c>
      <c r="C3675" s="12" t="s">
        <v>131</v>
      </c>
      <c r="D3675" s="12" t="s">
        <v>40</v>
      </c>
      <c r="E3675" s="13">
        <v>1.9189374923922924</v>
      </c>
      <c r="F3675" s="13">
        <v>1.0939258717238376</v>
      </c>
      <c r="G3675" s="13">
        <v>0.71652369258610504</v>
      </c>
      <c r="H3675" s="13">
        <v>0.86919522476416611</v>
      </c>
      <c r="I3675" s="13">
        <v>0</v>
      </c>
      <c r="J3675" s="13">
        <v>0</v>
      </c>
      <c r="K3675" s="13">
        <v>0</v>
      </c>
      <c r="L3675" s="13">
        <v>0</v>
      </c>
      <c r="M3675" s="13">
        <v>0</v>
      </c>
      <c r="N3675" s="13"/>
      <c r="O3675" s="13"/>
    </row>
    <row r="3676" spans="1:15" x14ac:dyDescent="0.35">
      <c r="A3676" s="12" t="str">
        <f t="shared" si="57"/>
        <v>CONSUMO PER CAPITA (kg ó litros por individuo)Total bebidas de vinoDE 25 A 34 AÑOS</v>
      </c>
      <c r="B3676" s="12" t="s">
        <v>120</v>
      </c>
      <c r="C3676" s="12" t="s">
        <v>131</v>
      </c>
      <c r="D3676" s="12" t="s">
        <v>41</v>
      </c>
      <c r="E3676" s="13">
        <v>2.3612604078050996</v>
      </c>
      <c r="F3676" s="13">
        <v>1.5015505439352121</v>
      </c>
      <c r="G3676" s="13">
        <v>1.5639709587489572</v>
      </c>
      <c r="H3676" s="13">
        <v>1.6930876987831893</v>
      </c>
      <c r="I3676" s="13">
        <v>0</v>
      </c>
      <c r="J3676" s="13">
        <v>0</v>
      </c>
      <c r="K3676" s="13">
        <v>0</v>
      </c>
      <c r="L3676" s="13">
        <v>0</v>
      </c>
      <c r="M3676" s="13">
        <v>0</v>
      </c>
      <c r="N3676" s="13"/>
      <c r="O3676" s="13"/>
    </row>
    <row r="3677" spans="1:15" x14ac:dyDescent="0.35">
      <c r="A3677" s="12" t="str">
        <f t="shared" si="57"/>
        <v>CONSUMO PER CAPITA (kg ó litros por individuo)Total bebidas de vinoDE 35 A 49 AÑOS</v>
      </c>
      <c r="B3677" s="12" t="s">
        <v>120</v>
      </c>
      <c r="C3677" s="12" t="s">
        <v>131</v>
      </c>
      <c r="D3677" s="12" t="s">
        <v>42</v>
      </c>
      <c r="E3677" s="13">
        <v>3.4054613412215127</v>
      </c>
      <c r="F3677" s="13">
        <v>1.8687083962428888</v>
      </c>
      <c r="G3677" s="13">
        <v>2.2099894858714855</v>
      </c>
      <c r="H3677" s="13">
        <v>2.4911887166851887</v>
      </c>
      <c r="I3677" s="13">
        <v>0</v>
      </c>
      <c r="J3677" s="13">
        <v>0</v>
      </c>
      <c r="K3677" s="13">
        <v>0</v>
      </c>
      <c r="L3677" s="13">
        <v>0</v>
      </c>
      <c r="M3677" s="13">
        <v>0</v>
      </c>
      <c r="N3677" s="13"/>
      <c r="O3677" s="13"/>
    </row>
    <row r="3678" spans="1:15" x14ac:dyDescent="0.35">
      <c r="A3678" s="12" t="str">
        <f t="shared" si="57"/>
        <v>CONSUMO PER CAPITA (kg ó litros por individuo)Total bebidas de vinoDE 50 A 59 AÑOS</v>
      </c>
      <c r="B3678" s="12" t="s">
        <v>120</v>
      </c>
      <c r="C3678" s="12" t="s">
        <v>131</v>
      </c>
      <c r="D3678" s="12" t="s">
        <v>43</v>
      </c>
      <c r="E3678" s="13">
        <v>7.1139041269149104</v>
      </c>
      <c r="F3678" s="13">
        <v>3.9025005783878499</v>
      </c>
      <c r="G3678" s="13">
        <v>4.8223410989634248</v>
      </c>
      <c r="H3678" s="13">
        <v>5.0237018396436222</v>
      </c>
      <c r="I3678" s="13">
        <v>0</v>
      </c>
      <c r="J3678" s="13">
        <v>0</v>
      </c>
      <c r="K3678" s="13">
        <v>0</v>
      </c>
      <c r="L3678" s="13">
        <v>0</v>
      </c>
      <c r="M3678" s="13">
        <v>0</v>
      </c>
      <c r="N3678" s="13"/>
      <c r="O3678" s="13"/>
    </row>
    <row r="3679" spans="1:15" x14ac:dyDescent="0.35">
      <c r="A3679" s="12" t="str">
        <f t="shared" si="57"/>
        <v>CONSUMO PER CAPITA (kg ó litros por individuo)Total bebidas de vinoDE 60 A 75 AÑOS</v>
      </c>
      <c r="B3679" s="12" t="s">
        <v>120</v>
      </c>
      <c r="C3679" s="12" t="s">
        <v>131</v>
      </c>
      <c r="D3679" s="12" t="s">
        <v>44</v>
      </c>
      <c r="E3679" s="13">
        <v>11.680450504728793</v>
      </c>
      <c r="F3679" s="13">
        <v>6.8021414953704591</v>
      </c>
      <c r="G3679" s="13">
        <v>7.964459045460198</v>
      </c>
      <c r="H3679" s="13">
        <v>9.2253934316171762</v>
      </c>
      <c r="I3679" s="13">
        <v>0</v>
      </c>
      <c r="J3679" s="13">
        <v>0</v>
      </c>
      <c r="K3679" s="13">
        <v>0</v>
      </c>
      <c r="L3679" s="13">
        <v>0</v>
      </c>
      <c r="M3679" s="13">
        <v>0</v>
      </c>
      <c r="N3679" s="13"/>
      <c r="O3679" s="13"/>
    </row>
    <row r="3680" spans="1:15" x14ac:dyDescent="0.35">
      <c r="A3680" s="12" t="str">
        <f t="shared" si="57"/>
        <v>CONSUMO PER CAPITA (kg ó litros por individuo)Total bebidas de vinoALTA Y MEDIA ALTA</v>
      </c>
      <c r="B3680" s="12" t="s">
        <v>120</v>
      </c>
      <c r="C3680" s="12" t="s">
        <v>131</v>
      </c>
      <c r="D3680" s="12" t="s">
        <v>17</v>
      </c>
      <c r="E3680" s="13">
        <v>8.0624759635306695</v>
      </c>
      <c r="F3680" s="13">
        <v>4.6154094824363536</v>
      </c>
      <c r="G3680" s="13">
        <v>6.4652702710108052</v>
      </c>
      <c r="H3680" s="13">
        <v>6.7470912115060733</v>
      </c>
      <c r="I3680" s="13">
        <v>0</v>
      </c>
      <c r="J3680" s="13">
        <v>0</v>
      </c>
      <c r="K3680" s="13">
        <v>0</v>
      </c>
      <c r="L3680" s="13">
        <v>0</v>
      </c>
      <c r="M3680" s="13">
        <v>0</v>
      </c>
      <c r="N3680" s="13"/>
      <c r="O3680" s="13"/>
    </row>
    <row r="3681" spans="1:15" x14ac:dyDescent="0.35">
      <c r="A3681" s="12" t="str">
        <f t="shared" si="57"/>
        <v>CONSUMO PER CAPITA (kg ó litros por individuo)Total bebidas de vinoMEDIA</v>
      </c>
      <c r="B3681" s="12" t="s">
        <v>120</v>
      </c>
      <c r="C3681" s="12" t="s">
        <v>131</v>
      </c>
      <c r="D3681" s="12" t="s">
        <v>18</v>
      </c>
      <c r="E3681" s="13">
        <v>5.0398929448911343</v>
      </c>
      <c r="F3681" s="13">
        <v>3.0724294979016626</v>
      </c>
      <c r="G3681" s="13">
        <v>3.7420175515835452</v>
      </c>
      <c r="H3681" s="13">
        <v>4.1627192607076022</v>
      </c>
      <c r="I3681" s="13">
        <v>0</v>
      </c>
      <c r="J3681" s="13">
        <v>0</v>
      </c>
      <c r="K3681" s="13">
        <v>0</v>
      </c>
      <c r="L3681" s="13">
        <v>0</v>
      </c>
      <c r="M3681" s="13">
        <v>0</v>
      </c>
      <c r="N3681" s="13"/>
      <c r="O3681" s="13"/>
    </row>
    <row r="3682" spans="1:15" x14ac:dyDescent="0.35">
      <c r="A3682" s="12" t="str">
        <f t="shared" si="57"/>
        <v>CONSUMO PER CAPITA (kg ó litros por individuo)Total bebidas de vinoMEDIA BAJA</v>
      </c>
      <c r="B3682" s="12" t="s">
        <v>120</v>
      </c>
      <c r="C3682" s="12" t="s">
        <v>131</v>
      </c>
      <c r="D3682" s="12" t="s">
        <v>19</v>
      </c>
      <c r="E3682" s="13">
        <v>5.3382953942725839</v>
      </c>
      <c r="F3682" s="13">
        <v>2.7323427959773738</v>
      </c>
      <c r="G3682" s="13">
        <v>2.829119447496018</v>
      </c>
      <c r="H3682" s="13">
        <v>3.2061903340091025</v>
      </c>
      <c r="I3682" s="13">
        <v>0</v>
      </c>
      <c r="J3682" s="13">
        <v>0</v>
      </c>
      <c r="K3682" s="13">
        <v>0</v>
      </c>
      <c r="L3682" s="13">
        <v>0</v>
      </c>
      <c r="M3682" s="13">
        <v>0</v>
      </c>
      <c r="N3682" s="13"/>
      <c r="O3682" s="13"/>
    </row>
    <row r="3683" spans="1:15" x14ac:dyDescent="0.35">
      <c r="A3683" s="12" t="str">
        <f t="shared" si="57"/>
        <v>CONSUMO PER CAPITA (kg ó litros por individuo)Total bebidas de vinoBAJA</v>
      </c>
      <c r="B3683" s="12" t="s">
        <v>120</v>
      </c>
      <c r="C3683" s="12" t="s">
        <v>131</v>
      </c>
      <c r="D3683" s="12" t="s">
        <v>20</v>
      </c>
      <c r="E3683" s="13">
        <v>3.5911872309914492</v>
      </c>
      <c r="F3683" s="13">
        <v>2.2769919114879791</v>
      </c>
      <c r="G3683" s="13">
        <v>2.0299096538951336</v>
      </c>
      <c r="H3683" s="13">
        <v>2.6318706496402373</v>
      </c>
      <c r="I3683" s="13">
        <v>0</v>
      </c>
      <c r="J3683" s="13">
        <v>0</v>
      </c>
      <c r="K3683" s="13">
        <v>0</v>
      </c>
      <c r="L3683" s="13">
        <v>0</v>
      </c>
      <c r="M3683" s="13">
        <v>0</v>
      </c>
      <c r="N3683" s="13"/>
      <c r="O3683" s="13"/>
    </row>
    <row r="3684" spans="1:15" x14ac:dyDescent="0.35">
      <c r="A3684" s="12" t="str">
        <f t="shared" si="57"/>
        <v>CONSUMO PER CAPITA (kg ó litros por individuo)Total bebidas de vinoHOMBRE</v>
      </c>
      <c r="B3684" s="12" t="s">
        <v>120</v>
      </c>
      <c r="C3684" s="12" t="s">
        <v>131</v>
      </c>
      <c r="D3684" s="12" t="s">
        <v>21</v>
      </c>
      <c r="E3684" s="13">
        <v>6.7774842557684742</v>
      </c>
      <c r="F3684" s="13">
        <v>3.7619246081669333</v>
      </c>
      <c r="G3684" s="13">
        <v>4.56775713946978</v>
      </c>
      <c r="H3684" s="13">
        <v>4.925958235462339</v>
      </c>
      <c r="I3684" s="13">
        <v>0</v>
      </c>
      <c r="J3684" s="13">
        <v>0</v>
      </c>
      <c r="K3684" s="13">
        <v>0</v>
      </c>
      <c r="L3684" s="13">
        <v>0</v>
      </c>
      <c r="M3684" s="13">
        <v>0</v>
      </c>
      <c r="N3684" s="13"/>
      <c r="O3684" s="13"/>
    </row>
    <row r="3685" spans="1:15" x14ac:dyDescent="0.35">
      <c r="A3685" s="12" t="str">
        <f t="shared" si="57"/>
        <v>CONSUMO PER CAPITA (kg ó litros por individuo)Total bebidas de vinoMUJER</v>
      </c>
      <c r="B3685" s="12" t="s">
        <v>120</v>
      </c>
      <c r="C3685" s="12" t="s">
        <v>131</v>
      </c>
      <c r="D3685" s="12" t="s">
        <v>22</v>
      </c>
      <c r="E3685" s="13">
        <v>4.2182104262464817</v>
      </c>
      <c r="F3685" s="13">
        <v>2.5679827153489354</v>
      </c>
      <c r="G3685" s="13">
        <v>2.9569176358181437</v>
      </c>
      <c r="H3685" s="13">
        <v>3.4230404900251106</v>
      </c>
      <c r="I3685" s="13">
        <v>0</v>
      </c>
      <c r="J3685" s="13">
        <v>0</v>
      </c>
      <c r="K3685" s="13">
        <v>0</v>
      </c>
      <c r="L3685" s="13">
        <v>0</v>
      </c>
      <c r="M3685" s="13">
        <v>0</v>
      </c>
      <c r="N3685" s="13"/>
      <c r="O3685" s="13"/>
    </row>
    <row r="3686" spans="1:15" x14ac:dyDescent="0.35">
      <c r="A3686" s="12" t="str">
        <f t="shared" si="57"/>
        <v>CONSUMO PER CAPITA (kg ó litros por individuo)VinoT.ESPAÑA</v>
      </c>
      <c r="B3686" s="12" t="s">
        <v>120</v>
      </c>
      <c r="C3686" s="12" t="s">
        <v>132</v>
      </c>
      <c r="D3686" s="12" t="s">
        <v>36</v>
      </c>
      <c r="E3686" s="13">
        <v>3.9470085922707492</v>
      </c>
      <c r="F3686" s="13">
        <v>2.1712280476038708</v>
      </c>
      <c r="G3686" s="13">
        <v>2.544240018008614</v>
      </c>
      <c r="H3686" s="13">
        <v>2.7478686535761496</v>
      </c>
      <c r="I3686" s="13">
        <v>0</v>
      </c>
      <c r="J3686" s="13">
        <v>0</v>
      </c>
      <c r="K3686" s="13">
        <v>0</v>
      </c>
      <c r="L3686" s="13">
        <v>0</v>
      </c>
      <c r="M3686" s="13">
        <v>0</v>
      </c>
      <c r="N3686" s="13"/>
      <c r="O3686" s="13"/>
    </row>
    <row r="3687" spans="1:15" x14ac:dyDescent="0.35">
      <c r="A3687" s="12" t="str">
        <f t="shared" si="57"/>
        <v>CONSUMO PER CAPITA (kg ó litros por individuo)VinoBCN AM</v>
      </c>
      <c r="B3687" s="12" t="s">
        <v>120</v>
      </c>
      <c r="C3687" s="12" t="s">
        <v>132</v>
      </c>
      <c r="D3687" s="12" t="s">
        <v>1</v>
      </c>
      <c r="E3687" s="13">
        <v>3.3449910616394907</v>
      </c>
      <c r="F3687" s="13">
        <v>1.4456363405450505</v>
      </c>
      <c r="G3687" s="13">
        <v>2.1784897367137264</v>
      </c>
      <c r="H3687" s="13">
        <v>2.308531820939828</v>
      </c>
      <c r="I3687" s="13">
        <v>0</v>
      </c>
      <c r="J3687" s="13">
        <v>0</v>
      </c>
      <c r="K3687" s="13">
        <v>0</v>
      </c>
      <c r="L3687" s="13">
        <v>0</v>
      </c>
      <c r="M3687" s="13">
        <v>0</v>
      </c>
      <c r="N3687" s="13"/>
      <c r="O3687" s="13"/>
    </row>
    <row r="3688" spans="1:15" x14ac:dyDescent="0.35">
      <c r="A3688" s="12" t="str">
        <f t="shared" si="57"/>
        <v>CONSUMO PER CAPITA (kg ó litros por individuo)VinoREST.CAT ARAGON</v>
      </c>
      <c r="B3688" s="12" t="s">
        <v>120</v>
      </c>
      <c r="C3688" s="12" t="s">
        <v>132</v>
      </c>
      <c r="D3688" s="12" t="s">
        <v>2</v>
      </c>
      <c r="E3688" s="13">
        <v>3.923768628330869</v>
      </c>
      <c r="F3688" s="13">
        <v>2.1138573889346293</v>
      </c>
      <c r="G3688" s="13">
        <v>2.6686747752073505</v>
      </c>
      <c r="H3688" s="13">
        <v>2.8028331373396971</v>
      </c>
      <c r="I3688" s="13">
        <v>0</v>
      </c>
      <c r="J3688" s="13">
        <v>0</v>
      </c>
      <c r="K3688" s="13">
        <v>0</v>
      </c>
      <c r="L3688" s="13">
        <v>0</v>
      </c>
      <c r="M3688" s="13">
        <v>0</v>
      </c>
      <c r="N3688" s="13"/>
      <c r="O3688" s="13"/>
    </row>
    <row r="3689" spans="1:15" x14ac:dyDescent="0.35">
      <c r="A3689" s="12" t="str">
        <f t="shared" si="57"/>
        <v>CONSUMO PER CAPITA (kg ó litros por individuo)VinoLEVANTE</v>
      </c>
      <c r="B3689" s="12" t="s">
        <v>120</v>
      </c>
      <c r="C3689" s="12" t="s">
        <v>132</v>
      </c>
      <c r="D3689" s="12" t="s">
        <v>3</v>
      </c>
      <c r="E3689" s="13">
        <v>3.9103347317721093</v>
      </c>
      <c r="F3689" s="13">
        <v>2.144136136924641</v>
      </c>
      <c r="G3689" s="13">
        <v>1.8442055349843907</v>
      </c>
      <c r="H3689" s="13">
        <v>2.1048310247020616</v>
      </c>
      <c r="I3689" s="13">
        <v>0</v>
      </c>
      <c r="J3689" s="13">
        <v>0</v>
      </c>
      <c r="K3689" s="13">
        <v>0</v>
      </c>
      <c r="L3689" s="13">
        <v>0</v>
      </c>
      <c r="M3689" s="13">
        <v>0</v>
      </c>
      <c r="N3689" s="13"/>
      <c r="O3689" s="13"/>
    </row>
    <row r="3690" spans="1:15" x14ac:dyDescent="0.35">
      <c r="A3690" s="12" t="str">
        <f t="shared" si="57"/>
        <v>CONSUMO PER CAPITA (kg ó litros por individuo)VinoANDALUCIA</v>
      </c>
      <c r="B3690" s="12" t="s">
        <v>120</v>
      </c>
      <c r="C3690" s="12" t="s">
        <v>132</v>
      </c>
      <c r="D3690" s="12" t="s">
        <v>4</v>
      </c>
      <c r="E3690" s="13">
        <v>2.1850226463713875</v>
      </c>
      <c r="F3690" s="13">
        <v>1.3431566464286073</v>
      </c>
      <c r="G3690" s="13">
        <v>1.4049521529961886</v>
      </c>
      <c r="H3690" s="13">
        <v>1.5441033381090414</v>
      </c>
      <c r="I3690" s="13">
        <v>0</v>
      </c>
      <c r="J3690" s="13">
        <v>0</v>
      </c>
      <c r="K3690" s="13">
        <v>0</v>
      </c>
      <c r="L3690" s="13">
        <v>0</v>
      </c>
      <c r="M3690" s="13">
        <v>0</v>
      </c>
      <c r="N3690" s="13"/>
      <c r="O3690" s="13"/>
    </row>
    <row r="3691" spans="1:15" x14ac:dyDescent="0.35">
      <c r="A3691" s="12" t="str">
        <f t="shared" si="57"/>
        <v>CONSUMO PER CAPITA (kg ó litros por individuo)VinoMDD AM</v>
      </c>
      <c r="B3691" s="12" t="s">
        <v>120</v>
      </c>
      <c r="C3691" s="12" t="s">
        <v>132</v>
      </c>
      <c r="D3691" s="12" t="s">
        <v>5</v>
      </c>
      <c r="E3691" s="13">
        <v>3.3456442792860028</v>
      </c>
      <c r="F3691" s="13">
        <v>1.9802102764815543</v>
      </c>
      <c r="G3691" s="13">
        <v>2.8014137488209463</v>
      </c>
      <c r="H3691" s="13">
        <v>3.0305882927546635</v>
      </c>
      <c r="I3691" s="13">
        <v>0</v>
      </c>
      <c r="J3691" s="13">
        <v>0</v>
      </c>
      <c r="K3691" s="13">
        <v>0</v>
      </c>
      <c r="L3691" s="13">
        <v>0</v>
      </c>
      <c r="M3691" s="13">
        <v>0</v>
      </c>
      <c r="N3691" s="13"/>
      <c r="O3691" s="13"/>
    </row>
    <row r="3692" spans="1:15" x14ac:dyDescent="0.35">
      <c r="A3692" s="12" t="str">
        <f t="shared" si="57"/>
        <v>CONSUMO PER CAPITA (kg ó litros por individuo)VinoRTO CENTRO</v>
      </c>
      <c r="B3692" s="12" t="s">
        <v>120</v>
      </c>
      <c r="C3692" s="12" t="s">
        <v>132</v>
      </c>
      <c r="D3692" s="12" t="s">
        <v>6</v>
      </c>
      <c r="E3692" s="13">
        <v>4.58172186505311</v>
      </c>
      <c r="F3692" s="13">
        <v>2.853310624540506</v>
      </c>
      <c r="G3692" s="13">
        <v>2.4850433423046914</v>
      </c>
      <c r="H3692" s="13">
        <v>2.5747586449385507</v>
      </c>
      <c r="I3692" s="13">
        <v>0</v>
      </c>
      <c r="J3692" s="13">
        <v>0</v>
      </c>
      <c r="K3692" s="13">
        <v>0</v>
      </c>
      <c r="L3692" s="13">
        <v>0</v>
      </c>
      <c r="M3692" s="13">
        <v>0</v>
      </c>
      <c r="N3692" s="13"/>
      <c r="O3692" s="13"/>
    </row>
    <row r="3693" spans="1:15" x14ac:dyDescent="0.35">
      <c r="A3693" s="12" t="str">
        <f t="shared" si="57"/>
        <v>CONSUMO PER CAPITA (kg ó litros por individuo)VinoNORTE-CENTRO</v>
      </c>
      <c r="B3693" s="12" t="s">
        <v>120</v>
      </c>
      <c r="C3693" s="12" t="s">
        <v>132</v>
      </c>
      <c r="D3693" s="12" t="s">
        <v>7</v>
      </c>
      <c r="E3693" s="13">
        <v>6.8599063988886053</v>
      </c>
      <c r="F3693" s="13">
        <v>3.4122977889088153</v>
      </c>
      <c r="G3693" s="13">
        <v>4.5195036626858371</v>
      </c>
      <c r="H3693" s="13">
        <v>5.1988317777592492</v>
      </c>
      <c r="I3693" s="13">
        <v>0</v>
      </c>
      <c r="J3693" s="13">
        <v>0</v>
      </c>
      <c r="K3693" s="13">
        <v>0</v>
      </c>
      <c r="L3693" s="13">
        <v>0</v>
      </c>
      <c r="M3693" s="13">
        <v>0</v>
      </c>
      <c r="N3693" s="13"/>
      <c r="O3693" s="13"/>
    </row>
    <row r="3694" spans="1:15" x14ac:dyDescent="0.35">
      <c r="A3694" s="12" t="str">
        <f t="shared" si="57"/>
        <v>CONSUMO PER CAPITA (kg ó litros por individuo)VinoNOROESTE</v>
      </c>
      <c r="B3694" s="12" t="s">
        <v>120</v>
      </c>
      <c r="C3694" s="12" t="s">
        <v>132</v>
      </c>
      <c r="D3694" s="12" t="s">
        <v>8</v>
      </c>
      <c r="E3694" s="13">
        <v>5.7981212124287618</v>
      </c>
      <c r="F3694" s="13">
        <v>3.1916130883585359</v>
      </c>
      <c r="G3694" s="13">
        <v>4.1213257525722993</v>
      </c>
      <c r="H3694" s="13">
        <v>4.1562534969556122</v>
      </c>
      <c r="I3694" s="13">
        <v>0</v>
      </c>
      <c r="J3694" s="13">
        <v>0</v>
      </c>
      <c r="K3694" s="13">
        <v>0</v>
      </c>
      <c r="L3694" s="13">
        <v>0</v>
      </c>
      <c r="M3694" s="13">
        <v>0</v>
      </c>
      <c r="N3694" s="13"/>
      <c r="O3694" s="13"/>
    </row>
    <row r="3695" spans="1:15" x14ac:dyDescent="0.35">
      <c r="A3695" s="12" t="str">
        <f t="shared" si="57"/>
        <v>CONSUMO PER CAPITA (kg ó litros por individuo)Vino&lt;2MIL</v>
      </c>
      <c r="B3695" s="12" t="s">
        <v>120</v>
      </c>
      <c r="C3695" s="12" t="s">
        <v>132</v>
      </c>
      <c r="D3695" s="12" t="s">
        <v>9</v>
      </c>
      <c r="E3695" s="13">
        <v>3.4169179033128323</v>
      </c>
      <c r="F3695" s="13">
        <v>2.0655992358404727</v>
      </c>
      <c r="G3695" s="13">
        <v>1.7797628710358822</v>
      </c>
      <c r="H3695" s="13">
        <v>1.8173316412379847</v>
      </c>
      <c r="I3695" s="13">
        <v>0</v>
      </c>
      <c r="J3695" s="13">
        <v>0</v>
      </c>
      <c r="K3695" s="13">
        <v>0</v>
      </c>
      <c r="L3695" s="13">
        <v>0</v>
      </c>
      <c r="M3695" s="13">
        <v>0</v>
      </c>
      <c r="N3695" s="13"/>
      <c r="O3695" s="13"/>
    </row>
    <row r="3696" spans="1:15" x14ac:dyDescent="0.35">
      <c r="A3696" s="12" t="str">
        <f t="shared" si="57"/>
        <v>CONSUMO PER CAPITA (kg ó litros por individuo)Vino2-5MIL</v>
      </c>
      <c r="B3696" s="12" t="s">
        <v>120</v>
      </c>
      <c r="C3696" s="12" t="s">
        <v>132</v>
      </c>
      <c r="D3696" s="12" t="s">
        <v>10</v>
      </c>
      <c r="E3696" s="13">
        <v>3.0445532276996121</v>
      </c>
      <c r="F3696" s="13">
        <v>1.6956860654542849</v>
      </c>
      <c r="G3696" s="13">
        <v>2.068224443908913</v>
      </c>
      <c r="H3696" s="13">
        <v>2.6196417978013748</v>
      </c>
      <c r="I3696" s="13">
        <v>0</v>
      </c>
      <c r="J3696" s="13">
        <v>0</v>
      </c>
      <c r="K3696" s="13">
        <v>0</v>
      </c>
      <c r="L3696" s="13">
        <v>0</v>
      </c>
      <c r="M3696" s="13">
        <v>0</v>
      </c>
      <c r="N3696" s="13"/>
      <c r="O3696" s="13"/>
    </row>
    <row r="3697" spans="1:15" x14ac:dyDescent="0.35">
      <c r="A3697" s="12" t="str">
        <f t="shared" si="57"/>
        <v>CONSUMO PER CAPITA (kg ó litros por individuo)Vino5-10MIL</v>
      </c>
      <c r="B3697" s="12" t="s">
        <v>120</v>
      </c>
      <c r="C3697" s="12" t="s">
        <v>132</v>
      </c>
      <c r="D3697" s="12" t="s">
        <v>11</v>
      </c>
      <c r="E3697" s="13">
        <v>3.1687160619761632</v>
      </c>
      <c r="F3697" s="13">
        <v>1.6947227767777999</v>
      </c>
      <c r="G3697" s="13">
        <v>2.1556323240208166</v>
      </c>
      <c r="H3697" s="13">
        <v>2.2536777369299079</v>
      </c>
      <c r="I3697" s="13">
        <v>0</v>
      </c>
      <c r="J3697" s="13">
        <v>0</v>
      </c>
      <c r="K3697" s="13">
        <v>0</v>
      </c>
      <c r="L3697" s="13">
        <v>0</v>
      </c>
      <c r="M3697" s="13">
        <v>0</v>
      </c>
      <c r="N3697" s="13"/>
      <c r="O3697" s="13"/>
    </row>
    <row r="3698" spans="1:15" x14ac:dyDescent="0.35">
      <c r="A3698" s="12" t="str">
        <f t="shared" si="57"/>
        <v>CONSUMO PER CAPITA (kg ó litros por individuo)Vino10-30MIL</v>
      </c>
      <c r="B3698" s="12" t="s">
        <v>120</v>
      </c>
      <c r="C3698" s="12" t="s">
        <v>132</v>
      </c>
      <c r="D3698" s="12" t="s">
        <v>12</v>
      </c>
      <c r="E3698" s="13">
        <v>4.4506321785284895</v>
      </c>
      <c r="F3698" s="13">
        <v>2.4230405177111356</v>
      </c>
      <c r="G3698" s="13">
        <v>2.5831568832677494</v>
      </c>
      <c r="H3698" s="13">
        <v>2.4592022461518188</v>
      </c>
      <c r="I3698" s="13">
        <v>0</v>
      </c>
      <c r="J3698" s="13">
        <v>0</v>
      </c>
      <c r="K3698" s="13">
        <v>0</v>
      </c>
      <c r="L3698" s="13">
        <v>0</v>
      </c>
      <c r="M3698" s="13">
        <v>0</v>
      </c>
      <c r="N3698" s="13"/>
      <c r="O3698" s="13"/>
    </row>
    <row r="3699" spans="1:15" x14ac:dyDescent="0.35">
      <c r="A3699" s="12" t="str">
        <f t="shared" si="57"/>
        <v>CONSUMO PER CAPITA (kg ó litros por individuo)Vino30-100MIL</v>
      </c>
      <c r="B3699" s="12" t="s">
        <v>120</v>
      </c>
      <c r="C3699" s="12" t="s">
        <v>132</v>
      </c>
      <c r="D3699" s="12" t="s">
        <v>13</v>
      </c>
      <c r="E3699" s="13">
        <v>3.2604604147509888</v>
      </c>
      <c r="F3699" s="13">
        <v>1.7371506643687542</v>
      </c>
      <c r="G3699" s="13">
        <v>1.9883453562427047</v>
      </c>
      <c r="H3699" s="13">
        <v>2.0670703983964902</v>
      </c>
      <c r="I3699" s="13">
        <v>0</v>
      </c>
      <c r="J3699" s="13">
        <v>0</v>
      </c>
      <c r="K3699" s="13">
        <v>0</v>
      </c>
      <c r="L3699" s="13">
        <v>0</v>
      </c>
      <c r="M3699" s="13">
        <v>0</v>
      </c>
      <c r="N3699" s="13"/>
      <c r="O3699" s="13"/>
    </row>
    <row r="3700" spans="1:15" x14ac:dyDescent="0.35">
      <c r="A3700" s="12" t="str">
        <f t="shared" si="57"/>
        <v>CONSUMO PER CAPITA (kg ó litros por individuo)Vino100-200MIL</v>
      </c>
      <c r="B3700" s="12" t="s">
        <v>120</v>
      </c>
      <c r="C3700" s="12" t="s">
        <v>132</v>
      </c>
      <c r="D3700" s="12" t="s">
        <v>14</v>
      </c>
      <c r="E3700" s="13">
        <v>5.12287453674743</v>
      </c>
      <c r="F3700" s="13">
        <v>2.4570521638967207</v>
      </c>
      <c r="G3700" s="13">
        <v>2.7032364693901356</v>
      </c>
      <c r="H3700" s="13">
        <v>3.2276411187238807</v>
      </c>
      <c r="I3700" s="13">
        <v>0</v>
      </c>
      <c r="J3700" s="13">
        <v>0</v>
      </c>
      <c r="K3700" s="13">
        <v>0</v>
      </c>
      <c r="L3700" s="13">
        <v>0</v>
      </c>
      <c r="M3700" s="13">
        <v>0</v>
      </c>
      <c r="N3700" s="13"/>
      <c r="O3700" s="13"/>
    </row>
    <row r="3701" spans="1:15" x14ac:dyDescent="0.35">
      <c r="A3701" s="12" t="str">
        <f t="shared" si="57"/>
        <v>CONSUMO PER CAPITA (kg ó litros por individuo)Vino200-500MIL</v>
      </c>
      <c r="B3701" s="12" t="s">
        <v>120</v>
      </c>
      <c r="C3701" s="12" t="s">
        <v>132</v>
      </c>
      <c r="D3701" s="12" t="s">
        <v>15</v>
      </c>
      <c r="E3701" s="13">
        <v>5.0860571032463158</v>
      </c>
      <c r="F3701" s="13">
        <v>2.729977055885644</v>
      </c>
      <c r="G3701" s="13">
        <v>3.3645065385308395</v>
      </c>
      <c r="H3701" s="13">
        <v>3.8476882558940639</v>
      </c>
      <c r="I3701" s="13">
        <v>0</v>
      </c>
      <c r="J3701" s="13">
        <v>0</v>
      </c>
      <c r="K3701" s="13">
        <v>0</v>
      </c>
      <c r="L3701" s="13">
        <v>0</v>
      </c>
      <c r="M3701" s="13">
        <v>0</v>
      </c>
      <c r="N3701" s="13"/>
      <c r="O3701" s="13"/>
    </row>
    <row r="3702" spans="1:15" x14ac:dyDescent="0.35">
      <c r="A3702" s="12" t="str">
        <f t="shared" si="57"/>
        <v>CONSUMO PER CAPITA (kg ó litros por individuo)Vino&gt;500MIL</v>
      </c>
      <c r="B3702" s="12" t="s">
        <v>120</v>
      </c>
      <c r="C3702" s="12" t="s">
        <v>132</v>
      </c>
      <c r="D3702" s="12" t="s">
        <v>16</v>
      </c>
      <c r="E3702" s="13">
        <v>3.558137378922468</v>
      </c>
      <c r="F3702" s="13">
        <v>2.2677499165084005</v>
      </c>
      <c r="G3702" s="13">
        <v>3.0937795424498664</v>
      </c>
      <c r="H3702" s="13">
        <v>3.3677711058275794</v>
      </c>
      <c r="I3702" s="13">
        <v>0</v>
      </c>
      <c r="J3702" s="13">
        <v>0</v>
      </c>
      <c r="K3702" s="13">
        <v>0</v>
      </c>
      <c r="L3702" s="13">
        <v>0</v>
      </c>
      <c r="M3702" s="13">
        <v>0</v>
      </c>
      <c r="N3702" s="13"/>
      <c r="O3702" s="13"/>
    </row>
    <row r="3703" spans="1:15" x14ac:dyDescent="0.35">
      <c r="A3703" s="12" t="str">
        <f t="shared" si="57"/>
        <v>CONSUMO PER CAPITA (kg ó litros por individuo)VinoDE 15 A 19 AÑOS</v>
      </c>
      <c r="B3703" s="12" t="s">
        <v>120</v>
      </c>
      <c r="C3703" s="12" t="s">
        <v>132</v>
      </c>
      <c r="D3703" s="12" t="s">
        <v>39</v>
      </c>
      <c r="E3703" s="13">
        <v>0.12094076411560158</v>
      </c>
      <c r="F3703" s="13">
        <v>0.12735113756317834</v>
      </c>
      <c r="G3703" s="13">
        <v>9.900132320112473E-2</v>
      </c>
      <c r="H3703" s="13">
        <v>0.13837176081714617</v>
      </c>
      <c r="I3703" s="13">
        <v>0</v>
      </c>
      <c r="J3703" s="13">
        <v>0</v>
      </c>
      <c r="K3703" s="13">
        <v>0</v>
      </c>
      <c r="L3703" s="13">
        <v>0</v>
      </c>
      <c r="M3703" s="13">
        <v>0</v>
      </c>
      <c r="N3703" s="13"/>
      <c r="O3703" s="13"/>
    </row>
    <row r="3704" spans="1:15" x14ac:dyDescent="0.35">
      <c r="A3704" s="12" t="str">
        <f t="shared" si="57"/>
        <v>CONSUMO PER CAPITA (kg ó litros por individuo)VinoDE 20 A 24 AÑOS</v>
      </c>
      <c r="B3704" s="12" t="s">
        <v>120</v>
      </c>
      <c r="C3704" s="12" t="s">
        <v>132</v>
      </c>
      <c r="D3704" s="12" t="s">
        <v>40</v>
      </c>
      <c r="E3704" s="13">
        <v>0.72861039036989805</v>
      </c>
      <c r="F3704" s="13">
        <v>0.3684278654426853</v>
      </c>
      <c r="G3704" s="13">
        <v>0.31658563277536433</v>
      </c>
      <c r="H3704" s="13">
        <v>0.32670884750022255</v>
      </c>
      <c r="I3704" s="13">
        <v>0</v>
      </c>
      <c r="J3704" s="13">
        <v>0</v>
      </c>
      <c r="K3704" s="13">
        <v>0</v>
      </c>
      <c r="L3704" s="13">
        <v>0</v>
      </c>
      <c r="M3704" s="13">
        <v>0</v>
      </c>
      <c r="N3704" s="13"/>
      <c r="O3704" s="13"/>
    </row>
    <row r="3705" spans="1:15" x14ac:dyDescent="0.35">
      <c r="A3705" s="12" t="str">
        <f t="shared" si="57"/>
        <v>CONSUMO PER CAPITA (kg ó litros por individuo)VinoDE 25 A 34 AÑOS</v>
      </c>
      <c r="B3705" s="12" t="s">
        <v>120</v>
      </c>
      <c r="C3705" s="12" t="s">
        <v>132</v>
      </c>
      <c r="D3705" s="12" t="s">
        <v>41</v>
      </c>
      <c r="E3705" s="13">
        <v>1.3001043604844347</v>
      </c>
      <c r="F3705" s="13">
        <v>0.76292723836407517</v>
      </c>
      <c r="G3705" s="13">
        <v>0.79130229459586943</v>
      </c>
      <c r="H3705" s="13">
        <v>0.73589678962183402</v>
      </c>
      <c r="I3705" s="13">
        <v>0</v>
      </c>
      <c r="J3705" s="13">
        <v>0</v>
      </c>
      <c r="K3705" s="13">
        <v>0</v>
      </c>
      <c r="L3705" s="13">
        <v>0</v>
      </c>
      <c r="M3705" s="13">
        <v>0</v>
      </c>
      <c r="N3705" s="13"/>
      <c r="O3705" s="13"/>
    </row>
    <row r="3706" spans="1:15" x14ac:dyDescent="0.35">
      <c r="A3706" s="12" t="str">
        <f t="shared" si="57"/>
        <v>CONSUMO PER CAPITA (kg ó litros por individuo)VinoDE 35 A 49 AÑOS</v>
      </c>
      <c r="B3706" s="12" t="s">
        <v>120</v>
      </c>
      <c r="C3706" s="12" t="s">
        <v>132</v>
      </c>
      <c r="D3706" s="12" t="s">
        <v>42</v>
      </c>
      <c r="E3706" s="13">
        <v>2.1993535961179553</v>
      </c>
      <c r="F3706" s="13">
        <v>1.2104188047094788</v>
      </c>
      <c r="G3706" s="13">
        <v>1.2518148381974052</v>
      </c>
      <c r="H3706" s="13">
        <v>1.3949710152749286</v>
      </c>
      <c r="I3706" s="13">
        <v>0</v>
      </c>
      <c r="J3706" s="13">
        <v>0</v>
      </c>
      <c r="K3706" s="13">
        <v>0</v>
      </c>
      <c r="L3706" s="13">
        <v>0</v>
      </c>
      <c r="M3706" s="13">
        <v>0</v>
      </c>
      <c r="N3706" s="13"/>
      <c r="O3706" s="13"/>
    </row>
    <row r="3707" spans="1:15" x14ac:dyDescent="0.35">
      <c r="A3707" s="12" t="str">
        <f t="shared" si="57"/>
        <v>CONSUMO PER CAPITA (kg ó litros por individuo)VinoDE 50 A 59 AÑOS</v>
      </c>
      <c r="B3707" s="12" t="s">
        <v>120</v>
      </c>
      <c r="C3707" s="12" t="s">
        <v>132</v>
      </c>
      <c r="D3707" s="12" t="s">
        <v>43</v>
      </c>
      <c r="E3707" s="13">
        <v>5.1659688582531178</v>
      </c>
      <c r="F3707" s="13">
        <v>2.7109741779018739</v>
      </c>
      <c r="G3707" s="13">
        <v>3.2735542068972263</v>
      </c>
      <c r="H3707" s="13">
        <v>3.2199855985907297</v>
      </c>
      <c r="I3707" s="13">
        <v>0</v>
      </c>
      <c r="J3707" s="13">
        <v>0</v>
      </c>
      <c r="K3707" s="13">
        <v>0</v>
      </c>
      <c r="L3707" s="13">
        <v>0</v>
      </c>
      <c r="M3707" s="13">
        <v>0</v>
      </c>
      <c r="N3707" s="13"/>
      <c r="O3707" s="13"/>
    </row>
    <row r="3708" spans="1:15" x14ac:dyDescent="0.35">
      <c r="A3708" s="12" t="str">
        <f t="shared" si="57"/>
        <v>CONSUMO PER CAPITA (kg ó litros por individuo)VinoDE 60 A 75 AÑOS</v>
      </c>
      <c r="B3708" s="12" t="s">
        <v>120</v>
      </c>
      <c r="C3708" s="12" t="s">
        <v>132</v>
      </c>
      <c r="D3708" s="12" t="s">
        <v>44</v>
      </c>
      <c r="E3708" s="13">
        <v>9.2000031458510882</v>
      </c>
      <c r="F3708" s="13">
        <v>5.0645972097260881</v>
      </c>
      <c r="G3708" s="13">
        <v>6.1349020160610834</v>
      </c>
      <c r="H3708" s="13">
        <v>6.8074349499558968</v>
      </c>
      <c r="I3708" s="13">
        <v>0</v>
      </c>
      <c r="J3708" s="13">
        <v>0</v>
      </c>
      <c r="K3708" s="13">
        <v>0</v>
      </c>
      <c r="L3708" s="13">
        <v>0</v>
      </c>
      <c r="M3708" s="13">
        <v>0</v>
      </c>
      <c r="N3708" s="13"/>
      <c r="O3708" s="13"/>
    </row>
    <row r="3709" spans="1:15" x14ac:dyDescent="0.35">
      <c r="A3709" s="12" t="str">
        <f t="shared" si="57"/>
        <v>CONSUMO PER CAPITA (kg ó litros por individuo)VinoALTA Y MEDIA ALTA</v>
      </c>
      <c r="B3709" s="12" t="s">
        <v>120</v>
      </c>
      <c r="C3709" s="12" t="s">
        <v>132</v>
      </c>
      <c r="D3709" s="12" t="s">
        <v>17</v>
      </c>
      <c r="E3709" s="13">
        <v>6.4675539926943006</v>
      </c>
      <c r="F3709" s="13">
        <v>3.3978606737978363</v>
      </c>
      <c r="G3709" s="13">
        <v>4.8998774283456612</v>
      </c>
      <c r="H3709" s="13">
        <v>4.7784114952042831</v>
      </c>
      <c r="I3709" s="13">
        <v>0</v>
      </c>
      <c r="J3709" s="13">
        <v>0</v>
      </c>
      <c r="K3709" s="13">
        <v>0</v>
      </c>
      <c r="L3709" s="13">
        <v>0</v>
      </c>
      <c r="M3709" s="13">
        <v>0</v>
      </c>
      <c r="N3709" s="13"/>
      <c r="O3709" s="13"/>
    </row>
    <row r="3710" spans="1:15" x14ac:dyDescent="0.35">
      <c r="A3710" s="12" t="str">
        <f t="shared" si="57"/>
        <v>CONSUMO PER CAPITA (kg ó litros por individuo)VinoMEDIA</v>
      </c>
      <c r="B3710" s="12" t="s">
        <v>120</v>
      </c>
      <c r="C3710" s="12" t="s">
        <v>132</v>
      </c>
      <c r="D3710" s="12" t="s">
        <v>18</v>
      </c>
      <c r="E3710" s="13">
        <v>3.6127715783431635</v>
      </c>
      <c r="F3710" s="13">
        <v>2.1643589348384573</v>
      </c>
      <c r="G3710" s="13">
        <v>2.4973126286307474</v>
      </c>
      <c r="H3710" s="13">
        <v>2.8788518504837461</v>
      </c>
      <c r="I3710" s="13">
        <v>0</v>
      </c>
      <c r="J3710" s="13">
        <v>0</v>
      </c>
      <c r="K3710" s="13">
        <v>0</v>
      </c>
      <c r="L3710" s="13">
        <v>0</v>
      </c>
      <c r="M3710" s="13">
        <v>0</v>
      </c>
      <c r="N3710" s="13"/>
      <c r="O3710" s="13"/>
    </row>
    <row r="3711" spans="1:15" x14ac:dyDescent="0.35">
      <c r="A3711" s="12" t="str">
        <f t="shared" si="57"/>
        <v>CONSUMO PER CAPITA (kg ó litros por individuo)VinoMEDIA BAJA</v>
      </c>
      <c r="B3711" s="12" t="s">
        <v>120</v>
      </c>
      <c r="C3711" s="12" t="s">
        <v>132</v>
      </c>
      <c r="D3711" s="12" t="s">
        <v>19</v>
      </c>
      <c r="E3711" s="13">
        <v>3.9790518798795889</v>
      </c>
      <c r="F3711" s="13">
        <v>1.9445288791587489</v>
      </c>
      <c r="G3711" s="13">
        <v>1.8943591022772626</v>
      </c>
      <c r="H3711" s="13">
        <v>2.0113339566487798</v>
      </c>
      <c r="I3711" s="13">
        <v>0</v>
      </c>
      <c r="J3711" s="13">
        <v>0</v>
      </c>
      <c r="K3711" s="13">
        <v>0</v>
      </c>
      <c r="L3711" s="13">
        <v>0</v>
      </c>
      <c r="M3711" s="13">
        <v>0</v>
      </c>
      <c r="N3711" s="13"/>
      <c r="O3711" s="13"/>
    </row>
    <row r="3712" spans="1:15" x14ac:dyDescent="0.35">
      <c r="A3712" s="12" t="str">
        <f t="shared" si="57"/>
        <v>CONSUMO PER CAPITA (kg ó litros por individuo)VinoBAJA</v>
      </c>
      <c r="B3712" s="12" t="s">
        <v>120</v>
      </c>
      <c r="C3712" s="12" t="s">
        <v>132</v>
      </c>
      <c r="D3712" s="12" t="s">
        <v>20</v>
      </c>
      <c r="E3712" s="13">
        <v>1.6627343288946193</v>
      </c>
      <c r="F3712" s="13">
        <v>1.1282955696713397</v>
      </c>
      <c r="G3712" s="13">
        <v>0.88950839793966974</v>
      </c>
      <c r="H3712" s="13">
        <v>1.2754719172520759</v>
      </c>
      <c r="I3712" s="13">
        <v>0</v>
      </c>
      <c r="J3712" s="13">
        <v>0</v>
      </c>
      <c r="K3712" s="13">
        <v>0</v>
      </c>
      <c r="L3712" s="13">
        <v>0</v>
      </c>
      <c r="M3712" s="13">
        <v>0</v>
      </c>
      <c r="N3712" s="13"/>
      <c r="O3712" s="13"/>
    </row>
    <row r="3713" spans="1:15" x14ac:dyDescent="0.35">
      <c r="A3713" s="12" t="str">
        <f t="shared" si="57"/>
        <v>CONSUMO PER CAPITA (kg ó litros por individuo)VinoHOMBRE</v>
      </c>
      <c r="B3713" s="12" t="s">
        <v>120</v>
      </c>
      <c r="C3713" s="12" t="s">
        <v>132</v>
      </c>
      <c r="D3713" s="12" t="s">
        <v>21</v>
      </c>
      <c r="E3713" s="13">
        <v>5.2634517277062143</v>
      </c>
      <c r="F3713" s="13">
        <v>2.8326729365090335</v>
      </c>
      <c r="G3713" s="13">
        <v>3.4096773461634018</v>
      </c>
      <c r="H3713" s="13">
        <v>3.592916334785786</v>
      </c>
      <c r="I3713" s="13">
        <v>0</v>
      </c>
      <c r="J3713" s="13">
        <v>0</v>
      </c>
      <c r="K3713" s="13">
        <v>0</v>
      </c>
      <c r="L3713" s="13">
        <v>0</v>
      </c>
      <c r="M3713" s="13">
        <v>0</v>
      </c>
      <c r="N3713" s="13"/>
      <c r="O3713" s="13"/>
    </row>
    <row r="3714" spans="1:15" x14ac:dyDescent="0.35">
      <c r="A3714" s="12" t="str">
        <f t="shared" si="57"/>
        <v>CONSUMO PER CAPITA (kg ó litros por individuo)VinoMUJER</v>
      </c>
      <c r="B3714" s="12" t="s">
        <v>120</v>
      </c>
      <c r="C3714" s="12" t="s">
        <v>132</v>
      </c>
      <c r="D3714" s="12" t="s">
        <v>22</v>
      </c>
      <c r="E3714" s="13">
        <v>2.6502969998057164</v>
      </c>
      <c r="F3714" s="13">
        <v>1.520798551158782</v>
      </c>
      <c r="G3714" s="13">
        <v>1.6918521724702518</v>
      </c>
      <c r="H3714" s="13">
        <v>1.9148956390666585</v>
      </c>
      <c r="I3714" s="13">
        <v>0</v>
      </c>
      <c r="J3714" s="13">
        <v>0</v>
      </c>
      <c r="K3714" s="13">
        <v>0</v>
      </c>
      <c r="L3714" s="13">
        <v>0</v>
      </c>
      <c r="M3714" s="13">
        <v>0</v>
      </c>
      <c r="N3714" s="13"/>
      <c r="O3714" s="13"/>
    </row>
    <row r="3715" spans="1:15" x14ac:dyDescent="0.35">
      <c r="A3715" s="12" t="str">
        <f t="shared" si="57"/>
        <v>CONSUMO PER CAPITA (kg ó litros por individuo)TintoT.ESPAÑA</v>
      </c>
      <c r="B3715" s="12" t="s">
        <v>120</v>
      </c>
      <c r="C3715" s="12" t="s">
        <v>133</v>
      </c>
      <c r="D3715" s="12" t="s">
        <v>36</v>
      </c>
      <c r="E3715" s="13">
        <v>2.4875272791861396</v>
      </c>
      <c r="F3715" s="13">
        <v>1.3221549464956002</v>
      </c>
      <c r="G3715" s="13">
        <v>1.5051057544656608</v>
      </c>
      <c r="H3715" s="13">
        <v>1.614383315737137</v>
      </c>
      <c r="I3715" s="13">
        <v>0</v>
      </c>
      <c r="J3715" s="13">
        <v>0</v>
      </c>
      <c r="K3715" s="13">
        <v>0</v>
      </c>
      <c r="L3715" s="13">
        <v>0</v>
      </c>
      <c r="M3715" s="13">
        <v>0</v>
      </c>
      <c r="N3715" s="13"/>
      <c r="O3715" s="13"/>
    </row>
    <row r="3716" spans="1:15" x14ac:dyDescent="0.35">
      <c r="A3716" s="12" t="str">
        <f t="shared" ref="A3716:A3779" si="58">B3716&amp;C3716&amp;D3716</f>
        <v>CONSUMO PER CAPITA (kg ó litros por individuo)TintoBCN AM</v>
      </c>
      <c r="B3716" s="12" t="s">
        <v>120</v>
      </c>
      <c r="C3716" s="12" t="s">
        <v>133</v>
      </c>
      <c r="D3716" s="12" t="s">
        <v>1</v>
      </c>
      <c r="E3716" s="13">
        <v>2.1581656523006383</v>
      </c>
      <c r="F3716" s="13">
        <v>0.94110554461234386</v>
      </c>
      <c r="G3716" s="13">
        <v>1.35990236877481</v>
      </c>
      <c r="H3716" s="13">
        <v>1.4953605175720728</v>
      </c>
      <c r="I3716" s="13">
        <v>0</v>
      </c>
      <c r="J3716" s="13">
        <v>0</v>
      </c>
      <c r="K3716" s="13">
        <v>0</v>
      </c>
      <c r="L3716" s="13">
        <v>0</v>
      </c>
      <c r="M3716" s="13">
        <v>0</v>
      </c>
      <c r="N3716" s="13"/>
      <c r="O3716" s="13"/>
    </row>
    <row r="3717" spans="1:15" x14ac:dyDescent="0.35">
      <c r="A3717" s="12" t="str">
        <f t="shared" si="58"/>
        <v>CONSUMO PER CAPITA (kg ó litros por individuo)TintoREST.CAT ARAGON</v>
      </c>
      <c r="B3717" s="12" t="s">
        <v>120</v>
      </c>
      <c r="C3717" s="12" t="s">
        <v>133</v>
      </c>
      <c r="D3717" s="12" t="s">
        <v>2</v>
      </c>
      <c r="E3717" s="13">
        <v>2.4175502001446163</v>
      </c>
      <c r="F3717" s="13">
        <v>1.2079032890050809</v>
      </c>
      <c r="G3717" s="13">
        <v>1.501109284559432</v>
      </c>
      <c r="H3717" s="13">
        <v>1.6273536406121634</v>
      </c>
      <c r="I3717" s="13">
        <v>0</v>
      </c>
      <c r="J3717" s="13">
        <v>0</v>
      </c>
      <c r="K3717" s="13">
        <v>0</v>
      </c>
      <c r="L3717" s="13">
        <v>0</v>
      </c>
      <c r="M3717" s="13">
        <v>0</v>
      </c>
      <c r="N3717" s="13"/>
      <c r="O3717" s="13"/>
    </row>
    <row r="3718" spans="1:15" x14ac:dyDescent="0.35">
      <c r="A3718" s="12" t="str">
        <f t="shared" si="58"/>
        <v>CONSUMO PER CAPITA (kg ó litros por individuo)TintoLEVANTE</v>
      </c>
      <c r="B3718" s="12" t="s">
        <v>120</v>
      </c>
      <c r="C3718" s="12" t="s">
        <v>133</v>
      </c>
      <c r="D3718" s="12" t="s">
        <v>3</v>
      </c>
      <c r="E3718" s="13">
        <v>2.6981826105334794</v>
      </c>
      <c r="F3718" s="13">
        <v>1.5240533713610758</v>
      </c>
      <c r="G3718" s="13">
        <v>1.255200566494006</v>
      </c>
      <c r="H3718" s="13">
        <v>1.4189862914649247</v>
      </c>
      <c r="I3718" s="13">
        <v>0</v>
      </c>
      <c r="J3718" s="13">
        <v>0</v>
      </c>
      <c r="K3718" s="13">
        <v>0</v>
      </c>
      <c r="L3718" s="13">
        <v>0</v>
      </c>
      <c r="M3718" s="13">
        <v>0</v>
      </c>
      <c r="N3718" s="13"/>
      <c r="O3718" s="13"/>
    </row>
    <row r="3719" spans="1:15" x14ac:dyDescent="0.35">
      <c r="A3719" s="12" t="str">
        <f t="shared" si="58"/>
        <v>CONSUMO PER CAPITA (kg ó litros por individuo)TintoANDALUCIA</v>
      </c>
      <c r="B3719" s="12" t="s">
        <v>120</v>
      </c>
      <c r="C3719" s="12" t="s">
        <v>133</v>
      </c>
      <c r="D3719" s="12" t="s">
        <v>4</v>
      </c>
      <c r="E3719" s="13">
        <v>1.303221251749793</v>
      </c>
      <c r="F3719" s="13">
        <v>0.81343165195884248</v>
      </c>
      <c r="G3719" s="13">
        <v>0.85828753733505925</v>
      </c>
      <c r="H3719" s="13">
        <v>0.90337937412952474</v>
      </c>
      <c r="I3719" s="13">
        <v>0</v>
      </c>
      <c r="J3719" s="13">
        <v>0</v>
      </c>
      <c r="K3719" s="13">
        <v>0</v>
      </c>
      <c r="L3719" s="13">
        <v>0</v>
      </c>
      <c r="M3719" s="13">
        <v>0</v>
      </c>
      <c r="N3719" s="13"/>
      <c r="O3719" s="13"/>
    </row>
    <row r="3720" spans="1:15" x14ac:dyDescent="0.35">
      <c r="A3720" s="12" t="str">
        <f t="shared" si="58"/>
        <v>CONSUMO PER CAPITA (kg ó litros por individuo)TintoMDD AM</v>
      </c>
      <c r="B3720" s="12" t="s">
        <v>120</v>
      </c>
      <c r="C3720" s="12" t="s">
        <v>133</v>
      </c>
      <c r="D3720" s="12" t="s">
        <v>5</v>
      </c>
      <c r="E3720" s="13">
        <v>1.9965184242598477</v>
      </c>
      <c r="F3720" s="13">
        <v>1.0626830038348885</v>
      </c>
      <c r="G3720" s="13">
        <v>1.5888606861866763</v>
      </c>
      <c r="H3720" s="13">
        <v>1.7747026043749774</v>
      </c>
      <c r="I3720" s="13">
        <v>0</v>
      </c>
      <c r="J3720" s="13">
        <v>0</v>
      </c>
      <c r="K3720" s="13">
        <v>0</v>
      </c>
      <c r="L3720" s="13">
        <v>0</v>
      </c>
      <c r="M3720" s="13">
        <v>0</v>
      </c>
      <c r="N3720" s="13"/>
      <c r="O3720" s="13"/>
    </row>
    <row r="3721" spans="1:15" x14ac:dyDescent="0.35">
      <c r="A3721" s="12" t="str">
        <f t="shared" si="58"/>
        <v>CONSUMO PER CAPITA (kg ó litros por individuo)TintoRTO CENTRO</v>
      </c>
      <c r="B3721" s="12" t="s">
        <v>120</v>
      </c>
      <c r="C3721" s="12" t="s">
        <v>133</v>
      </c>
      <c r="D3721" s="12" t="s">
        <v>6</v>
      </c>
      <c r="E3721" s="13">
        <v>2.5854969544461506</v>
      </c>
      <c r="F3721" s="13">
        <v>1.7584880165606673</v>
      </c>
      <c r="G3721" s="13">
        <v>1.4335958168661715</v>
      </c>
      <c r="H3721" s="13">
        <v>1.4982446023234961</v>
      </c>
      <c r="I3721" s="13">
        <v>0</v>
      </c>
      <c r="J3721" s="13">
        <v>0</v>
      </c>
      <c r="K3721" s="13">
        <v>0</v>
      </c>
      <c r="L3721" s="13">
        <v>0</v>
      </c>
      <c r="M3721" s="13">
        <v>0</v>
      </c>
      <c r="N3721" s="13"/>
      <c r="O3721" s="13"/>
    </row>
    <row r="3722" spans="1:15" x14ac:dyDescent="0.35">
      <c r="A3722" s="12" t="str">
        <f t="shared" si="58"/>
        <v>CONSUMO PER CAPITA (kg ó litros por individuo)TintoNORTE-CENTRO</v>
      </c>
      <c r="B3722" s="12" t="s">
        <v>120</v>
      </c>
      <c r="C3722" s="12" t="s">
        <v>133</v>
      </c>
      <c r="D3722" s="12" t="s">
        <v>7</v>
      </c>
      <c r="E3722" s="13">
        <v>4.5439509501294193</v>
      </c>
      <c r="F3722" s="13">
        <v>2.0856748626991917</v>
      </c>
      <c r="G3722" s="13">
        <v>2.5906914456464087</v>
      </c>
      <c r="H3722" s="13">
        <v>2.7747261340401232</v>
      </c>
      <c r="I3722" s="13">
        <v>0</v>
      </c>
      <c r="J3722" s="13">
        <v>0</v>
      </c>
      <c r="K3722" s="13">
        <v>0</v>
      </c>
      <c r="L3722" s="13">
        <v>0</v>
      </c>
      <c r="M3722" s="13">
        <v>0</v>
      </c>
      <c r="N3722" s="13"/>
      <c r="O3722" s="13"/>
    </row>
    <row r="3723" spans="1:15" x14ac:dyDescent="0.35">
      <c r="A3723" s="12" t="str">
        <f t="shared" si="58"/>
        <v>CONSUMO PER CAPITA (kg ó litros por individuo)TintoNOROESTE</v>
      </c>
      <c r="B3723" s="12" t="s">
        <v>120</v>
      </c>
      <c r="C3723" s="12" t="s">
        <v>133</v>
      </c>
      <c r="D3723" s="12" t="s">
        <v>8</v>
      </c>
      <c r="E3723" s="13">
        <v>3.7019342212721837</v>
      </c>
      <c r="F3723" s="13">
        <v>1.819068472903246</v>
      </c>
      <c r="G3723" s="13">
        <v>2.3622902729042052</v>
      </c>
      <c r="H3723" s="13">
        <v>2.3356889961714962</v>
      </c>
      <c r="I3723" s="13">
        <v>0</v>
      </c>
      <c r="J3723" s="13">
        <v>0</v>
      </c>
      <c r="K3723" s="13">
        <v>0</v>
      </c>
      <c r="L3723" s="13">
        <v>0</v>
      </c>
      <c r="M3723" s="13">
        <v>0</v>
      </c>
      <c r="N3723" s="13"/>
      <c r="O3723" s="13"/>
    </row>
    <row r="3724" spans="1:15" x14ac:dyDescent="0.35">
      <c r="A3724" s="12" t="str">
        <f t="shared" si="58"/>
        <v>CONSUMO PER CAPITA (kg ó litros por individuo)Tinto&lt;2MIL</v>
      </c>
      <c r="B3724" s="12" t="s">
        <v>120</v>
      </c>
      <c r="C3724" s="12" t="s">
        <v>133</v>
      </c>
      <c r="D3724" s="12" t="s">
        <v>9</v>
      </c>
      <c r="E3724" s="13">
        <v>1.7478473742528555</v>
      </c>
      <c r="F3724" s="13">
        <v>1.0161158769831307</v>
      </c>
      <c r="G3724" s="13">
        <v>0.84494331448244508</v>
      </c>
      <c r="H3724" s="13">
        <v>1.0356359087299563</v>
      </c>
      <c r="I3724" s="13">
        <v>0</v>
      </c>
      <c r="J3724" s="13">
        <v>0</v>
      </c>
      <c r="K3724" s="13">
        <v>0</v>
      </c>
      <c r="L3724" s="13">
        <v>0</v>
      </c>
      <c r="M3724" s="13">
        <v>0</v>
      </c>
      <c r="N3724" s="13"/>
      <c r="O3724" s="13"/>
    </row>
    <row r="3725" spans="1:15" x14ac:dyDescent="0.35">
      <c r="A3725" s="12" t="str">
        <f t="shared" si="58"/>
        <v>CONSUMO PER CAPITA (kg ó litros por individuo)Tinto2-5MIL</v>
      </c>
      <c r="B3725" s="12" t="s">
        <v>120</v>
      </c>
      <c r="C3725" s="12" t="s">
        <v>133</v>
      </c>
      <c r="D3725" s="12" t="s">
        <v>10</v>
      </c>
      <c r="E3725" s="13">
        <v>1.9696609927689133</v>
      </c>
      <c r="F3725" s="13">
        <v>1.19490705156638</v>
      </c>
      <c r="G3725" s="13">
        <v>1.2536409692968788</v>
      </c>
      <c r="H3725" s="13">
        <v>1.4763097849962776</v>
      </c>
      <c r="I3725" s="13">
        <v>0</v>
      </c>
      <c r="J3725" s="13">
        <v>0</v>
      </c>
      <c r="K3725" s="13">
        <v>0</v>
      </c>
      <c r="L3725" s="13">
        <v>0</v>
      </c>
      <c r="M3725" s="13">
        <v>0</v>
      </c>
      <c r="N3725" s="13"/>
      <c r="O3725" s="13"/>
    </row>
    <row r="3726" spans="1:15" x14ac:dyDescent="0.35">
      <c r="A3726" s="12" t="str">
        <f t="shared" si="58"/>
        <v>CONSUMO PER CAPITA (kg ó litros por individuo)Tinto5-10MIL</v>
      </c>
      <c r="B3726" s="12" t="s">
        <v>120</v>
      </c>
      <c r="C3726" s="12" t="s">
        <v>133</v>
      </c>
      <c r="D3726" s="12" t="s">
        <v>11</v>
      </c>
      <c r="E3726" s="13">
        <v>2.0517896783952083</v>
      </c>
      <c r="F3726" s="13">
        <v>0.95900525667303138</v>
      </c>
      <c r="G3726" s="13">
        <v>1.2981361725034051</v>
      </c>
      <c r="H3726" s="13">
        <v>1.3984490182039835</v>
      </c>
      <c r="I3726" s="13">
        <v>0</v>
      </c>
      <c r="J3726" s="13">
        <v>0</v>
      </c>
      <c r="K3726" s="13">
        <v>0</v>
      </c>
      <c r="L3726" s="13">
        <v>0</v>
      </c>
      <c r="M3726" s="13">
        <v>0</v>
      </c>
      <c r="N3726" s="13"/>
      <c r="O3726" s="13"/>
    </row>
    <row r="3727" spans="1:15" x14ac:dyDescent="0.35">
      <c r="A3727" s="12" t="str">
        <f t="shared" si="58"/>
        <v>CONSUMO PER CAPITA (kg ó litros por individuo)Tinto10-30MIL</v>
      </c>
      <c r="B3727" s="12" t="s">
        <v>120</v>
      </c>
      <c r="C3727" s="12" t="s">
        <v>133</v>
      </c>
      <c r="D3727" s="12" t="s">
        <v>12</v>
      </c>
      <c r="E3727" s="13">
        <v>2.8209950154681045</v>
      </c>
      <c r="F3727" s="13">
        <v>1.5456408681248159</v>
      </c>
      <c r="G3727" s="13">
        <v>1.5107802935462025</v>
      </c>
      <c r="H3727" s="13">
        <v>1.3044513766317518</v>
      </c>
      <c r="I3727" s="13">
        <v>0</v>
      </c>
      <c r="J3727" s="13">
        <v>0</v>
      </c>
      <c r="K3727" s="13">
        <v>0</v>
      </c>
      <c r="L3727" s="13">
        <v>0</v>
      </c>
      <c r="M3727" s="13">
        <v>0</v>
      </c>
      <c r="N3727" s="13"/>
      <c r="O3727" s="13"/>
    </row>
    <row r="3728" spans="1:15" x14ac:dyDescent="0.35">
      <c r="A3728" s="12" t="str">
        <f t="shared" si="58"/>
        <v>CONSUMO PER CAPITA (kg ó litros por individuo)Tinto30-100MIL</v>
      </c>
      <c r="B3728" s="12" t="s">
        <v>120</v>
      </c>
      <c r="C3728" s="12" t="s">
        <v>133</v>
      </c>
      <c r="D3728" s="12" t="s">
        <v>13</v>
      </c>
      <c r="E3728" s="13">
        <v>1.9130091798752353</v>
      </c>
      <c r="F3728" s="13">
        <v>0.98946031282555702</v>
      </c>
      <c r="G3728" s="13">
        <v>1.0946227024893835</v>
      </c>
      <c r="H3728" s="13">
        <v>1.1412295700043931</v>
      </c>
      <c r="I3728" s="13">
        <v>0</v>
      </c>
      <c r="J3728" s="13">
        <v>0</v>
      </c>
      <c r="K3728" s="13">
        <v>0</v>
      </c>
      <c r="L3728" s="13">
        <v>0</v>
      </c>
      <c r="M3728" s="13">
        <v>0</v>
      </c>
      <c r="N3728" s="13"/>
      <c r="O3728" s="13"/>
    </row>
    <row r="3729" spans="1:15" x14ac:dyDescent="0.35">
      <c r="A3729" s="12" t="str">
        <f t="shared" si="58"/>
        <v>CONSUMO PER CAPITA (kg ó litros por individuo)Tinto100-200MIL</v>
      </c>
      <c r="B3729" s="12" t="s">
        <v>120</v>
      </c>
      <c r="C3729" s="12" t="s">
        <v>133</v>
      </c>
      <c r="D3729" s="12" t="s">
        <v>14</v>
      </c>
      <c r="E3729" s="13">
        <v>3.5690124758080581</v>
      </c>
      <c r="F3729" s="13">
        <v>1.6302706906164985</v>
      </c>
      <c r="G3729" s="13">
        <v>1.8031804225955619</v>
      </c>
      <c r="H3729" s="13">
        <v>1.9460280021424543</v>
      </c>
      <c r="I3729" s="13">
        <v>0</v>
      </c>
      <c r="J3729" s="13">
        <v>0</v>
      </c>
      <c r="K3729" s="13">
        <v>0</v>
      </c>
      <c r="L3729" s="13">
        <v>0</v>
      </c>
      <c r="M3729" s="13">
        <v>0</v>
      </c>
      <c r="N3729" s="13"/>
      <c r="O3729" s="13"/>
    </row>
    <row r="3730" spans="1:15" x14ac:dyDescent="0.35">
      <c r="A3730" s="12" t="str">
        <f t="shared" si="58"/>
        <v>CONSUMO PER CAPITA (kg ó litros por individuo)Tinto200-500MIL</v>
      </c>
      <c r="B3730" s="12" t="s">
        <v>120</v>
      </c>
      <c r="C3730" s="12" t="s">
        <v>133</v>
      </c>
      <c r="D3730" s="12" t="s">
        <v>15</v>
      </c>
      <c r="E3730" s="13">
        <v>3.4262560286676274</v>
      </c>
      <c r="F3730" s="13">
        <v>1.7914985542862714</v>
      </c>
      <c r="G3730" s="13">
        <v>2.0177011241043887</v>
      </c>
      <c r="H3730" s="13">
        <v>2.3780798082738541</v>
      </c>
      <c r="I3730" s="13">
        <v>0</v>
      </c>
      <c r="J3730" s="13">
        <v>0</v>
      </c>
      <c r="K3730" s="13">
        <v>0</v>
      </c>
      <c r="L3730" s="13">
        <v>0</v>
      </c>
      <c r="M3730" s="13">
        <v>0</v>
      </c>
      <c r="N3730" s="13"/>
      <c r="O3730" s="13"/>
    </row>
    <row r="3731" spans="1:15" x14ac:dyDescent="0.35">
      <c r="A3731" s="12" t="str">
        <f t="shared" si="58"/>
        <v>CONSUMO PER CAPITA (kg ó litros por individuo)Tinto&gt;500MIL</v>
      </c>
      <c r="B3731" s="12" t="s">
        <v>120</v>
      </c>
      <c r="C3731" s="12" t="s">
        <v>133</v>
      </c>
      <c r="D3731" s="12" t="s">
        <v>16</v>
      </c>
      <c r="E3731" s="13">
        <v>2.1185645297060782</v>
      </c>
      <c r="F3731" s="13">
        <v>1.2629399049748602</v>
      </c>
      <c r="G3731" s="13">
        <v>1.8507087599516483</v>
      </c>
      <c r="H3731" s="13">
        <v>2.0972816442437572</v>
      </c>
      <c r="I3731" s="13">
        <v>0</v>
      </c>
      <c r="J3731" s="13">
        <v>0</v>
      </c>
      <c r="K3731" s="13">
        <v>0</v>
      </c>
      <c r="L3731" s="13">
        <v>0</v>
      </c>
      <c r="M3731" s="13">
        <v>0</v>
      </c>
      <c r="N3731" s="13"/>
      <c r="O3731" s="13"/>
    </row>
    <row r="3732" spans="1:15" x14ac:dyDescent="0.35">
      <c r="A3732" s="12" t="str">
        <f t="shared" si="58"/>
        <v>CONSUMO PER CAPITA (kg ó litros por individuo)TintoDE 15 A 19 AÑOS</v>
      </c>
      <c r="B3732" s="12" t="s">
        <v>120</v>
      </c>
      <c r="C3732" s="12" t="s">
        <v>133</v>
      </c>
      <c r="D3732" s="12" t="s">
        <v>39</v>
      </c>
      <c r="E3732" s="13">
        <v>0.11284633535777719</v>
      </c>
      <c r="F3732" s="13">
        <v>1.4678506325190546E-2</v>
      </c>
      <c r="G3732" s="13">
        <v>1.0716609119213466E-2</v>
      </c>
      <c r="H3732" s="13">
        <v>1.249183888451387E-2</v>
      </c>
      <c r="I3732" s="13">
        <v>0</v>
      </c>
      <c r="J3732" s="13">
        <v>0</v>
      </c>
      <c r="K3732" s="13">
        <v>0</v>
      </c>
      <c r="L3732" s="13">
        <v>0</v>
      </c>
      <c r="M3732" s="13">
        <v>0</v>
      </c>
      <c r="N3732" s="13"/>
      <c r="O3732" s="13"/>
    </row>
    <row r="3733" spans="1:15" x14ac:dyDescent="0.35">
      <c r="A3733" s="12" t="str">
        <f t="shared" si="58"/>
        <v>CONSUMO PER CAPITA (kg ó litros por individuo)TintoDE 20 A 24 AÑOS</v>
      </c>
      <c r="B3733" s="12" t="s">
        <v>120</v>
      </c>
      <c r="C3733" s="12" t="s">
        <v>133</v>
      </c>
      <c r="D3733" s="12" t="s">
        <v>40</v>
      </c>
      <c r="E3733" s="13">
        <v>0.47550884553404482</v>
      </c>
      <c r="F3733" s="13">
        <v>0.16466242537282363</v>
      </c>
      <c r="G3733" s="13">
        <v>9.4342678555264653E-2</v>
      </c>
      <c r="H3733" s="13">
        <v>0.14156337055975216</v>
      </c>
      <c r="I3733" s="13">
        <v>0</v>
      </c>
      <c r="J3733" s="13">
        <v>0</v>
      </c>
      <c r="K3733" s="13">
        <v>0</v>
      </c>
      <c r="L3733" s="13">
        <v>0</v>
      </c>
      <c r="M3733" s="13">
        <v>0</v>
      </c>
      <c r="N3733" s="13"/>
      <c r="O3733" s="13"/>
    </row>
    <row r="3734" spans="1:15" x14ac:dyDescent="0.35">
      <c r="A3734" s="12" t="str">
        <f t="shared" si="58"/>
        <v>CONSUMO PER CAPITA (kg ó litros por individuo)TintoDE 25 A 34 AÑOS</v>
      </c>
      <c r="B3734" s="12" t="s">
        <v>120</v>
      </c>
      <c r="C3734" s="12" t="s">
        <v>133</v>
      </c>
      <c r="D3734" s="12" t="s">
        <v>41</v>
      </c>
      <c r="E3734" s="13">
        <v>0.56549631459095329</v>
      </c>
      <c r="F3734" s="13">
        <v>0.29789857968576822</v>
      </c>
      <c r="G3734" s="13">
        <v>0.33344915594060087</v>
      </c>
      <c r="H3734" s="13">
        <v>0.29912215679143422</v>
      </c>
      <c r="I3734" s="13">
        <v>0</v>
      </c>
      <c r="J3734" s="13">
        <v>0</v>
      </c>
      <c r="K3734" s="13">
        <v>0</v>
      </c>
      <c r="L3734" s="13">
        <v>0</v>
      </c>
      <c r="M3734" s="13">
        <v>0</v>
      </c>
      <c r="N3734" s="13"/>
      <c r="O3734" s="13"/>
    </row>
    <row r="3735" spans="1:15" x14ac:dyDescent="0.35">
      <c r="A3735" s="12" t="str">
        <f t="shared" si="58"/>
        <v>CONSUMO PER CAPITA (kg ó litros por individuo)TintoDE 35 A 49 AÑOS</v>
      </c>
      <c r="B3735" s="12" t="s">
        <v>120</v>
      </c>
      <c r="C3735" s="12" t="s">
        <v>133</v>
      </c>
      <c r="D3735" s="12" t="s">
        <v>42</v>
      </c>
      <c r="E3735" s="13">
        <v>1.3731346411507483</v>
      </c>
      <c r="F3735" s="13">
        <v>0.74315563900417103</v>
      </c>
      <c r="G3735" s="13">
        <v>0.72975741168951092</v>
      </c>
      <c r="H3735" s="13">
        <v>0.82211928248985355</v>
      </c>
      <c r="I3735" s="13">
        <v>0</v>
      </c>
      <c r="J3735" s="13">
        <v>0</v>
      </c>
      <c r="K3735" s="13">
        <v>0</v>
      </c>
      <c r="L3735" s="13">
        <v>0</v>
      </c>
      <c r="M3735" s="13">
        <v>0</v>
      </c>
      <c r="N3735" s="13"/>
      <c r="O3735" s="13"/>
    </row>
    <row r="3736" spans="1:15" x14ac:dyDescent="0.35">
      <c r="A3736" s="12" t="str">
        <f t="shared" si="58"/>
        <v>CONSUMO PER CAPITA (kg ó litros por individuo)TintoDE 50 A 59 AÑOS</v>
      </c>
      <c r="B3736" s="12" t="s">
        <v>120</v>
      </c>
      <c r="C3736" s="12" t="s">
        <v>133</v>
      </c>
      <c r="D3736" s="12" t="s">
        <v>43</v>
      </c>
      <c r="E3736" s="13">
        <v>3.5022004525924242</v>
      </c>
      <c r="F3736" s="13">
        <v>1.6628990860697632</v>
      </c>
      <c r="G3736" s="13">
        <v>2.0003240036579388</v>
      </c>
      <c r="H3736" s="13">
        <v>1.8666466790248566</v>
      </c>
      <c r="I3736" s="13">
        <v>0</v>
      </c>
      <c r="J3736" s="13">
        <v>0</v>
      </c>
      <c r="K3736" s="13">
        <v>0</v>
      </c>
      <c r="L3736" s="13">
        <v>0</v>
      </c>
      <c r="M3736" s="13">
        <v>0</v>
      </c>
      <c r="N3736" s="13"/>
      <c r="O3736" s="13"/>
    </row>
    <row r="3737" spans="1:15" x14ac:dyDescent="0.35">
      <c r="A3737" s="12" t="str">
        <f t="shared" si="58"/>
        <v>CONSUMO PER CAPITA (kg ó litros por individuo)TintoDE 60 A 75 AÑOS</v>
      </c>
      <c r="B3737" s="12" t="s">
        <v>120</v>
      </c>
      <c r="C3737" s="12" t="s">
        <v>133</v>
      </c>
      <c r="D3737" s="12" t="s">
        <v>44</v>
      </c>
      <c r="E3737" s="13">
        <v>5.7543102953035223</v>
      </c>
      <c r="F3737" s="13">
        <v>3.2090143086516885</v>
      </c>
      <c r="G3737" s="13">
        <v>3.7153420562956621</v>
      </c>
      <c r="H3737" s="13">
        <v>4.1351175348225659</v>
      </c>
      <c r="I3737" s="13">
        <v>0</v>
      </c>
      <c r="J3737" s="13">
        <v>0</v>
      </c>
      <c r="K3737" s="13">
        <v>0</v>
      </c>
      <c r="L3737" s="13">
        <v>0</v>
      </c>
      <c r="M3737" s="13">
        <v>0</v>
      </c>
      <c r="N3737" s="13"/>
      <c r="O3737" s="13"/>
    </row>
    <row r="3738" spans="1:15" x14ac:dyDescent="0.35">
      <c r="A3738" s="12" t="str">
        <f t="shared" si="58"/>
        <v>CONSUMO PER CAPITA (kg ó litros por individuo)TintoALTA Y MEDIA ALTA</v>
      </c>
      <c r="B3738" s="12" t="s">
        <v>120</v>
      </c>
      <c r="C3738" s="12" t="s">
        <v>133</v>
      </c>
      <c r="D3738" s="12" t="s">
        <v>17</v>
      </c>
      <c r="E3738" s="13">
        <v>4.0907440487820264</v>
      </c>
      <c r="F3738" s="13">
        <v>1.9422809588013785</v>
      </c>
      <c r="G3738" s="13">
        <v>2.8342902184319279</v>
      </c>
      <c r="H3738" s="13">
        <v>2.7487179360833451</v>
      </c>
      <c r="I3738" s="13">
        <v>0</v>
      </c>
      <c r="J3738" s="13">
        <v>0</v>
      </c>
      <c r="K3738" s="13">
        <v>0</v>
      </c>
      <c r="L3738" s="13">
        <v>0</v>
      </c>
      <c r="M3738" s="13">
        <v>0</v>
      </c>
      <c r="N3738" s="13"/>
      <c r="O3738" s="13"/>
    </row>
    <row r="3739" spans="1:15" x14ac:dyDescent="0.35">
      <c r="A3739" s="12" t="str">
        <f t="shared" si="58"/>
        <v>CONSUMO PER CAPITA (kg ó litros por individuo)TintoMEDIA</v>
      </c>
      <c r="B3739" s="12" t="s">
        <v>120</v>
      </c>
      <c r="C3739" s="12" t="s">
        <v>133</v>
      </c>
      <c r="D3739" s="12" t="s">
        <v>18</v>
      </c>
      <c r="E3739" s="13">
        <v>2.3593283120564732</v>
      </c>
      <c r="F3739" s="13">
        <v>1.4175541884837992</v>
      </c>
      <c r="G3739" s="13">
        <v>1.5417226506705304</v>
      </c>
      <c r="H3739" s="13">
        <v>1.6815826095733664</v>
      </c>
      <c r="I3739" s="13">
        <v>0</v>
      </c>
      <c r="J3739" s="13">
        <v>0</v>
      </c>
      <c r="K3739" s="13">
        <v>0</v>
      </c>
      <c r="L3739" s="13">
        <v>0</v>
      </c>
      <c r="M3739" s="13">
        <v>0</v>
      </c>
      <c r="N3739" s="13"/>
      <c r="O3739" s="13"/>
    </row>
    <row r="3740" spans="1:15" x14ac:dyDescent="0.35">
      <c r="A3740" s="12" t="str">
        <f t="shared" si="58"/>
        <v>CONSUMO PER CAPITA (kg ó litros por individuo)TintoMEDIA BAJA</v>
      </c>
      <c r="B3740" s="12" t="s">
        <v>120</v>
      </c>
      <c r="C3740" s="12" t="s">
        <v>133</v>
      </c>
      <c r="D3740" s="12" t="s">
        <v>19</v>
      </c>
      <c r="E3740" s="13">
        <v>2.3889999080891782</v>
      </c>
      <c r="F3740" s="13">
        <v>1.2075719680840684</v>
      </c>
      <c r="G3740" s="13">
        <v>1.1252272125247609</v>
      </c>
      <c r="H3740" s="13">
        <v>1.3053235304334814</v>
      </c>
      <c r="I3740" s="13">
        <v>0</v>
      </c>
      <c r="J3740" s="13">
        <v>0</v>
      </c>
      <c r="K3740" s="13">
        <v>0</v>
      </c>
      <c r="L3740" s="13">
        <v>0</v>
      </c>
      <c r="M3740" s="13">
        <v>0</v>
      </c>
      <c r="N3740" s="13"/>
      <c r="O3740" s="13"/>
    </row>
    <row r="3741" spans="1:15" x14ac:dyDescent="0.35">
      <c r="A3741" s="12" t="str">
        <f t="shared" si="58"/>
        <v>CONSUMO PER CAPITA (kg ó litros por individuo)TintoBAJA</v>
      </c>
      <c r="B3741" s="12" t="s">
        <v>120</v>
      </c>
      <c r="C3741" s="12" t="s">
        <v>133</v>
      </c>
      <c r="D3741" s="12" t="s">
        <v>20</v>
      </c>
      <c r="E3741" s="13">
        <v>1.0530747209544249</v>
      </c>
      <c r="F3741" s="13">
        <v>0.62527096561507689</v>
      </c>
      <c r="G3741" s="13">
        <v>0.48155552136855551</v>
      </c>
      <c r="H3741" s="13">
        <v>0.66308404779353403</v>
      </c>
      <c r="I3741" s="13">
        <v>0</v>
      </c>
      <c r="J3741" s="13">
        <v>0</v>
      </c>
      <c r="K3741" s="13">
        <v>0</v>
      </c>
      <c r="L3741" s="13">
        <v>0</v>
      </c>
      <c r="M3741" s="13">
        <v>0</v>
      </c>
      <c r="N3741" s="13"/>
      <c r="O3741" s="13"/>
    </row>
    <row r="3742" spans="1:15" x14ac:dyDescent="0.35">
      <c r="A3742" s="12" t="str">
        <f t="shared" si="58"/>
        <v>CONSUMO PER CAPITA (kg ó litros por individuo)TintoHOMBRE</v>
      </c>
      <c r="B3742" s="12" t="s">
        <v>120</v>
      </c>
      <c r="C3742" s="12" t="s">
        <v>133</v>
      </c>
      <c r="D3742" s="12" t="s">
        <v>21</v>
      </c>
      <c r="E3742" s="13">
        <v>3.4259203405167447</v>
      </c>
      <c r="F3742" s="13">
        <v>1.7816620037832929</v>
      </c>
      <c r="G3742" s="13">
        <v>2.0808669191542548</v>
      </c>
      <c r="H3742" s="13">
        <v>2.2017171432663387</v>
      </c>
      <c r="I3742" s="13">
        <v>0</v>
      </c>
      <c r="J3742" s="13">
        <v>0</v>
      </c>
      <c r="K3742" s="13">
        <v>0</v>
      </c>
      <c r="L3742" s="13">
        <v>0</v>
      </c>
      <c r="M3742" s="13">
        <v>0</v>
      </c>
      <c r="N3742" s="13"/>
      <c r="O3742" s="13"/>
    </row>
    <row r="3743" spans="1:15" x14ac:dyDescent="0.35">
      <c r="A3743" s="12" t="str">
        <f t="shared" si="58"/>
        <v>CONSUMO PER CAPITA (kg ó litros por individuo)TintoMUJER</v>
      </c>
      <c r="B3743" s="12" t="s">
        <v>120</v>
      </c>
      <c r="C3743" s="12" t="s">
        <v>133</v>
      </c>
      <c r="D3743" s="12" t="s">
        <v>22</v>
      </c>
      <c r="E3743" s="13">
        <v>1.5631991826140796</v>
      </c>
      <c r="F3743" s="13">
        <v>0.87030153441581937</v>
      </c>
      <c r="G3743" s="13">
        <v>0.93802683849101398</v>
      </c>
      <c r="H3743" s="13">
        <v>1.0354405903935244</v>
      </c>
      <c r="I3743" s="13">
        <v>0</v>
      </c>
      <c r="J3743" s="13">
        <v>0</v>
      </c>
      <c r="K3743" s="13">
        <v>0</v>
      </c>
      <c r="L3743" s="13">
        <v>0</v>
      </c>
      <c r="M3743" s="13">
        <v>0</v>
      </c>
      <c r="N3743" s="13"/>
      <c r="O3743" s="13"/>
    </row>
    <row r="3744" spans="1:15" x14ac:dyDescent="0.35">
      <c r="A3744" s="12" t="str">
        <f t="shared" si="58"/>
        <v>CONSUMO PER CAPITA (kg ó litros por individuo)BlancoT.ESPAÑA</v>
      </c>
      <c r="B3744" s="12" t="s">
        <v>120</v>
      </c>
      <c r="C3744" s="12" t="s">
        <v>134</v>
      </c>
      <c r="D3744" s="12" t="s">
        <v>36</v>
      </c>
      <c r="E3744" s="13">
        <v>1.1762685441733485</v>
      </c>
      <c r="F3744" s="13">
        <v>0.71946065558154648</v>
      </c>
      <c r="G3744" s="13">
        <v>0.88482678055480468</v>
      </c>
      <c r="H3744" s="13">
        <v>0.97378559374671469</v>
      </c>
      <c r="I3744" s="13">
        <v>0</v>
      </c>
      <c r="J3744" s="13">
        <v>0</v>
      </c>
      <c r="K3744" s="13">
        <v>0</v>
      </c>
      <c r="L3744" s="13">
        <v>0</v>
      </c>
      <c r="M3744" s="13">
        <v>0</v>
      </c>
      <c r="N3744" s="13"/>
      <c r="O3744" s="13"/>
    </row>
    <row r="3745" spans="1:15" x14ac:dyDescent="0.35">
      <c r="A3745" s="12" t="str">
        <f t="shared" si="58"/>
        <v>CONSUMO PER CAPITA (kg ó litros por individuo)BlancoBCN AM</v>
      </c>
      <c r="B3745" s="12" t="s">
        <v>120</v>
      </c>
      <c r="C3745" s="12" t="s">
        <v>134</v>
      </c>
      <c r="D3745" s="12" t="s">
        <v>1</v>
      </c>
      <c r="E3745" s="13">
        <v>0.93887917213518268</v>
      </c>
      <c r="F3745" s="13">
        <v>0.39379659236367642</v>
      </c>
      <c r="G3745" s="13">
        <v>0.65079911056794137</v>
      </c>
      <c r="H3745" s="13">
        <v>0.66342352915394887</v>
      </c>
      <c r="I3745" s="13">
        <v>0</v>
      </c>
      <c r="J3745" s="13">
        <v>0</v>
      </c>
      <c r="K3745" s="13">
        <v>0</v>
      </c>
      <c r="L3745" s="13">
        <v>0</v>
      </c>
      <c r="M3745" s="13">
        <v>0</v>
      </c>
      <c r="N3745" s="13"/>
      <c r="O3745" s="13"/>
    </row>
    <row r="3746" spans="1:15" x14ac:dyDescent="0.35">
      <c r="A3746" s="12" t="str">
        <f t="shared" si="58"/>
        <v>CONSUMO PER CAPITA (kg ó litros por individuo)BlancoREST.CAT ARAGON</v>
      </c>
      <c r="B3746" s="12" t="s">
        <v>120</v>
      </c>
      <c r="C3746" s="12" t="s">
        <v>134</v>
      </c>
      <c r="D3746" s="12" t="s">
        <v>2</v>
      </c>
      <c r="E3746" s="13">
        <v>1.2256773326224244</v>
      </c>
      <c r="F3746" s="13">
        <v>0.766449927469391</v>
      </c>
      <c r="G3746" s="13">
        <v>1.0007062848996684</v>
      </c>
      <c r="H3746" s="13">
        <v>0.96752535280046736</v>
      </c>
      <c r="I3746" s="13">
        <v>0</v>
      </c>
      <c r="J3746" s="13">
        <v>0</v>
      </c>
      <c r="K3746" s="13">
        <v>0</v>
      </c>
      <c r="L3746" s="13">
        <v>0</v>
      </c>
      <c r="M3746" s="13">
        <v>0</v>
      </c>
      <c r="N3746" s="13"/>
      <c r="O3746" s="13"/>
    </row>
    <row r="3747" spans="1:15" x14ac:dyDescent="0.35">
      <c r="A3747" s="12" t="str">
        <f t="shared" si="58"/>
        <v>CONSUMO PER CAPITA (kg ó litros por individuo)BlancoLEVANTE</v>
      </c>
      <c r="B3747" s="12" t="s">
        <v>120</v>
      </c>
      <c r="C3747" s="12" t="s">
        <v>134</v>
      </c>
      <c r="D3747" s="12" t="s">
        <v>3</v>
      </c>
      <c r="E3747" s="13">
        <v>0.79989780055938142</v>
      </c>
      <c r="F3747" s="13">
        <v>0.53720323379384527</v>
      </c>
      <c r="G3747" s="13">
        <v>0.50014860497730973</v>
      </c>
      <c r="H3747" s="13">
        <v>0.61245529325796544</v>
      </c>
      <c r="I3747" s="13">
        <v>0</v>
      </c>
      <c r="J3747" s="13">
        <v>0</v>
      </c>
      <c r="K3747" s="13">
        <v>0</v>
      </c>
      <c r="L3747" s="13">
        <v>0</v>
      </c>
      <c r="M3747" s="13">
        <v>0</v>
      </c>
      <c r="N3747" s="13"/>
      <c r="O3747" s="13"/>
    </row>
    <row r="3748" spans="1:15" x14ac:dyDescent="0.35">
      <c r="A3748" s="12" t="str">
        <f t="shared" si="58"/>
        <v>CONSUMO PER CAPITA (kg ó litros por individuo)BlancoANDALUCIA</v>
      </c>
      <c r="B3748" s="12" t="s">
        <v>120</v>
      </c>
      <c r="C3748" s="12" t="s">
        <v>134</v>
      </c>
      <c r="D3748" s="12" t="s">
        <v>4</v>
      </c>
      <c r="E3748" s="13">
        <v>0.71206432221361682</v>
      </c>
      <c r="F3748" s="13">
        <v>0.41489688601920049</v>
      </c>
      <c r="G3748" s="13">
        <v>0.40358318620564154</v>
      </c>
      <c r="H3748" s="13">
        <v>0.52719220895466323</v>
      </c>
      <c r="I3748" s="13">
        <v>0</v>
      </c>
      <c r="J3748" s="13">
        <v>0</v>
      </c>
      <c r="K3748" s="13">
        <v>0</v>
      </c>
      <c r="L3748" s="13">
        <v>0</v>
      </c>
      <c r="M3748" s="13">
        <v>0</v>
      </c>
      <c r="N3748" s="13"/>
      <c r="O3748" s="13"/>
    </row>
    <row r="3749" spans="1:15" x14ac:dyDescent="0.35">
      <c r="A3749" s="12" t="str">
        <f t="shared" si="58"/>
        <v>CONSUMO PER CAPITA (kg ó litros por individuo)BlancoMDD AM</v>
      </c>
      <c r="B3749" s="12" t="s">
        <v>120</v>
      </c>
      <c r="C3749" s="12" t="s">
        <v>134</v>
      </c>
      <c r="D3749" s="12" t="s">
        <v>5</v>
      </c>
      <c r="E3749" s="13">
        <v>1.1083837582252301</v>
      </c>
      <c r="F3749" s="13">
        <v>0.78232714426882621</v>
      </c>
      <c r="G3749" s="13">
        <v>1.0634757214717188</v>
      </c>
      <c r="H3749" s="13">
        <v>1.104305822256995</v>
      </c>
      <c r="I3749" s="13">
        <v>0</v>
      </c>
      <c r="J3749" s="13">
        <v>0</v>
      </c>
      <c r="K3749" s="13">
        <v>0</v>
      </c>
      <c r="L3749" s="13">
        <v>0</v>
      </c>
      <c r="M3749" s="13">
        <v>0</v>
      </c>
      <c r="N3749" s="13"/>
      <c r="O3749" s="13"/>
    </row>
    <row r="3750" spans="1:15" x14ac:dyDescent="0.35">
      <c r="A3750" s="12" t="str">
        <f t="shared" si="58"/>
        <v>CONSUMO PER CAPITA (kg ó litros por individuo)BlancoRTO CENTRO</v>
      </c>
      <c r="B3750" s="12" t="s">
        <v>120</v>
      </c>
      <c r="C3750" s="12" t="s">
        <v>134</v>
      </c>
      <c r="D3750" s="12" t="s">
        <v>6</v>
      </c>
      <c r="E3750" s="13">
        <v>1.7756278594802353</v>
      </c>
      <c r="F3750" s="13">
        <v>0.98361387500480446</v>
      </c>
      <c r="G3750" s="13">
        <v>0.93115402647491285</v>
      </c>
      <c r="H3750" s="13">
        <v>0.98099293041302049</v>
      </c>
      <c r="I3750" s="13">
        <v>0</v>
      </c>
      <c r="J3750" s="13">
        <v>0</v>
      </c>
      <c r="K3750" s="13">
        <v>0</v>
      </c>
      <c r="L3750" s="13">
        <v>0</v>
      </c>
      <c r="M3750" s="13">
        <v>0</v>
      </c>
      <c r="N3750" s="13"/>
      <c r="O3750" s="13"/>
    </row>
    <row r="3751" spans="1:15" x14ac:dyDescent="0.35">
      <c r="A3751" s="12" t="str">
        <f t="shared" si="58"/>
        <v>CONSUMO PER CAPITA (kg ó litros por individuo)BlancoNORTE-CENTRO</v>
      </c>
      <c r="B3751" s="12" t="s">
        <v>120</v>
      </c>
      <c r="C3751" s="12" t="s">
        <v>134</v>
      </c>
      <c r="D3751" s="12" t="s">
        <v>7</v>
      </c>
      <c r="E3751" s="13">
        <v>1.9003853584775774</v>
      </c>
      <c r="F3751" s="13">
        <v>1.0980963661095635</v>
      </c>
      <c r="G3751" s="13">
        <v>1.6749184210834009</v>
      </c>
      <c r="H3751" s="13">
        <v>2.0593462704165546</v>
      </c>
      <c r="I3751" s="13">
        <v>0</v>
      </c>
      <c r="J3751" s="13">
        <v>0</v>
      </c>
      <c r="K3751" s="13">
        <v>0</v>
      </c>
      <c r="L3751" s="13">
        <v>0</v>
      </c>
      <c r="M3751" s="13">
        <v>0</v>
      </c>
      <c r="N3751" s="13"/>
      <c r="O3751" s="13"/>
    </row>
    <row r="3752" spans="1:15" x14ac:dyDescent="0.35">
      <c r="A3752" s="12" t="str">
        <f t="shared" si="58"/>
        <v>CONSUMO PER CAPITA (kg ó litros por individuo)BlancoNOROESTE</v>
      </c>
      <c r="B3752" s="12" t="s">
        <v>120</v>
      </c>
      <c r="C3752" s="12" t="s">
        <v>134</v>
      </c>
      <c r="D3752" s="12" t="s">
        <v>8</v>
      </c>
      <c r="E3752" s="13">
        <v>1.7459271695859202</v>
      </c>
      <c r="F3752" s="13">
        <v>1.2170908694743812</v>
      </c>
      <c r="G3752" s="13">
        <v>1.5603306319319159</v>
      </c>
      <c r="H3752" s="13">
        <v>1.6015211877190341</v>
      </c>
      <c r="I3752" s="13">
        <v>0</v>
      </c>
      <c r="J3752" s="13">
        <v>0</v>
      </c>
      <c r="K3752" s="13">
        <v>0</v>
      </c>
      <c r="L3752" s="13">
        <v>0</v>
      </c>
      <c r="M3752" s="13">
        <v>0</v>
      </c>
      <c r="N3752" s="13"/>
      <c r="O3752" s="13"/>
    </row>
    <row r="3753" spans="1:15" x14ac:dyDescent="0.35">
      <c r="A3753" s="12" t="str">
        <f t="shared" si="58"/>
        <v>CONSUMO PER CAPITA (kg ó litros por individuo)Blanco&lt;2MIL</v>
      </c>
      <c r="B3753" s="12" t="s">
        <v>120</v>
      </c>
      <c r="C3753" s="12" t="s">
        <v>134</v>
      </c>
      <c r="D3753" s="12" t="s">
        <v>9</v>
      </c>
      <c r="E3753" s="13">
        <v>1.4527661342083866</v>
      </c>
      <c r="F3753" s="13">
        <v>0.85157758163482578</v>
      </c>
      <c r="G3753" s="13">
        <v>0.83293842024575293</v>
      </c>
      <c r="H3753" s="13">
        <v>0.68757120999552968</v>
      </c>
      <c r="I3753" s="13">
        <v>0</v>
      </c>
      <c r="J3753" s="13">
        <v>0</v>
      </c>
      <c r="K3753" s="13">
        <v>0</v>
      </c>
      <c r="L3753" s="13">
        <v>0</v>
      </c>
      <c r="M3753" s="13">
        <v>0</v>
      </c>
      <c r="N3753" s="13"/>
      <c r="O3753" s="13"/>
    </row>
    <row r="3754" spans="1:15" x14ac:dyDescent="0.35">
      <c r="A3754" s="12" t="str">
        <f t="shared" si="58"/>
        <v>CONSUMO PER CAPITA (kg ó litros por individuo)Blanco2-5MIL</v>
      </c>
      <c r="B3754" s="12" t="s">
        <v>120</v>
      </c>
      <c r="C3754" s="12" t="s">
        <v>134</v>
      </c>
      <c r="D3754" s="12" t="s">
        <v>10</v>
      </c>
      <c r="E3754" s="13">
        <v>0.85876422006917774</v>
      </c>
      <c r="F3754" s="13">
        <v>0.41927255202774699</v>
      </c>
      <c r="G3754" s="13">
        <v>0.64465461114471101</v>
      </c>
      <c r="H3754" s="13">
        <v>0.97613145372404531</v>
      </c>
      <c r="I3754" s="13">
        <v>0</v>
      </c>
      <c r="J3754" s="13">
        <v>0</v>
      </c>
      <c r="K3754" s="13">
        <v>0</v>
      </c>
      <c r="L3754" s="13">
        <v>0</v>
      </c>
      <c r="M3754" s="13">
        <v>0</v>
      </c>
      <c r="N3754" s="13"/>
      <c r="O3754" s="13"/>
    </row>
    <row r="3755" spans="1:15" x14ac:dyDescent="0.35">
      <c r="A3755" s="12" t="str">
        <f t="shared" si="58"/>
        <v>CONSUMO PER CAPITA (kg ó litros por individuo)Blanco5-10MIL</v>
      </c>
      <c r="B3755" s="12" t="s">
        <v>120</v>
      </c>
      <c r="C3755" s="12" t="s">
        <v>134</v>
      </c>
      <c r="D3755" s="12" t="s">
        <v>11</v>
      </c>
      <c r="E3755" s="13">
        <v>0.98452773830076346</v>
      </c>
      <c r="F3755" s="13">
        <v>0.6757965363547469</v>
      </c>
      <c r="G3755" s="13">
        <v>0.73619166283680826</v>
      </c>
      <c r="H3755" s="13">
        <v>0.69204587686337116</v>
      </c>
      <c r="I3755" s="13">
        <v>0</v>
      </c>
      <c r="J3755" s="13">
        <v>0</v>
      </c>
      <c r="K3755" s="13">
        <v>0</v>
      </c>
      <c r="L3755" s="13">
        <v>0</v>
      </c>
      <c r="M3755" s="13">
        <v>0</v>
      </c>
      <c r="N3755" s="13"/>
      <c r="O3755" s="13"/>
    </row>
    <row r="3756" spans="1:15" x14ac:dyDescent="0.35">
      <c r="A3756" s="12" t="str">
        <f t="shared" si="58"/>
        <v>CONSUMO PER CAPITA (kg ó litros por individuo)Blanco10-30MIL</v>
      </c>
      <c r="B3756" s="12" t="s">
        <v>120</v>
      </c>
      <c r="C3756" s="12" t="s">
        <v>134</v>
      </c>
      <c r="D3756" s="12" t="s">
        <v>12</v>
      </c>
      <c r="E3756" s="13">
        <v>1.0812197971574675</v>
      </c>
      <c r="F3756" s="13">
        <v>0.70767439918161779</v>
      </c>
      <c r="G3756" s="13">
        <v>0.90512058604680057</v>
      </c>
      <c r="H3756" s="13">
        <v>0.94356465619627061</v>
      </c>
      <c r="I3756" s="13">
        <v>0</v>
      </c>
      <c r="J3756" s="13">
        <v>0</v>
      </c>
      <c r="K3756" s="13">
        <v>0</v>
      </c>
      <c r="L3756" s="13">
        <v>0</v>
      </c>
      <c r="M3756" s="13">
        <v>0</v>
      </c>
      <c r="N3756" s="13"/>
      <c r="O3756" s="13"/>
    </row>
    <row r="3757" spans="1:15" x14ac:dyDescent="0.35">
      <c r="A3757" s="12" t="str">
        <f t="shared" si="58"/>
        <v>CONSUMO PER CAPITA (kg ó litros por individuo)Blanco30-100MIL</v>
      </c>
      <c r="B3757" s="12" t="s">
        <v>120</v>
      </c>
      <c r="C3757" s="12" t="s">
        <v>134</v>
      </c>
      <c r="D3757" s="12" t="s">
        <v>13</v>
      </c>
      <c r="E3757" s="13">
        <v>1.141715689382806</v>
      </c>
      <c r="F3757" s="13">
        <v>0.62301535166540212</v>
      </c>
      <c r="G3757" s="13">
        <v>0.76401208862050118</v>
      </c>
      <c r="H3757" s="13">
        <v>0.80585500302775037</v>
      </c>
      <c r="I3757" s="13">
        <v>0</v>
      </c>
      <c r="J3757" s="13">
        <v>0</v>
      </c>
      <c r="K3757" s="13">
        <v>0</v>
      </c>
      <c r="L3757" s="13">
        <v>0</v>
      </c>
      <c r="M3757" s="13">
        <v>0</v>
      </c>
      <c r="N3757" s="13"/>
      <c r="O3757" s="13"/>
    </row>
    <row r="3758" spans="1:15" x14ac:dyDescent="0.35">
      <c r="A3758" s="12" t="str">
        <f t="shared" si="58"/>
        <v>CONSUMO PER CAPITA (kg ó litros por individuo)Blanco100-200MIL</v>
      </c>
      <c r="B3758" s="12" t="s">
        <v>120</v>
      </c>
      <c r="C3758" s="12" t="s">
        <v>134</v>
      </c>
      <c r="D3758" s="12" t="s">
        <v>14</v>
      </c>
      <c r="E3758" s="13">
        <v>1.3357406616998011</v>
      </c>
      <c r="F3758" s="13">
        <v>0.73475929021218334</v>
      </c>
      <c r="G3758" s="13">
        <v>0.7323186559895043</v>
      </c>
      <c r="H3758" s="13">
        <v>1.1125840255441426</v>
      </c>
      <c r="I3758" s="13">
        <v>0</v>
      </c>
      <c r="J3758" s="13">
        <v>0</v>
      </c>
      <c r="K3758" s="13">
        <v>0</v>
      </c>
      <c r="L3758" s="13">
        <v>0</v>
      </c>
      <c r="M3758" s="13">
        <v>0</v>
      </c>
      <c r="N3758" s="13"/>
      <c r="O3758" s="13"/>
    </row>
    <row r="3759" spans="1:15" x14ac:dyDescent="0.35">
      <c r="A3759" s="12" t="str">
        <f t="shared" si="58"/>
        <v>CONSUMO PER CAPITA (kg ó litros por individuo)Blanco200-500MIL</v>
      </c>
      <c r="B3759" s="12" t="s">
        <v>120</v>
      </c>
      <c r="C3759" s="12" t="s">
        <v>134</v>
      </c>
      <c r="D3759" s="12" t="s">
        <v>15</v>
      </c>
      <c r="E3759" s="13">
        <v>1.4561519855288347</v>
      </c>
      <c r="F3759" s="13">
        <v>0.84261894025922868</v>
      </c>
      <c r="G3759" s="13">
        <v>1.1905571809840154</v>
      </c>
      <c r="H3759" s="13">
        <v>1.3114484336215462</v>
      </c>
      <c r="I3759" s="13">
        <v>0</v>
      </c>
      <c r="J3759" s="13">
        <v>0</v>
      </c>
      <c r="K3759" s="13">
        <v>0</v>
      </c>
      <c r="L3759" s="13">
        <v>0</v>
      </c>
      <c r="M3759" s="13">
        <v>0</v>
      </c>
      <c r="N3759" s="13"/>
      <c r="O3759" s="13"/>
    </row>
    <row r="3760" spans="1:15" x14ac:dyDescent="0.35">
      <c r="A3760" s="12" t="str">
        <f t="shared" si="58"/>
        <v>CONSUMO PER CAPITA (kg ó litros por individuo)Blanco&gt;500MIL</v>
      </c>
      <c r="B3760" s="12" t="s">
        <v>120</v>
      </c>
      <c r="C3760" s="12" t="s">
        <v>134</v>
      </c>
      <c r="D3760" s="12" t="s">
        <v>16</v>
      </c>
      <c r="E3760" s="13">
        <v>1.1359798277823381</v>
      </c>
      <c r="F3760" s="13">
        <v>0.83817511944705825</v>
      </c>
      <c r="G3760" s="13">
        <v>1.0554897399798675</v>
      </c>
      <c r="H3760" s="13">
        <v>1.1051916512253384</v>
      </c>
      <c r="I3760" s="13">
        <v>0</v>
      </c>
      <c r="J3760" s="13">
        <v>0</v>
      </c>
      <c r="K3760" s="13">
        <v>0</v>
      </c>
      <c r="L3760" s="13">
        <v>0</v>
      </c>
      <c r="M3760" s="13">
        <v>0</v>
      </c>
      <c r="N3760" s="13"/>
      <c r="O3760" s="13"/>
    </row>
    <row r="3761" spans="1:15" x14ac:dyDescent="0.35">
      <c r="A3761" s="12" t="str">
        <f t="shared" si="58"/>
        <v>CONSUMO PER CAPITA (kg ó litros por individuo)BlancoDE 15 A 19 AÑOS</v>
      </c>
      <c r="B3761" s="12" t="s">
        <v>120</v>
      </c>
      <c r="C3761" s="12" t="s">
        <v>134</v>
      </c>
      <c r="D3761" s="12" t="s">
        <v>39</v>
      </c>
      <c r="E3761" s="13">
        <v>8.0944207171552447E-3</v>
      </c>
      <c r="F3761" s="13">
        <v>0.10505512619776253</v>
      </c>
      <c r="G3761" s="13">
        <v>6.5423345764102345E-2</v>
      </c>
      <c r="H3761" s="13">
        <v>0.10810553650121763</v>
      </c>
      <c r="I3761" s="13">
        <v>0</v>
      </c>
      <c r="J3761" s="13">
        <v>0</v>
      </c>
      <c r="K3761" s="13">
        <v>0</v>
      </c>
      <c r="L3761" s="13">
        <v>0</v>
      </c>
      <c r="M3761" s="13">
        <v>0</v>
      </c>
      <c r="N3761" s="13"/>
      <c r="O3761" s="13"/>
    </row>
    <row r="3762" spans="1:15" x14ac:dyDescent="0.35">
      <c r="A3762" s="12" t="str">
        <f t="shared" si="58"/>
        <v>CONSUMO PER CAPITA (kg ó litros por individuo)BlancoDE 20 A 24 AÑOS</v>
      </c>
      <c r="B3762" s="12" t="s">
        <v>120</v>
      </c>
      <c r="C3762" s="12" t="s">
        <v>134</v>
      </c>
      <c r="D3762" s="12" t="s">
        <v>40</v>
      </c>
      <c r="E3762" s="13">
        <v>0.20741989122302576</v>
      </c>
      <c r="F3762" s="13">
        <v>0.19472928364523254</v>
      </c>
      <c r="G3762" s="13">
        <v>0.20180633831700653</v>
      </c>
      <c r="H3762" s="13">
        <v>0.17666843929177262</v>
      </c>
      <c r="I3762" s="13">
        <v>0</v>
      </c>
      <c r="J3762" s="13">
        <v>0</v>
      </c>
      <c r="K3762" s="13">
        <v>0</v>
      </c>
      <c r="L3762" s="13">
        <v>0</v>
      </c>
      <c r="M3762" s="13">
        <v>0</v>
      </c>
      <c r="N3762" s="13"/>
      <c r="O3762" s="13"/>
    </row>
    <row r="3763" spans="1:15" x14ac:dyDescent="0.35">
      <c r="A3763" s="12" t="str">
        <f t="shared" si="58"/>
        <v>CONSUMO PER CAPITA (kg ó litros por individuo)BlancoDE 25 A 34 AÑOS</v>
      </c>
      <c r="B3763" s="12" t="s">
        <v>120</v>
      </c>
      <c r="C3763" s="12" t="s">
        <v>134</v>
      </c>
      <c r="D3763" s="12" t="s">
        <v>41</v>
      </c>
      <c r="E3763" s="13">
        <v>0.64027470710056567</v>
      </c>
      <c r="F3763" s="13">
        <v>0.40328119490625297</v>
      </c>
      <c r="G3763" s="13">
        <v>0.42393366437495161</v>
      </c>
      <c r="H3763" s="13">
        <v>0.36325041704622429</v>
      </c>
      <c r="I3763" s="13">
        <v>0</v>
      </c>
      <c r="J3763" s="13">
        <v>0</v>
      </c>
      <c r="K3763" s="13">
        <v>0</v>
      </c>
      <c r="L3763" s="13">
        <v>0</v>
      </c>
      <c r="M3763" s="13">
        <v>0</v>
      </c>
      <c r="N3763" s="13"/>
      <c r="O3763" s="13"/>
    </row>
    <row r="3764" spans="1:15" x14ac:dyDescent="0.35">
      <c r="A3764" s="12" t="str">
        <f t="shared" si="58"/>
        <v>CONSUMO PER CAPITA (kg ó litros por individuo)BlancoDE 35 A 49 AÑOS</v>
      </c>
      <c r="B3764" s="12" t="s">
        <v>120</v>
      </c>
      <c r="C3764" s="12" t="s">
        <v>134</v>
      </c>
      <c r="D3764" s="12" t="s">
        <v>42</v>
      </c>
      <c r="E3764" s="13">
        <v>0.66027224841278109</v>
      </c>
      <c r="F3764" s="13">
        <v>0.38636896985745478</v>
      </c>
      <c r="G3764" s="13">
        <v>0.41913497056522186</v>
      </c>
      <c r="H3764" s="13">
        <v>0.47141038054888185</v>
      </c>
      <c r="I3764" s="13">
        <v>0</v>
      </c>
      <c r="J3764" s="13">
        <v>0</v>
      </c>
      <c r="K3764" s="13">
        <v>0</v>
      </c>
      <c r="L3764" s="13">
        <v>0</v>
      </c>
      <c r="M3764" s="13">
        <v>0</v>
      </c>
      <c r="N3764" s="13"/>
      <c r="O3764" s="13"/>
    </row>
    <row r="3765" spans="1:15" x14ac:dyDescent="0.35">
      <c r="A3765" s="12" t="str">
        <f t="shared" si="58"/>
        <v>CONSUMO PER CAPITA (kg ó litros por individuo)BlancoDE 50 A 59 AÑOS</v>
      </c>
      <c r="B3765" s="12" t="s">
        <v>120</v>
      </c>
      <c r="C3765" s="12" t="s">
        <v>134</v>
      </c>
      <c r="D3765" s="12" t="s">
        <v>43</v>
      </c>
      <c r="E3765" s="13">
        <v>1.3461424802895814</v>
      </c>
      <c r="F3765" s="13">
        <v>0.86058389804636259</v>
      </c>
      <c r="G3765" s="13">
        <v>1.0853912917089912</v>
      </c>
      <c r="H3765" s="13">
        <v>1.1496803791936692</v>
      </c>
      <c r="I3765" s="13">
        <v>0</v>
      </c>
      <c r="J3765" s="13">
        <v>0</v>
      </c>
      <c r="K3765" s="13">
        <v>0</v>
      </c>
      <c r="L3765" s="13">
        <v>0</v>
      </c>
      <c r="M3765" s="13">
        <v>0</v>
      </c>
      <c r="N3765" s="13"/>
      <c r="O3765" s="13"/>
    </row>
    <row r="3766" spans="1:15" x14ac:dyDescent="0.35">
      <c r="A3766" s="12" t="str">
        <f t="shared" si="58"/>
        <v>CONSUMO PER CAPITA (kg ó litros por individuo)BlancoDE 60 A 75 AÑOS</v>
      </c>
      <c r="B3766" s="12" t="s">
        <v>120</v>
      </c>
      <c r="C3766" s="12" t="s">
        <v>134</v>
      </c>
      <c r="D3766" s="12" t="s">
        <v>44</v>
      </c>
      <c r="E3766" s="13">
        <v>2.7467473648462217</v>
      </c>
      <c r="F3766" s="13">
        <v>1.5943082523458454</v>
      </c>
      <c r="G3766" s="13">
        <v>2.0707887010757156</v>
      </c>
      <c r="H3766" s="13">
        <v>2.3362507997231776</v>
      </c>
      <c r="I3766" s="13">
        <v>0</v>
      </c>
      <c r="J3766" s="13">
        <v>0</v>
      </c>
      <c r="K3766" s="13">
        <v>0</v>
      </c>
      <c r="L3766" s="13">
        <v>0</v>
      </c>
      <c r="M3766" s="13">
        <v>0</v>
      </c>
      <c r="N3766" s="13"/>
      <c r="O3766" s="13"/>
    </row>
    <row r="3767" spans="1:15" x14ac:dyDescent="0.35">
      <c r="A3767" s="12" t="str">
        <f t="shared" si="58"/>
        <v>CONSUMO PER CAPITA (kg ó litros por individuo)BlancoALTA Y MEDIA ALTA</v>
      </c>
      <c r="B3767" s="12" t="s">
        <v>120</v>
      </c>
      <c r="C3767" s="12" t="s">
        <v>134</v>
      </c>
      <c r="D3767" s="12" t="s">
        <v>17</v>
      </c>
      <c r="E3767" s="13">
        <v>2.1204922281900092</v>
      </c>
      <c r="F3767" s="13">
        <v>1.3452040754148693</v>
      </c>
      <c r="G3767" s="13">
        <v>1.8998767636154679</v>
      </c>
      <c r="H3767" s="13">
        <v>1.8602566195701307</v>
      </c>
      <c r="I3767" s="13">
        <v>0</v>
      </c>
      <c r="J3767" s="13">
        <v>0</v>
      </c>
      <c r="K3767" s="13">
        <v>0</v>
      </c>
      <c r="L3767" s="13">
        <v>0</v>
      </c>
      <c r="M3767" s="13">
        <v>0</v>
      </c>
      <c r="N3767" s="13"/>
      <c r="O3767" s="13"/>
    </row>
    <row r="3768" spans="1:15" x14ac:dyDescent="0.35">
      <c r="A3768" s="12" t="str">
        <f t="shared" si="58"/>
        <v>CONSUMO PER CAPITA (kg ó litros por individuo)BlancoMEDIA</v>
      </c>
      <c r="B3768" s="12" t="s">
        <v>120</v>
      </c>
      <c r="C3768" s="12" t="s">
        <v>134</v>
      </c>
      <c r="D3768" s="12" t="s">
        <v>18</v>
      </c>
      <c r="E3768" s="13">
        <v>0.99183956099781245</v>
      </c>
      <c r="F3768" s="13">
        <v>0.59886258915599544</v>
      </c>
      <c r="G3768" s="13">
        <v>0.76467629122003933</v>
      </c>
      <c r="H3768" s="13">
        <v>0.98487289963036961</v>
      </c>
      <c r="I3768" s="13">
        <v>0</v>
      </c>
      <c r="J3768" s="13">
        <v>0</v>
      </c>
      <c r="K3768" s="13">
        <v>0</v>
      </c>
      <c r="L3768" s="13">
        <v>0</v>
      </c>
      <c r="M3768" s="13">
        <v>0</v>
      </c>
      <c r="N3768" s="13"/>
      <c r="O3768" s="13"/>
    </row>
    <row r="3769" spans="1:15" x14ac:dyDescent="0.35">
      <c r="A3769" s="12" t="str">
        <f t="shared" si="58"/>
        <v>CONSUMO PER CAPITA (kg ó litros por individuo)BlancoMEDIA BAJA</v>
      </c>
      <c r="B3769" s="12" t="s">
        <v>120</v>
      </c>
      <c r="C3769" s="12" t="s">
        <v>134</v>
      </c>
      <c r="D3769" s="12" t="s">
        <v>19</v>
      </c>
      <c r="E3769" s="13">
        <v>1.1601853423814983</v>
      </c>
      <c r="F3769" s="13">
        <v>0.5911125065147893</v>
      </c>
      <c r="G3769" s="13">
        <v>0.63004567865835881</v>
      </c>
      <c r="H3769" s="13">
        <v>0.58576273490572994</v>
      </c>
      <c r="I3769" s="13">
        <v>0</v>
      </c>
      <c r="J3769" s="13">
        <v>0</v>
      </c>
      <c r="K3769" s="13">
        <v>0</v>
      </c>
      <c r="L3769" s="13">
        <v>0</v>
      </c>
      <c r="M3769" s="13">
        <v>0</v>
      </c>
      <c r="N3769" s="13"/>
      <c r="O3769" s="13"/>
    </row>
    <row r="3770" spans="1:15" x14ac:dyDescent="0.35">
      <c r="A3770" s="12" t="str">
        <f t="shared" si="58"/>
        <v>CONSUMO PER CAPITA (kg ó litros por individuo)BlancoBAJA</v>
      </c>
      <c r="B3770" s="12" t="s">
        <v>120</v>
      </c>
      <c r="C3770" s="12" t="s">
        <v>134</v>
      </c>
      <c r="D3770" s="12" t="s">
        <v>20</v>
      </c>
      <c r="E3770" s="13">
        <v>0.46131726556913</v>
      </c>
      <c r="F3770" s="13">
        <v>0.40577252665469732</v>
      </c>
      <c r="G3770" s="13">
        <v>0.3081497403754021</v>
      </c>
      <c r="H3770" s="13">
        <v>0.49979191830301678</v>
      </c>
      <c r="I3770" s="13">
        <v>0</v>
      </c>
      <c r="J3770" s="13">
        <v>0</v>
      </c>
      <c r="K3770" s="13">
        <v>0</v>
      </c>
      <c r="L3770" s="13">
        <v>0</v>
      </c>
      <c r="M3770" s="13">
        <v>0</v>
      </c>
      <c r="N3770" s="13"/>
      <c r="O3770" s="13"/>
    </row>
    <row r="3771" spans="1:15" x14ac:dyDescent="0.35">
      <c r="A3771" s="12" t="str">
        <f t="shared" si="58"/>
        <v>CONSUMO PER CAPITA (kg ó litros por individuo)BlancoHOMBRE</v>
      </c>
      <c r="B3771" s="12" t="s">
        <v>120</v>
      </c>
      <c r="C3771" s="12" t="s">
        <v>134</v>
      </c>
      <c r="D3771" s="12" t="s">
        <v>21</v>
      </c>
      <c r="E3771" s="13">
        <v>1.4667259578450507</v>
      </c>
      <c r="F3771" s="13">
        <v>0.88971392821414563</v>
      </c>
      <c r="G3771" s="13">
        <v>1.1280830575029472</v>
      </c>
      <c r="H3771" s="13">
        <v>1.1975821861078177</v>
      </c>
      <c r="I3771" s="13">
        <v>0</v>
      </c>
      <c r="J3771" s="13">
        <v>0</v>
      </c>
      <c r="K3771" s="13">
        <v>0</v>
      </c>
      <c r="L3771" s="13">
        <v>0</v>
      </c>
      <c r="M3771" s="13">
        <v>0</v>
      </c>
      <c r="N3771" s="13"/>
      <c r="O3771" s="13"/>
    </row>
    <row r="3772" spans="1:15" x14ac:dyDescent="0.35">
      <c r="A3772" s="12" t="str">
        <f t="shared" si="58"/>
        <v>CONSUMO PER CAPITA (kg ó litros por individuo)BlancoMUJER</v>
      </c>
      <c r="B3772" s="12" t="s">
        <v>120</v>
      </c>
      <c r="C3772" s="12" t="s">
        <v>134</v>
      </c>
      <c r="D3772" s="12" t="s">
        <v>22</v>
      </c>
      <c r="E3772" s="13">
        <v>0.89016437317899522</v>
      </c>
      <c r="F3772" s="13">
        <v>0.55204292501150509</v>
      </c>
      <c r="G3772" s="13">
        <v>0.64523828775974568</v>
      </c>
      <c r="H3772" s="13">
        <v>0.75318645083397218</v>
      </c>
      <c r="I3772" s="13">
        <v>0</v>
      </c>
      <c r="J3772" s="13">
        <v>0</v>
      </c>
      <c r="K3772" s="13">
        <v>0</v>
      </c>
      <c r="L3772" s="13">
        <v>0</v>
      </c>
      <c r="M3772" s="13">
        <v>0</v>
      </c>
      <c r="N3772" s="13"/>
      <c r="O3772" s="13"/>
    </row>
    <row r="3773" spans="1:15" x14ac:dyDescent="0.35">
      <c r="A3773" s="12" t="str">
        <f t="shared" si="58"/>
        <v>CONSUMO PER CAPITA (kg ó litros por individuo)RosadoT.ESPAÑA</v>
      </c>
      <c r="B3773" s="12" t="s">
        <v>120</v>
      </c>
      <c r="C3773" s="12" t="s">
        <v>135</v>
      </c>
      <c r="D3773" s="12" t="s">
        <v>36</v>
      </c>
      <c r="E3773" s="13">
        <v>0.24188309539784739</v>
      </c>
      <c r="F3773" s="13">
        <v>0.10077239857753501</v>
      </c>
      <c r="G3773" s="13">
        <v>0.12635566058269335</v>
      </c>
      <c r="H3773" s="13">
        <v>0.12038407979034804</v>
      </c>
      <c r="I3773" s="13">
        <v>0</v>
      </c>
      <c r="J3773" s="13">
        <v>0</v>
      </c>
      <c r="K3773" s="13">
        <v>0</v>
      </c>
      <c r="L3773" s="13">
        <v>0</v>
      </c>
      <c r="M3773" s="13">
        <v>0</v>
      </c>
      <c r="N3773" s="13"/>
      <c r="O3773" s="13"/>
    </row>
    <row r="3774" spans="1:15" x14ac:dyDescent="0.35">
      <c r="A3774" s="12" t="str">
        <f t="shared" si="58"/>
        <v>CONSUMO PER CAPITA (kg ó litros por individuo)RosadoBCN AM</v>
      </c>
      <c r="B3774" s="12" t="s">
        <v>120</v>
      </c>
      <c r="C3774" s="12" t="s">
        <v>135</v>
      </c>
      <c r="D3774" s="12" t="s">
        <v>1</v>
      </c>
      <c r="E3774" s="13">
        <v>0.22076096277843296</v>
      </c>
      <c r="F3774" s="13">
        <v>8.8909316267255498E-2</v>
      </c>
      <c r="G3774" s="13">
        <v>0.13281638311716876</v>
      </c>
      <c r="H3774" s="13">
        <v>0.12208675366954454</v>
      </c>
      <c r="I3774" s="13">
        <v>0</v>
      </c>
      <c r="J3774" s="13">
        <v>0</v>
      </c>
      <c r="K3774" s="13">
        <v>0</v>
      </c>
      <c r="L3774" s="13">
        <v>0</v>
      </c>
      <c r="M3774" s="13">
        <v>0</v>
      </c>
      <c r="N3774" s="13"/>
      <c r="O3774" s="13"/>
    </row>
    <row r="3775" spans="1:15" x14ac:dyDescent="0.35">
      <c r="A3775" s="12" t="str">
        <f t="shared" si="58"/>
        <v>CONSUMO PER CAPITA (kg ó litros por individuo)RosadoREST.CAT ARAGON</v>
      </c>
      <c r="B3775" s="12" t="s">
        <v>120</v>
      </c>
      <c r="C3775" s="12" t="s">
        <v>135</v>
      </c>
      <c r="D3775" s="12" t="s">
        <v>2</v>
      </c>
      <c r="E3775" s="13">
        <v>0.26609208386659056</v>
      </c>
      <c r="F3775" s="13">
        <v>0.12569424910652471</v>
      </c>
      <c r="G3775" s="13">
        <v>0.14713686686764932</v>
      </c>
      <c r="H3775" s="13">
        <v>0.14944591751131611</v>
      </c>
      <c r="I3775" s="13">
        <v>0</v>
      </c>
      <c r="J3775" s="13">
        <v>0</v>
      </c>
      <c r="K3775" s="13">
        <v>0</v>
      </c>
      <c r="L3775" s="13">
        <v>0</v>
      </c>
      <c r="M3775" s="13">
        <v>0</v>
      </c>
      <c r="N3775" s="13"/>
      <c r="O3775" s="13"/>
    </row>
    <row r="3776" spans="1:15" x14ac:dyDescent="0.35">
      <c r="A3776" s="12" t="str">
        <f t="shared" si="58"/>
        <v>CONSUMO PER CAPITA (kg ó litros por individuo)RosadoLEVANTE</v>
      </c>
      <c r="B3776" s="12" t="s">
        <v>120</v>
      </c>
      <c r="C3776" s="12" t="s">
        <v>135</v>
      </c>
      <c r="D3776" s="12" t="s">
        <v>3</v>
      </c>
      <c r="E3776" s="13">
        <v>0.4011800763830029</v>
      </c>
      <c r="F3776" s="13">
        <v>7.1902510886103804E-2</v>
      </c>
      <c r="G3776" s="13">
        <v>8.4641102397085569E-2</v>
      </c>
      <c r="H3776" s="13">
        <v>5.1829179616643871E-2</v>
      </c>
      <c r="I3776" s="13">
        <v>0</v>
      </c>
      <c r="J3776" s="13">
        <v>0</v>
      </c>
      <c r="K3776" s="13">
        <v>0</v>
      </c>
      <c r="L3776" s="13">
        <v>0</v>
      </c>
      <c r="M3776" s="13">
        <v>0</v>
      </c>
      <c r="N3776" s="13"/>
      <c r="O3776" s="13"/>
    </row>
    <row r="3777" spans="1:15" x14ac:dyDescent="0.35">
      <c r="A3777" s="12" t="str">
        <f t="shared" si="58"/>
        <v>CONSUMO PER CAPITA (kg ó litros por individuo)RosadoANDALUCIA</v>
      </c>
      <c r="B3777" s="12" t="s">
        <v>120</v>
      </c>
      <c r="C3777" s="12" t="s">
        <v>135</v>
      </c>
      <c r="D3777" s="12" t="s">
        <v>4</v>
      </c>
      <c r="E3777" s="13">
        <v>7.4026973380350122E-2</v>
      </c>
      <c r="F3777" s="13">
        <v>4.1574753754038907E-2</v>
      </c>
      <c r="G3777" s="13">
        <v>8.0763187323813726E-2</v>
      </c>
      <c r="H3777" s="13">
        <v>3.6673737780532296E-2</v>
      </c>
      <c r="I3777" s="13">
        <v>0</v>
      </c>
      <c r="J3777" s="13">
        <v>0</v>
      </c>
      <c r="K3777" s="13">
        <v>0</v>
      </c>
      <c r="L3777" s="13">
        <v>0</v>
      </c>
      <c r="M3777" s="13">
        <v>0</v>
      </c>
      <c r="N3777" s="13"/>
      <c r="O3777" s="13"/>
    </row>
    <row r="3778" spans="1:15" x14ac:dyDescent="0.35">
      <c r="A3778" s="12" t="str">
        <f t="shared" si="58"/>
        <v>CONSUMO PER CAPITA (kg ó litros por individuo)RosadoMDD AM</v>
      </c>
      <c r="B3778" s="12" t="s">
        <v>120</v>
      </c>
      <c r="C3778" s="12" t="s">
        <v>135</v>
      </c>
      <c r="D3778" s="12" t="s">
        <v>5</v>
      </c>
      <c r="E3778" s="13">
        <v>0.23080863552404246</v>
      </c>
      <c r="F3778" s="13">
        <v>0.12126556995013782</v>
      </c>
      <c r="G3778" s="13">
        <v>0.13150211842402426</v>
      </c>
      <c r="H3778" s="13">
        <v>0.12936590013716123</v>
      </c>
      <c r="I3778" s="13">
        <v>0</v>
      </c>
      <c r="J3778" s="13">
        <v>0</v>
      </c>
      <c r="K3778" s="13">
        <v>0</v>
      </c>
      <c r="L3778" s="13">
        <v>0</v>
      </c>
      <c r="M3778" s="13">
        <v>0</v>
      </c>
      <c r="N3778" s="13"/>
      <c r="O3778" s="13"/>
    </row>
    <row r="3779" spans="1:15" x14ac:dyDescent="0.35">
      <c r="A3779" s="12" t="str">
        <f t="shared" si="58"/>
        <v>CONSUMO PER CAPITA (kg ó litros por individuo)RosadoRTO CENTRO</v>
      </c>
      <c r="B3779" s="12" t="s">
        <v>120</v>
      </c>
      <c r="C3779" s="12" t="s">
        <v>135</v>
      </c>
      <c r="D3779" s="12" t="s">
        <v>6</v>
      </c>
      <c r="E3779" s="13">
        <v>0.1832657354890074</v>
      </c>
      <c r="F3779" s="13">
        <v>0.10114386288858156</v>
      </c>
      <c r="G3779" s="13">
        <v>0.11092189433375027</v>
      </c>
      <c r="H3779" s="13">
        <v>8.5350990850801944E-2</v>
      </c>
      <c r="I3779" s="13">
        <v>0</v>
      </c>
      <c r="J3779" s="13">
        <v>0</v>
      </c>
      <c r="K3779" s="13">
        <v>0</v>
      </c>
      <c r="L3779" s="13">
        <v>0</v>
      </c>
      <c r="M3779" s="13">
        <v>0</v>
      </c>
      <c r="N3779" s="13"/>
      <c r="O3779" s="13"/>
    </row>
    <row r="3780" spans="1:15" x14ac:dyDescent="0.35">
      <c r="A3780" s="12" t="str">
        <f t="shared" ref="A3780:A3843" si="59">B3780&amp;C3780&amp;D3780</f>
        <v>CONSUMO PER CAPITA (kg ó litros por individuo)RosadoNORTE-CENTRO</v>
      </c>
      <c r="B3780" s="12" t="s">
        <v>120</v>
      </c>
      <c r="C3780" s="12" t="s">
        <v>135</v>
      </c>
      <c r="D3780" s="12" t="s">
        <v>7</v>
      </c>
      <c r="E3780" s="13">
        <v>0.33187433546140771</v>
      </c>
      <c r="F3780" s="13">
        <v>0.1884420082945153</v>
      </c>
      <c r="G3780" s="13">
        <v>0.21450113924748959</v>
      </c>
      <c r="H3780" s="13">
        <v>0.31529842684827669</v>
      </c>
      <c r="I3780" s="13">
        <v>0</v>
      </c>
      <c r="J3780" s="13">
        <v>0</v>
      </c>
      <c r="K3780" s="13">
        <v>0</v>
      </c>
      <c r="L3780" s="13">
        <v>0</v>
      </c>
      <c r="M3780" s="13">
        <v>0</v>
      </c>
      <c r="N3780" s="13"/>
      <c r="O3780" s="13"/>
    </row>
    <row r="3781" spans="1:15" x14ac:dyDescent="0.35">
      <c r="A3781" s="12" t="str">
        <f t="shared" si="59"/>
        <v>CONSUMO PER CAPITA (kg ó litros por individuo)RosadoNOROESTE</v>
      </c>
      <c r="B3781" s="12" t="s">
        <v>120</v>
      </c>
      <c r="C3781" s="12" t="s">
        <v>135</v>
      </c>
      <c r="D3781" s="12" t="s">
        <v>8</v>
      </c>
      <c r="E3781" s="13">
        <v>0.32134866911807375</v>
      </c>
      <c r="F3781" s="13">
        <v>0.13796814488678216</v>
      </c>
      <c r="G3781" s="13">
        <v>0.18023871304856839</v>
      </c>
      <c r="H3781" s="13">
        <v>0.20398434556091044</v>
      </c>
      <c r="I3781" s="13">
        <v>0</v>
      </c>
      <c r="J3781" s="13">
        <v>0</v>
      </c>
      <c r="K3781" s="13">
        <v>0</v>
      </c>
      <c r="L3781" s="13">
        <v>0</v>
      </c>
      <c r="M3781" s="13">
        <v>0</v>
      </c>
      <c r="N3781" s="13"/>
      <c r="O3781" s="13"/>
    </row>
    <row r="3782" spans="1:15" x14ac:dyDescent="0.35">
      <c r="A3782" s="12" t="str">
        <f t="shared" si="59"/>
        <v>CONSUMO PER CAPITA (kg ó litros por individuo)Rosado&lt;2MIL</v>
      </c>
      <c r="B3782" s="12" t="s">
        <v>120</v>
      </c>
      <c r="C3782" s="12" t="s">
        <v>135</v>
      </c>
      <c r="D3782" s="12" t="s">
        <v>9</v>
      </c>
      <c r="E3782" s="13">
        <v>0.17745690846256393</v>
      </c>
      <c r="F3782" s="13">
        <v>0.18788757775561724</v>
      </c>
      <c r="G3782" s="13">
        <v>9.9057101713188642E-2</v>
      </c>
      <c r="H3782" s="13">
        <v>8.9228387864708131E-2</v>
      </c>
      <c r="I3782" s="13">
        <v>0</v>
      </c>
      <c r="J3782" s="13">
        <v>0</v>
      </c>
      <c r="K3782" s="13">
        <v>0</v>
      </c>
      <c r="L3782" s="13">
        <v>0</v>
      </c>
      <c r="M3782" s="13">
        <v>0</v>
      </c>
      <c r="N3782" s="13"/>
      <c r="O3782" s="13"/>
    </row>
    <row r="3783" spans="1:15" x14ac:dyDescent="0.35">
      <c r="A3783" s="12" t="str">
        <f t="shared" si="59"/>
        <v>CONSUMO PER CAPITA (kg ó litros por individuo)Rosado2-5MIL</v>
      </c>
      <c r="B3783" s="12" t="s">
        <v>120</v>
      </c>
      <c r="C3783" s="12" t="s">
        <v>135</v>
      </c>
      <c r="D3783" s="12" t="s">
        <v>10</v>
      </c>
      <c r="E3783" s="13">
        <v>0.19243688679643139</v>
      </c>
      <c r="F3783" s="13">
        <v>5.9515637454671824E-2</v>
      </c>
      <c r="G3783" s="13">
        <v>0.15978048034680103</v>
      </c>
      <c r="H3783" s="13">
        <v>0.1470323585336846</v>
      </c>
      <c r="I3783" s="13">
        <v>0</v>
      </c>
      <c r="J3783" s="13">
        <v>0</v>
      </c>
      <c r="K3783" s="13">
        <v>0</v>
      </c>
      <c r="L3783" s="13">
        <v>0</v>
      </c>
      <c r="M3783" s="13">
        <v>0</v>
      </c>
      <c r="N3783" s="13"/>
      <c r="O3783" s="13"/>
    </row>
    <row r="3784" spans="1:15" x14ac:dyDescent="0.35">
      <c r="A3784" s="12" t="str">
        <f t="shared" si="59"/>
        <v>CONSUMO PER CAPITA (kg ó litros por individuo)Rosado5-10MIL</v>
      </c>
      <c r="B3784" s="12" t="s">
        <v>120</v>
      </c>
      <c r="C3784" s="12" t="s">
        <v>135</v>
      </c>
      <c r="D3784" s="12" t="s">
        <v>11</v>
      </c>
      <c r="E3784" s="13">
        <v>0.12044821794373906</v>
      </c>
      <c r="F3784" s="13">
        <v>4.8496209169199875E-2</v>
      </c>
      <c r="G3784" s="13">
        <v>0.10935145491416509</v>
      </c>
      <c r="H3784" s="13">
        <v>0.14456224254762101</v>
      </c>
      <c r="I3784" s="13">
        <v>0</v>
      </c>
      <c r="J3784" s="13">
        <v>0</v>
      </c>
      <c r="K3784" s="13">
        <v>0</v>
      </c>
      <c r="L3784" s="13">
        <v>0</v>
      </c>
      <c r="M3784" s="13">
        <v>0</v>
      </c>
      <c r="N3784" s="13"/>
      <c r="O3784" s="13"/>
    </row>
    <row r="3785" spans="1:15" x14ac:dyDescent="0.35">
      <c r="A3785" s="12" t="str">
        <f t="shared" si="59"/>
        <v>CONSUMO PER CAPITA (kg ó litros por individuo)Rosado10-30MIL</v>
      </c>
      <c r="B3785" s="12" t="s">
        <v>120</v>
      </c>
      <c r="C3785" s="12" t="s">
        <v>135</v>
      </c>
      <c r="D3785" s="12" t="s">
        <v>12</v>
      </c>
      <c r="E3785" s="13">
        <v>0.48527267836354543</v>
      </c>
      <c r="F3785" s="13">
        <v>0.12472859306222678</v>
      </c>
      <c r="G3785" s="13">
        <v>0.12341545138563303</v>
      </c>
      <c r="H3785" s="13">
        <v>0.13616056788452879</v>
      </c>
      <c r="I3785" s="13">
        <v>0</v>
      </c>
      <c r="J3785" s="13">
        <v>0</v>
      </c>
      <c r="K3785" s="13">
        <v>0</v>
      </c>
      <c r="L3785" s="13">
        <v>0</v>
      </c>
      <c r="M3785" s="13">
        <v>0</v>
      </c>
      <c r="N3785" s="13"/>
      <c r="O3785" s="13"/>
    </row>
    <row r="3786" spans="1:15" x14ac:dyDescent="0.35">
      <c r="A3786" s="12" t="str">
        <f t="shared" si="59"/>
        <v>CONSUMO PER CAPITA (kg ó litros por individuo)Rosado30-100MIL</v>
      </c>
      <c r="B3786" s="12" t="s">
        <v>120</v>
      </c>
      <c r="C3786" s="12" t="s">
        <v>135</v>
      </c>
      <c r="D3786" s="12" t="s">
        <v>13</v>
      </c>
      <c r="E3786" s="13">
        <v>0.17530084450108874</v>
      </c>
      <c r="F3786" s="13">
        <v>9.7010509735106526E-2</v>
      </c>
      <c r="G3786" s="13">
        <v>0.1080359951628812</v>
      </c>
      <c r="H3786" s="13">
        <v>9.0747584016223862E-2</v>
      </c>
      <c r="I3786" s="13">
        <v>0</v>
      </c>
      <c r="J3786" s="13">
        <v>0</v>
      </c>
      <c r="K3786" s="13">
        <v>0</v>
      </c>
      <c r="L3786" s="13">
        <v>0</v>
      </c>
      <c r="M3786" s="13">
        <v>0</v>
      </c>
      <c r="N3786" s="13"/>
      <c r="O3786" s="13"/>
    </row>
    <row r="3787" spans="1:15" x14ac:dyDescent="0.35">
      <c r="A3787" s="12" t="str">
        <f t="shared" si="59"/>
        <v>CONSUMO PER CAPITA (kg ó litros por individuo)Rosado100-200MIL</v>
      </c>
      <c r="B3787" s="12" t="s">
        <v>120</v>
      </c>
      <c r="C3787" s="12" t="s">
        <v>135</v>
      </c>
      <c r="D3787" s="12" t="s">
        <v>14</v>
      </c>
      <c r="E3787" s="13">
        <v>0.17160026328330347</v>
      </c>
      <c r="F3787" s="13">
        <v>6.8138896068015528E-2</v>
      </c>
      <c r="G3787" s="13">
        <v>0.13700444538879492</v>
      </c>
      <c r="H3787" s="13">
        <v>0.13717190876523991</v>
      </c>
      <c r="I3787" s="13">
        <v>0</v>
      </c>
      <c r="J3787" s="13">
        <v>0</v>
      </c>
      <c r="K3787" s="13">
        <v>0</v>
      </c>
      <c r="L3787" s="13">
        <v>0</v>
      </c>
      <c r="M3787" s="13">
        <v>0</v>
      </c>
      <c r="N3787" s="13"/>
      <c r="O3787" s="13"/>
    </row>
    <row r="3788" spans="1:15" x14ac:dyDescent="0.35">
      <c r="A3788" s="12" t="str">
        <f t="shared" si="59"/>
        <v>CONSUMO PER CAPITA (kg ó litros por individuo)Rosado200-500MIL</v>
      </c>
      <c r="B3788" s="12" t="s">
        <v>120</v>
      </c>
      <c r="C3788" s="12" t="s">
        <v>135</v>
      </c>
      <c r="D3788" s="12" t="s">
        <v>15</v>
      </c>
      <c r="E3788" s="13">
        <v>0.14739128081936398</v>
      </c>
      <c r="F3788" s="13">
        <v>6.2278436375822047E-2</v>
      </c>
      <c r="G3788" s="13">
        <v>0.11294518223002657</v>
      </c>
      <c r="H3788" s="13">
        <v>0.10109158130433619</v>
      </c>
      <c r="I3788" s="13">
        <v>0</v>
      </c>
      <c r="J3788" s="13">
        <v>0</v>
      </c>
      <c r="K3788" s="13">
        <v>0</v>
      </c>
      <c r="L3788" s="13">
        <v>0</v>
      </c>
      <c r="M3788" s="13">
        <v>0</v>
      </c>
      <c r="N3788" s="13"/>
      <c r="O3788" s="13"/>
    </row>
    <row r="3789" spans="1:15" x14ac:dyDescent="0.35">
      <c r="A3789" s="12" t="str">
        <f t="shared" si="59"/>
        <v>CONSUMO PER CAPITA (kg ó litros por individuo)Rosado&gt;500MIL</v>
      </c>
      <c r="B3789" s="12" t="s">
        <v>120</v>
      </c>
      <c r="C3789" s="12" t="s">
        <v>135</v>
      </c>
      <c r="D3789" s="12" t="s">
        <v>16</v>
      </c>
      <c r="E3789" s="13">
        <v>0.2658551813924897</v>
      </c>
      <c r="F3789" s="13">
        <v>0.13727170267757899</v>
      </c>
      <c r="G3789" s="13">
        <v>0.15871132275089297</v>
      </c>
      <c r="H3789" s="13">
        <v>0.13130149841425148</v>
      </c>
      <c r="I3789" s="13">
        <v>0</v>
      </c>
      <c r="J3789" s="13">
        <v>0</v>
      </c>
      <c r="K3789" s="13">
        <v>0</v>
      </c>
      <c r="L3789" s="13">
        <v>0</v>
      </c>
      <c r="M3789" s="13">
        <v>0</v>
      </c>
      <c r="N3789" s="13"/>
      <c r="O3789" s="13"/>
    </row>
    <row r="3790" spans="1:15" x14ac:dyDescent="0.35">
      <c r="A3790" s="12" t="str">
        <f t="shared" si="59"/>
        <v>CONSUMO PER CAPITA (kg ó litros por individuo)RosadoDE 15 A 19 AÑOS</v>
      </c>
      <c r="B3790" s="12" t="s">
        <v>120</v>
      </c>
      <c r="C3790" s="12" t="s">
        <v>135</v>
      </c>
      <c r="D3790" s="12" t="s">
        <v>39</v>
      </c>
      <c r="E3790" s="13" t="s">
        <v>212</v>
      </c>
      <c r="F3790" s="13">
        <v>7.6175059357345186E-3</v>
      </c>
      <c r="G3790" s="13">
        <v>2.2861352673824019E-2</v>
      </c>
      <c r="H3790" s="13" t="s">
        <v>212</v>
      </c>
      <c r="I3790" s="13">
        <v>0</v>
      </c>
      <c r="J3790" s="13">
        <v>0</v>
      </c>
      <c r="K3790" s="13">
        <v>0</v>
      </c>
      <c r="L3790" s="13">
        <v>0</v>
      </c>
      <c r="M3790" s="13">
        <v>0</v>
      </c>
      <c r="N3790" s="13"/>
      <c r="O3790" s="13"/>
    </row>
    <row r="3791" spans="1:15" x14ac:dyDescent="0.35">
      <c r="A3791" s="12" t="str">
        <f t="shared" si="59"/>
        <v>CONSUMO PER CAPITA (kg ó litros por individuo)RosadoDE 20 A 24 AÑOS</v>
      </c>
      <c r="B3791" s="12" t="s">
        <v>120</v>
      </c>
      <c r="C3791" s="12" t="s">
        <v>135</v>
      </c>
      <c r="D3791" s="12" t="s">
        <v>40</v>
      </c>
      <c r="E3791" s="13">
        <v>4.3189156089570982E-2</v>
      </c>
      <c r="F3791" s="13">
        <v>5.8080181341801243E-3</v>
      </c>
      <c r="G3791" s="13">
        <v>1.7447573069410666E-2</v>
      </c>
      <c r="H3791" s="13">
        <v>6.7443759809468883E-3</v>
      </c>
      <c r="I3791" s="13">
        <v>0</v>
      </c>
      <c r="J3791" s="13">
        <v>0</v>
      </c>
      <c r="K3791" s="13">
        <v>0</v>
      </c>
      <c r="L3791" s="13">
        <v>0</v>
      </c>
      <c r="M3791" s="13">
        <v>0</v>
      </c>
      <c r="N3791" s="13"/>
      <c r="O3791" s="13"/>
    </row>
    <row r="3792" spans="1:15" x14ac:dyDescent="0.35">
      <c r="A3792" s="12" t="str">
        <f t="shared" si="59"/>
        <v>CONSUMO PER CAPITA (kg ó litros por individuo)RosadoDE 25 A 34 AÑOS</v>
      </c>
      <c r="B3792" s="12" t="s">
        <v>120</v>
      </c>
      <c r="C3792" s="12" t="s">
        <v>135</v>
      </c>
      <c r="D3792" s="12" t="s">
        <v>41</v>
      </c>
      <c r="E3792" s="13">
        <v>6.767193962221521E-2</v>
      </c>
      <c r="F3792" s="13">
        <v>3.8735763033002059E-2</v>
      </c>
      <c r="G3792" s="13">
        <v>2.3247947226590265E-2</v>
      </c>
      <c r="H3792" s="13">
        <v>5.4958489967510196E-2</v>
      </c>
      <c r="I3792" s="13">
        <v>0</v>
      </c>
      <c r="J3792" s="13">
        <v>0</v>
      </c>
      <c r="K3792" s="13">
        <v>0</v>
      </c>
      <c r="L3792" s="13">
        <v>0</v>
      </c>
      <c r="M3792" s="13">
        <v>0</v>
      </c>
      <c r="N3792" s="13"/>
      <c r="O3792" s="13"/>
    </row>
    <row r="3793" spans="1:15" x14ac:dyDescent="0.35">
      <c r="A3793" s="12" t="str">
        <f t="shared" si="59"/>
        <v>CONSUMO PER CAPITA (kg ó litros por individuo)RosadoDE 35 A 49 AÑOS</v>
      </c>
      <c r="B3793" s="12" t="s">
        <v>120</v>
      </c>
      <c r="C3793" s="12" t="s">
        <v>135</v>
      </c>
      <c r="D3793" s="12" t="s">
        <v>42</v>
      </c>
      <c r="E3793" s="13">
        <v>0.13517356726213267</v>
      </c>
      <c r="F3793" s="13">
        <v>6.3430602024132088E-2</v>
      </c>
      <c r="G3793" s="13">
        <v>7.7674392837924516E-2</v>
      </c>
      <c r="H3793" s="13">
        <v>5.5412483748553773E-2</v>
      </c>
      <c r="I3793" s="13">
        <v>0</v>
      </c>
      <c r="J3793" s="13">
        <v>0</v>
      </c>
      <c r="K3793" s="13">
        <v>0</v>
      </c>
      <c r="L3793" s="13">
        <v>0</v>
      </c>
      <c r="M3793" s="13">
        <v>0</v>
      </c>
      <c r="N3793" s="13"/>
      <c r="O3793" s="13"/>
    </row>
    <row r="3794" spans="1:15" x14ac:dyDescent="0.35">
      <c r="A3794" s="12" t="str">
        <f t="shared" si="59"/>
        <v>CONSUMO PER CAPITA (kg ó litros por individuo)RosadoDE 50 A 59 AÑOS</v>
      </c>
      <c r="B3794" s="12" t="s">
        <v>120</v>
      </c>
      <c r="C3794" s="12" t="s">
        <v>135</v>
      </c>
      <c r="D3794" s="12" t="s">
        <v>43</v>
      </c>
      <c r="E3794" s="13">
        <v>0.2665557834549997</v>
      </c>
      <c r="F3794" s="13">
        <v>0.14493729352900231</v>
      </c>
      <c r="G3794" s="13">
        <v>0.1467406442874532</v>
      </c>
      <c r="H3794" s="13">
        <v>0.16345150667564273</v>
      </c>
      <c r="I3794" s="13">
        <v>0</v>
      </c>
      <c r="J3794" s="13">
        <v>0</v>
      </c>
      <c r="K3794" s="13">
        <v>0</v>
      </c>
      <c r="L3794" s="13">
        <v>0</v>
      </c>
      <c r="M3794" s="13">
        <v>0</v>
      </c>
      <c r="N3794" s="13"/>
      <c r="O3794" s="13"/>
    </row>
    <row r="3795" spans="1:15" x14ac:dyDescent="0.35">
      <c r="A3795" s="12" t="str">
        <f t="shared" si="59"/>
        <v>CONSUMO PER CAPITA (kg ó litros por individuo)RosadoDE 60 A 75 AÑOS</v>
      </c>
      <c r="B3795" s="12" t="s">
        <v>120</v>
      </c>
      <c r="C3795" s="12" t="s">
        <v>135</v>
      </c>
      <c r="D3795" s="12" t="s">
        <v>44</v>
      </c>
      <c r="E3795" s="13">
        <v>0.61785916341515867</v>
      </c>
      <c r="F3795" s="13">
        <v>0.20897873936170583</v>
      </c>
      <c r="G3795" s="13">
        <v>0.30205612454676667</v>
      </c>
      <c r="H3795" s="13">
        <v>0.27618035737645252</v>
      </c>
      <c r="I3795" s="13">
        <v>0</v>
      </c>
      <c r="J3795" s="13">
        <v>0</v>
      </c>
      <c r="K3795" s="13">
        <v>0</v>
      </c>
      <c r="L3795" s="13">
        <v>0</v>
      </c>
      <c r="M3795" s="13">
        <v>0</v>
      </c>
      <c r="N3795" s="13"/>
      <c r="O3795" s="13"/>
    </row>
    <row r="3796" spans="1:15" x14ac:dyDescent="0.35">
      <c r="A3796" s="12" t="str">
        <f t="shared" si="59"/>
        <v>CONSUMO PER CAPITA (kg ó litros por individuo)RosadoALTA Y MEDIA ALTA</v>
      </c>
      <c r="B3796" s="12" t="s">
        <v>120</v>
      </c>
      <c r="C3796" s="12" t="s">
        <v>135</v>
      </c>
      <c r="D3796" s="12" t="s">
        <v>17</v>
      </c>
      <c r="E3796" s="13">
        <v>0.20711672480024498</v>
      </c>
      <c r="F3796" s="13">
        <v>9.3342677933136858E-2</v>
      </c>
      <c r="G3796" s="13">
        <v>0.130171057615941</v>
      </c>
      <c r="H3796" s="13">
        <v>0.12403059434023232</v>
      </c>
      <c r="I3796" s="13">
        <v>0</v>
      </c>
      <c r="J3796" s="13">
        <v>0</v>
      </c>
      <c r="K3796" s="13">
        <v>0</v>
      </c>
      <c r="L3796" s="13">
        <v>0</v>
      </c>
      <c r="M3796" s="13">
        <v>0</v>
      </c>
      <c r="N3796" s="13"/>
      <c r="O3796" s="13"/>
    </row>
    <row r="3797" spans="1:15" x14ac:dyDescent="0.35">
      <c r="A3797" s="12" t="str">
        <f t="shared" si="59"/>
        <v>CONSUMO PER CAPITA (kg ó litros por individuo)RosadoMEDIA</v>
      </c>
      <c r="B3797" s="12" t="s">
        <v>120</v>
      </c>
      <c r="C3797" s="12" t="s">
        <v>135</v>
      </c>
      <c r="D3797" s="12" t="s">
        <v>18</v>
      </c>
      <c r="E3797" s="13">
        <v>0.23648440802168241</v>
      </c>
      <c r="F3797" s="13">
        <v>0.113198911974212</v>
      </c>
      <c r="G3797" s="13">
        <v>0.16498802714818628</v>
      </c>
      <c r="H3797" s="13">
        <v>0.15886383596038434</v>
      </c>
      <c r="I3797" s="13">
        <v>0</v>
      </c>
      <c r="J3797" s="13">
        <v>0</v>
      </c>
      <c r="K3797" s="13">
        <v>0</v>
      </c>
      <c r="L3797" s="13">
        <v>0</v>
      </c>
      <c r="M3797" s="13">
        <v>0</v>
      </c>
      <c r="N3797" s="13"/>
      <c r="O3797" s="13"/>
    </row>
    <row r="3798" spans="1:15" x14ac:dyDescent="0.35">
      <c r="A3798" s="12" t="str">
        <f t="shared" si="59"/>
        <v>CONSUMO PER CAPITA (kg ó litros por individuo)RosadoMEDIA BAJA</v>
      </c>
      <c r="B3798" s="12" t="s">
        <v>120</v>
      </c>
      <c r="C3798" s="12" t="s">
        <v>135</v>
      </c>
      <c r="D3798" s="12" t="s">
        <v>19</v>
      </c>
      <c r="E3798" s="13">
        <v>0.37461202192175824</v>
      </c>
      <c r="F3798" s="13">
        <v>0.12221639576749092</v>
      </c>
      <c r="G3798" s="13">
        <v>0.1236795847012709</v>
      </c>
      <c r="H3798" s="13">
        <v>9.4968868621361655E-2</v>
      </c>
      <c r="I3798" s="13">
        <v>0</v>
      </c>
      <c r="J3798" s="13">
        <v>0</v>
      </c>
      <c r="K3798" s="13">
        <v>0</v>
      </c>
      <c r="L3798" s="13">
        <v>0</v>
      </c>
      <c r="M3798" s="13">
        <v>0</v>
      </c>
      <c r="N3798" s="13"/>
      <c r="O3798" s="13"/>
    </row>
    <row r="3799" spans="1:15" x14ac:dyDescent="0.35">
      <c r="A3799" s="12" t="str">
        <f t="shared" si="59"/>
        <v>CONSUMO PER CAPITA (kg ó litros por individuo)RosadoBAJA</v>
      </c>
      <c r="B3799" s="12" t="s">
        <v>120</v>
      </c>
      <c r="C3799" s="12" t="s">
        <v>135</v>
      </c>
      <c r="D3799" s="12" t="s">
        <v>20</v>
      </c>
      <c r="E3799" s="13">
        <v>0.10706684066629256</v>
      </c>
      <c r="F3799" s="13">
        <v>5.8205652341683171E-2</v>
      </c>
      <c r="G3799" s="13">
        <v>5.9754220731267793E-2</v>
      </c>
      <c r="H3799" s="13">
        <v>8.5216424493876508E-2</v>
      </c>
      <c r="I3799" s="13">
        <v>0</v>
      </c>
      <c r="J3799" s="13">
        <v>0</v>
      </c>
      <c r="K3799" s="13">
        <v>0</v>
      </c>
      <c r="L3799" s="13">
        <v>0</v>
      </c>
      <c r="M3799" s="13">
        <v>0</v>
      </c>
      <c r="N3799" s="13"/>
      <c r="O3799" s="13"/>
    </row>
    <row r="3800" spans="1:15" x14ac:dyDescent="0.35">
      <c r="A3800" s="12" t="str">
        <f t="shared" si="59"/>
        <v>CONSUMO PER CAPITA (kg ó litros por individuo)RosadoHOMBRE</v>
      </c>
      <c r="B3800" s="12" t="s">
        <v>120</v>
      </c>
      <c r="C3800" s="12" t="s">
        <v>135</v>
      </c>
      <c r="D3800" s="12" t="s">
        <v>21</v>
      </c>
      <c r="E3800" s="13">
        <v>0.33032943534728265</v>
      </c>
      <c r="F3800" s="13">
        <v>0.12809768280018749</v>
      </c>
      <c r="G3800" s="13">
        <v>0.16430240335515317</v>
      </c>
      <c r="H3800" s="13">
        <v>0.15301128127116073</v>
      </c>
      <c r="I3800" s="13">
        <v>0</v>
      </c>
      <c r="J3800" s="13">
        <v>0</v>
      </c>
      <c r="K3800" s="13">
        <v>0</v>
      </c>
      <c r="L3800" s="13">
        <v>0</v>
      </c>
      <c r="M3800" s="13">
        <v>0</v>
      </c>
      <c r="N3800" s="13"/>
      <c r="O3800" s="13"/>
    </row>
    <row r="3801" spans="1:15" x14ac:dyDescent="0.35">
      <c r="A3801" s="12" t="str">
        <f t="shared" si="59"/>
        <v>CONSUMO PER CAPITA (kg ó litros por individuo)RosadoMUJER</v>
      </c>
      <c r="B3801" s="12" t="s">
        <v>120</v>
      </c>
      <c r="C3801" s="12" t="s">
        <v>135</v>
      </c>
      <c r="D3801" s="12" t="s">
        <v>22</v>
      </c>
      <c r="E3801" s="13">
        <v>0.15476229631017868</v>
      </c>
      <c r="F3801" s="13">
        <v>7.3902192761671148E-2</v>
      </c>
      <c r="G3801" s="13">
        <v>8.8981201102496535E-2</v>
      </c>
      <c r="H3801" s="13">
        <v>8.8223113175186538E-2</v>
      </c>
      <c r="I3801" s="13">
        <v>0</v>
      </c>
      <c r="J3801" s="13">
        <v>0</v>
      </c>
      <c r="K3801" s="13">
        <v>0</v>
      </c>
      <c r="L3801" s="13">
        <v>0</v>
      </c>
      <c r="M3801" s="13">
        <v>0</v>
      </c>
      <c r="N3801" s="13"/>
      <c r="O3801" s="13"/>
    </row>
    <row r="3802" spans="1:15" x14ac:dyDescent="0.35">
      <c r="A3802" s="12" t="str">
        <f t="shared" si="59"/>
        <v>CONSUMO PER CAPITA (kg ó litros por individuo)Resto vinoT.ESPAÑA</v>
      </c>
      <c r="B3802" s="12" t="s">
        <v>120</v>
      </c>
      <c r="C3802" s="12" t="s">
        <v>136</v>
      </c>
      <c r="D3802" s="12" t="s">
        <v>36</v>
      </c>
      <c r="E3802" s="13">
        <v>4.1330009224799333E-2</v>
      </c>
      <c r="F3802" s="13">
        <v>2.8839480438905489E-2</v>
      </c>
      <c r="G3802" s="13">
        <v>2.795163770821664E-2</v>
      </c>
      <c r="H3802" s="13">
        <v>3.931635255922853E-2</v>
      </c>
      <c r="I3802" s="13">
        <v>0</v>
      </c>
      <c r="J3802" s="13">
        <v>0</v>
      </c>
      <c r="K3802" s="13">
        <v>0</v>
      </c>
      <c r="L3802" s="13">
        <v>0</v>
      </c>
      <c r="M3802" s="13">
        <v>0</v>
      </c>
      <c r="N3802" s="13"/>
      <c r="O3802" s="13"/>
    </row>
    <row r="3803" spans="1:15" x14ac:dyDescent="0.35">
      <c r="A3803" s="12" t="str">
        <f t="shared" si="59"/>
        <v>CONSUMO PER CAPITA (kg ó litros por individuo)Resto vinoBCN AM</v>
      </c>
      <c r="B3803" s="12" t="s">
        <v>120</v>
      </c>
      <c r="C3803" s="12" t="s">
        <v>136</v>
      </c>
      <c r="D3803" s="12" t="s">
        <v>1</v>
      </c>
      <c r="E3803" s="13">
        <v>2.7185308548015388E-2</v>
      </c>
      <c r="F3803" s="13">
        <v>2.1825572968341575E-2</v>
      </c>
      <c r="G3803" s="13">
        <v>3.4972036166136186E-2</v>
      </c>
      <c r="H3803" s="13">
        <v>2.7661000319036396E-2</v>
      </c>
      <c r="I3803" s="13">
        <v>0</v>
      </c>
      <c r="J3803" s="13">
        <v>0</v>
      </c>
      <c r="K3803" s="13">
        <v>0</v>
      </c>
      <c r="L3803" s="13">
        <v>0</v>
      </c>
      <c r="M3803" s="13">
        <v>0</v>
      </c>
      <c r="N3803" s="13"/>
      <c r="O3803" s="13"/>
    </row>
    <row r="3804" spans="1:15" x14ac:dyDescent="0.35">
      <c r="A3804" s="12" t="str">
        <f t="shared" si="59"/>
        <v>CONSUMO PER CAPITA (kg ó litros por individuo)Resto vinoREST.CAT ARAGON</v>
      </c>
      <c r="B3804" s="12" t="s">
        <v>120</v>
      </c>
      <c r="C3804" s="12" t="s">
        <v>136</v>
      </c>
      <c r="D3804" s="12" t="s">
        <v>2</v>
      </c>
      <c r="E3804" s="13">
        <v>1.4447957018954469E-2</v>
      </c>
      <c r="F3804" s="13">
        <v>1.3809250216850574E-2</v>
      </c>
      <c r="G3804" s="13">
        <v>1.9723010656108091E-2</v>
      </c>
      <c r="H3804" s="13">
        <v>5.850836535194899E-2</v>
      </c>
      <c r="I3804" s="13">
        <v>0</v>
      </c>
      <c r="J3804" s="13">
        <v>0</v>
      </c>
      <c r="K3804" s="13">
        <v>0</v>
      </c>
      <c r="L3804" s="13">
        <v>0</v>
      </c>
      <c r="M3804" s="13">
        <v>0</v>
      </c>
      <c r="N3804" s="13"/>
      <c r="O3804" s="13"/>
    </row>
    <row r="3805" spans="1:15" x14ac:dyDescent="0.35">
      <c r="A3805" s="12" t="str">
        <f t="shared" si="59"/>
        <v>CONSUMO PER CAPITA (kg ó litros por individuo)Resto vinoLEVANTE</v>
      </c>
      <c r="B3805" s="12" t="s">
        <v>120</v>
      </c>
      <c r="C3805" s="12" t="s">
        <v>136</v>
      </c>
      <c r="D3805" s="12" t="s">
        <v>3</v>
      </c>
      <c r="E3805" s="13">
        <v>1.107474745513657E-2</v>
      </c>
      <c r="F3805" s="13">
        <v>1.09769881311151E-2</v>
      </c>
      <c r="G3805" s="13">
        <v>4.2153499388822837E-3</v>
      </c>
      <c r="H3805" s="13">
        <v>2.1560629163539555E-2</v>
      </c>
      <c r="I3805" s="13">
        <v>0</v>
      </c>
      <c r="J3805" s="13">
        <v>0</v>
      </c>
      <c r="K3805" s="13">
        <v>0</v>
      </c>
      <c r="L3805" s="13">
        <v>0</v>
      </c>
      <c r="M3805" s="13">
        <v>0</v>
      </c>
      <c r="N3805" s="13"/>
      <c r="O3805" s="13"/>
    </row>
    <row r="3806" spans="1:15" x14ac:dyDescent="0.35">
      <c r="A3806" s="12" t="str">
        <f t="shared" si="59"/>
        <v>CONSUMO PER CAPITA (kg ó litros por individuo)Resto vinoANDALUCIA</v>
      </c>
      <c r="B3806" s="12" t="s">
        <v>120</v>
      </c>
      <c r="C3806" s="12" t="s">
        <v>136</v>
      </c>
      <c r="D3806" s="12" t="s">
        <v>4</v>
      </c>
      <c r="E3806" s="13">
        <v>9.5710675247179675E-2</v>
      </c>
      <c r="F3806" s="13">
        <v>7.3253409728379973E-2</v>
      </c>
      <c r="G3806" s="13">
        <v>6.2318398769706247E-2</v>
      </c>
      <c r="H3806" s="13">
        <v>7.6857402612979978E-2</v>
      </c>
      <c r="I3806" s="13">
        <v>0</v>
      </c>
      <c r="J3806" s="13">
        <v>0</v>
      </c>
      <c r="K3806" s="13">
        <v>0</v>
      </c>
      <c r="L3806" s="13">
        <v>0</v>
      </c>
      <c r="M3806" s="13">
        <v>0</v>
      </c>
      <c r="N3806" s="13"/>
      <c r="O3806" s="13"/>
    </row>
    <row r="3807" spans="1:15" x14ac:dyDescent="0.35">
      <c r="A3807" s="12" t="str">
        <f t="shared" si="59"/>
        <v>CONSUMO PER CAPITA (kg ó litros por individuo)Resto vinoMDD AM</v>
      </c>
      <c r="B3807" s="12" t="s">
        <v>120</v>
      </c>
      <c r="C3807" s="12" t="s">
        <v>136</v>
      </c>
      <c r="D3807" s="12" t="s">
        <v>5</v>
      </c>
      <c r="E3807" s="13">
        <v>9.9338225812691163E-3</v>
      </c>
      <c r="F3807" s="13">
        <v>1.3934216789035616E-2</v>
      </c>
      <c r="G3807" s="13">
        <v>1.7574152923004009E-2</v>
      </c>
      <c r="H3807" s="13">
        <v>2.2214008811753661E-2</v>
      </c>
      <c r="I3807" s="13">
        <v>0</v>
      </c>
      <c r="J3807" s="13">
        <v>0</v>
      </c>
      <c r="K3807" s="13">
        <v>0</v>
      </c>
      <c r="L3807" s="13">
        <v>0</v>
      </c>
      <c r="M3807" s="13">
        <v>0</v>
      </c>
      <c r="N3807" s="13"/>
      <c r="O3807" s="13"/>
    </row>
    <row r="3808" spans="1:15" x14ac:dyDescent="0.35">
      <c r="A3808" s="12" t="str">
        <f t="shared" si="59"/>
        <v>CONSUMO PER CAPITA (kg ó litros por individuo)Resto vinoRTO CENTRO</v>
      </c>
      <c r="B3808" s="12" t="s">
        <v>120</v>
      </c>
      <c r="C3808" s="12" t="s">
        <v>136</v>
      </c>
      <c r="D3808" s="12" t="s">
        <v>6</v>
      </c>
      <c r="E3808" s="13">
        <v>3.7330725655680713E-2</v>
      </c>
      <c r="F3808" s="13">
        <v>1.0063912770346361E-2</v>
      </c>
      <c r="G3808" s="13">
        <v>9.3707638189215198E-3</v>
      </c>
      <c r="H3808" s="13">
        <v>1.0169366598881931E-2</v>
      </c>
      <c r="I3808" s="13">
        <v>0</v>
      </c>
      <c r="J3808" s="13">
        <v>0</v>
      </c>
      <c r="K3808" s="13">
        <v>0</v>
      </c>
      <c r="L3808" s="13">
        <v>0</v>
      </c>
      <c r="M3808" s="13">
        <v>0</v>
      </c>
      <c r="N3808" s="13"/>
      <c r="O3808" s="13"/>
    </row>
    <row r="3809" spans="1:15" x14ac:dyDescent="0.35">
      <c r="A3809" s="12" t="str">
        <f t="shared" si="59"/>
        <v>CONSUMO PER CAPITA (kg ó litros por individuo)Resto vinoNORTE-CENTRO</v>
      </c>
      <c r="B3809" s="12" t="s">
        <v>120</v>
      </c>
      <c r="C3809" s="12" t="s">
        <v>136</v>
      </c>
      <c r="D3809" s="12" t="s">
        <v>7</v>
      </c>
      <c r="E3809" s="13">
        <v>8.3697038064885654E-2</v>
      </c>
      <c r="F3809" s="13">
        <v>4.0086849749927086E-2</v>
      </c>
      <c r="G3809" s="13">
        <v>3.9393817129736421E-2</v>
      </c>
      <c r="H3809" s="13">
        <v>4.9459371931251238E-2</v>
      </c>
      <c r="I3809" s="13">
        <v>0</v>
      </c>
      <c r="J3809" s="13">
        <v>0</v>
      </c>
      <c r="K3809" s="13">
        <v>0</v>
      </c>
      <c r="L3809" s="13">
        <v>0</v>
      </c>
      <c r="M3809" s="13">
        <v>0</v>
      </c>
      <c r="N3809" s="13"/>
      <c r="O3809" s="13"/>
    </row>
    <row r="3810" spans="1:15" x14ac:dyDescent="0.35">
      <c r="A3810" s="12" t="str">
        <f t="shared" si="59"/>
        <v>CONSUMO PER CAPITA (kg ó litros por individuo)Resto vinoNOROESTE</v>
      </c>
      <c r="B3810" s="12" t="s">
        <v>120</v>
      </c>
      <c r="C3810" s="12" t="s">
        <v>136</v>
      </c>
      <c r="D3810" s="12" t="s">
        <v>8</v>
      </c>
      <c r="E3810" s="13">
        <v>2.8912688397049153E-2</v>
      </c>
      <c r="F3810" s="13">
        <v>1.748530556269871E-2</v>
      </c>
      <c r="G3810" s="13">
        <v>1.8466091106877143E-2</v>
      </c>
      <c r="H3810" s="13">
        <v>1.5057918189633491E-2</v>
      </c>
      <c r="I3810" s="13">
        <v>0</v>
      </c>
      <c r="J3810" s="13">
        <v>0</v>
      </c>
      <c r="K3810" s="13">
        <v>0</v>
      </c>
      <c r="L3810" s="13">
        <v>0</v>
      </c>
      <c r="M3810" s="13">
        <v>0</v>
      </c>
      <c r="N3810" s="13"/>
      <c r="O3810" s="13"/>
    </row>
    <row r="3811" spans="1:15" x14ac:dyDescent="0.35">
      <c r="A3811" s="12" t="str">
        <f t="shared" si="59"/>
        <v>CONSUMO PER CAPITA (kg ó litros por individuo)Resto vino&lt;2MIL</v>
      </c>
      <c r="B3811" s="12" t="s">
        <v>120</v>
      </c>
      <c r="C3811" s="12" t="s">
        <v>136</v>
      </c>
      <c r="D3811" s="12" t="s">
        <v>9</v>
      </c>
      <c r="E3811" s="13">
        <v>3.8848528583637888E-2</v>
      </c>
      <c r="F3811" s="13">
        <v>1.0018419316900258E-2</v>
      </c>
      <c r="G3811" s="13">
        <v>2.8235836962165256E-3</v>
      </c>
      <c r="H3811" s="13">
        <v>4.896045119114849E-3</v>
      </c>
      <c r="I3811" s="13">
        <v>0</v>
      </c>
      <c r="J3811" s="13">
        <v>0</v>
      </c>
      <c r="K3811" s="13">
        <v>0</v>
      </c>
      <c r="L3811" s="13">
        <v>0</v>
      </c>
      <c r="M3811" s="13">
        <v>0</v>
      </c>
      <c r="N3811" s="13"/>
      <c r="O3811" s="13"/>
    </row>
    <row r="3812" spans="1:15" x14ac:dyDescent="0.35">
      <c r="A3812" s="12" t="str">
        <f t="shared" si="59"/>
        <v>CONSUMO PER CAPITA (kg ó litros por individuo)Resto vino2-5MIL</v>
      </c>
      <c r="B3812" s="12" t="s">
        <v>120</v>
      </c>
      <c r="C3812" s="12" t="s">
        <v>136</v>
      </c>
      <c r="D3812" s="12" t="s">
        <v>10</v>
      </c>
      <c r="E3812" s="13">
        <v>2.3691109736938297E-2</v>
      </c>
      <c r="F3812" s="13">
        <v>2.1991079971281028E-2</v>
      </c>
      <c r="G3812" s="13">
        <v>1.0147898347619219E-2</v>
      </c>
      <c r="H3812" s="13">
        <v>2.0168883120614253E-2</v>
      </c>
      <c r="I3812" s="13">
        <v>0</v>
      </c>
      <c r="J3812" s="13">
        <v>0</v>
      </c>
      <c r="K3812" s="13">
        <v>0</v>
      </c>
      <c r="L3812" s="13">
        <v>0</v>
      </c>
      <c r="M3812" s="13">
        <v>0</v>
      </c>
      <c r="N3812" s="13"/>
      <c r="O3812" s="13"/>
    </row>
    <row r="3813" spans="1:15" x14ac:dyDescent="0.35">
      <c r="A3813" s="12" t="str">
        <f t="shared" si="59"/>
        <v>CONSUMO PER CAPITA (kg ó litros por individuo)Resto vino5-10MIL</v>
      </c>
      <c r="B3813" s="12" t="s">
        <v>120</v>
      </c>
      <c r="C3813" s="12" t="s">
        <v>136</v>
      </c>
      <c r="D3813" s="12" t="s">
        <v>11</v>
      </c>
      <c r="E3813" s="13">
        <v>1.1950222923362515E-2</v>
      </c>
      <c r="F3813" s="13">
        <v>1.1424830962435101E-2</v>
      </c>
      <c r="G3813" s="13">
        <v>1.195315613994837E-2</v>
      </c>
      <c r="H3813" s="13">
        <v>1.8620360808238857E-2</v>
      </c>
      <c r="I3813" s="13">
        <v>0</v>
      </c>
      <c r="J3813" s="13">
        <v>0</v>
      </c>
      <c r="K3813" s="13">
        <v>0</v>
      </c>
      <c r="L3813" s="13">
        <v>0</v>
      </c>
      <c r="M3813" s="13">
        <v>0</v>
      </c>
      <c r="N3813" s="13"/>
      <c r="O3813" s="13"/>
    </row>
    <row r="3814" spans="1:15" x14ac:dyDescent="0.35">
      <c r="A3814" s="12" t="str">
        <f t="shared" si="59"/>
        <v>CONSUMO PER CAPITA (kg ó litros por individuo)Resto vino10-30MIL</v>
      </c>
      <c r="B3814" s="12" t="s">
        <v>120</v>
      </c>
      <c r="C3814" s="12" t="s">
        <v>136</v>
      </c>
      <c r="D3814" s="12" t="s">
        <v>12</v>
      </c>
      <c r="E3814" s="13">
        <v>6.3145108633519687E-2</v>
      </c>
      <c r="F3814" s="13">
        <v>4.4996212957698685E-2</v>
      </c>
      <c r="G3814" s="13">
        <v>4.3840998445814315E-2</v>
      </c>
      <c r="H3814" s="13">
        <v>7.5024120092733598E-2</v>
      </c>
      <c r="I3814" s="13">
        <v>0</v>
      </c>
      <c r="J3814" s="13">
        <v>0</v>
      </c>
      <c r="K3814" s="13">
        <v>0</v>
      </c>
      <c r="L3814" s="13">
        <v>0</v>
      </c>
      <c r="M3814" s="13">
        <v>0</v>
      </c>
      <c r="N3814" s="13"/>
      <c r="O3814" s="13"/>
    </row>
    <row r="3815" spans="1:15" x14ac:dyDescent="0.35">
      <c r="A3815" s="12" t="str">
        <f t="shared" si="59"/>
        <v>CONSUMO PER CAPITA (kg ó litros por individuo)Resto vino30-100MIL</v>
      </c>
      <c r="B3815" s="12" t="s">
        <v>120</v>
      </c>
      <c r="C3815" s="12" t="s">
        <v>136</v>
      </c>
      <c r="D3815" s="12" t="s">
        <v>13</v>
      </c>
      <c r="E3815" s="13">
        <v>3.0433704148851666E-2</v>
      </c>
      <c r="F3815" s="13">
        <v>2.7665185011504667E-2</v>
      </c>
      <c r="G3815" s="13">
        <v>2.1675539829165289E-2</v>
      </c>
      <c r="H3815" s="13">
        <v>2.9237859902787853E-2</v>
      </c>
      <c r="I3815" s="13">
        <v>0</v>
      </c>
      <c r="J3815" s="13">
        <v>0</v>
      </c>
      <c r="K3815" s="13">
        <v>0</v>
      </c>
      <c r="L3815" s="13">
        <v>0</v>
      </c>
      <c r="M3815" s="13">
        <v>0</v>
      </c>
      <c r="N3815" s="13"/>
      <c r="O3815" s="13"/>
    </row>
    <row r="3816" spans="1:15" x14ac:dyDescent="0.35">
      <c r="A3816" s="12" t="str">
        <f t="shared" si="59"/>
        <v>CONSUMO PER CAPITA (kg ó litros por individuo)Resto vino100-200MIL</v>
      </c>
      <c r="B3816" s="12" t="s">
        <v>120</v>
      </c>
      <c r="C3816" s="12" t="s">
        <v>136</v>
      </c>
      <c r="D3816" s="12" t="s">
        <v>14</v>
      </c>
      <c r="E3816" s="13">
        <v>4.6522367591684426E-2</v>
      </c>
      <c r="F3816" s="13">
        <v>2.3884249984328011E-2</v>
      </c>
      <c r="G3816" s="13">
        <v>3.07325974179599E-2</v>
      </c>
      <c r="H3816" s="13">
        <v>3.1856512603714249E-2</v>
      </c>
      <c r="I3816" s="13">
        <v>0</v>
      </c>
      <c r="J3816" s="13">
        <v>0</v>
      </c>
      <c r="K3816" s="13">
        <v>0</v>
      </c>
      <c r="L3816" s="13">
        <v>0</v>
      </c>
      <c r="M3816" s="13">
        <v>0</v>
      </c>
      <c r="N3816" s="13"/>
      <c r="O3816" s="13"/>
    </row>
    <row r="3817" spans="1:15" x14ac:dyDescent="0.35">
      <c r="A3817" s="12" t="str">
        <f t="shared" si="59"/>
        <v>CONSUMO PER CAPITA (kg ó litros por individuo)Resto vino200-500MIL</v>
      </c>
      <c r="B3817" s="12" t="s">
        <v>120</v>
      </c>
      <c r="C3817" s="12" t="s">
        <v>136</v>
      </c>
      <c r="D3817" s="12" t="s">
        <v>15</v>
      </c>
      <c r="E3817" s="13">
        <v>5.6259169134667789E-2</v>
      </c>
      <c r="F3817" s="13">
        <v>3.3579741564483817E-2</v>
      </c>
      <c r="G3817" s="13">
        <v>4.3303677874394909E-2</v>
      </c>
      <c r="H3817" s="13">
        <v>5.70686676328808E-2</v>
      </c>
      <c r="I3817" s="13">
        <v>0</v>
      </c>
      <c r="J3817" s="13">
        <v>0</v>
      </c>
      <c r="K3817" s="13">
        <v>0</v>
      </c>
      <c r="L3817" s="13">
        <v>0</v>
      </c>
      <c r="M3817" s="13">
        <v>0</v>
      </c>
      <c r="N3817" s="13"/>
      <c r="O3817" s="13"/>
    </row>
    <row r="3818" spans="1:15" x14ac:dyDescent="0.35">
      <c r="A3818" s="12" t="str">
        <f t="shared" si="59"/>
        <v>CONSUMO PER CAPITA (kg ó litros por individuo)Resto vino&gt;500MIL</v>
      </c>
      <c r="B3818" s="12" t="s">
        <v>120</v>
      </c>
      <c r="C3818" s="12" t="s">
        <v>136</v>
      </c>
      <c r="D3818" s="12" t="s">
        <v>16</v>
      </c>
      <c r="E3818" s="13">
        <v>3.7738121154712312E-2</v>
      </c>
      <c r="F3818" s="13">
        <v>2.9362324604368224E-2</v>
      </c>
      <c r="G3818" s="13">
        <v>2.8870171994967855E-2</v>
      </c>
      <c r="H3818" s="13">
        <v>3.3996816600663858E-2</v>
      </c>
      <c r="I3818" s="13">
        <v>0</v>
      </c>
      <c r="J3818" s="13">
        <v>0</v>
      </c>
      <c r="K3818" s="13">
        <v>0</v>
      </c>
      <c r="L3818" s="13">
        <v>0</v>
      </c>
      <c r="M3818" s="13">
        <v>0</v>
      </c>
      <c r="N3818" s="13"/>
      <c r="O3818" s="13"/>
    </row>
    <row r="3819" spans="1:15" x14ac:dyDescent="0.35">
      <c r="A3819" s="12" t="str">
        <f t="shared" si="59"/>
        <v>CONSUMO PER CAPITA (kg ó litros por individuo)Resto vinoDE 15 A 19 AÑOS</v>
      </c>
      <c r="B3819" s="12" t="s">
        <v>120</v>
      </c>
      <c r="C3819" s="12" t="s">
        <v>136</v>
      </c>
      <c r="D3819" s="12" t="s">
        <v>39</v>
      </c>
      <c r="E3819" s="13" t="s">
        <v>212</v>
      </c>
      <c r="F3819" s="13" t="s">
        <v>212</v>
      </c>
      <c r="G3819" s="13" t="s">
        <v>212</v>
      </c>
      <c r="H3819" s="13">
        <v>1.7774341288543698E-2</v>
      </c>
      <c r="I3819" s="13">
        <v>0</v>
      </c>
      <c r="J3819" s="13">
        <v>0</v>
      </c>
      <c r="K3819" s="13">
        <v>0</v>
      </c>
      <c r="L3819" s="13">
        <v>0</v>
      </c>
      <c r="M3819" s="13">
        <v>0</v>
      </c>
      <c r="N3819" s="13"/>
      <c r="O3819" s="13"/>
    </row>
    <row r="3820" spans="1:15" x14ac:dyDescent="0.35">
      <c r="A3820" s="12" t="str">
        <f t="shared" si="59"/>
        <v>CONSUMO PER CAPITA (kg ó litros por individuo)Resto vinoDE 20 A 24 AÑOS</v>
      </c>
      <c r="B3820" s="12" t="s">
        <v>120</v>
      </c>
      <c r="C3820" s="12" t="s">
        <v>136</v>
      </c>
      <c r="D3820" s="12" t="s">
        <v>40</v>
      </c>
      <c r="E3820" s="13">
        <v>2.4926985481047315E-3</v>
      </c>
      <c r="F3820" s="13">
        <v>3.228060739912796E-3</v>
      </c>
      <c r="G3820" s="13">
        <v>2.9889797756334773E-3</v>
      </c>
      <c r="H3820" s="13">
        <v>1.732639946977728E-3</v>
      </c>
      <c r="I3820" s="13">
        <v>0</v>
      </c>
      <c r="J3820" s="13">
        <v>0</v>
      </c>
      <c r="K3820" s="13">
        <v>0</v>
      </c>
      <c r="L3820" s="13">
        <v>0</v>
      </c>
      <c r="M3820" s="13">
        <v>0</v>
      </c>
      <c r="N3820" s="13"/>
      <c r="O3820" s="13"/>
    </row>
    <row r="3821" spans="1:15" x14ac:dyDescent="0.35">
      <c r="A3821" s="12" t="str">
        <f t="shared" si="59"/>
        <v>CONSUMO PER CAPITA (kg ó litros por individuo)Resto vinoDE 25 A 34 AÑOS</v>
      </c>
      <c r="B3821" s="12" t="s">
        <v>120</v>
      </c>
      <c r="C3821" s="12" t="s">
        <v>136</v>
      </c>
      <c r="D3821" s="12" t="s">
        <v>41</v>
      </c>
      <c r="E3821" s="13">
        <v>2.6661233444747107E-2</v>
      </c>
      <c r="F3821" s="13">
        <v>2.3011554939772479E-2</v>
      </c>
      <c r="G3821" s="13">
        <v>1.067162024788311E-2</v>
      </c>
      <c r="H3821" s="13">
        <v>1.8565844275050654E-2</v>
      </c>
      <c r="I3821" s="13">
        <v>0</v>
      </c>
      <c r="J3821" s="13">
        <v>0</v>
      </c>
      <c r="K3821" s="13">
        <v>0</v>
      </c>
      <c r="L3821" s="13">
        <v>0</v>
      </c>
      <c r="M3821" s="13">
        <v>0</v>
      </c>
      <c r="N3821" s="13"/>
      <c r="O3821" s="13"/>
    </row>
    <row r="3822" spans="1:15" x14ac:dyDescent="0.35">
      <c r="A3822" s="12" t="str">
        <f t="shared" si="59"/>
        <v>CONSUMO PER CAPITA (kg ó litros por individuo)Resto vinoDE 35 A 49 AÑOS</v>
      </c>
      <c r="B3822" s="12" t="s">
        <v>120</v>
      </c>
      <c r="C3822" s="12" t="s">
        <v>136</v>
      </c>
      <c r="D3822" s="12" t="s">
        <v>42</v>
      </c>
      <c r="E3822" s="13">
        <v>3.0773088569562949E-2</v>
      </c>
      <c r="F3822" s="13">
        <v>1.7463530489638369E-2</v>
      </c>
      <c r="G3822" s="13">
        <v>2.5248204405705854E-2</v>
      </c>
      <c r="H3822" s="13">
        <v>4.6028810665962094E-2</v>
      </c>
      <c r="I3822" s="13">
        <v>0</v>
      </c>
      <c r="J3822" s="13">
        <v>0</v>
      </c>
      <c r="K3822" s="13">
        <v>0</v>
      </c>
      <c r="L3822" s="13">
        <v>0</v>
      </c>
      <c r="M3822" s="13">
        <v>0</v>
      </c>
      <c r="N3822" s="13"/>
      <c r="O3822" s="13"/>
    </row>
    <row r="3823" spans="1:15" x14ac:dyDescent="0.35">
      <c r="A3823" s="12" t="str">
        <f t="shared" si="59"/>
        <v>CONSUMO PER CAPITA (kg ó litros por individuo)Resto vinoDE 50 A 59 AÑOS</v>
      </c>
      <c r="B3823" s="12" t="s">
        <v>120</v>
      </c>
      <c r="C3823" s="12" t="s">
        <v>136</v>
      </c>
      <c r="D3823" s="12" t="s">
        <v>43</v>
      </c>
      <c r="E3823" s="13">
        <v>5.1070849174648283E-2</v>
      </c>
      <c r="F3823" s="13">
        <v>4.255405018419188E-2</v>
      </c>
      <c r="G3823" s="13">
        <v>4.1097542311298051E-2</v>
      </c>
      <c r="H3823" s="13">
        <v>4.0206888153340961E-2</v>
      </c>
      <c r="I3823" s="13">
        <v>0</v>
      </c>
      <c r="J3823" s="13">
        <v>0</v>
      </c>
      <c r="K3823" s="13">
        <v>0</v>
      </c>
      <c r="L3823" s="13">
        <v>0</v>
      </c>
      <c r="M3823" s="13">
        <v>0</v>
      </c>
      <c r="N3823" s="13"/>
      <c r="O3823" s="13"/>
    </row>
    <row r="3824" spans="1:15" x14ac:dyDescent="0.35">
      <c r="A3824" s="12" t="str">
        <f t="shared" si="59"/>
        <v>CONSUMO PER CAPITA (kg ó litros por individuo)Resto vinoDE 60 A 75 AÑOS</v>
      </c>
      <c r="B3824" s="12" t="s">
        <v>120</v>
      </c>
      <c r="C3824" s="12" t="s">
        <v>136</v>
      </c>
      <c r="D3824" s="12" t="s">
        <v>44</v>
      </c>
      <c r="E3824" s="13">
        <v>8.1087976880495835E-2</v>
      </c>
      <c r="F3824" s="13">
        <v>5.2296340243935473E-2</v>
      </c>
      <c r="G3824" s="13">
        <v>4.6716905076561621E-2</v>
      </c>
      <c r="H3824" s="13">
        <v>5.9886652590157755E-2</v>
      </c>
      <c r="I3824" s="13">
        <v>0</v>
      </c>
      <c r="J3824" s="13">
        <v>0</v>
      </c>
      <c r="K3824" s="13">
        <v>0</v>
      </c>
      <c r="L3824" s="13">
        <v>0</v>
      </c>
      <c r="M3824" s="13">
        <v>0</v>
      </c>
      <c r="N3824" s="13"/>
      <c r="O3824" s="13"/>
    </row>
    <row r="3825" spans="1:15" x14ac:dyDescent="0.35">
      <c r="A3825" s="12" t="str">
        <f t="shared" si="59"/>
        <v>CONSUMO PER CAPITA (kg ó litros por individuo)Resto vinoALTA Y MEDIA ALTA</v>
      </c>
      <c r="B3825" s="12" t="s">
        <v>120</v>
      </c>
      <c r="C3825" s="12" t="s">
        <v>136</v>
      </c>
      <c r="D3825" s="12" t="s">
        <v>17</v>
      </c>
      <c r="E3825" s="13">
        <v>4.920131263481322E-2</v>
      </c>
      <c r="F3825" s="13">
        <v>1.7032893200529114E-2</v>
      </c>
      <c r="G3825" s="13">
        <v>3.5540379875566255E-2</v>
      </c>
      <c r="H3825" s="13">
        <v>4.5405916655931702E-2</v>
      </c>
      <c r="I3825" s="13">
        <v>0</v>
      </c>
      <c r="J3825" s="13">
        <v>0</v>
      </c>
      <c r="K3825" s="13">
        <v>0</v>
      </c>
      <c r="L3825" s="13">
        <v>0</v>
      </c>
      <c r="M3825" s="13">
        <v>0</v>
      </c>
      <c r="N3825" s="13"/>
      <c r="O3825" s="13"/>
    </row>
    <row r="3826" spans="1:15" x14ac:dyDescent="0.35">
      <c r="A3826" s="12" t="str">
        <f t="shared" si="59"/>
        <v>CONSUMO PER CAPITA (kg ó litros por individuo)Resto vinoMEDIA</v>
      </c>
      <c r="B3826" s="12" t="s">
        <v>120</v>
      </c>
      <c r="C3826" s="12" t="s">
        <v>136</v>
      </c>
      <c r="D3826" s="12" t="s">
        <v>18</v>
      </c>
      <c r="E3826" s="13">
        <v>2.5119590580782322E-2</v>
      </c>
      <c r="F3826" s="13">
        <v>3.4743326980025954E-2</v>
      </c>
      <c r="G3826" s="13">
        <v>2.5925778919409725E-2</v>
      </c>
      <c r="H3826" s="13">
        <v>5.3532463825295425E-2</v>
      </c>
      <c r="I3826" s="13">
        <v>0</v>
      </c>
      <c r="J3826" s="13">
        <v>0</v>
      </c>
      <c r="K3826" s="13">
        <v>0</v>
      </c>
      <c r="L3826" s="13">
        <v>0</v>
      </c>
      <c r="M3826" s="13">
        <v>0</v>
      </c>
      <c r="N3826" s="13"/>
      <c r="O3826" s="13"/>
    </row>
    <row r="3827" spans="1:15" x14ac:dyDescent="0.35">
      <c r="A3827" s="12" t="str">
        <f t="shared" si="59"/>
        <v>CONSUMO PER CAPITA (kg ó litros por individuo)Resto vinoMEDIA BAJA</v>
      </c>
      <c r="B3827" s="12" t="s">
        <v>120</v>
      </c>
      <c r="C3827" s="12" t="s">
        <v>136</v>
      </c>
      <c r="D3827" s="12" t="s">
        <v>19</v>
      </c>
      <c r="E3827" s="13">
        <v>5.5253912362679743E-2</v>
      </c>
      <c r="F3827" s="13">
        <v>2.3627448521483692E-2</v>
      </c>
      <c r="G3827" s="13">
        <v>1.5406586459496566E-2</v>
      </c>
      <c r="H3827" s="13">
        <v>2.5278839131204534E-2</v>
      </c>
      <c r="I3827" s="13">
        <v>0</v>
      </c>
      <c r="J3827" s="13">
        <v>0</v>
      </c>
      <c r="K3827" s="13">
        <v>0</v>
      </c>
      <c r="L3827" s="13">
        <v>0</v>
      </c>
      <c r="M3827" s="13">
        <v>0</v>
      </c>
      <c r="N3827" s="13"/>
      <c r="O3827" s="13"/>
    </row>
    <row r="3828" spans="1:15" x14ac:dyDescent="0.35">
      <c r="A3828" s="12" t="str">
        <f t="shared" si="59"/>
        <v>CONSUMO PER CAPITA (kg ó litros por individuo)Resto vinoBAJA</v>
      </c>
      <c r="B3828" s="12" t="s">
        <v>120</v>
      </c>
      <c r="C3828" s="12" t="s">
        <v>136</v>
      </c>
      <c r="D3828" s="12" t="s">
        <v>20</v>
      </c>
      <c r="E3828" s="13">
        <v>4.1275755300173182E-2</v>
      </c>
      <c r="F3828" s="13">
        <v>3.9046839948726875E-2</v>
      </c>
      <c r="G3828" s="13">
        <v>4.0049459291815769E-2</v>
      </c>
      <c r="H3828" s="13">
        <v>2.7379641662720684E-2</v>
      </c>
      <c r="I3828" s="13">
        <v>0</v>
      </c>
      <c r="J3828" s="13">
        <v>0</v>
      </c>
      <c r="K3828" s="13">
        <v>0</v>
      </c>
      <c r="L3828" s="13">
        <v>0</v>
      </c>
      <c r="M3828" s="13">
        <v>0</v>
      </c>
      <c r="N3828" s="13"/>
      <c r="O3828" s="13"/>
    </row>
    <row r="3829" spans="1:15" x14ac:dyDescent="0.35">
      <c r="A3829" s="12" t="str">
        <f t="shared" si="59"/>
        <v>CONSUMO PER CAPITA (kg ó litros por individuo)Resto vinoHOMBRE</v>
      </c>
      <c r="B3829" s="12" t="s">
        <v>120</v>
      </c>
      <c r="C3829" s="12" t="s">
        <v>136</v>
      </c>
      <c r="D3829" s="12" t="s">
        <v>21</v>
      </c>
      <c r="E3829" s="13">
        <v>4.0475594562246892E-2</v>
      </c>
      <c r="F3829" s="13">
        <v>3.3199518788570893E-2</v>
      </c>
      <c r="G3829" s="13">
        <v>3.6425369708026081E-2</v>
      </c>
      <c r="H3829" s="13">
        <v>4.0605812155162409E-2</v>
      </c>
      <c r="I3829" s="13">
        <v>0</v>
      </c>
      <c r="J3829" s="13">
        <v>0</v>
      </c>
      <c r="K3829" s="13">
        <v>0</v>
      </c>
      <c r="L3829" s="13">
        <v>0</v>
      </c>
      <c r="M3829" s="13">
        <v>0</v>
      </c>
      <c r="N3829" s="13"/>
      <c r="O3829" s="13"/>
    </row>
    <row r="3830" spans="1:15" x14ac:dyDescent="0.35">
      <c r="A3830" s="12" t="str">
        <f t="shared" si="59"/>
        <v>CONSUMO PER CAPITA (kg ó litros por individuo)Resto vinoMUJER</v>
      </c>
      <c r="B3830" s="12" t="s">
        <v>120</v>
      </c>
      <c r="C3830" s="12" t="s">
        <v>136</v>
      </c>
      <c r="D3830" s="12" t="s">
        <v>22</v>
      </c>
      <c r="E3830" s="13">
        <v>4.2171602982231632E-2</v>
      </c>
      <c r="F3830" s="13">
        <v>2.4552059783844934E-2</v>
      </c>
      <c r="G3830" s="13">
        <v>1.9605687571666468E-2</v>
      </c>
      <c r="H3830" s="13">
        <v>3.8045342959498483E-2</v>
      </c>
      <c r="I3830" s="13">
        <v>0</v>
      </c>
      <c r="J3830" s="13">
        <v>0</v>
      </c>
      <c r="K3830" s="13">
        <v>0</v>
      </c>
      <c r="L3830" s="13">
        <v>0</v>
      </c>
      <c r="M3830" s="13">
        <v>0</v>
      </c>
      <c r="N3830" s="13"/>
      <c r="O3830" s="13"/>
    </row>
    <row r="3831" spans="1:15" x14ac:dyDescent="0.35">
      <c r="A3831" s="12" t="str">
        <f t="shared" si="59"/>
        <v>CONSUMO PER CAPITA (kg ó litros por individuo)CavaT.ESPAÑA</v>
      </c>
      <c r="B3831" s="12" t="s">
        <v>120</v>
      </c>
      <c r="C3831" s="12" t="s">
        <v>137</v>
      </c>
      <c r="D3831" s="12" t="s">
        <v>36</v>
      </c>
      <c r="E3831" s="13">
        <v>0.21864677353442188</v>
      </c>
      <c r="F3831" s="13">
        <v>0.14391104445994132</v>
      </c>
      <c r="G3831" s="13">
        <v>0.11591243990163426</v>
      </c>
      <c r="H3831" s="13">
        <v>0.12351821816903621</v>
      </c>
      <c r="I3831" s="13">
        <v>0</v>
      </c>
      <c r="J3831" s="13">
        <v>0</v>
      </c>
      <c r="K3831" s="13">
        <v>0</v>
      </c>
      <c r="L3831" s="13">
        <v>0</v>
      </c>
      <c r="M3831" s="13">
        <v>0</v>
      </c>
      <c r="N3831" s="13"/>
      <c r="O3831" s="13"/>
    </row>
    <row r="3832" spans="1:15" x14ac:dyDescent="0.35">
      <c r="A3832" s="12" t="str">
        <f t="shared" si="59"/>
        <v>CONSUMO PER CAPITA (kg ó litros por individuo)CavaBCN AM</v>
      </c>
      <c r="B3832" s="12" t="s">
        <v>120</v>
      </c>
      <c r="C3832" s="12" t="s">
        <v>137</v>
      </c>
      <c r="D3832" s="12" t="s">
        <v>1</v>
      </c>
      <c r="E3832" s="13">
        <v>0.74716687243449686</v>
      </c>
      <c r="F3832" s="13">
        <v>0.51644388721605605</v>
      </c>
      <c r="G3832" s="13">
        <v>0.30119813449267252</v>
      </c>
      <c r="H3832" s="13">
        <v>0.43343984190483625</v>
      </c>
      <c r="I3832" s="13">
        <v>0</v>
      </c>
      <c r="J3832" s="13">
        <v>0</v>
      </c>
      <c r="K3832" s="13">
        <v>0</v>
      </c>
      <c r="L3832" s="13">
        <v>0</v>
      </c>
      <c r="M3832" s="13">
        <v>0</v>
      </c>
      <c r="N3832" s="13"/>
      <c r="O3832" s="13"/>
    </row>
    <row r="3833" spans="1:15" x14ac:dyDescent="0.35">
      <c r="A3833" s="12" t="str">
        <f t="shared" si="59"/>
        <v>CONSUMO PER CAPITA (kg ó litros por individuo)CavaREST.CAT ARAGON</v>
      </c>
      <c r="B3833" s="12" t="s">
        <v>120</v>
      </c>
      <c r="C3833" s="12" t="s">
        <v>137</v>
      </c>
      <c r="D3833" s="12" t="s">
        <v>2</v>
      </c>
      <c r="E3833" s="13">
        <v>0.42828180322079473</v>
      </c>
      <c r="F3833" s="13">
        <v>0.26320284457953347</v>
      </c>
      <c r="G3833" s="13">
        <v>0.18882319711875498</v>
      </c>
      <c r="H3833" s="13">
        <v>0.21851238112484703</v>
      </c>
      <c r="I3833" s="13">
        <v>0</v>
      </c>
      <c r="J3833" s="13">
        <v>0</v>
      </c>
      <c r="K3833" s="13">
        <v>0</v>
      </c>
      <c r="L3833" s="13">
        <v>0</v>
      </c>
      <c r="M3833" s="13">
        <v>0</v>
      </c>
      <c r="N3833" s="13"/>
      <c r="O3833" s="13"/>
    </row>
    <row r="3834" spans="1:15" x14ac:dyDescent="0.35">
      <c r="A3834" s="12" t="str">
        <f t="shared" si="59"/>
        <v>CONSUMO PER CAPITA (kg ó litros por individuo)CavaLEVANTE</v>
      </c>
      <c r="B3834" s="12" t="s">
        <v>120</v>
      </c>
      <c r="C3834" s="12" t="s">
        <v>137</v>
      </c>
      <c r="D3834" s="12" t="s">
        <v>3</v>
      </c>
      <c r="E3834" s="13">
        <v>0.20579034937822716</v>
      </c>
      <c r="F3834" s="13">
        <v>0.12168493594713319</v>
      </c>
      <c r="G3834" s="13">
        <v>9.6609674581988547E-2</v>
      </c>
      <c r="H3834" s="13">
        <v>9.6300872815623356E-2</v>
      </c>
      <c r="I3834" s="13">
        <v>0</v>
      </c>
      <c r="J3834" s="13">
        <v>0</v>
      </c>
      <c r="K3834" s="13">
        <v>0</v>
      </c>
      <c r="L3834" s="13">
        <v>0</v>
      </c>
      <c r="M3834" s="13">
        <v>0</v>
      </c>
      <c r="N3834" s="13"/>
      <c r="O3834" s="13"/>
    </row>
    <row r="3835" spans="1:15" x14ac:dyDescent="0.35">
      <c r="A3835" s="12" t="str">
        <f t="shared" si="59"/>
        <v>CONSUMO PER CAPITA (kg ó litros por individuo)CavaANDALUCIA</v>
      </c>
      <c r="B3835" s="12" t="s">
        <v>120</v>
      </c>
      <c r="C3835" s="12" t="s">
        <v>137</v>
      </c>
      <c r="D3835" s="12" t="s">
        <v>4</v>
      </c>
      <c r="E3835" s="13">
        <v>3.7568530536471585E-2</v>
      </c>
      <c r="F3835" s="13">
        <v>3.9885191158627493E-2</v>
      </c>
      <c r="G3835" s="13">
        <v>3.4948195206117659E-2</v>
      </c>
      <c r="H3835" s="13">
        <v>4.5923128688857881E-2</v>
      </c>
      <c r="I3835" s="13">
        <v>0</v>
      </c>
      <c r="J3835" s="13">
        <v>0</v>
      </c>
      <c r="K3835" s="13">
        <v>0</v>
      </c>
      <c r="L3835" s="13">
        <v>0</v>
      </c>
      <c r="M3835" s="13">
        <v>0</v>
      </c>
      <c r="N3835" s="13"/>
      <c r="O3835" s="13"/>
    </row>
    <row r="3836" spans="1:15" x14ac:dyDescent="0.35">
      <c r="A3836" s="12" t="str">
        <f t="shared" si="59"/>
        <v>CONSUMO PER CAPITA (kg ó litros por individuo)CavaMDD AM</v>
      </c>
      <c r="B3836" s="12" t="s">
        <v>120</v>
      </c>
      <c r="C3836" s="12" t="s">
        <v>137</v>
      </c>
      <c r="D3836" s="12" t="s">
        <v>5</v>
      </c>
      <c r="E3836" s="13">
        <v>6.6177469707142555E-2</v>
      </c>
      <c r="F3836" s="13">
        <v>4.2338554400886422E-2</v>
      </c>
      <c r="G3836" s="13">
        <v>7.1457718253397723E-2</v>
      </c>
      <c r="H3836" s="13">
        <v>3.8415541573668048E-2</v>
      </c>
      <c r="I3836" s="13">
        <v>0</v>
      </c>
      <c r="J3836" s="13">
        <v>0</v>
      </c>
      <c r="K3836" s="13">
        <v>0</v>
      </c>
      <c r="L3836" s="13">
        <v>0</v>
      </c>
      <c r="M3836" s="13">
        <v>0</v>
      </c>
      <c r="N3836" s="13"/>
      <c r="O3836" s="13"/>
    </row>
    <row r="3837" spans="1:15" x14ac:dyDescent="0.35">
      <c r="A3837" s="12" t="str">
        <f t="shared" si="59"/>
        <v>CONSUMO PER CAPITA (kg ó litros por individuo)CavaRTO CENTRO</v>
      </c>
      <c r="B3837" s="12" t="s">
        <v>120</v>
      </c>
      <c r="C3837" s="12" t="s">
        <v>137</v>
      </c>
      <c r="D3837" s="12" t="s">
        <v>6</v>
      </c>
      <c r="E3837" s="13">
        <v>0.10841989715405481</v>
      </c>
      <c r="F3837" s="13">
        <v>4.8375458345755823E-2</v>
      </c>
      <c r="G3837" s="13">
        <v>4.9453755510043315E-2</v>
      </c>
      <c r="H3837" s="13">
        <v>4.5931649548752181E-2</v>
      </c>
      <c r="I3837" s="13">
        <v>0</v>
      </c>
      <c r="J3837" s="13">
        <v>0</v>
      </c>
      <c r="K3837" s="13">
        <v>0</v>
      </c>
      <c r="L3837" s="13">
        <v>0</v>
      </c>
      <c r="M3837" s="13">
        <v>0</v>
      </c>
      <c r="N3837" s="13"/>
      <c r="O3837" s="13"/>
    </row>
    <row r="3838" spans="1:15" x14ac:dyDescent="0.35">
      <c r="A3838" s="12" t="str">
        <f t="shared" si="59"/>
        <v>CONSUMO PER CAPITA (kg ó litros por individuo)CavaNORTE-CENTRO</v>
      </c>
      <c r="B3838" s="12" t="s">
        <v>120</v>
      </c>
      <c r="C3838" s="12" t="s">
        <v>137</v>
      </c>
      <c r="D3838" s="12" t="s">
        <v>7</v>
      </c>
      <c r="E3838" s="13">
        <v>0.30253609948074012</v>
      </c>
      <c r="F3838" s="13">
        <v>0.18956707824447924</v>
      </c>
      <c r="G3838" s="13">
        <v>0.22634965579365188</v>
      </c>
      <c r="H3838" s="13">
        <v>0.18046907512924712</v>
      </c>
      <c r="I3838" s="13">
        <v>0</v>
      </c>
      <c r="J3838" s="13">
        <v>0</v>
      </c>
      <c r="K3838" s="13">
        <v>0</v>
      </c>
      <c r="L3838" s="13">
        <v>0</v>
      </c>
      <c r="M3838" s="13">
        <v>0</v>
      </c>
      <c r="N3838" s="13"/>
      <c r="O3838" s="13"/>
    </row>
    <row r="3839" spans="1:15" x14ac:dyDescent="0.35">
      <c r="A3839" s="12" t="str">
        <f t="shared" si="59"/>
        <v>CONSUMO PER CAPITA (kg ó litros por individuo)CavaNOROESTE</v>
      </c>
      <c r="B3839" s="12" t="s">
        <v>120</v>
      </c>
      <c r="C3839" s="12" t="s">
        <v>137</v>
      </c>
      <c r="D3839" s="12" t="s">
        <v>8</v>
      </c>
      <c r="E3839" s="13">
        <v>6.8851451198714109E-2</v>
      </c>
      <c r="F3839" s="13">
        <v>6.7025572002804332E-2</v>
      </c>
      <c r="G3839" s="13">
        <v>5.746470947303773E-2</v>
      </c>
      <c r="H3839" s="13">
        <v>3.7030460966270412E-2</v>
      </c>
      <c r="I3839" s="13">
        <v>0</v>
      </c>
      <c r="J3839" s="13">
        <v>0</v>
      </c>
      <c r="K3839" s="13">
        <v>0</v>
      </c>
      <c r="L3839" s="13">
        <v>0</v>
      </c>
      <c r="M3839" s="13">
        <v>0</v>
      </c>
      <c r="N3839" s="13"/>
      <c r="O3839" s="13"/>
    </row>
    <row r="3840" spans="1:15" x14ac:dyDescent="0.35">
      <c r="A3840" s="12" t="str">
        <f t="shared" si="59"/>
        <v>CONSUMO PER CAPITA (kg ó litros por individuo)Cava&lt;2MIL</v>
      </c>
      <c r="B3840" s="12" t="s">
        <v>120</v>
      </c>
      <c r="C3840" s="12" t="s">
        <v>137</v>
      </c>
      <c r="D3840" s="12" t="s">
        <v>9</v>
      </c>
      <c r="E3840" s="13">
        <v>0.2467228460355799</v>
      </c>
      <c r="F3840" s="13">
        <v>0.20139638331017196</v>
      </c>
      <c r="G3840" s="13">
        <v>8.3755532595789856E-2</v>
      </c>
      <c r="H3840" s="13">
        <v>0.11554366967763254</v>
      </c>
      <c r="I3840" s="13">
        <v>0</v>
      </c>
      <c r="J3840" s="13">
        <v>0</v>
      </c>
      <c r="K3840" s="13">
        <v>0</v>
      </c>
      <c r="L3840" s="13">
        <v>0</v>
      </c>
      <c r="M3840" s="13">
        <v>0</v>
      </c>
      <c r="N3840" s="13"/>
      <c r="O3840" s="13"/>
    </row>
    <row r="3841" spans="1:15" x14ac:dyDescent="0.35">
      <c r="A3841" s="12" t="str">
        <f t="shared" si="59"/>
        <v>CONSUMO PER CAPITA (kg ó litros por individuo)Cava2-5MIL</v>
      </c>
      <c r="B3841" s="12" t="s">
        <v>120</v>
      </c>
      <c r="C3841" s="12" t="s">
        <v>137</v>
      </c>
      <c r="D3841" s="12" t="s">
        <v>10</v>
      </c>
      <c r="E3841" s="13">
        <v>0.10116824681904846</v>
      </c>
      <c r="F3841" s="13">
        <v>9.0721603904492923E-2</v>
      </c>
      <c r="G3841" s="13">
        <v>0.11675974055501115</v>
      </c>
      <c r="H3841" s="13">
        <v>6.5178193711034213E-2</v>
      </c>
      <c r="I3841" s="13">
        <v>0</v>
      </c>
      <c r="J3841" s="13">
        <v>0</v>
      </c>
      <c r="K3841" s="13">
        <v>0</v>
      </c>
      <c r="L3841" s="13">
        <v>0</v>
      </c>
      <c r="M3841" s="13">
        <v>0</v>
      </c>
      <c r="N3841" s="13"/>
      <c r="O3841" s="13"/>
    </row>
    <row r="3842" spans="1:15" x14ac:dyDescent="0.35">
      <c r="A3842" s="12" t="str">
        <f t="shared" si="59"/>
        <v>CONSUMO PER CAPITA (kg ó litros por individuo)Cava5-10MIL</v>
      </c>
      <c r="B3842" s="12" t="s">
        <v>120</v>
      </c>
      <c r="C3842" s="12" t="s">
        <v>137</v>
      </c>
      <c r="D3842" s="12" t="s">
        <v>11</v>
      </c>
      <c r="E3842" s="13">
        <v>0.16012329856925472</v>
      </c>
      <c r="F3842" s="13">
        <v>4.9641071121214159E-2</v>
      </c>
      <c r="G3842" s="13">
        <v>8.0519895782683468E-2</v>
      </c>
      <c r="H3842" s="13">
        <v>7.6208349463395497E-2</v>
      </c>
      <c r="I3842" s="13">
        <v>0</v>
      </c>
      <c r="J3842" s="13">
        <v>0</v>
      </c>
      <c r="K3842" s="13">
        <v>0</v>
      </c>
      <c r="L3842" s="13">
        <v>0</v>
      </c>
      <c r="M3842" s="13">
        <v>0</v>
      </c>
      <c r="N3842" s="13"/>
      <c r="O3842" s="13"/>
    </row>
    <row r="3843" spans="1:15" x14ac:dyDescent="0.35">
      <c r="A3843" s="12" t="str">
        <f t="shared" si="59"/>
        <v>CONSUMO PER CAPITA (kg ó litros por individuo)Cava10-30MIL</v>
      </c>
      <c r="B3843" s="12" t="s">
        <v>120</v>
      </c>
      <c r="C3843" s="12" t="s">
        <v>137</v>
      </c>
      <c r="D3843" s="12" t="s">
        <v>12</v>
      </c>
      <c r="E3843" s="13">
        <v>0.21985096848260943</v>
      </c>
      <c r="F3843" s="13">
        <v>0.1055265983204025</v>
      </c>
      <c r="G3843" s="13">
        <v>8.6085970642763507E-2</v>
      </c>
      <c r="H3843" s="13">
        <v>8.2605306449485771E-2</v>
      </c>
      <c r="I3843" s="13">
        <v>0</v>
      </c>
      <c r="J3843" s="13">
        <v>0</v>
      </c>
      <c r="K3843" s="13">
        <v>0</v>
      </c>
      <c r="L3843" s="13">
        <v>0</v>
      </c>
      <c r="M3843" s="13">
        <v>0</v>
      </c>
      <c r="N3843" s="13"/>
      <c r="O3843" s="13"/>
    </row>
    <row r="3844" spans="1:15" x14ac:dyDescent="0.35">
      <c r="A3844" s="12" t="str">
        <f t="shared" ref="A3844:A3907" si="60">B3844&amp;C3844&amp;D3844</f>
        <v>CONSUMO PER CAPITA (kg ó litros por individuo)Cava30-100MIL</v>
      </c>
      <c r="B3844" s="12" t="s">
        <v>120</v>
      </c>
      <c r="C3844" s="12" t="s">
        <v>137</v>
      </c>
      <c r="D3844" s="12" t="s">
        <v>13</v>
      </c>
      <c r="E3844" s="13">
        <v>0.19754099974876735</v>
      </c>
      <c r="F3844" s="13">
        <v>0.11829630334778854</v>
      </c>
      <c r="G3844" s="13">
        <v>0.11639244653522396</v>
      </c>
      <c r="H3844" s="13">
        <v>0.12716298255761249</v>
      </c>
      <c r="I3844" s="13">
        <v>0</v>
      </c>
      <c r="J3844" s="13">
        <v>0</v>
      </c>
      <c r="K3844" s="13">
        <v>0</v>
      </c>
      <c r="L3844" s="13">
        <v>0</v>
      </c>
      <c r="M3844" s="13">
        <v>0</v>
      </c>
      <c r="N3844" s="13"/>
      <c r="O3844" s="13"/>
    </row>
    <row r="3845" spans="1:15" x14ac:dyDescent="0.35">
      <c r="A3845" s="12" t="str">
        <f t="shared" si="60"/>
        <v>CONSUMO PER CAPITA (kg ó litros por individuo)Cava100-200MIL</v>
      </c>
      <c r="B3845" s="12" t="s">
        <v>120</v>
      </c>
      <c r="C3845" s="12" t="s">
        <v>137</v>
      </c>
      <c r="D3845" s="12" t="s">
        <v>14</v>
      </c>
      <c r="E3845" s="13">
        <v>0.14436439481726385</v>
      </c>
      <c r="F3845" s="13">
        <v>0.10747728570786516</v>
      </c>
      <c r="G3845" s="13">
        <v>0.15855067176518745</v>
      </c>
      <c r="H3845" s="13">
        <v>9.5547026633964485E-2</v>
      </c>
      <c r="I3845" s="13">
        <v>0</v>
      </c>
      <c r="J3845" s="13">
        <v>0</v>
      </c>
      <c r="K3845" s="13">
        <v>0</v>
      </c>
      <c r="L3845" s="13">
        <v>0</v>
      </c>
      <c r="M3845" s="13">
        <v>0</v>
      </c>
      <c r="N3845" s="13"/>
      <c r="O3845" s="13"/>
    </row>
    <row r="3846" spans="1:15" x14ac:dyDescent="0.35">
      <c r="A3846" s="12" t="str">
        <f t="shared" si="60"/>
        <v>CONSUMO PER CAPITA (kg ó litros por individuo)Cava200-500MIL</v>
      </c>
      <c r="B3846" s="12" t="s">
        <v>120</v>
      </c>
      <c r="C3846" s="12" t="s">
        <v>137</v>
      </c>
      <c r="D3846" s="12" t="s">
        <v>15</v>
      </c>
      <c r="E3846" s="13">
        <v>0.35115030656961305</v>
      </c>
      <c r="F3846" s="13">
        <v>0.24235665212166896</v>
      </c>
      <c r="G3846" s="13">
        <v>0.18135834938182599</v>
      </c>
      <c r="H3846" s="13">
        <v>0.19671925432540868</v>
      </c>
      <c r="I3846" s="13">
        <v>0</v>
      </c>
      <c r="J3846" s="13">
        <v>0</v>
      </c>
      <c r="K3846" s="13">
        <v>0</v>
      </c>
      <c r="L3846" s="13">
        <v>0</v>
      </c>
      <c r="M3846" s="13">
        <v>0</v>
      </c>
      <c r="N3846" s="13"/>
      <c r="O3846" s="13"/>
    </row>
    <row r="3847" spans="1:15" x14ac:dyDescent="0.35">
      <c r="A3847" s="12" t="str">
        <f t="shared" si="60"/>
        <v>CONSUMO PER CAPITA (kg ó litros por individuo)Cava&gt;500MIL</v>
      </c>
      <c r="B3847" s="12" t="s">
        <v>120</v>
      </c>
      <c r="C3847" s="12" t="s">
        <v>137</v>
      </c>
      <c r="D3847" s="12" t="s">
        <v>16</v>
      </c>
      <c r="E3847" s="13">
        <v>0.2526364869556586</v>
      </c>
      <c r="F3847" s="13">
        <v>0.20974368522184741</v>
      </c>
      <c r="G3847" s="13">
        <v>0.10107295868600887</v>
      </c>
      <c r="H3847" s="13">
        <v>0.17384585152611334</v>
      </c>
      <c r="I3847" s="13">
        <v>0</v>
      </c>
      <c r="J3847" s="13">
        <v>0</v>
      </c>
      <c r="K3847" s="13">
        <v>0</v>
      </c>
      <c r="L3847" s="13">
        <v>0</v>
      </c>
      <c r="M3847" s="13">
        <v>0</v>
      </c>
      <c r="N3847" s="13"/>
      <c r="O3847" s="13"/>
    </row>
    <row r="3848" spans="1:15" x14ac:dyDescent="0.35">
      <c r="A3848" s="12" t="str">
        <f t="shared" si="60"/>
        <v>CONSUMO PER CAPITA (kg ó litros por individuo)CavaDE 15 A 19 AÑOS</v>
      </c>
      <c r="B3848" s="12" t="s">
        <v>120</v>
      </c>
      <c r="C3848" s="12" t="s">
        <v>137</v>
      </c>
      <c r="D3848" s="12" t="s">
        <v>39</v>
      </c>
      <c r="E3848" s="13" t="s">
        <v>212</v>
      </c>
      <c r="F3848" s="13" t="s">
        <v>212</v>
      </c>
      <c r="G3848" s="13">
        <v>1.1379095238619198E-2</v>
      </c>
      <c r="H3848" s="13" t="s">
        <v>212</v>
      </c>
      <c r="I3848" s="13">
        <v>0</v>
      </c>
      <c r="J3848" s="13">
        <v>0</v>
      </c>
      <c r="K3848" s="13">
        <v>0</v>
      </c>
      <c r="L3848" s="13">
        <v>0</v>
      </c>
      <c r="M3848" s="13">
        <v>0</v>
      </c>
      <c r="N3848" s="13"/>
      <c r="O3848" s="13"/>
    </row>
    <row r="3849" spans="1:15" x14ac:dyDescent="0.35">
      <c r="A3849" s="12" t="str">
        <f t="shared" si="60"/>
        <v>CONSUMO PER CAPITA (kg ó litros por individuo)CavaDE 20 A 24 AÑOS</v>
      </c>
      <c r="B3849" s="12" t="s">
        <v>120</v>
      </c>
      <c r="C3849" s="12" t="s">
        <v>137</v>
      </c>
      <c r="D3849" s="12" t="s">
        <v>40</v>
      </c>
      <c r="E3849" s="13">
        <v>2.711500516791919E-2</v>
      </c>
      <c r="F3849" s="13">
        <v>1.8600934236852926E-2</v>
      </c>
      <c r="G3849" s="13">
        <v>3.2426871089023626E-3</v>
      </c>
      <c r="H3849" s="13">
        <v>1.1364288138506574E-2</v>
      </c>
      <c r="I3849" s="13">
        <v>0</v>
      </c>
      <c r="J3849" s="13">
        <v>0</v>
      </c>
      <c r="K3849" s="13">
        <v>0</v>
      </c>
      <c r="L3849" s="13">
        <v>0</v>
      </c>
      <c r="M3849" s="13">
        <v>0</v>
      </c>
      <c r="N3849" s="13"/>
      <c r="O3849" s="13"/>
    </row>
    <row r="3850" spans="1:15" x14ac:dyDescent="0.35">
      <c r="A3850" s="12" t="str">
        <f t="shared" si="60"/>
        <v>CONSUMO PER CAPITA (kg ó litros por individuo)CavaDE 25 A 34 AÑOS</v>
      </c>
      <c r="B3850" s="12" t="s">
        <v>120</v>
      </c>
      <c r="C3850" s="12" t="s">
        <v>137</v>
      </c>
      <c r="D3850" s="12" t="s">
        <v>41</v>
      </c>
      <c r="E3850" s="13">
        <v>2.8977449522205781E-2</v>
      </c>
      <c r="F3850" s="13">
        <v>3.8738797826630769E-2</v>
      </c>
      <c r="G3850" s="13">
        <v>4.2310889814562304E-2</v>
      </c>
      <c r="H3850" s="13">
        <v>1.2813387670937358E-2</v>
      </c>
      <c r="I3850" s="13">
        <v>0</v>
      </c>
      <c r="J3850" s="13">
        <v>0</v>
      </c>
      <c r="K3850" s="13">
        <v>0</v>
      </c>
      <c r="L3850" s="13">
        <v>0</v>
      </c>
      <c r="M3850" s="13">
        <v>0</v>
      </c>
      <c r="N3850" s="13"/>
      <c r="O3850" s="13"/>
    </row>
    <row r="3851" spans="1:15" x14ac:dyDescent="0.35">
      <c r="A3851" s="12" t="str">
        <f t="shared" si="60"/>
        <v>CONSUMO PER CAPITA (kg ó litros por individuo)CavaDE 35 A 49 AÑOS</v>
      </c>
      <c r="B3851" s="12" t="s">
        <v>120</v>
      </c>
      <c r="C3851" s="12" t="s">
        <v>137</v>
      </c>
      <c r="D3851" s="12" t="s">
        <v>42</v>
      </c>
      <c r="E3851" s="13">
        <v>8.1739081719660253E-2</v>
      </c>
      <c r="F3851" s="13">
        <v>6.5894768881695334E-2</v>
      </c>
      <c r="G3851" s="13">
        <v>8.0789979323499378E-2</v>
      </c>
      <c r="H3851" s="13">
        <v>5.8804706915207679E-2</v>
      </c>
      <c r="I3851" s="13">
        <v>0</v>
      </c>
      <c r="J3851" s="13">
        <v>0</v>
      </c>
      <c r="K3851" s="13">
        <v>0</v>
      </c>
      <c r="L3851" s="13">
        <v>0</v>
      </c>
      <c r="M3851" s="13">
        <v>0</v>
      </c>
      <c r="N3851" s="13"/>
      <c r="O3851" s="13"/>
    </row>
    <row r="3852" spans="1:15" x14ac:dyDescent="0.35">
      <c r="A3852" s="12" t="str">
        <f t="shared" si="60"/>
        <v>CONSUMO PER CAPITA (kg ó litros por individuo)CavaDE 50 A 59 AÑOS</v>
      </c>
      <c r="B3852" s="12" t="s">
        <v>120</v>
      </c>
      <c r="C3852" s="12" t="s">
        <v>137</v>
      </c>
      <c r="D3852" s="12" t="s">
        <v>43</v>
      </c>
      <c r="E3852" s="13">
        <v>0.33394986885949413</v>
      </c>
      <c r="F3852" s="13">
        <v>0.20095354745994412</v>
      </c>
      <c r="G3852" s="13">
        <v>0.1402572619263229</v>
      </c>
      <c r="H3852" s="13">
        <v>0.14443922510430501</v>
      </c>
      <c r="I3852" s="13">
        <v>0</v>
      </c>
      <c r="J3852" s="13">
        <v>0</v>
      </c>
      <c r="K3852" s="13">
        <v>0</v>
      </c>
      <c r="L3852" s="13">
        <v>0</v>
      </c>
      <c r="M3852" s="13">
        <v>0</v>
      </c>
      <c r="N3852" s="13"/>
      <c r="O3852" s="13"/>
    </row>
    <row r="3853" spans="1:15" x14ac:dyDescent="0.35">
      <c r="A3853" s="12" t="str">
        <f t="shared" si="60"/>
        <v>CONSUMO PER CAPITA (kg ó litros por individuo)CavaDE 60 A 75 AÑOS</v>
      </c>
      <c r="B3853" s="12" t="s">
        <v>120</v>
      </c>
      <c r="C3853" s="12" t="s">
        <v>137</v>
      </c>
      <c r="D3853" s="12" t="s">
        <v>44</v>
      </c>
      <c r="E3853" s="13">
        <v>0.55939265337014832</v>
      </c>
      <c r="F3853" s="13">
        <v>0.34872475033785849</v>
      </c>
      <c r="G3853" s="13">
        <v>0.25255694450873328</v>
      </c>
      <c r="H3853" s="13">
        <v>0.32664902795737583</v>
      </c>
      <c r="I3853" s="13">
        <v>0</v>
      </c>
      <c r="J3853" s="13">
        <v>0</v>
      </c>
      <c r="K3853" s="13">
        <v>0</v>
      </c>
      <c r="L3853" s="13">
        <v>0</v>
      </c>
      <c r="M3853" s="13">
        <v>0</v>
      </c>
      <c r="N3853" s="13"/>
      <c r="O3853" s="13"/>
    </row>
    <row r="3854" spans="1:15" x14ac:dyDescent="0.35">
      <c r="A3854" s="12" t="str">
        <f t="shared" si="60"/>
        <v>CONSUMO PER CAPITA (kg ó litros por individuo)CavaALTA Y MEDIA ALTA</v>
      </c>
      <c r="B3854" s="12" t="s">
        <v>120</v>
      </c>
      <c r="C3854" s="12" t="s">
        <v>137</v>
      </c>
      <c r="D3854" s="12" t="s">
        <v>17</v>
      </c>
      <c r="E3854" s="13">
        <v>0.24232139639670941</v>
      </c>
      <c r="F3854" s="13">
        <v>0.17231658672608927</v>
      </c>
      <c r="G3854" s="13">
        <v>0.13430636073291313</v>
      </c>
      <c r="H3854" s="13">
        <v>0.20391059483710261</v>
      </c>
      <c r="I3854" s="13">
        <v>0</v>
      </c>
      <c r="J3854" s="13">
        <v>0</v>
      </c>
      <c r="K3854" s="13">
        <v>0</v>
      </c>
      <c r="L3854" s="13">
        <v>0</v>
      </c>
      <c r="M3854" s="13">
        <v>0</v>
      </c>
      <c r="N3854" s="13"/>
      <c r="O3854" s="13"/>
    </row>
    <row r="3855" spans="1:15" x14ac:dyDescent="0.35">
      <c r="A3855" s="12" t="str">
        <f t="shared" si="60"/>
        <v>CONSUMO PER CAPITA (kg ó litros por individuo)CavaMEDIA</v>
      </c>
      <c r="B3855" s="12" t="s">
        <v>120</v>
      </c>
      <c r="C3855" s="12" t="s">
        <v>137</v>
      </c>
      <c r="D3855" s="12" t="s">
        <v>18</v>
      </c>
      <c r="E3855" s="13">
        <v>0.21409471161191587</v>
      </c>
      <c r="F3855" s="13">
        <v>0.10893336150779624</v>
      </c>
      <c r="G3855" s="13">
        <v>0.131802926415099</v>
      </c>
      <c r="H3855" s="13">
        <v>0.12489546027604057</v>
      </c>
      <c r="I3855" s="13">
        <v>0</v>
      </c>
      <c r="J3855" s="13">
        <v>0</v>
      </c>
      <c r="K3855" s="13">
        <v>0</v>
      </c>
      <c r="L3855" s="13">
        <v>0</v>
      </c>
      <c r="M3855" s="13">
        <v>0</v>
      </c>
      <c r="N3855" s="13"/>
      <c r="O3855" s="13"/>
    </row>
    <row r="3856" spans="1:15" x14ac:dyDescent="0.35">
      <c r="A3856" s="12" t="str">
        <f t="shared" si="60"/>
        <v>CONSUMO PER CAPITA (kg ó litros por individuo)CavaMEDIA BAJA</v>
      </c>
      <c r="B3856" s="12" t="s">
        <v>120</v>
      </c>
      <c r="C3856" s="12" t="s">
        <v>137</v>
      </c>
      <c r="D3856" s="12" t="s">
        <v>19</v>
      </c>
      <c r="E3856" s="13">
        <v>0.23011938745711105</v>
      </c>
      <c r="F3856" s="13">
        <v>0.1551520415709475</v>
      </c>
      <c r="G3856" s="13">
        <v>0.11875718797301278</v>
      </c>
      <c r="H3856" s="13">
        <v>7.7654550605902997E-2</v>
      </c>
      <c r="I3856" s="13">
        <v>0</v>
      </c>
      <c r="J3856" s="13">
        <v>0</v>
      </c>
      <c r="K3856" s="13">
        <v>0</v>
      </c>
      <c r="L3856" s="13">
        <v>0</v>
      </c>
      <c r="M3856" s="13">
        <v>0</v>
      </c>
      <c r="N3856" s="13"/>
      <c r="O3856" s="13"/>
    </row>
    <row r="3857" spans="1:15" x14ac:dyDescent="0.35">
      <c r="A3857" s="12" t="str">
        <f t="shared" si="60"/>
        <v>CONSUMO PER CAPITA (kg ó litros por individuo)CavaBAJA</v>
      </c>
      <c r="B3857" s="12" t="s">
        <v>120</v>
      </c>
      <c r="C3857" s="12" t="s">
        <v>137</v>
      </c>
      <c r="D3857" s="12" t="s">
        <v>20</v>
      </c>
      <c r="E3857" s="13">
        <v>0.18422606084966178</v>
      </c>
      <c r="F3857" s="13">
        <v>0.15677413540959378</v>
      </c>
      <c r="G3857" s="13">
        <v>6.4438296961007682E-2</v>
      </c>
      <c r="H3857" s="13">
        <v>9.4383837919892702E-2</v>
      </c>
      <c r="I3857" s="13">
        <v>0</v>
      </c>
      <c r="J3857" s="13">
        <v>0</v>
      </c>
      <c r="K3857" s="13">
        <v>0</v>
      </c>
      <c r="L3857" s="13">
        <v>0</v>
      </c>
      <c r="M3857" s="13">
        <v>0</v>
      </c>
      <c r="N3857" s="13"/>
      <c r="O3857" s="13"/>
    </row>
    <row r="3858" spans="1:15" x14ac:dyDescent="0.35">
      <c r="A3858" s="12" t="str">
        <f t="shared" si="60"/>
        <v>CONSUMO PER CAPITA (kg ó litros por individuo)CavaHOMBRE</v>
      </c>
      <c r="B3858" s="12" t="s">
        <v>120</v>
      </c>
      <c r="C3858" s="12" t="s">
        <v>137</v>
      </c>
      <c r="D3858" s="12" t="s">
        <v>21</v>
      </c>
      <c r="E3858" s="13">
        <v>0.20820955866360261</v>
      </c>
      <c r="F3858" s="13">
        <v>0.12666325790636973</v>
      </c>
      <c r="G3858" s="13">
        <v>9.7031966066653499E-2</v>
      </c>
      <c r="H3858" s="13">
        <v>0.10671830969080699</v>
      </c>
      <c r="I3858" s="13">
        <v>0</v>
      </c>
      <c r="J3858" s="13">
        <v>0</v>
      </c>
      <c r="K3858" s="13">
        <v>0</v>
      </c>
      <c r="L3858" s="13">
        <v>0</v>
      </c>
      <c r="M3858" s="13">
        <v>0</v>
      </c>
      <c r="N3858" s="13"/>
      <c r="O3858" s="13"/>
    </row>
    <row r="3859" spans="1:15" x14ac:dyDescent="0.35">
      <c r="A3859" s="12" t="str">
        <f t="shared" si="60"/>
        <v>CONSUMO PER CAPITA (kg ó litros por individuo)CavaMUJER</v>
      </c>
      <c r="B3859" s="12" t="s">
        <v>120</v>
      </c>
      <c r="C3859" s="12" t="s">
        <v>137</v>
      </c>
      <c r="D3859" s="12" t="s">
        <v>22</v>
      </c>
      <c r="E3859" s="13">
        <v>0.22892771435114814</v>
      </c>
      <c r="F3859" s="13">
        <v>0.1608714537088094</v>
      </c>
      <c r="G3859" s="13">
        <v>0.13450813783861934</v>
      </c>
      <c r="H3859" s="13">
        <v>0.14007800721732155</v>
      </c>
      <c r="I3859" s="13">
        <v>0</v>
      </c>
      <c r="J3859" s="13">
        <v>0</v>
      </c>
      <c r="K3859" s="13">
        <v>0</v>
      </c>
      <c r="L3859" s="13">
        <v>0</v>
      </c>
      <c r="M3859" s="13">
        <v>0</v>
      </c>
      <c r="N3859" s="13"/>
      <c r="O3859" s="13"/>
    </row>
    <row r="3860" spans="1:15" x14ac:dyDescent="0.35">
      <c r="A3860" s="12" t="str">
        <f t="shared" si="60"/>
        <v>CONSUMO PER CAPITA (kg ó litros por individuo)Otr.Bebidas Deri.VinoT.ESPAÑA</v>
      </c>
      <c r="B3860" s="12" t="s">
        <v>120</v>
      </c>
      <c r="C3860" s="12" t="s">
        <v>138</v>
      </c>
      <c r="D3860" s="12" t="s">
        <v>36</v>
      </c>
      <c r="E3860" s="13">
        <v>1.3225291615195667</v>
      </c>
      <c r="F3860" s="13">
        <v>0.84480190982338588</v>
      </c>
      <c r="G3860" s="13">
        <v>1.0960662951118401</v>
      </c>
      <c r="H3860" s="13">
        <v>1.2977047871850347</v>
      </c>
      <c r="I3860" s="13">
        <v>0</v>
      </c>
      <c r="J3860" s="13">
        <v>0</v>
      </c>
      <c r="K3860" s="13">
        <v>0</v>
      </c>
      <c r="L3860" s="13">
        <v>0</v>
      </c>
      <c r="M3860" s="13">
        <v>0</v>
      </c>
      <c r="N3860" s="13"/>
      <c r="O3860" s="13"/>
    </row>
    <row r="3861" spans="1:15" x14ac:dyDescent="0.35">
      <c r="A3861" s="12" t="str">
        <f t="shared" si="60"/>
        <v>CONSUMO PER CAPITA (kg ó litros por individuo)Otr.Bebidas Deri.VinoBCN AM</v>
      </c>
      <c r="B3861" s="12" t="s">
        <v>120</v>
      </c>
      <c r="C3861" s="12" t="s">
        <v>138</v>
      </c>
      <c r="D3861" s="12" t="s">
        <v>1</v>
      </c>
      <c r="E3861" s="13">
        <v>0.78637860409129312</v>
      </c>
      <c r="F3861" s="13">
        <v>0.35009752879639128</v>
      </c>
      <c r="G3861" s="13">
        <v>0.6269171042750219</v>
      </c>
      <c r="H3861" s="13">
        <v>0.78656138067375814</v>
      </c>
      <c r="I3861" s="13">
        <v>0</v>
      </c>
      <c r="J3861" s="13">
        <v>0</v>
      </c>
      <c r="K3861" s="13">
        <v>0</v>
      </c>
      <c r="L3861" s="13">
        <v>0</v>
      </c>
      <c r="M3861" s="13">
        <v>0</v>
      </c>
      <c r="N3861" s="13"/>
      <c r="O3861" s="13"/>
    </row>
    <row r="3862" spans="1:15" x14ac:dyDescent="0.35">
      <c r="A3862" s="12" t="str">
        <f t="shared" si="60"/>
        <v>CONSUMO PER CAPITA (kg ó litros por individuo)Otr.Bebidas Deri.VinoREST.CAT ARAGON</v>
      </c>
      <c r="B3862" s="12" t="s">
        <v>120</v>
      </c>
      <c r="C3862" s="12" t="s">
        <v>138</v>
      </c>
      <c r="D3862" s="12" t="s">
        <v>2</v>
      </c>
      <c r="E3862" s="13">
        <v>0.7603308521251102</v>
      </c>
      <c r="F3862" s="13">
        <v>0.55290984164864443</v>
      </c>
      <c r="G3862" s="13">
        <v>0.72656471888490215</v>
      </c>
      <c r="H3862" s="13">
        <v>0.76427224741958821</v>
      </c>
      <c r="I3862" s="13">
        <v>0</v>
      </c>
      <c r="J3862" s="13">
        <v>0</v>
      </c>
      <c r="K3862" s="13">
        <v>0</v>
      </c>
      <c r="L3862" s="13">
        <v>0</v>
      </c>
      <c r="M3862" s="13">
        <v>0</v>
      </c>
      <c r="N3862" s="13"/>
      <c r="O3862" s="13"/>
    </row>
    <row r="3863" spans="1:15" x14ac:dyDescent="0.35">
      <c r="A3863" s="12" t="str">
        <f t="shared" si="60"/>
        <v>CONSUMO PER CAPITA (kg ó litros por individuo)Otr.Bebidas Deri.VinoLEVANTE</v>
      </c>
      <c r="B3863" s="12" t="s">
        <v>120</v>
      </c>
      <c r="C3863" s="12" t="s">
        <v>138</v>
      </c>
      <c r="D3863" s="12" t="s">
        <v>3</v>
      </c>
      <c r="E3863" s="13">
        <v>1.33391122023367</v>
      </c>
      <c r="F3863" s="13">
        <v>0.73203789998791791</v>
      </c>
      <c r="G3863" s="13">
        <v>1.0055642705698977</v>
      </c>
      <c r="H3863" s="13">
        <v>1.227627245612763</v>
      </c>
      <c r="I3863" s="13">
        <v>0</v>
      </c>
      <c r="J3863" s="13">
        <v>0</v>
      </c>
      <c r="K3863" s="13">
        <v>0</v>
      </c>
      <c r="L3863" s="13">
        <v>0</v>
      </c>
      <c r="M3863" s="13">
        <v>0</v>
      </c>
      <c r="N3863" s="13"/>
      <c r="O3863" s="13"/>
    </row>
    <row r="3864" spans="1:15" x14ac:dyDescent="0.35">
      <c r="A3864" s="12" t="str">
        <f t="shared" si="60"/>
        <v>CONSUMO PER CAPITA (kg ó litros por individuo)Otr.Bebidas Deri.VinoANDALUCIA</v>
      </c>
      <c r="B3864" s="12" t="s">
        <v>120</v>
      </c>
      <c r="C3864" s="12" t="s">
        <v>138</v>
      </c>
      <c r="D3864" s="12" t="s">
        <v>4</v>
      </c>
      <c r="E3864" s="13">
        <v>2.4194624928298176</v>
      </c>
      <c r="F3864" s="13">
        <v>1.5762733214519611</v>
      </c>
      <c r="G3864" s="13">
        <v>1.7034844239500286</v>
      </c>
      <c r="H3864" s="13">
        <v>2.2191135433602751</v>
      </c>
      <c r="I3864" s="13">
        <v>0</v>
      </c>
      <c r="J3864" s="13">
        <v>0</v>
      </c>
      <c r="K3864" s="13">
        <v>0</v>
      </c>
      <c r="L3864" s="13">
        <v>0</v>
      </c>
      <c r="M3864" s="13">
        <v>0</v>
      </c>
      <c r="N3864" s="13"/>
      <c r="O3864" s="13"/>
    </row>
    <row r="3865" spans="1:15" x14ac:dyDescent="0.35">
      <c r="A3865" s="12" t="str">
        <f t="shared" si="60"/>
        <v>CONSUMO PER CAPITA (kg ó litros por individuo)Otr.Bebidas Deri.VinoMDD AM</v>
      </c>
      <c r="B3865" s="12" t="s">
        <v>120</v>
      </c>
      <c r="C3865" s="12" t="s">
        <v>138</v>
      </c>
      <c r="D3865" s="12" t="s">
        <v>5</v>
      </c>
      <c r="E3865" s="13">
        <v>1.7356990282654816</v>
      </c>
      <c r="F3865" s="13">
        <v>1.0981325342969255</v>
      </c>
      <c r="G3865" s="13">
        <v>1.4561740875033922</v>
      </c>
      <c r="H3865" s="13">
        <v>1.4886706916549637</v>
      </c>
      <c r="I3865" s="13">
        <v>0</v>
      </c>
      <c r="J3865" s="13">
        <v>0</v>
      </c>
      <c r="K3865" s="13">
        <v>0</v>
      </c>
      <c r="L3865" s="13">
        <v>0</v>
      </c>
      <c r="M3865" s="13">
        <v>0</v>
      </c>
      <c r="N3865" s="13"/>
      <c r="O3865" s="13"/>
    </row>
    <row r="3866" spans="1:15" x14ac:dyDescent="0.35">
      <c r="A3866" s="12" t="str">
        <f t="shared" si="60"/>
        <v>CONSUMO PER CAPITA (kg ó litros por individuo)Otr.Bebidas Deri.VinoRTO CENTRO</v>
      </c>
      <c r="B3866" s="12" t="s">
        <v>120</v>
      </c>
      <c r="C3866" s="12" t="s">
        <v>138</v>
      </c>
      <c r="D3866" s="12" t="s">
        <v>6</v>
      </c>
      <c r="E3866" s="13">
        <v>1.160095603068424</v>
      </c>
      <c r="F3866" s="13">
        <v>0.83964764645998036</v>
      </c>
      <c r="G3866" s="13">
        <v>1.3518374834084395</v>
      </c>
      <c r="H3866" s="13">
        <v>1.0974250360190412</v>
      </c>
      <c r="I3866" s="13">
        <v>0</v>
      </c>
      <c r="J3866" s="13">
        <v>0</v>
      </c>
      <c r="K3866" s="13">
        <v>0</v>
      </c>
      <c r="L3866" s="13">
        <v>0</v>
      </c>
      <c r="M3866" s="13">
        <v>0</v>
      </c>
      <c r="N3866" s="13"/>
      <c r="O3866" s="13"/>
    </row>
    <row r="3867" spans="1:15" x14ac:dyDescent="0.35">
      <c r="A3867" s="12" t="str">
        <f t="shared" si="60"/>
        <v>CONSUMO PER CAPITA (kg ó litros por individuo)Otr.Bebidas Deri.VinoNORTE-CENTRO</v>
      </c>
      <c r="B3867" s="12" t="s">
        <v>120</v>
      </c>
      <c r="C3867" s="12" t="s">
        <v>138</v>
      </c>
      <c r="D3867" s="12" t="s">
        <v>7</v>
      </c>
      <c r="E3867" s="13">
        <v>0.85317996748306801</v>
      </c>
      <c r="F3867" s="13">
        <v>0.51950152113766346</v>
      </c>
      <c r="G3867" s="13">
        <v>0.8007415008713763</v>
      </c>
      <c r="H3867" s="13">
        <v>1.461346619952137</v>
      </c>
      <c r="I3867" s="13">
        <v>0</v>
      </c>
      <c r="J3867" s="13">
        <v>0</v>
      </c>
      <c r="K3867" s="13">
        <v>0</v>
      </c>
      <c r="L3867" s="13">
        <v>0</v>
      </c>
      <c r="M3867" s="13">
        <v>0</v>
      </c>
      <c r="N3867" s="13"/>
      <c r="O3867" s="13"/>
    </row>
    <row r="3868" spans="1:15" x14ac:dyDescent="0.35">
      <c r="A3868" s="12" t="str">
        <f t="shared" si="60"/>
        <v>CONSUMO PER CAPITA (kg ó litros por individuo)Otr.Bebidas Deri.VinoNOROESTE</v>
      </c>
      <c r="B3868" s="12" t="s">
        <v>120</v>
      </c>
      <c r="C3868" s="12" t="s">
        <v>138</v>
      </c>
      <c r="D3868" s="12" t="s">
        <v>8</v>
      </c>
      <c r="E3868" s="13">
        <v>0.24573177693729542</v>
      </c>
      <c r="F3868" s="13">
        <v>0.28546824670266407</v>
      </c>
      <c r="G3868" s="13">
        <v>0.40416407691969158</v>
      </c>
      <c r="H3868" s="13">
        <v>0.39761206488057138</v>
      </c>
      <c r="I3868" s="13">
        <v>0</v>
      </c>
      <c r="J3868" s="13">
        <v>0</v>
      </c>
      <c r="K3868" s="13">
        <v>0</v>
      </c>
      <c r="L3868" s="13">
        <v>0</v>
      </c>
      <c r="M3868" s="13">
        <v>0</v>
      </c>
      <c r="N3868" s="13"/>
      <c r="O3868" s="13"/>
    </row>
    <row r="3869" spans="1:15" x14ac:dyDescent="0.35">
      <c r="A3869" s="12" t="str">
        <f t="shared" si="60"/>
        <v>CONSUMO PER CAPITA (kg ó litros por individuo)Otr.Bebidas Deri.Vino&lt;2MIL</v>
      </c>
      <c r="B3869" s="12" t="s">
        <v>120</v>
      </c>
      <c r="C3869" s="12" t="s">
        <v>138</v>
      </c>
      <c r="D3869" s="12" t="s">
        <v>9</v>
      </c>
      <c r="E3869" s="13">
        <v>1.4159709788292423</v>
      </c>
      <c r="F3869" s="13">
        <v>0.63518319687885061</v>
      </c>
      <c r="G3869" s="13">
        <v>1.0108710569168091</v>
      </c>
      <c r="H3869" s="13">
        <v>1.0255342303382817</v>
      </c>
      <c r="I3869" s="13">
        <v>0</v>
      </c>
      <c r="J3869" s="13">
        <v>0</v>
      </c>
      <c r="K3869" s="13">
        <v>0</v>
      </c>
      <c r="L3869" s="13">
        <v>0</v>
      </c>
      <c r="M3869" s="13">
        <v>0</v>
      </c>
      <c r="N3869" s="13"/>
      <c r="O3869" s="13"/>
    </row>
    <row r="3870" spans="1:15" x14ac:dyDescent="0.35">
      <c r="A3870" s="12" t="str">
        <f t="shared" si="60"/>
        <v>CONSUMO PER CAPITA (kg ó litros por individuo)Otr.Bebidas Deri.Vino2-5MIL</v>
      </c>
      <c r="B3870" s="12" t="s">
        <v>120</v>
      </c>
      <c r="C3870" s="12" t="s">
        <v>138</v>
      </c>
      <c r="D3870" s="12" t="s">
        <v>10</v>
      </c>
      <c r="E3870" s="13">
        <v>1.1685371739378394</v>
      </c>
      <c r="F3870" s="13">
        <v>0.72202000788064291</v>
      </c>
      <c r="G3870" s="13">
        <v>1.1941783948261677</v>
      </c>
      <c r="H3870" s="13">
        <v>1.1160490557418627</v>
      </c>
      <c r="I3870" s="13">
        <v>0</v>
      </c>
      <c r="J3870" s="13">
        <v>0</v>
      </c>
      <c r="K3870" s="13">
        <v>0</v>
      </c>
      <c r="L3870" s="13">
        <v>0</v>
      </c>
      <c r="M3870" s="13">
        <v>0</v>
      </c>
      <c r="N3870" s="13"/>
      <c r="O3870" s="13"/>
    </row>
    <row r="3871" spans="1:15" x14ac:dyDescent="0.35">
      <c r="A3871" s="12" t="str">
        <f t="shared" si="60"/>
        <v>CONSUMO PER CAPITA (kg ó litros por individuo)Otr.Bebidas Deri.Vino5-10MIL</v>
      </c>
      <c r="B3871" s="12" t="s">
        <v>120</v>
      </c>
      <c r="C3871" s="12" t="s">
        <v>138</v>
      </c>
      <c r="D3871" s="12" t="s">
        <v>11</v>
      </c>
      <c r="E3871" s="13">
        <v>1.0660251085041523</v>
      </c>
      <c r="F3871" s="13">
        <v>0.72391268797521935</v>
      </c>
      <c r="G3871" s="13">
        <v>1.1212102216117401</v>
      </c>
      <c r="H3871" s="13">
        <v>1.262160398513428</v>
      </c>
      <c r="I3871" s="13">
        <v>0</v>
      </c>
      <c r="J3871" s="13">
        <v>0</v>
      </c>
      <c r="K3871" s="13">
        <v>0</v>
      </c>
      <c r="L3871" s="13">
        <v>0</v>
      </c>
      <c r="M3871" s="13">
        <v>0</v>
      </c>
      <c r="N3871" s="13"/>
      <c r="O3871" s="13"/>
    </row>
    <row r="3872" spans="1:15" x14ac:dyDescent="0.35">
      <c r="A3872" s="12" t="str">
        <f t="shared" si="60"/>
        <v>CONSUMO PER CAPITA (kg ó litros por individuo)Otr.Bebidas Deri.Vino10-30MIL</v>
      </c>
      <c r="B3872" s="12" t="s">
        <v>120</v>
      </c>
      <c r="C3872" s="12" t="s">
        <v>138</v>
      </c>
      <c r="D3872" s="12" t="s">
        <v>12</v>
      </c>
      <c r="E3872" s="13">
        <v>1.204400401822892</v>
      </c>
      <c r="F3872" s="13">
        <v>0.97932147048407059</v>
      </c>
      <c r="G3872" s="13">
        <v>0.98957281631776461</v>
      </c>
      <c r="H3872" s="13">
        <v>1.4276096231690112</v>
      </c>
      <c r="I3872" s="13">
        <v>0</v>
      </c>
      <c r="J3872" s="13">
        <v>0</v>
      </c>
      <c r="K3872" s="13">
        <v>0</v>
      </c>
      <c r="L3872" s="13">
        <v>0</v>
      </c>
      <c r="M3872" s="13">
        <v>0</v>
      </c>
      <c r="N3872" s="13"/>
      <c r="O3872" s="13"/>
    </row>
    <row r="3873" spans="1:15" x14ac:dyDescent="0.35">
      <c r="A3873" s="12" t="str">
        <f t="shared" si="60"/>
        <v>CONSUMO PER CAPITA (kg ó litros por individuo)Otr.Bebidas Deri.Vino30-100MIL</v>
      </c>
      <c r="B3873" s="12" t="s">
        <v>120</v>
      </c>
      <c r="C3873" s="12" t="s">
        <v>138</v>
      </c>
      <c r="D3873" s="12" t="s">
        <v>13</v>
      </c>
      <c r="E3873" s="13">
        <v>1.2281887603371413</v>
      </c>
      <c r="F3873" s="13">
        <v>0.79215660898874718</v>
      </c>
      <c r="G3873" s="13">
        <v>1.0328875164391771</v>
      </c>
      <c r="H3873" s="13">
        <v>1.2133181885164945</v>
      </c>
      <c r="I3873" s="13">
        <v>0</v>
      </c>
      <c r="J3873" s="13">
        <v>0</v>
      </c>
      <c r="K3873" s="13">
        <v>0</v>
      </c>
      <c r="L3873" s="13">
        <v>0</v>
      </c>
      <c r="M3873" s="13">
        <v>0</v>
      </c>
      <c r="N3873" s="13"/>
      <c r="O3873" s="13"/>
    </row>
    <row r="3874" spans="1:15" x14ac:dyDescent="0.35">
      <c r="A3874" s="12" t="str">
        <f t="shared" si="60"/>
        <v>CONSUMO PER CAPITA (kg ó litros por individuo)Otr.Bebidas Deri.Vino100-200MIL</v>
      </c>
      <c r="B3874" s="12" t="s">
        <v>120</v>
      </c>
      <c r="C3874" s="12" t="s">
        <v>138</v>
      </c>
      <c r="D3874" s="12" t="s">
        <v>14</v>
      </c>
      <c r="E3874" s="13">
        <v>1.6320892690492739</v>
      </c>
      <c r="F3874" s="13">
        <v>0.83558948594170401</v>
      </c>
      <c r="G3874" s="13">
        <v>1.0844310052645196</v>
      </c>
      <c r="H3874" s="13">
        <v>1.5023587982230251</v>
      </c>
      <c r="I3874" s="13">
        <v>0</v>
      </c>
      <c r="J3874" s="13">
        <v>0</v>
      </c>
      <c r="K3874" s="13">
        <v>0</v>
      </c>
      <c r="L3874" s="13">
        <v>0</v>
      </c>
      <c r="M3874" s="13">
        <v>0</v>
      </c>
      <c r="N3874" s="13"/>
      <c r="O3874" s="13"/>
    </row>
    <row r="3875" spans="1:15" x14ac:dyDescent="0.35">
      <c r="A3875" s="12" t="str">
        <f t="shared" si="60"/>
        <v>CONSUMO PER CAPITA (kg ó litros por individuo)Otr.Bebidas Deri.Vino200-500MIL</v>
      </c>
      <c r="B3875" s="12" t="s">
        <v>120</v>
      </c>
      <c r="C3875" s="12" t="s">
        <v>138</v>
      </c>
      <c r="D3875" s="12" t="s">
        <v>15</v>
      </c>
      <c r="E3875" s="13">
        <v>1.0938148747803536</v>
      </c>
      <c r="F3875" s="13">
        <v>0.69680736277703403</v>
      </c>
      <c r="G3875" s="13">
        <v>0.97699385336186217</v>
      </c>
      <c r="H3875" s="13">
        <v>1.0977576053249058</v>
      </c>
      <c r="I3875" s="13">
        <v>0</v>
      </c>
      <c r="J3875" s="13">
        <v>0</v>
      </c>
      <c r="K3875" s="13">
        <v>0</v>
      </c>
      <c r="L3875" s="13">
        <v>0</v>
      </c>
      <c r="M3875" s="13">
        <v>0</v>
      </c>
      <c r="N3875" s="13"/>
      <c r="O3875" s="13"/>
    </row>
    <row r="3876" spans="1:15" x14ac:dyDescent="0.35">
      <c r="A3876" s="12" t="str">
        <f t="shared" si="60"/>
        <v>CONSUMO PER CAPITA (kg ó litros por individuo)Otr.Bebidas Deri.Vino&gt;500MIL</v>
      </c>
      <c r="B3876" s="12" t="s">
        <v>120</v>
      </c>
      <c r="C3876" s="12" t="s">
        <v>138</v>
      </c>
      <c r="D3876" s="12" t="s">
        <v>16</v>
      </c>
      <c r="E3876" s="13">
        <v>1.692664989600053</v>
      </c>
      <c r="F3876" s="13">
        <v>1.0512216695828398</v>
      </c>
      <c r="G3876" s="13">
        <v>1.3553985303679599</v>
      </c>
      <c r="H3876" s="13">
        <v>1.4663548518139868</v>
      </c>
      <c r="I3876" s="13">
        <v>0</v>
      </c>
      <c r="J3876" s="13">
        <v>0</v>
      </c>
      <c r="K3876" s="13">
        <v>0</v>
      </c>
      <c r="L3876" s="13">
        <v>0</v>
      </c>
      <c r="M3876" s="13">
        <v>0</v>
      </c>
      <c r="N3876" s="13"/>
      <c r="O3876" s="13"/>
    </row>
    <row r="3877" spans="1:15" x14ac:dyDescent="0.35">
      <c r="A3877" s="12" t="str">
        <f t="shared" si="60"/>
        <v>CONSUMO PER CAPITA (kg ó litros por individuo)Otr.Bebidas Deri.VinoDE 15 A 19 AÑOS</v>
      </c>
      <c r="B3877" s="12" t="s">
        <v>120</v>
      </c>
      <c r="C3877" s="12" t="s">
        <v>138</v>
      </c>
      <c r="D3877" s="12" t="s">
        <v>39</v>
      </c>
      <c r="E3877" s="13">
        <v>0.20151744977477884</v>
      </c>
      <c r="F3877" s="13">
        <v>0.20832112108966191</v>
      </c>
      <c r="G3877" s="13">
        <v>1.0183487986413418</v>
      </c>
      <c r="H3877" s="13">
        <v>0.1862873022116272</v>
      </c>
      <c r="I3877" s="13">
        <v>0</v>
      </c>
      <c r="J3877" s="13">
        <v>0</v>
      </c>
      <c r="K3877" s="13">
        <v>0</v>
      </c>
      <c r="L3877" s="13">
        <v>0</v>
      </c>
      <c r="M3877" s="13">
        <v>0</v>
      </c>
      <c r="N3877" s="13"/>
      <c r="O3877" s="13"/>
    </row>
    <row r="3878" spans="1:15" x14ac:dyDescent="0.35">
      <c r="A3878" s="12" t="str">
        <f t="shared" si="60"/>
        <v>CONSUMO PER CAPITA (kg ó litros por individuo)Otr.Bebidas Deri.VinoDE 20 A 24 AÑOS</v>
      </c>
      <c r="B3878" s="12" t="s">
        <v>120</v>
      </c>
      <c r="C3878" s="12" t="s">
        <v>138</v>
      </c>
      <c r="D3878" s="12" t="s">
        <v>40</v>
      </c>
      <c r="E3878" s="13">
        <v>1.1632120144874378</v>
      </c>
      <c r="F3878" s="13">
        <v>0.70689698112057886</v>
      </c>
      <c r="G3878" s="13">
        <v>0.39669561843729795</v>
      </c>
      <c r="H3878" s="13">
        <v>0.53112218654517762</v>
      </c>
      <c r="I3878" s="13">
        <v>0</v>
      </c>
      <c r="J3878" s="13">
        <v>0</v>
      </c>
      <c r="K3878" s="13">
        <v>0</v>
      </c>
      <c r="L3878" s="13">
        <v>0</v>
      </c>
      <c r="M3878" s="13">
        <v>0</v>
      </c>
      <c r="N3878" s="13"/>
      <c r="O3878" s="13"/>
    </row>
    <row r="3879" spans="1:15" x14ac:dyDescent="0.35">
      <c r="A3879" s="12" t="str">
        <f t="shared" si="60"/>
        <v>CONSUMO PER CAPITA (kg ó litros por individuo)Otr.Bebidas Deri.VinoDE 25 A 34 AÑOS</v>
      </c>
      <c r="B3879" s="12" t="s">
        <v>120</v>
      </c>
      <c r="C3879" s="12" t="s">
        <v>138</v>
      </c>
      <c r="D3879" s="12" t="s">
        <v>41</v>
      </c>
      <c r="E3879" s="13">
        <v>1.0321781009616662</v>
      </c>
      <c r="F3879" s="13">
        <v>0.69988436832953393</v>
      </c>
      <c r="G3879" s="13">
        <v>0.7303578801167645</v>
      </c>
      <c r="H3879" s="13">
        <v>0.9443771051956743</v>
      </c>
      <c r="I3879" s="13">
        <v>0</v>
      </c>
      <c r="J3879" s="13">
        <v>0</v>
      </c>
      <c r="K3879" s="13">
        <v>0</v>
      </c>
      <c r="L3879" s="13">
        <v>0</v>
      </c>
      <c r="M3879" s="13">
        <v>0</v>
      </c>
      <c r="N3879" s="13"/>
      <c r="O3879" s="13"/>
    </row>
    <row r="3880" spans="1:15" x14ac:dyDescent="0.35">
      <c r="A3880" s="12" t="str">
        <f t="shared" si="60"/>
        <v>CONSUMO PER CAPITA (kg ó litros por individuo)Otr.Bebidas Deri.VinoDE 35 A 49 AÑOS</v>
      </c>
      <c r="B3880" s="12" t="s">
        <v>120</v>
      </c>
      <c r="C3880" s="12" t="s">
        <v>138</v>
      </c>
      <c r="D3880" s="12" t="s">
        <v>42</v>
      </c>
      <c r="E3880" s="13">
        <v>1.1243687880473392</v>
      </c>
      <c r="F3880" s="13">
        <v>0.59239493932382348</v>
      </c>
      <c r="G3880" s="13">
        <v>0.87738441949421841</v>
      </c>
      <c r="H3880" s="13">
        <v>1.0374132212505898</v>
      </c>
      <c r="I3880" s="13">
        <v>0</v>
      </c>
      <c r="J3880" s="13">
        <v>0</v>
      </c>
      <c r="K3880" s="13">
        <v>0</v>
      </c>
      <c r="L3880" s="13">
        <v>0</v>
      </c>
      <c r="M3880" s="13">
        <v>0</v>
      </c>
      <c r="N3880" s="13"/>
      <c r="O3880" s="13"/>
    </row>
    <row r="3881" spans="1:15" x14ac:dyDescent="0.35">
      <c r="A3881" s="12" t="str">
        <f t="shared" si="60"/>
        <v>CONSUMO PER CAPITA (kg ó litros por individuo)Otr.Bebidas Deri.VinoDE 50 A 59 AÑOS</v>
      </c>
      <c r="B3881" s="12" t="s">
        <v>120</v>
      </c>
      <c r="C3881" s="12" t="s">
        <v>138</v>
      </c>
      <c r="D3881" s="12" t="s">
        <v>43</v>
      </c>
      <c r="E3881" s="13">
        <v>1.6139851893716597</v>
      </c>
      <c r="F3881" s="13">
        <v>0.99057334268317909</v>
      </c>
      <c r="G3881" s="13">
        <v>1.4085300129984213</v>
      </c>
      <c r="H3881" s="13">
        <v>1.6592766358532938</v>
      </c>
      <c r="I3881" s="13">
        <v>0</v>
      </c>
      <c r="J3881" s="13">
        <v>0</v>
      </c>
      <c r="K3881" s="13">
        <v>0</v>
      </c>
      <c r="L3881" s="13">
        <v>0</v>
      </c>
      <c r="M3881" s="13">
        <v>0</v>
      </c>
      <c r="N3881" s="13"/>
      <c r="O3881" s="13"/>
    </row>
    <row r="3882" spans="1:15" x14ac:dyDescent="0.35">
      <c r="A3882" s="12" t="str">
        <f t="shared" si="60"/>
        <v>CONSUMO PER CAPITA (kg ó litros por individuo)Otr.Bebidas Deri.VinoDE 60 A 75 AÑOS</v>
      </c>
      <c r="B3882" s="12" t="s">
        <v>120</v>
      </c>
      <c r="C3882" s="12" t="s">
        <v>138</v>
      </c>
      <c r="D3882" s="12" t="s">
        <v>44</v>
      </c>
      <c r="E3882" s="13">
        <v>1.9210514727690053</v>
      </c>
      <c r="F3882" s="13">
        <v>1.3888202226692981</v>
      </c>
      <c r="G3882" s="13">
        <v>1.5769994560045146</v>
      </c>
      <c r="H3882" s="13">
        <v>2.0913085488475218</v>
      </c>
      <c r="I3882" s="13">
        <v>0</v>
      </c>
      <c r="J3882" s="13">
        <v>0</v>
      </c>
      <c r="K3882" s="13">
        <v>0</v>
      </c>
      <c r="L3882" s="13">
        <v>0</v>
      </c>
      <c r="M3882" s="13">
        <v>0</v>
      </c>
      <c r="N3882" s="13"/>
      <c r="O3882" s="13"/>
    </row>
    <row r="3883" spans="1:15" x14ac:dyDescent="0.35">
      <c r="A3883" s="12" t="str">
        <f t="shared" si="60"/>
        <v>CONSUMO PER CAPITA (kg ó litros por individuo)Otr.Bebidas Deri.VinoALTA Y MEDIA ALTA</v>
      </c>
      <c r="B3883" s="12" t="s">
        <v>120</v>
      </c>
      <c r="C3883" s="12" t="s">
        <v>138</v>
      </c>
      <c r="D3883" s="12" t="s">
        <v>17</v>
      </c>
      <c r="E3883" s="13">
        <v>1.3526005540651989</v>
      </c>
      <c r="F3883" s="13">
        <v>1.0452316639217805</v>
      </c>
      <c r="G3883" s="13">
        <v>1.4310861263316847</v>
      </c>
      <c r="H3883" s="13">
        <v>1.7647693110932443</v>
      </c>
      <c r="I3883" s="13">
        <v>0</v>
      </c>
      <c r="J3883" s="13">
        <v>0</v>
      </c>
      <c r="K3883" s="13">
        <v>0</v>
      </c>
      <c r="L3883" s="13">
        <v>0</v>
      </c>
      <c r="M3883" s="13">
        <v>0</v>
      </c>
      <c r="N3883" s="13"/>
      <c r="O3883" s="13"/>
    </row>
    <row r="3884" spans="1:15" x14ac:dyDescent="0.35">
      <c r="A3884" s="12" t="str">
        <f t="shared" si="60"/>
        <v>CONSUMO PER CAPITA (kg ó litros por individuo)Otr.Bebidas Deri.VinoMEDIA</v>
      </c>
      <c r="B3884" s="12" t="s">
        <v>120</v>
      </c>
      <c r="C3884" s="12" t="s">
        <v>138</v>
      </c>
      <c r="D3884" s="12" t="s">
        <v>18</v>
      </c>
      <c r="E3884" s="13">
        <v>1.2130268738995786</v>
      </c>
      <c r="F3884" s="13">
        <v>0.79913683888680453</v>
      </c>
      <c r="G3884" s="13">
        <v>1.1129023978477168</v>
      </c>
      <c r="H3884" s="13">
        <v>1.1589725005040716</v>
      </c>
      <c r="I3884" s="13">
        <v>0</v>
      </c>
      <c r="J3884" s="13">
        <v>0</v>
      </c>
      <c r="K3884" s="13">
        <v>0</v>
      </c>
      <c r="L3884" s="13">
        <v>0</v>
      </c>
      <c r="M3884" s="13">
        <v>0</v>
      </c>
      <c r="N3884" s="13"/>
      <c r="O3884" s="13"/>
    </row>
    <row r="3885" spans="1:15" x14ac:dyDescent="0.35">
      <c r="A3885" s="12" t="str">
        <f t="shared" si="60"/>
        <v>CONSUMO PER CAPITA (kg ó litros por individuo)Otr.Bebidas Deri.VinoMEDIA BAJA</v>
      </c>
      <c r="B3885" s="12" t="s">
        <v>120</v>
      </c>
      <c r="C3885" s="12" t="s">
        <v>138</v>
      </c>
      <c r="D3885" s="12" t="s">
        <v>19</v>
      </c>
      <c r="E3885" s="13">
        <v>1.1291239982870318</v>
      </c>
      <c r="F3885" s="13">
        <v>0.6326619793934749</v>
      </c>
      <c r="G3885" s="13">
        <v>0.8160032097423956</v>
      </c>
      <c r="H3885" s="13">
        <v>1.1172018395843351</v>
      </c>
      <c r="I3885" s="13">
        <v>0</v>
      </c>
      <c r="J3885" s="13">
        <v>0</v>
      </c>
      <c r="K3885" s="13">
        <v>0</v>
      </c>
      <c r="L3885" s="13">
        <v>0</v>
      </c>
      <c r="M3885" s="13">
        <v>0</v>
      </c>
      <c r="N3885" s="13"/>
      <c r="O3885" s="13"/>
    </row>
    <row r="3886" spans="1:15" x14ac:dyDescent="0.35">
      <c r="A3886" s="12" t="str">
        <f t="shared" si="60"/>
        <v>CONSUMO PER CAPITA (kg ó litros por individuo)Otr.Bebidas Deri.VinoBAJA</v>
      </c>
      <c r="B3886" s="12" t="s">
        <v>120</v>
      </c>
      <c r="C3886" s="12" t="s">
        <v>138</v>
      </c>
      <c r="D3886" s="12" t="s">
        <v>20</v>
      </c>
      <c r="E3886" s="13">
        <v>1.7442263886061582</v>
      </c>
      <c r="F3886" s="13">
        <v>0.99192148765675703</v>
      </c>
      <c r="G3886" s="13">
        <v>1.0759631993779706</v>
      </c>
      <c r="H3886" s="13">
        <v>1.2620155666891182</v>
      </c>
      <c r="I3886" s="13">
        <v>0</v>
      </c>
      <c r="J3886" s="13">
        <v>0</v>
      </c>
      <c r="K3886" s="13">
        <v>0</v>
      </c>
      <c r="L3886" s="13">
        <v>0</v>
      </c>
      <c r="M3886" s="13">
        <v>0</v>
      </c>
      <c r="N3886" s="13"/>
      <c r="O3886" s="13"/>
    </row>
    <row r="3887" spans="1:15" x14ac:dyDescent="0.35">
      <c r="A3887" s="12" t="str">
        <f t="shared" si="60"/>
        <v>CONSUMO PER CAPITA (kg ó litros por individuo)Otr.Bebidas Deri.VinoHOMBRE</v>
      </c>
      <c r="B3887" s="12" t="s">
        <v>120</v>
      </c>
      <c r="C3887" s="12" t="s">
        <v>138</v>
      </c>
      <c r="D3887" s="12" t="s">
        <v>21</v>
      </c>
      <c r="E3887" s="13">
        <v>1.3058226793448044</v>
      </c>
      <c r="F3887" s="13">
        <v>0.80258836986977045</v>
      </c>
      <c r="G3887" s="13">
        <v>1.0610477921580386</v>
      </c>
      <c r="H3887" s="13">
        <v>1.2263227620360346</v>
      </c>
      <c r="I3887" s="13">
        <v>0</v>
      </c>
      <c r="J3887" s="13">
        <v>0</v>
      </c>
      <c r="K3887" s="13">
        <v>0</v>
      </c>
      <c r="L3887" s="13">
        <v>0</v>
      </c>
      <c r="M3887" s="13">
        <v>0</v>
      </c>
      <c r="N3887" s="13"/>
      <c r="O3887" s="13"/>
    </row>
    <row r="3888" spans="1:15" x14ac:dyDescent="0.35">
      <c r="A3888" s="12" t="str">
        <f t="shared" si="60"/>
        <v>CONSUMO PER CAPITA (kg ó litros por individuo)Otr.Bebidas Deri.VinoMUJER</v>
      </c>
      <c r="B3888" s="12" t="s">
        <v>120</v>
      </c>
      <c r="C3888" s="12" t="s">
        <v>138</v>
      </c>
      <c r="D3888" s="12" t="s">
        <v>22</v>
      </c>
      <c r="E3888" s="13">
        <v>1.3389853278023087</v>
      </c>
      <c r="F3888" s="13">
        <v>0.88631221465056009</v>
      </c>
      <c r="G3888" s="13">
        <v>1.1305566172634023</v>
      </c>
      <c r="H3888" s="13">
        <v>1.3680662664903152</v>
      </c>
      <c r="I3888" s="13">
        <v>0</v>
      </c>
      <c r="J3888" s="13">
        <v>0</v>
      </c>
      <c r="K3888" s="13">
        <v>0</v>
      </c>
      <c r="L3888" s="13">
        <v>0</v>
      </c>
      <c r="M3888" s="13">
        <v>0</v>
      </c>
      <c r="N3888" s="13"/>
      <c r="O3888" s="13"/>
    </row>
    <row r="3889" spans="1:15" x14ac:dyDescent="0.35">
      <c r="A3889" s="12" t="str">
        <f t="shared" si="60"/>
        <v>CONSUMO PER CAPITA (kg ó litros por individuo)Tinto de VeranoT.ESPAÑA</v>
      </c>
      <c r="B3889" s="12" t="s">
        <v>120</v>
      </c>
      <c r="C3889" s="12" t="s">
        <v>139</v>
      </c>
      <c r="D3889" s="12" t="s">
        <v>36</v>
      </c>
      <c r="E3889" s="13">
        <v>1.0296495139289181</v>
      </c>
      <c r="F3889" s="13">
        <v>0.64018495109400109</v>
      </c>
      <c r="G3889" s="13">
        <v>0.80489129266508519</v>
      </c>
      <c r="H3889" s="13">
        <v>0.91308452180611721</v>
      </c>
      <c r="I3889" s="13">
        <v>0</v>
      </c>
      <c r="J3889" s="13">
        <v>0</v>
      </c>
      <c r="K3889" s="13">
        <v>0</v>
      </c>
      <c r="L3889" s="13">
        <v>0</v>
      </c>
      <c r="M3889" s="13">
        <v>0</v>
      </c>
      <c r="N3889" s="13"/>
      <c r="O3889" s="13"/>
    </row>
    <row r="3890" spans="1:15" x14ac:dyDescent="0.35">
      <c r="A3890" s="12" t="str">
        <f t="shared" si="60"/>
        <v>CONSUMO PER CAPITA (kg ó litros por individuo)Tinto de VeranoBCN AM</v>
      </c>
      <c r="B3890" s="12" t="s">
        <v>120</v>
      </c>
      <c r="C3890" s="12" t="s">
        <v>139</v>
      </c>
      <c r="D3890" s="12" t="s">
        <v>1</v>
      </c>
      <c r="E3890" s="13">
        <v>0.25356459691035932</v>
      </c>
      <c r="F3890" s="13">
        <v>0.10211215855707331</v>
      </c>
      <c r="G3890" s="13">
        <v>0.1914388989952642</v>
      </c>
      <c r="H3890" s="13">
        <v>0.28881693959090554</v>
      </c>
      <c r="I3890" s="13">
        <v>0</v>
      </c>
      <c r="J3890" s="13">
        <v>0</v>
      </c>
      <c r="K3890" s="13">
        <v>0</v>
      </c>
      <c r="L3890" s="13">
        <v>0</v>
      </c>
      <c r="M3890" s="13">
        <v>0</v>
      </c>
      <c r="N3890" s="13"/>
      <c r="O3890" s="13"/>
    </row>
    <row r="3891" spans="1:15" x14ac:dyDescent="0.35">
      <c r="A3891" s="12" t="str">
        <f t="shared" si="60"/>
        <v>CONSUMO PER CAPITA (kg ó litros por individuo)Tinto de VeranoREST.CAT ARAGON</v>
      </c>
      <c r="B3891" s="12" t="s">
        <v>120</v>
      </c>
      <c r="C3891" s="12" t="s">
        <v>139</v>
      </c>
      <c r="D3891" s="12" t="s">
        <v>2</v>
      </c>
      <c r="E3891" s="13">
        <v>0.27823448405387918</v>
      </c>
      <c r="F3891" s="13">
        <v>0.15796527883579106</v>
      </c>
      <c r="G3891" s="13">
        <v>0.27717756348073946</v>
      </c>
      <c r="H3891" s="13">
        <v>0.21333415516369292</v>
      </c>
      <c r="I3891" s="13">
        <v>0</v>
      </c>
      <c r="J3891" s="13">
        <v>0</v>
      </c>
      <c r="K3891" s="13">
        <v>0</v>
      </c>
      <c r="L3891" s="13">
        <v>0</v>
      </c>
      <c r="M3891" s="13">
        <v>0</v>
      </c>
      <c r="N3891" s="13"/>
      <c r="O3891" s="13"/>
    </row>
    <row r="3892" spans="1:15" x14ac:dyDescent="0.35">
      <c r="A3892" s="12" t="str">
        <f t="shared" si="60"/>
        <v>CONSUMO PER CAPITA (kg ó litros por individuo)Tinto de VeranoLEVANTE</v>
      </c>
      <c r="B3892" s="12" t="s">
        <v>120</v>
      </c>
      <c r="C3892" s="12" t="s">
        <v>139</v>
      </c>
      <c r="D3892" s="12" t="s">
        <v>3</v>
      </c>
      <c r="E3892" s="13">
        <v>1.0576886205718223</v>
      </c>
      <c r="F3892" s="13">
        <v>0.53476359675875917</v>
      </c>
      <c r="G3892" s="13">
        <v>0.61834729484885054</v>
      </c>
      <c r="H3892" s="13">
        <v>0.72385059437721488</v>
      </c>
      <c r="I3892" s="13">
        <v>0</v>
      </c>
      <c r="J3892" s="13">
        <v>0</v>
      </c>
      <c r="K3892" s="13">
        <v>0</v>
      </c>
      <c r="L3892" s="13">
        <v>0</v>
      </c>
      <c r="M3892" s="13">
        <v>0</v>
      </c>
      <c r="N3892" s="13"/>
      <c r="O3892" s="13"/>
    </row>
    <row r="3893" spans="1:15" x14ac:dyDescent="0.35">
      <c r="A3893" s="12" t="str">
        <f t="shared" si="60"/>
        <v>CONSUMO PER CAPITA (kg ó litros por individuo)Tinto de VeranoANDALUCIA</v>
      </c>
      <c r="B3893" s="12" t="s">
        <v>120</v>
      </c>
      <c r="C3893" s="12" t="s">
        <v>139</v>
      </c>
      <c r="D3893" s="12" t="s">
        <v>4</v>
      </c>
      <c r="E3893" s="13">
        <v>2.234870293792568</v>
      </c>
      <c r="F3893" s="13">
        <v>1.4902577711281446</v>
      </c>
      <c r="G3893" s="13">
        <v>1.5710594616502043</v>
      </c>
      <c r="H3893" s="13">
        <v>1.9987125895066071</v>
      </c>
      <c r="I3893" s="13">
        <v>0</v>
      </c>
      <c r="J3893" s="13">
        <v>0</v>
      </c>
      <c r="K3893" s="13">
        <v>0</v>
      </c>
      <c r="L3893" s="13">
        <v>0</v>
      </c>
      <c r="M3893" s="13">
        <v>0</v>
      </c>
      <c r="N3893" s="13"/>
      <c r="O3893" s="13"/>
    </row>
    <row r="3894" spans="1:15" x14ac:dyDescent="0.35">
      <c r="A3894" s="12" t="str">
        <f t="shared" si="60"/>
        <v>CONSUMO PER CAPITA (kg ó litros por individuo)Tinto de VeranoMDD AM</v>
      </c>
      <c r="B3894" s="12" t="s">
        <v>120</v>
      </c>
      <c r="C3894" s="12" t="s">
        <v>139</v>
      </c>
      <c r="D3894" s="12" t="s">
        <v>5</v>
      </c>
      <c r="E3894" s="13">
        <v>1.5724848289611364</v>
      </c>
      <c r="F3894" s="13">
        <v>1.0012177068672234</v>
      </c>
      <c r="G3894" s="13">
        <v>1.323773979118404</v>
      </c>
      <c r="H3894" s="13">
        <v>1.279848567406298</v>
      </c>
      <c r="I3894" s="13">
        <v>0</v>
      </c>
      <c r="J3894" s="13">
        <v>0</v>
      </c>
      <c r="K3894" s="13">
        <v>0</v>
      </c>
      <c r="L3894" s="13">
        <v>0</v>
      </c>
      <c r="M3894" s="13">
        <v>0</v>
      </c>
      <c r="N3894" s="13"/>
      <c r="O3894" s="13"/>
    </row>
    <row r="3895" spans="1:15" x14ac:dyDescent="0.35">
      <c r="A3895" s="12" t="str">
        <f t="shared" si="60"/>
        <v>CONSUMO PER CAPITA (kg ó litros por individuo)Tinto de VeranoRTO CENTRO</v>
      </c>
      <c r="B3895" s="12" t="s">
        <v>120</v>
      </c>
      <c r="C3895" s="12" t="s">
        <v>139</v>
      </c>
      <c r="D3895" s="12" t="s">
        <v>6</v>
      </c>
      <c r="E3895" s="13">
        <v>1.0097741080047682</v>
      </c>
      <c r="F3895" s="13">
        <v>0.66459001186908262</v>
      </c>
      <c r="G3895" s="13">
        <v>1.1721255979862248</v>
      </c>
      <c r="H3895" s="13">
        <v>0.87499859350219733</v>
      </c>
      <c r="I3895" s="13">
        <v>0</v>
      </c>
      <c r="J3895" s="13">
        <v>0</v>
      </c>
      <c r="K3895" s="13">
        <v>0</v>
      </c>
      <c r="L3895" s="13">
        <v>0</v>
      </c>
      <c r="M3895" s="13">
        <v>0</v>
      </c>
      <c r="N3895" s="13"/>
      <c r="O3895" s="13"/>
    </row>
    <row r="3896" spans="1:15" x14ac:dyDescent="0.35">
      <c r="A3896" s="12" t="str">
        <f t="shared" si="60"/>
        <v>CONSUMO PER CAPITA (kg ó litros por individuo)Tinto de VeranoNORTE-CENTRO</v>
      </c>
      <c r="B3896" s="12" t="s">
        <v>120</v>
      </c>
      <c r="C3896" s="12" t="s">
        <v>139</v>
      </c>
      <c r="D3896" s="12" t="s">
        <v>7</v>
      </c>
      <c r="E3896" s="13">
        <v>0.35267690595901741</v>
      </c>
      <c r="F3896" s="13">
        <v>0.13048531396629637</v>
      </c>
      <c r="G3896" s="13">
        <v>0.30973981562453551</v>
      </c>
      <c r="H3896" s="13">
        <v>0.68563310542698919</v>
      </c>
      <c r="I3896" s="13">
        <v>0</v>
      </c>
      <c r="J3896" s="13">
        <v>0</v>
      </c>
      <c r="K3896" s="13">
        <v>0</v>
      </c>
      <c r="L3896" s="13">
        <v>0</v>
      </c>
      <c r="M3896" s="13">
        <v>0</v>
      </c>
      <c r="N3896" s="13"/>
      <c r="O3896" s="13"/>
    </row>
    <row r="3897" spans="1:15" x14ac:dyDescent="0.35">
      <c r="A3897" s="12" t="str">
        <f t="shared" si="60"/>
        <v>CONSUMO PER CAPITA (kg ó litros por individuo)Tinto de VeranoNOROESTE</v>
      </c>
      <c r="B3897" s="12" t="s">
        <v>120</v>
      </c>
      <c r="C3897" s="12" t="s">
        <v>139</v>
      </c>
      <c r="D3897" s="12" t="s">
        <v>8</v>
      </c>
      <c r="E3897" s="13">
        <v>6.5668743868039225E-2</v>
      </c>
      <c r="F3897" s="13">
        <v>0.11549919737005457</v>
      </c>
      <c r="G3897" s="13">
        <v>0.14715392184856149</v>
      </c>
      <c r="H3897" s="13">
        <v>0.17294145056699498</v>
      </c>
      <c r="I3897" s="13">
        <v>0</v>
      </c>
      <c r="J3897" s="13">
        <v>0</v>
      </c>
      <c r="K3897" s="13">
        <v>0</v>
      </c>
      <c r="L3897" s="13">
        <v>0</v>
      </c>
      <c r="M3897" s="13">
        <v>0</v>
      </c>
      <c r="N3897" s="13"/>
      <c r="O3897" s="13"/>
    </row>
    <row r="3898" spans="1:15" x14ac:dyDescent="0.35">
      <c r="A3898" s="12" t="str">
        <f t="shared" si="60"/>
        <v>CONSUMO PER CAPITA (kg ó litros por individuo)Tinto de Verano&lt;2MIL</v>
      </c>
      <c r="B3898" s="12" t="s">
        <v>120</v>
      </c>
      <c r="C3898" s="12" t="s">
        <v>139</v>
      </c>
      <c r="D3898" s="12" t="s">
        <v>9</v>
      </c>
      <c r="E3898" s="13">
        <v>0.86365718476621345</v>
      </c>
      <c r="F3898" s="13">
        <v>0.35574270266285035</v>
      </c>
      <c r="G3898" s="13">
        <v>0.6243838127072453</v>
      </c>
      <c r="H3898" s="13">
        <v>0.51265722748835807</v>
      </c>
      <c r="I3898" s="13">
        <v>0</v>
      </c>
      <c r="J3898" s="13">
        <v>0</v>
      </c>
      <c r="K3898" s="13">
        <v>0</v>
      </c>
      <c r="L3898" s="13">
        <v>0</v>
      </c>
      <c r="M3898" s="13">
        <v>0</v>
      </c>
      <c r="N3898" s="13"/>
      <c r="O3898" s="13"/>
    </row>
    <row r="3899" spans="1:15" x14ac:dyDescent="0.35">
      <c r="A3899" s="12" t="str">
        <f t="shared" si="60"/>
        <v>CONSUMO PER CAPITA (kg ó litros por individuo)Tinto de Verano2-5MIL</v>
      </c>
      <c r="B3899" s="12" t="s">
        <v>120</v>
      </c>
      <c r="C3899" s="12" t="s">
        <v>139</v>
      </c>
      <c r="D3899" s="12" t="s">
        <v>10</v>
      </c>
      <c r="E3899" s="13">
        <v>0.90119076868000192</v>
      </c>
      <c r="F3899" s="13">
        <v>0.50655753357725453</v>
      </c>
      <c r="G3899" s="13">
        <v>0.79758090717595531</v>
      </c>
      <c r="H3899" s="13">
        <v>0.46017299368775788</v>
      </c>
      <c r="I3899" s="13">
        <v>0</v>
      </c>
      <c r="J3899" s="13">
        <v>0</v>
      </c>
      <c r="K3899" s="13">
        <v>0</v>
      </c>
      <c r="L3899" s="13">
        <v>0</v>
      </c>
      <c r="M3899" s="13">
        <v>0</v>
      </c>
      <c r="N3899" s="13"/>
      <c r="O3899" s="13"/>
    </row>
    <row r="3900" spans="1:15" x14ac:dyDescent="0.35">
      <c r="A3900" s="12" t="str">
        <f t="shared" si="60"/>
        <v>CONSUMO PER CAPITA (kg ó litros por individuo)Tinto de Verano5-10MIL</v>
      </c>
      <c r="B3900" s="12" t="s">
        <v>120</v>
      </c>
      <c r="C3900" s="12" t="s">
        <v>139</v>
      </c>
      <c r="D3900" s="12" t="s">
        <v>11</v>
      </c>
      <c r="E3900" s="13">
        <v>0.70880022278003929</v>
      </c>
      <c r="F3900" s="13">
        <v>0.38577571671804506</v>
      </c>
      <c r="G3900" s="13">
        <v>0.79758103411983583</v>
      </c>
      <c r="H3900" s="13">
        <v>1.0027332640468196</v>
      </c>
      <c r="I3900" s="13">
        <v>0</v>
      </c>
      <c r="J3900" s="13">
        <v>0</v>
      </c>
      <c r="K3900" s="13">
        <v>0</v>
      </c>
      <c r="L3900" s="13">
        <v>0</v>
      </c>
      <c r="M3900" s="13">
        <v>0</v>
      </c>
      <c r="N3900" s="13"/>
      <c r="O3900" s="13"/>
    </row>
    <row r="3901" spans="1:15" x14ac:dyDescent="0.35">
      <c r="A3901" s="12" t="str">
        <f t="shared" si="60"/>
        <v>CONSUMO PER CAPITA (kg ó litros por individuo)Tinto de Verano10-30MIL</v>
      </c>
      <c r="B3901" s="12" t="s">
        <v>120</v>
      </c>
      <c r="C3901" s="12" t="s">
        <v>139</v>
      </c>
      <c r="D3901" s="12" t="s">
        <v>12</v>
      </c>
      <c r="E3901" s="13">
        <v>1.0086208801272321</v>
      </c>
      <c r="F3901" s="13">
        <v>0.77070552924210511</v>
      </c>
      <c r="G3901" s="13">
        <v>0.70573616905533787</v>
      </c>
      <c r="H3901" s="13">
        <v>1.0646835243815806</v>
      </c>
      <c r="I3901" s="13">
        <v>0</v>
      </c>
      <c r="J3901" s="13">
        <v>0</v>
      </c>
      <c r="K3901" s="13">
        <v>0</v>
      </c>
      <c r="L3901" s="13">
        <v>0</v>
      </c>
      <c r="M3901" s="13">
        <v>0</v>
      </c>
      <c r="N3901" s="13"/>
      <c r="O3901" s="13"/>
    </row>
    <row r="3902" spans="1:15" x14ac:dyDescent="0.35">
      <c r="A3902" s="12" t="str">
        <f t="shared" si="60"/>
        <v>CONSUMO PER CAPITA (kg ó litros por individuo)Tinto de Verano30-100MIL</v>
      </c>
      <c r="B3902" s="12" t="s">
        <v>120</v>
      </c>
      <c r="C3902" s="12" t="s">
        <v>139</v>
      </c>
      <c r="D3902" s="12" t="s">
        <v>13</v>
      </c>
      <c r="E3902" s="13">
        <v>0.92575496187118955</v>
      </c>
      <c r="F3902" s="13">
        <v>0.63873020317304341</v>
      </c>
      <c r="G3902" s="13">
        <v>0.78344422208619724</v>
      </c>
      <c r="H3902" s="13">
        <v>0.84576355640387457</v>
      </c>
      <c r="I3902" s="13">
        <v>0</v>
      </c>
      <c r="J3902" s="13">
        <v>0</v>
      </c>
      <c r="K3902" s="13">
        <v>0</v>
      </c>
      <c r="L3902" s="13">
        <v>0</v>
      </c>
      <c r="M3902" s="13">
        <v>0</v>
      </c>
      <c r="N3902" s="13"/>
      <c r="O3902" s="13"/>
    </row>
    <row r="3903" spans="1:15" x14ac:dyDescent="0.35">
      <c r="A3903" s="12" t="str">
        <f t="shared" si="60"/>
        <v>CONSUMO PER CAPITA (kg ó litros por individuo)Tinto de Verano100-200MIL</v>
      </c>
      <c r="B3903" s="12" t="s">
        <v>120</v>
      </c>
      <c r="C3903" s="12" t="s">
        <v>139</v>
      </c>
      <c r="D3903" s="12" t="s">
        <v>14</v>
      </c>
      <c r="E3903" s="13">
        <v>1.351368124155234</v>
      </c>
      <c r="F3903" s="13">
        <v>0.65500434528986484</v>
      </c>
      <c r="G3903" s="13">
        <v>0.83550463026465538</v>
      </c>
      <c r="H3903" s="13">
        <v>1.1369684074085467</v>
      </c>
      <c r="I3903" s="13">
        <v>0</v>
      </c>
      <c r="J3903" s="13">
        <v>0</v>
      </c>
      <c r="K3903" s="13">
        <v>0</v>
      </c>
      <c r="L3903" s="13">
        <v>0</v>
      </c>
      <c r="M3903" s="13">
        <v>0</v>
      </c>
      <c r="N3903" s="13"/>
      <c r="O3903" s="13"/>
    </row>
    <row r="3904" spans="1:15" x14ac:dyDescent="0.35">
      <c r="A3904" s="12" t="str">
        <f t="shared" si="60"/>
        <v>CONSUMO PER CAPITA (kg ó litros por individuo)Tinto de Verano200-500MIL</v>
      </c>
      <c r="B3904" s="12" t="s">
        <v>120</v>
      </c>
      <c r="C3904" s="12" t="s">
        <v>139</v>
      </c>
      <c r="D3904" s="12" t="s">
        <v>15</v>
      </c>
      <c r="E3904" s="13">
        <v>0.8207328394234249</v>
      </c>
      <c r="F3904" s="13">
        <v>0.43217565499255117</v>
      </c>
      <c r="G3904" s="13">
        <v>0.59678809295998969</v>
      </c>
      <c r="H3904" s="13">
        <v>0.65571130311355408</v>
      </c>
      <c r="I3904" s="13">
        <v>0</v>
      </c>
      <c r="J3904" s="13">
        <v>0</v>
      </c>
      <c r="K3904" s="13">
        <v>0</v>
      </c>
      <c r="L3904" s="13">
        <v>0</v>
      </c>
      <c r="M3904" s="13">
        <v>0</v>
      </c>
      <c r="N3904" s="13"/>
      <c r="O3904" s="13"/>
    </row>
    <row r="3905" spans="1:15" x14ac:dyDescent="0.35">
      <c r="A3905" s="12" t="str">
        <f t="shared" si="60"/>
        <v>CONSUMO PER CAPITA (kg ó litros por individuo)Tinto de Verano&gt;500MIL</v>
      </c>
      <c r="B3905" s="12" t="s">
        <v>120</v>
      </c>
      <c r="C3905" s="12" t="s">
        <v>139</v>
      </c>
      <c r="D3905" s="12" t="s">
        <v>16</v>
      </c>
      <c r="E3905" s="13">
        <v>1.3932899515332151</v>
      </c>
      <c r="F3905" s="13">
        <v>0.91254243656075384</v>
      </c>
      <c r="G3905" s="13">
        <v>1.1372539338620125</v>
      </c>
      <c r="H3905" s="13">
        <v>1.1605986853870756</v>
      </c>
      <c r="I3905" s="13">
        <v>0</v>
      </c>
      <c r="J3905" s="13">
        <v>0</v>
      </c>
      <c r="K3905" s="13">
        <v>0</v>
      </c>
      <c r="L3905" s="13">
        <v>0</v>
      </c>
      <c r="M3905" s="13">
        <v>0</v>
      </c>
      <c r="N3905" s="13"/>
      <c r="O3905" s="13"/>
    </row>
    <row r="3906" spans="1:15" x14ac:dyDescent="0.35">
      <c r="A3906" s="12" t="str">
        <f t="shared" si="60"/>
        <v>CONSUMO PER CAPITA (kg ó litros por individuo)Tinto de VeranoDE 15 A 19 AÑOS</v>
      </c>
      <c r="B3906" s="12" t="s">
        <v>120</v>
      </c>
      <c r="C3906" s="12" t="s">
        <v>139</v>
      </c>
      <c r="D3906" s="12" t="s">
        <v>39</v>
      </c>
      <c r="E3906" s="13">
        <v>6.3034298400477487E-2</v>
      </c>
      <c r="F3906" s="13">
        <v>0.14434170753710213</v>
      </c>
      <c r="G3906" s="13">
        <v>0.60565915723889485</v>
      </c>
      <c r="H3906" s="13">
        <v>0.14433073574632244</v>
      </c>
      <c r="I3906" s="13">
        <v>0</v>
      </c>
      <c r="J3906" s="13">
        <v>0</v>
      </c>
      <c r="K3906" s="13">
        <v>0</v>
      </c>
      <c r="L3906" s="13">
        <v>0</v>
      </c>
      <c r="M3906" s="13">
        <v>0</v>
      </c>
      <c r="N3906" s="13"/>
      <c r="O3906" s="13"/>
    </row>
    <row r="3907" spans="1:15" x14ac:dyDescent="0.35">
      <c r="A3907" s="12" t="str">
        <f t="shared" si="60"/>
        <v>CONSUMO PER CAPITA (kg ó litros por individuo)Tinto de VeranoDE 20 A 24 AÑOS</v>
      </c>
      <c r="B3907" s="12" t="s">
        <v>120</v>
      </c>
      <c r="C3907" s="12" t="s">
        <v>139</v>
      </c>
      <c r="D3907" s="12" t="s">
        <v>40</v>
      </c>
      <c r="E3907" s="13">
        <v>0.84606604440103572</v>
      </c>
      <c r="F3907" s="13">
        <v>0.51119420515101222</v>
      </c>
      <c r="G3907" s="13">
        <v>0.17125080845488677</v>
      </c>
      <c r="H3907" s="13">
        <v>0.28354466762789665</v>
      </c>
      <c r="I3907" s="13">
        <v>0</v>
      </c>
      <c r="J3907" s="13">
        <v>0</v>
      </c>
      <c r="K3907" s="13">
        <v>0</v>
      </c>
      <c r="L3907" s="13">
        <v>0</v>
      </c>
      <c r="M3907" s="13">
        <v>0</v>
      </c>
      <c r="N3907" s="13"/>
      <c r="O3907" s="13"/>
    </row>
    <row r="3908" spans="1:15" x14ac:dyDescent="0.35">
      <c r="A3908" s="12" t="str">
        <f t="shared" ref="A3908:A3971" si="61">B3908&amp;C3908&amp;D3908</f>
        <v>CONSUMO PER CAPITA (kg ó litros por individuo)Tinto de VeranoDE 25 A 34 AÑOS</v>
      </c>
      <c r="B3908" s="12" t="s">
        <v>120</v>
      </c>
      <c r="C3908" s="12" t="s">
        <v>139</v>
      </c>
      <c r="D3908" s="12" t="s">
        <v>41</v>
      </c>
      <c r="E3908" s="13">
        <v>0.72411182127418228</v>
      </c>
      <c r="F3908" s="13">
        <v>0.52050636908796044</v>
      </c>
      <c r="G3908" s="13">
        <v>0.55393427741707013</v>
      </c>
      <c r="H3908" s="13">
        <v>0.69549842968279341</v>
      </c>
      <c r="I3908" s="13">
        <v>0</v>
      </c>
      <c r="J3908" s="13">
        <v>0</v>
      </c>
      <c r="K3908" s="13">
        <v>0</v>
      </c>
      <c r="L3908" s="13">
        <v>0</v>
      </c>
      <c r="M3908" s="13">
        <v>0</v>
      </c>
      <c r="N3908" s="13"/>
      <c r="O3908" s="13"/>
    </row>
    <row r="3909" spans="1:15" x14ac:dyDescent="0.35">
      <c r="A3909" s="12" t="str">
        <f t="shared" si="61"/>
        <v>CONSUMO PER CAPITA (kg ó litros por individuo)Tinto de VeranoDE 35 A 49 AÑOS</v>
      </c>
      <c r="B3909" s="12" t="s">
        <v>120</v>
      </c>
      <c r="C3909" s="12" t="s">
        <v>139</v>
      </c>
      <c r="D3909" s="12" t="s">
        <v>42</v>
      </c>
      <c r="E3909" s="13">
        <v>0.8945510506803076</v>
      </c>
      <c r="F3909" s="13">
        <v>0.43019196439857227</v>
      </c>
      <c r="G3909" s="13">
        <v>0.64697691463936369</v>
      </c>
      <c r="H3909" s="13">
        <v>0.71439089648179044</v>
      </c>
      <c r="I3909" s="13">
        <v>0</v>
      </c>
      <c r="J3909" s="13">
        <v>0</v>
      </c>
      <c r="K3909" s="13">
        <v>0</v>
      </c>
      <c r="L3909" s="13">
        <v>0</v>
      </c>
      <c r="M3909" s="13">
        <v>0</v>
      </c>
      <c r="N3909" s="13"/>
      <c r="O3909" s="13"/>
    </row>
    <row r="3910" spans="1:15" x14ac:dyDescent="0.35">
      <c r="A3910" s="12" t="str">
        <f t="shared" si="61"/>
        <v>CONSUMO PER CAPITA (kg ó litros por individuo)Tinto de VeranoDE 50 A 59 AÑOS</v>
      </c>
      <c r="B3910" s="12" t="s">
        <v>120</v>
      </c>
      <c r="C3910" s="12" t="s">
        <v>139</v>
      </c>
      <c r="D3910" s="12" t="s">
        <v>43</v>
      </c>
      <c r="E3910" s="13">
        <v>1.286635476476899</v>
      </c>
      <c r="F3910" s="13">
        <v>0.7781158956446067</v>
      </c>
      <c r="G3910" s="13">
        <v>1.027898129626956</v>
      </c>
      <c r="H3910" s="13">
        <v>1.1630560969720176</v>
      </c>
      <c r="I3910" s="13">
        <v>0</v>
      </c>
      <c r="J3910" s="13">
        <v>0</v>
      </c>
      <c r="K3910" s="13">
        <v>0</v>
      </c>
      <c r="L3910" s="13">
        <v>0</v>
      </c>
      <c r="M3910" s="13">
        <v>0</v>
      </c>
      <c r="N3910" s="13"/>
      <c r="O3910" s="13"/>
    </row>
    <row r="3911" spans="1:15" x14ac:dyDescent="0.35">
      <c r="A3911" s="12" t="str">
        <f t="shared" si="61"/>
        <v>CONSUMO PER CAPITA (kg ó litros por individuo)Tinto de VeranoDE 60 A 75 AÑOS</v>
      </c>
      <c r="B3911" s="12" t="s">
        <v>120</v>
      </c>
      <c r="C3911" s="12" t="s">
        <v>139</v>
      </c>
      <c r="D3911" s="12" t="s">
        <v>44</v>
      </c>
      <c r="E3911" s="13">
        <v>1.5400543687518902</v>
      </c>
      <c r="F3911" s="13">
        <v>1.0717287898535999</v>
      </c>
      <c r="G3911" s="13">
        <v>1.2259230857242145</v>
      </c>
      <c r="H3911" s="13">
        <v>1.4981978686282278</v>
      </c>
      <c r="I3911" s="13">
        <v>0</v>
      </c>
      <c r="J3911" s="13">
        <v>0</v>
      </c>
      <c r="K3911" s="13">
        <v>0</v>
      </c>
      <c r="L3911" s="13">
        <v>0</v>
      </c>
      <c r="M3911" s="13">
        <v>0</v>
      </c>
      <c r="N3911" s="13"/>
      <c r="O3911" s="13"/>
    </row>
    <row r="3912" spans="1:15" x14ac:dyDescent="0.35">
      <c r="A3912" s="12" t="str">
        <f t="shared" si="61"/>
        <v>CONSUMO PER CAPITA (kg ó litros por individuo)Tinto de VeranoALTA Y MEDIA ALTA</v>
      </c>
      <c r="B3912" s="12" t="s">
        <v>120</v>
      </c>
      <c r="C3912" s="12" t="s">
        <v>139</v>
      </c>
      <c r="D3912" s="12" t="s">
        <v>17</v>
      </c>
      <c r="E3912" s="13">
        <v>1.1345371922983676</v>
      </c>
      <c r="F3912" s="13">
        <v>0.77994819955062955</v>
      </c>
      <c r="G3912" s="13">
        <v>1.093231968231845</v>
      </c>
      <c r="H3912" s="13">
        <v>1.304283877903859</v>
      </c>
      <c r="I3912" s="13">
        <v>0</v>
      </c>
      <c r="J3912" s="13">
        <v>0</v>
      </c>
      <c r="K3912" s="13">
        <v>0</v>
      </c>
      <c r="L3912" s="13">
        <v>0</v>
      </c>
      <c r="M3912" s="13">
        <v>0</v>
      </c>
      <c r="N3912" s="13"/>
      <c r="O3912" s="13"/>
    </row>
    <row r="3913" spans="1:15" x14ac:dyDescent="0.35">
      <c r="A3913" s="12" t="str">
        <f t="shared" si="61"/>
        <v>CONSUMO PER CAPITA (kg ó litros por individuo)Tinto de VeranoMEDIA</v>
      </c>
      <c r="B3913" s="12" t="s">
        <v>120</v>
      </c>
      <c r="C3913" s="12" t="s">
        <v>139</v>
      </c>
      <c r="D3913" s="12" t="s">
        <v>18</v>
      </c>
      <c r="E3913" s="13">
        <v>0.89749945205654502</v>
      </c>
      <c r="F3913" s="13">
        <v>0.60916686444896184</v>
      </c>
      <c r="G3913" s="13">
        <v>0.85237813776269444</v>
      </c>
      <c r="H3913" s="13">
        <v>0.83706017579242864</v>
      </c>
      <c r="I3913" s="13">
        <v>0</v>
      </c>
      <c r="J3913" s="13">
        <v>0</v>
      </c>
      <c r="K3913" s="13">
        <v>0</v>
      </c>
      <c r="L3913" s="13">
        <v>0</v>
      </c>
      <c r="M3913" s="13">
        <v>0</v>
      </c>
      <c r="N3913" s="13"/>
      <c r="O3913" s="13"/>
    </row>
    <row r="3914" spans="1:15" x14ac:dyDescent="0.35">
      <c r="A3914" s="12" t="str">
        <f t="shared" si="61"/>
        <v>CONSUMO PER CAPITA (kg ó litros por individuo)Tinto de VeranoMEDIA BAJA</v>
      </c>
      <c r="B3914" s="12" t="s">
        <v>120</v>
      </c>
      <c r="C3914" s="12" t="s">
        <v>139</v>
      </c>
      <c r="D3914" s="12" t="s">
        <v>19</v>
      </c>
      <c r="E3914" s="13">
        <v>0.93696201419080694</v>
      </c>
      <c r="F3914" s="13">
        <v>0.4745924515813667</v>
      </c>
      <c r="G3914" s="13">
        <v>0.57354385920722595</v>
      </c>
      <c r="H3914" s="13">
        <v>0.77022479146362244</v>
      </c>
      <c r="I3914" s="13">
        <v>0</v>
      </c>
      <c r="J3914" s="13">
        <v>0</v>
      </c>
      <c r="K3914" s="13">
        <v>0</v>
      </c>
      <c r="L3914" s="13">
        <v>0</v>
      </c>
      <c r="M3914" s="13">
        <v>0</v>
      </c>
      <c r="N3914" s="13"/>
      <c r="O3914" s="13"/>
    </row>
    <row r="3915" spans="1:15" x14ac:dyDescent="0.35">
      <c r="A3915" s="12" t="str">
        <f t="shared" si="61"/>
        <v>CONSUMO PER CAPITA (kg ó litros por individuo)Tinto de VeranoBAJA</v>
      </c>
      <c r="B3915" s="12" t="s">
        <v>120</v>
      </c>
      <c r="C3915" s="12" t="s">
        <v>139</v>
      </c>
      <c r="D3915" s="12" t="s">
        <v>20</v>
      </c>
      <c r="E3915" s="13">
        <v>1.2679512525454673</v>
      </c>
      <c r="F3915" s="13">
        <v>0.76568409505970592</v>
      </c>
      <c r="G3915" s="13">
        <v>0.71802130493797656</v>
      </c>
      <c r="H3915" s="13">
        <v>0.80339231203546879</v>
      </c>
      <c r="I3915" s="13">
        <v>0</v>
      </c>
      <c r="J3915" s="13">
        <v>0</v>
      </c>
      <c r="K3915" s="13">
        <v>0</v>
      </c>
      <c r="L3915" s="13">
        <v>0</v>
      </c>
      <c r="M3915" s="13">
        <v>0</v>
      </c>
      <c r="N3915" s="13"/>
      <c r="O3915" s="13"/>
    </row>
    <row r="3916" spans="1:15" x14ac:dyDescent="0.35">
      <c r="A3916" s="12" t="str">
        <f t="shared" si="61"/>
        <v>CONSUMO PER CAPITA (kg ó litros por individuo)Tinto de VeranoHOMBRE</v>
      </c>
      <c r="B3916" s="12" t="s">
        <v>120</v>
      </c>
      <c r="C3916" s="12" t="s">
        <v>139</v>
      </c>
      <c r="D3916" s="12" t="s">
        <v>21</v>
      </c>
      <c r="E3916" s="13">
        <v>0.99504552263141866</v>
      </c>
      <c r="F3916" s="13">
        <v>0.6158650208587424</v>
      </c>
      <c r="G3916" s="13">
        <v>0.81692729698650657</v>
      </c>
      <c r="H3916" s="13">
        <v>0.91303873509932798</v>
      </c>
      <c r="I3916" s="13">
        <v>0</v>
      </c>
      <c r="J3916" s="13">
        <v>0</v>
      </c>
      <c r="K3916" s="13">
        <v>0</v>
      </c>
      <c r="L3916" s="13">
        <v>0</v>
      </c>
      <c r="M3916" s="13">
        <v>0</v>
      </c>
      <c r="N3916" s="13"/>
      <c r="O3916" s="13"/>
    </row>
    <row r="3917" spans="1:15" x14ac:dyDescent="0.35">
      <c r="A3917" s="12" t="str">
        <f t="shared" si="61"/>
        <v>CONSUMO PER CAPITA (kg ó litros por individuo)Tinto de VeranoMUJER</v>
      </c>
      <c r="B3917" s="12" t="s">
        <v>120</v>
      </c>
      <c r="C3917" s="12" t="s">
        <v>139</v>
      </c>
      <c r="D3917" s="12" t="s">
        <v>22</v>
      </c>
      <c r="E3917" s="13">
        <v>1.0637356213932077</v>
      </c>
      <c r="F3917" s="13">
        <v>0.66410034551312291</v>
      </c>
      <c r="G3917" s="13">
        <v>0.79303654974042848</v>
      </c>
      <c r="H3917" s="13">
        <v>0.91312956495067021</v>
      </c>
      <c r="I3917" s="13">
        <v>0</v>
      </c>
      <c r="J3917" s="13">
        <v>0</v>
      </c>
      <c r="K3917" s="13">
        <v>0</v>
      </c>
      <c r="L3917" s="13">
        <v>0</v>
      </c>
      <c r="M3917" s="13">
        <v>0</v>
      </c>
      <c r="N3917" s="13"/>
      <c r="O3917" s="13"/>
    </row>
    <row r="3918" spans="1:15" x14ac:dyDescent="0.35">
      <c r="A3918" s="12" t="str">
        <f t="shared" si="61"/>
        <v>CONSUMO PER CAPITA (kg ó litros por individuo)Sangria de VinoT.ESPAÑA</v>
      </c>
      <c r="B3918" s="12" t="s">
        <v>120</v>
      </c>
      <c r="C3918" s="12" t="s">
        <v>140</v>
      </c>
      <c r="D3918" s="12" t="s">
        <v>36</v>
      </c>
      <c r="E3918" s="13">
        <v>0.15163250474677351</v>
      </c>
      <c r="F3918" s="13">
        <v>6.4553082156862576E-2</v>
      </c>
      <c r="G3918" s="13">
        <v>9.1959551910740012E-2</v>
      </c>
      <c r="H3918" s="13">
        <v>0.14251151048247876</v>
      </c>
      <c r="I3918" s="13">
        <v>0</v>
      </c>
      <c r="J3918" s="13">
        <v>0</v>
      </c>
      <c r="K3918" s="13">
        <v>0</v>
      </c>
      <c r="L3918" s="13">
        <v>0</v>
      </c>
      <c r="M3918" s="13">
        <v>0</v>
      </c>
      <c r="N3918" s="13"/>
      <c r="O3918" s="13"/>
    </row>
    <row r="3919" spans="1:15" x14ac:dyDescent="0.35">
      <c r="A3919" s="12" t="str">
        <f t="shared" si="61"/>
        <v>CONSUMO PER CAPITA (kg ó litros por individuo)Sangria de VinoBCN AM</v>
      </c>
      <c r="B3919" s="12" t="s">
        <v>120</v>
      </c>
      <c r="C3919" s="12" t="s">
        <v>140</v>
      </c>
      <c r="D3919" s="12" t="s">
        <v>1</v>
      </c>
      <c r="E3919" s="13">
        <v>0.22264472908950525</v>
      </c>
      <c r="F3919" s="13">
        <v>9.2529965527174546E-2</v>
      </c>
      <c r="G3919" s="13">
        <v>0.16895924160383369</v>
      </c>
      <c r="H3919" s="13">
        <v>0.16182025300925293</v>
      </c>
      <c r="I3919" s="13">
        <v>0</v>
      </c>
      <c r="J3919" s="13">
        <v>0</v>
      </c>
      <c r="K3919" s="13">
        <v>0</v>
      </c>
      <c r="L3919" s="13">
        <v>0</v>
      </c>
      <c r="M3919" s="13">
        <v>0</v>
      </c>
      <c r="N3919" s="13"/>
      <c r="O3919" s="13"/>
    </row>
    <row r="3920" spans="1:15" x14ac:dyDescent="0.35">
      <c r="A3920" s="12" t="str">
        <f t="shared" si="61"/>
        <v>CONSUMO PER CAPITA (kg ó litros por individuo)Sangria de VinoREST.CAT ARAGON</v>
      </c>
      <c r="B3920" s="12" t="s">
        <v>120</v>
      </c>
      <c r="C3920" s="12" t="s">
        <v>140</v>
      </c>
      <c r="D3920" s="12" t="s">
        <v>2</v>
      </c>
      <c r="E3920" s="13">
        <v>0.26870832922853416</v>
      </c>
      <c r="F3920" s="13">
        <v>0.12072898569312251</v>
      </c>
      <c r="G3920" s="13">
        <v>0.11582688794712286</v>
      </c>
      <c r="H3920" s="13">
        <v>0.1620160830788239</v>
      </c>
      <c r="I3920" s="13">
        <v>0</v>
      </c>
      <c r="J3920" s="13">
        <v>0</v>
      </c>
      <c r="K3920" s="13">
        <v>0</v>
      </c>
      <c r="L3920" s="13">
        <v>0</v>
      </c>
      <c r="M3920" s="13">
        <v>0</v>
      </c>
      <c r="N3920" s="13"/>
      <c r="O3920" s="13"/>
    </row>
    <row r="3921" spans="1:15" x14ac:dyDescent="0.35">
      <c r="A3921" s="12" t="str">
        <f t="shared" si="61"/>
        <v>CONSUMO PER CAPITA (kg ó litros por individuo)Sangria de VinoLEVANTE</v>
      </c>
      <c r="B3921" s="12" t="s">
        <v>120</v>
      </c>
      <c r="C3921" s="12" t="s">
        <v>140</v>
      </c>
      <c r="D3921" s="12" t="s">
        <v>3</v>
      </c>
      <c r="E3921" s="13">
        <v>0.22215950807395185</v>
      </c>
      <c r="F3921" s="13">
        <v>0.10700043003925126</v>
      </c>
      <c r="G3921" s="13">
        <v>0.17503688124078268</v>
      </c>
      <c r="H3921" s="13">
        <v>0.32592203880382659</v>
      </c>
      <c r="I3921" s="13">
        <v>0</v>
      </c>
      <c r="J3921" s="13">
        <v>0</v>
      </c>
      <c r="K3921" s="13">
        <v>0</v>
      </c>
      <c r="L3921" s="13">
        <v>0</v>
      </c>
      <c r="M3921" s="13">
        <v>0</v>
      </c>
      <c r="N3921" s="13"/>
      <c r="O3921" s="13"/>
    </row>
    <row r="3922" spans="1:15" x14ac:dyDescent="0.35">
      <c r="A3922" s="12" t="str">
        <f t="shared" si="61"/>
        <v>CONSUMO PER CAPITA (kg ó litros por individuo)Sangria de VinoANDALUCIA</v>
      </c>
      <c r="B3922" s="12" t="s">
        <v>120</v>
      </c>
      <c r="C3922" s="12" t="s">
        <v>140</v>
      </c>
      <c r="D3922" s="12" t="s">
        <v>4</v>
      </c>
      <c r="E3922" s="13">
        <v>8.2900351142519396E-2</v>
      </c>
      <c r="F3922" s="13">
        <v>3.8796903041834675E-2</v>
      </c>
      <c r="G3922" s="13">
        <v>3.3747901891409499E-2</v>
      </c>
      <c r="H3922" s="13">
        <v>4.6134611693418821E-2</v>
      </c>
      <c r="I3922" s="13">
        <v>0</v>
      </c>
      <c r="J3922" s="13">
        <v>0</v>
      </c>
      <c r="K3922" s="13">
        <v>0</v>
      </c>
      <c r="L3922" s="13">
        <v>0</v>
      </c>
      <c r="M3922" s="13">
        <v>0</v>
      </c>
      <c r="N3922" s="13"/>
      <c r="O3922" s="13"/>
    </row>
    <row r="3923" spans="1:15" x14ac:dyDescent="0.35">
      <c r="A3923" s="12" t="str">
        <f t="shared" si="61"/>
        <v>CONSUMO PER CAPITA (kg ó litros por individuo)Sangria de VinoMDD AM</v>
      </c>
      <c r="B3923" s="12" t="s">
        <v>120</v>
      </c>
      <c r="C3923" s="12" t="s">
        <v>140</v>
      </c>
      <c r="D3923" s="12" t="s">
        <v>5</v>
      </c>
      <c r="E3923" s="13">
        <v>0.11414347944807041</v>
      </c>
      <c r="F3923" s="13">
        <v>2.6041298151439997E-2</v>
      </c>
      <c r="G3923" s="13">
        <v>7.4076240570393442E-2</v>
      </c>
      <c r="H3923" s="13">
        <v>0.10535050708128497</v>
      </c>
      <c r="I3923" s="13">
        <v>0</v>
      </c>
      <c r="J3923" s="13">
        <v>0</v>
      </c>
      <c r="K3923" s="13">
        <v>0</v>
      </c>
      <c r="L3923" s="13">
        <v>0</v>
      </c>
      <c r="M3923" s="13">
        <v>0</v>
      </c>
      <c r="N3923" s="13"/>
      <c r="O3923" s="13"/>
    </row>
    <row r="3924" spans="1:15" x14ac:dyDescent="0.35">
      <c r="A3924" s="12" t="str">
        <f t="shared" si="61"/>
        <v>CONSUMO PER CAPITA (kg ó litros por individuo)Sangria de VinoRTO CENTRO</v>
      </c>
      <c r="B3924" s="12" t="s">
        <v>120</v>
      </c>
      <c r="C3924" s="12" t="s">
        <v>140</v>
      </c>
      <c r="D3924" s="12" t="s">
        <v>6</v>
      </c>
      <c r="E3924" s="13">
        <v>0.10186943938920598</v>
      </c>
      <c r="F3924" s="13">
        <v>5.4552461729045203E-2</v>
      </c>
      <c r="G3924" s="13">
        <v>5.0807446288812057E-2</v>
      </c>
      <c r="H3924" s="13">
        <v>9.7307567766507577E-2</v>
      </c>
      <c r="I3924" s="13">
        <v>0</v>
      </c>
      <c r="J3924" s="13">
        <v>0</v>
      </c>
      <c r="K3924" s="13">
        <v>0</v>
      </c>
      <c r="L3924" s="13">
        <v>0</v>
      </c>
      <c r="M3924" s="13">
        <v>0</v>
      </c>
      <c r="N3924" s="13"/>
      <c r="O3924" s="13"/>
    </row>
    <row r="3925" spans="1:15" x14ac:dyDescent="0.35">
      <c r="A3925" s="12" t="str">
        <f t="shared" si="61"/>
        <v>CONSUMO PER CAPITA (kg ó litros por individuo)Sangria de VinoNORTE-CENTRO</v>
      </c>
      <c r="B3925" s="12" t="s">
        <v>120</v>
      </c>
      <c r="C3925" s="12" t="s">
        <v>140</v>
      </c>
      <c r="D3925" s="12" t="s">
        <v>7</v>
      </c>
      <c r="E3925" s="13">
        <v>5.7599088553805862E-2</v>
      </c>
      <c r="F3925" s="13">
        <v>2.4273892402867727E-2</v>
      </c>
      <c r="G3925" s="13">
        <v>6.2509442336458484E-2</v>
      </c>
      <c r="H3925" s="13">
        <v>0.12019033406677768</v>
      </c>
      <c r="I3925" s="13">
        <v>0</v>
      </c>
      <c r="J3925" s="13">
        <v>0</v>
      </c>
      <c r="K3925" s="13">
        <v>0</v>
      </c>
      <c r="L3925" s="13">
        <v>0</v>
      </c>
      <c r="M3925" s="13">
        <v>0</v>
      </c>
      <c r="N3925" s="13"/>
      <c r="O3925" s="13"/>
    </row>
    <row r="3926" spans="1:15" x14ac:dyDescent="0.35">
      <c r="A3926" s="12" t="str">
        <f t="shared" si="61"/>
        <v>CONSUMO PER CAPITA (kg ó litros por individuo)Sangria de VinoNOROESTE</v>
      </c>
      <c r="B3926" s="12" t="s">
        <v>120</v>
      </c>
      <c r="C3926" s="12" t="s">
        <v>140</v>
      </c>
      <c r="D3926" s="12" t="s">
        <v>8</v>
      </c>
      <c r="E3926" s="13">
        <v>0.15378872093241888</v>
      </c>
      <c r="F3926" s="13">
        <v>5.1471808086111341E-2</v>
      </c>
      <c r="G3926" s="13">
        <v>6.8222206199855126E-2</v>
      </c>
      <c r="H3926" s="13">
        <v>0.12479744043921134</v>
      </c>
      <c r="I3926" s="13">
        <v>0</v>
      </c>
      <c r="J3926" s="13">
        <v>0</v>
      </c>
      <c r="K3926" s="13">
        <v>0</v>
      </c>
      <c r="L3926" s="13">
        <v>0</v>
      </c>
      <c r="M3926" s="13">
        <v>0</v>
      </c>
      <c r="N3926" s="13"/>
      <c r="O3926" s="13"/>
    </row>
    <row r="3927" spans="1:15" x14ac:dyDescent="0.35">
      <c r="A3927" s="12" t="str">
        <f t="shared" si="61"/>
        <v>CONSUMO PER CAPITA (kg ó litros por individuo)Sangria de Vino&lt;2MIL</v>
      </c>
      <c r="B3927" s="12" t="s">
        <v>120</v>
      </c>
      <c r="C3927" s="12" t="s">
        <v>140</v>
      </c>
      <c r="D3927" s="12" t="s">
        <v>9</v>
      </c>
      <c r="E3927" s="13">
        <v>0.2611522502679085</v>
      </c>
      <c r="F3927" s="13">
        <v>0.12313446096535384</v>
      </c>
      <c r="G3927" s="13">
        <v>0.13778695350404344</v>
      </c>
      <c r="H3927" s="13">
        <v>0.2031842865029356</v>
      </c>
      <c r="I3927" s="13">
        <v>0</v>
      </c>
      <c r="J3927" s="13">
        <v>0</v>
      </c>
      <c r="K3927" s="13">
        <v>0</v>
      </c>
      <c r="L3927" s="13">
        <v>0</v>
      </c>
      <c r="M3927" s="13">
        <v>0</v>
      </c>
      <c r="N3927" s="13"/>
      <c r="O3927" s="13"/>
    </row>
    <row r="3928" spans="1:15" x14ac:dyDescent="0.35">
      <c r="A3928" s="12" t="str">
        <f t="shared" si="61"/>
        <v>CONSUMO PER CAPITA (kg ó litros por individuo)Sangria de Vino2-5MIL</v>
      </c>
      <c r="B3928" s="12" t="s">
        <v>120</v>
      </c>
      <c r="C3928" s="12" t="s">
        <v>140</v>
      </c>
      <c r="D3928" s="12" t="s">
        <v>10</v>
      </c>
      <c r="E3928" s="13">
        <v>0.1722884490402827</v>
      </c>
      <c r="F3928" s="13">
        <v>5.3334283688477001E-2</v>
      </c>
      <c r="G3928" s="13">
        <v>0.2146149605555325</v>
      </c>
      <c r="H3928" s="13">
        <v>0.52290284421915278</v>
      </c>
      <c r="I3928" s="13">
        <v>0</v>
      </c>
      <c r="J3928" s="13">
        <v>0</v>
      </c>
      <c r="K3928" s="13">
        <v>0</v>
      </c>
      <c r="L3928" s="13">
        <v>0</v>
      </c>
      <c r="M3928" s="13">
        <v>0</v>
      </c>
      <c r="N3928" s="13"/>
      <c r="O3928" s="13"/>
    </row>
    <row r="3929" spans="1:15" x14ac:dyDescent="0.35">
      <c r="A3929" s="12" t="str">
        <f t="shared" si="61"/>
        <v>CONSUMO PER CAPITA (kg ó litros por individuo)Sangria de Vino5-10MIL</v>
      </c>
      <c r="B3929" s="12" t="s">
        <v>120</v>
      </c>
      <c r="C3929" s="12" t="s">
        <v>140</v>
      </c>
      <c r="D3929" s="12" t="s">
        <v>11</v>
      </c>
      <c r="E3929" s="13">
        <v>0.16625310184392567</v>
      </c>
      <c r="F3929" s="13">
        <v>9.6517967074744263E-2</v>
      </c>
      <c r="G3929" s="13">
        <v>7.0269667704590519E-2</v>
      </c>
      <c r="H3929" s="13">
        <v>6.3863603592214782E-2</v>
      </c>
      <c r="I3929" s="13">
        <v>0</v>
      </c>
      <c r="J3929" s="13">
        <v>0</v>
      </c>
      <c r="K3929" s="13">
        <v>0</v>
      </c>
      <c r="L3929" s="13">
        <v>0</v>
      </c>
      <c r="M3929" s="13">
        <v>0</v>
      </c>
      <c r="N3929" s="13"/>
      <c r="O3929" s="13"/>
    </row>
    <row r="3930" spans="1:15" x14ac:dyDescent="0.35">
      <c r="A3930" s="12" t="str">
        <f t="shared" si="61"/>
        <v>CONSUMO PER CAPITA (kg ó litros por individuo)Sangria de Vino10-30MIL</v>
      </c>
      <c r="B3930" s="12" t="s">
        <v>120</v>
      </c>
      <c r="C3930" s="12" t="s">
        <v>140</v>
      </c>
      <c r="D3930" s="12" t="s">
        <v>12</v>
      </c>
      <c r="E3930" s="13">
        <v>0.13396956642219232</v>
      </c>
      <c r="F3930" s="13">
        <v>3.3265328075021021E-2</v>
      </c>
      <c r="G3930" s="13">
        <v>9.065711860386079E-2</v>
      </c>
      <c r="H3930" s="13">
        <v>7.7099721231232016E-2</v>
      </c>
      <c r="I3930" s="13">
        <v>0</v>
      </c>
      <c r="J3930" s="13">
        <v>0</v>
      </c>
      <c r="K3930" s="13">
        <v>0</v>
      </c>
      <c r="L3930" s="13">
        <v>0</v>
      </c>
      <c r="M3930" s="13">
        <v>0</v>
      </c>
      <c r="N3930" s="13"/>
      <c r="O3930" s="13"/>
    </row>
    <row r="3931" spans="1:15" x14ac:dyDescent="0.35">
      <c r="A3931" s="12" t="str">
        <f t="shared" si="61"/>
        <v>CONSUMO PER CAPITA (kg ó litros por individuo)Sangria de Vino30-100MIL</v>
      </c>
      <c r="B3931" s="12" t="s">
        <v>120</v>
      </c>
      <c r="C3931" s="12" t="s">
        <v>140</v>
      </c>
      <c r="D3931" s="12" t="s">
        <v>13</v>
      </c>
      <c r="E3931" s="13">
        <v>0.19009323392318406</v>
      </c>
      <c r="F3931" s="13">
        <v>6.3149020248854965E-2</v>
      </c>
      <c r="G3931" s="13">
        <v>6.76022223231382E-2</v>
      </c>
      <c r="H3931" s="13">
        <v>0.13518421246271956</v>
      </c>
      <c r="I3931" s="13">
        <v>0</v>
      </c>
      <c r="J3931" s="13">
        <v>0</v>
      </c>
      <c r="K3931" s="13">
        <v>0</v>
      </c>
      <c r="L3931" s="13">
        <v>0</v>
      </c>
      <c r="M3931" s="13">
        <v>0</v>
      </c>
      <c r="N3931" s="13"/>
      <c r="O3931" s="13"/>
    </row>
    <row r="3932" spans="1:15" x14ac:dyDescent="0.35">
      <c r="A3932" s="12" t="str">
        <f t="shared" si="61"/>
        <v>CONSUMO PER CAPITA (kg ó litros por individuo)Sangria de Vino100-200MIL</v>
      </c>
      <c r="B3932" s="12" t="s">
        <v>120</v>
      </c>
      <c r="C3932" s="12" t="s">
        <v>140</v>
      </c>
      <c r="D3932" s="12" t="s">
        <v>14</v>
      </c>
      <c r="E3932" s="13">
        <v>0.12056091437589954</v>
      </c>
      <c r="F3932" s="13">
        <v>4.8599773657325263E-2</v>
      </c>
      <c r="G3932" s="13">
        <v>5.7997623292355631E-2</v>
      </c>
      <c r="H3932" s="13">
        <v>0.13620651116101629</v>
      </c>
      <c r="I3932" s="13">
        <v>0</v>
      </c>
      <c r="J3932" s="13">
        <v>0</v>
      </c>
      <c r="K3932" s="13">
        <v>0</v>
      </c>
      <c r="L3932" s="13">
        <v>0</v>
      </c>
      <c r="M3932" s="13">
        <v>0</v>
      </c>
      <c r="N3932" s="13"/>
      <c r="O3932" s="13"/>
    </row>
    <row r="3933" spans="1:15" x14ac:dyDescent="0.35">
      <c r="A3933" s="12" t="str">
        <f t="shared" si="61"/>
        <v>CONSUMO PER CAPITA (kg ó litros por individuo)Sangria de Vino200-500MIL</v>
      </c>
      <c r="B3933" s="12" t="s">
        <v>120</v>
      </c>
      <c r="C3933" s="12" t="s">
        <v>140</v>
      </c>
      <c r="D3933" s="12" t="s">
        <v>15</v>
      </c>
      <c r="E3933" s="13">
        <v>0.1564028576602286</v>
      </c>
      <c r="F3933" s="13">
        <v>0.11526135351255687</v>
      </c>
      <c r="G3933" s="13">
        <v>0.12772092199042312</v>
      </c>
      <c r="H3933" s="13">
        <v>0.11403297682979766</v>
      </c>
      <c r="I3933" s="13">
        <v>0</v>
      </c>
      <c r="J3933" s="13">
        <v>0</v>
      </c>
      <c r="K3933" s="13">
        <v>0</v>
      </c>
      <c r="L3933" s="13">
        <v>0</v>
      </c>
      <c r="M3933" s="13">
        <v>0</v>
      </c>
      <c r="N3933" s="13"/>
      <c r="O3933" s="13"/>
    </row>
    <row r="3934" spans="1:15" x14ac:dyDescent="0.35">
      <c r="A3934" s="12" t="str">
        <f t="shared" si="61"/>
        <v>CONSUMO PER CAPITA (kg ó litros por individuo)Sangria de Vino&gt;500MIL</v>
      </c>
      <c r="B3934" s="12" t="s">
        <v>120</v>
      </c>
      <c r="C3934" s="12" t="s">
        <v>140</v>
      </c>
      <c r="D3934" s="12" t="s">
        <v>16</v>
      </c>
      <c r="E3934" s="13">
        <v>8.7916067722624447E-2</v>
      </c>
      <c r="F3934" s="13">
        <v>4.1872099440952437E-2</v>
      </c>
      <c r="G3934" s="13">
        <v>6.2317490941350862E-2</v>
      </c>
      <c r="H3934" s="13">
        <v>0.11269566300808935</v>
      </c>
      <c r="I3934" s="13">
        <v>0</v>
      </c>
      <c r="J3934" s="13">
        <v>0</v>
      </c>
      <c r="K3934" s="13">
        <v>0</v>
      </c>
      <c r="L3934" s="13">
        <v>0</v>
      </c>
      <c r="M3934" s="13">
        <v>0</v>
      </c>
      <c r="N3934" s="13"/>
      <c r="O3934" s="13"/>
    </row>
    <row r="3935" spans="1:15" x14ac:dyDescent="0.35">
      <c r="A3935" s="12" t="str">
        <f t="shared" si="61"/>
        <v>CONSUMO PER CAPITA (kg ó litros por individuo)Sangria de VinoDE 15 A 19 AÑOS</v>
      </c>
      <c r="B3935" s="12" t="s">
        <v>120</v>
      </c>
      <c r="C3935" s="12" t="s">
        <v>140</v>
      </c>
      <c r="D3935" s="12" t="s">
        <v>39</v>
      </c>
      <c r="E3935" s="13">
        <v>0.1301971528542144</v>
      </c>
      <c r="F3935" s="13">
        <v>5.1256479600462956E-3</v>
      </c>
      <c r="G3935" s="13">
        <v>1.9783360110421824E-2</v>
      </c>
      <c r="H3935" s="13">
        <v>2.2732967988766766E-2</v>
      </c>
      <c r="I3935" s="13">
        <v>0</v>
      </c>
      <c r="J3935" s="13">
        <v>0</v>
      </c>
      <c r="K3935" s="13">
        <v>0</v>
      </c>
      <c r="L3935" s="13">
        <v>0</v>
      </c>
      <c r="M3935" s="13">
        <v>0</v>
      </c>
      <c r="N3935" s="13"/>
      <c r="O3935" s="13"/>
    </row>
    <row r="3936" spans="1:15" x14ac:dyDescent="0.35">
      <c r="A3936" s="12" t="str">
        <f t="shared" si="61"/>
        <v>CONSUMO PER CAPITA (kg ó litros por individuo)Sangria de VinoDE 20 A 24 AÑOS</v>
      </c>
      <c r="B3936" s="12" t="s">
        <v>120</v>
      </c>
      <c r="C3936" s="12" t="s">
        <v>140</v>
      </c>
      <c r="D3936" s="12" t="s">
        <v>40</v>
      </c>
      <c r="E3936" s="13">
        <v>0.12275399872980444</v>
      </c>
      <c r="F3936" s="13">
        <v>4.2862172723666721E-2</v>
      </c>
      <c r="G3936" s="13">
        <v>8.8725860452113503E-2</v>
      </c>
      <c r="H3936" s="13">
        <v>5.8424124134256891E-2</v>
      </c>
      <c r="I3936" s="13">
        <v>0</v>
      </c>
      <c r="J3936" s="13">
        <v>0</v>
      </c>
      <c r="K3936" s="13">
        <v>0</v>
      </c>
      <c r="L3936" s="13">
        <v>0</v>
      </c>
      <c r="M3936" s="13">
        <v>0</v>
      </c>
      <c r="N3936" s="13"/>
      <c r="O3936" s="13"/>
    </row>
    <row r="3937" spans="1:15" x14ac:dyDescent="0.35">
      <c r="A3937" s="12" t="str">
        <f t="shared" si="61"/>
        <v>CONSUMO PER CAPITA (kg ó litros por individuo)Sangria de VinoDE 25 A 34 AÑOS</v>
      </c>
      <c r="B3937" s="12" t="s">
        <v>120</v>
      </c>
      <c r="C3937" s="12" t="s">
        <v>140</v>
      </c>
      <c r="D3937" s="12" t="s">
        <v>41</v>
      </c>
      <c r="E3937" s="13">
        <v>0.16541396597662467</v>
      </c>
      <c r="F3937" s="13">
        <v>7.0160552437909293E-2</v>
      </c>
      <c r="G3937" s="13">
        <v>6.8134431623820893E-2</v>
      </c>
      <c r="H3937" s="13">
        <v>6.8813142436646491E-2</v>
      </c>
      <c r="I3937" s="13">
        <v>0</v>
      </c>
      <c r="J3937" s="13">
        <v>0</v>
      </c>
      <c r="K3937" s="13">
        <v>0</v>
      </c>
      <c r="L3937" s="13">
        <v>0</v>
      </c>
      <c r="M3937" s="13">
        <v>0</v>
      </c>
      <c r="N3937" s="13"/>
      <c r="O3937" s="13"/>
    </row>
    <row r="3938" spans="1:15" x14ac:dyDescent="0.35">
      <c r="A3938" s="12" t="str">
        <f t="shared" si="61"/>
        <v>CONSUMO PER CAPITA (kg ó litros por individuo)Sangria de VinoDE 35 A 49 AÑOS</v>
      </c>
      <c r="B3938" s="12" t="s">
        <v>120</v>
      </c>
      <c r="C3938" s="12" t="s">
        <v>140</v>
      </c>
      <c r="D3938" s="12" t="s">
        <v>42</v>
      </c>
      <c r="E3938" s="13">
        <v>0.12414119344184482</v>
      </c>
      <c r="F3938" s="13">
        <v>5.5094435603121328E-2</v>
      </c>
      <c r="G3938" s="13">
        <v>7.1727866299289816E-2</v>
      </c>
      <c r="H3938" s="13">
        <v>0.1097190363570287</v>
      </c>
      <c r="I3938" s="13">
        <v>0</v>
      </c>
      <c r="J3938" s="13">
        <v>0</v>
      </c>
      <c r="K3938" s="13">
        <v>0</v>
      </c>
      <c r="L3938" s="13">
        <v>0</v>
      </c>
      <c r="M3938" s="13">
        <v>0</v>
      </c>
      <c r="N3938" s="13"/>
      <c r="O3938" s="13"/>
    </row>
    <row r="3939" spans="1:15" x14ac:dyDescent="0.35">
      <c r="A3939" s="12" t="str">
        <f t="shared" si="61"/>
        <v>CONSUMO PER CAPITA (kg ó litros por individuo)Sangria de VinoDE 50 A 59 AÑOS</v>
      </c>
      <c r="B3939" s="12" t="s">
        <v>120</v>
      </c>
      <c r="C3939" s="12" t="s">
        <v>140</v>
      </c>
      <c r="D3939" s="12" t="s">
        <v>43</v>
      </c>
      <c r="E3939" s="13">
        <v>0.18801529792787122</v>
      </c>
      <c r="F3939" s="13">
        <v>6.765837565600849E-2</v>
      </c>
      <c r="G3939" s="13">
        <v>0.13537779010734188</v>
      </c>
      <c r="H3939" s="13">
        <v>0.15046419444368</v>
      </c>
      <c r="I3939" s="13">
        <v>0</v>
      </c>
      <c r="J3939" s="13">
        <v>0</v>
      </c>
      <c r="K3939" s="13">
        <v>0</v>
      </c>
      <c r="L3939" s="13">
        <v>0</v>
      </c>
      <c r="M3939" s="13">
        <v>0</v>
      </c>
      <c r="N3939" s="13"/>
      <c r="O3939" s="13"/>
    </row>
    <row r="3940" spans="1:15" x14ac:dyDescent="0.35">
      <c r="A3940" s="12" t="str">
        <f t="shared" si="61"/>
        <v>CONSUMO PER CAPITA (kg ó litros por individuo)Sangria de VinoDE 60 A 75 AÑOS</v>
      </c>
      <c r="B3940" s="12" t="s">
        <v>120</v>
      </c>
      <c r="C3940" s="12" t="s">
        <v>140</v>
      </c>
      <c r="D3940" s="12" t="s">
        <v>44</v>
      </c>
      <c r="E3940" s="13">
        <v>0.16430033187401347</v>
      </c>
      <c r="F3940" s="13">
        <v>9.5225940845105661E-2</v>
      </c>
      <c r="G3940" s="13">
        <v>0.11892833205060911</v>
      </c>
      <c r="H3940" s="13">
        <v>0.28345735367891362</v>
      </c>
      <c r="I3940" s="13">
        <v>0</v>
      </c>
      <c r="J3940" s="13">
        <v>0</v>
      </c>
      <c r="K3940" s="13">
        <v>0</v>
      </c>
      <c r="L3940" s="13">
        <v>0</v>
      </c>
      <c r="M3940" s="13">
        <v>0</v>
      </c>
      <c r="N3940" s="13"/>
      <c r="O3940" s="13"/>
    </row>
    <row r="3941" spans="1:15" x14ac:dyDescent="0.35">
      <c r="A3941" s="12" t="str">
        <f t="shared" si="61"/>
        <v>CONSUMO PER CAPITA (kg ó litros por individuo)Sangria de VinoALTA Y MEDIA ALTA</v>
      </c>
      <c r="B3941" s="12" t="s">
        <v>120</v>
      </c>
      <c r="C3941" s="12" t="s">
        <v>140</v>
      </c>
      <c r="D3941" s="12" t="s">
        <v>17</v>
      </c>
      <c r="E3941" s="13">
        <v>0.12484212508927015</v>
      </c>
      <c r="F3941" s="13">
        <v>5.5788790514990194E-2</v>
      </c>
      <c r="G3941" s="13">
        <v>0.10083859751685356</v>
      </c>
      <c r="H3941" s="13">
        <v>0.14184833205697447</v>
      </c>
      <c r="I3941" s="13">
        <v>0</v>
      </c>
      <c r="J3941" s="13">
        <v>0</v>
      </c>
      <c r="K3941" s="13">
        <v>0</v>
      </c>
      <c r="L3941" s="13">
        <v>0</v>
      </c>
      <c r="M3941" s="13">
        <v>0</v>
      </c>
      <c r="N3941" s="13"/>
      <c r="O3941" s="13"/>
    </row>
    <row r="3942" spans="1:15" x14ac:dyDescent="0.35">
      <c r="A3942" s="12" t="str">
        <f t="shared" si="61"/>
        <v>CONSUMO PER CAPITA (kg ó litros por individuo)Sangria de VinoMEDIA</v>
      </c>
      <c r="B3942" s="12" t="s">
        <v>120</v>
      </c>
      <c r="C3942" s="12" t="s">
        <v>140</v>
      </c>
      <c r="D3942" s="12" t="s">
        <v>18</v>
      </c>
      <c r="E3942" s="13">
        <v>0.17964667787861258</v>
      </c>
      <c r="F3942" s="13">
        <v>8.5050547289530404E-2</v>
      </c>
      <c r="G3942" s="13">
        <v>7.5939283568842747E-2</v>
      </c>
      <c r="H3942" s="13">
        <v>0.10591914625796429</v>
      </c>
      <c r="I3942" s="13">
        <v>0</v>
      </c>
      <c r="J3942" s="13">
        <v>0</v>
      </c>
      <c r="K3942" s="13">
        <v>0</v>
      </c>
      <c r="L3942" s="13">
        <v>0</v>
      </c>
      <c r="M3942" s="13">
        <v>0</v>
      </c>
      <c r="N3942" s="13"/>
      <c r="O3942" s="13"/>
    </row>
    <row r="3943" spans="1:15" x14ac:dyDescent="0.35">
      <c r="A3943" s="12" t="str">
        <f t="shared" si="61"/>
        <v>CONSUMO PER CAPITA (kg ó litros por individuo)Sangria de VinoMEDIA BAJA</v>
      </c>
      <c r="B3943" s="12" t="s">
        <v>120</v>
      </c>
      <c r="C3943" s="12" t="s">
        <v>140</v>
      </c>
      <c r="D3943" s="12" t="s">
        <v>19</v>
      </c>
      <c r="E3943" s="13">
        <v>9.5174234365458646E-2</v>
      </c>
      <c r="F3943" s="13">
        <v>3.6637264249682638E-2</v>
      </c>
      <c r="G3943" s="13">
        <v>7.2278105843216478E-2</v>
      </c>
      <c r="H3943" s="13">
        <v>0.1114412542561581</v>
      </c>
      <c r="I3943" s="13">
        <v>0</v>
      </c>
      <c r="J3943" s="13">
        <v>0</v>
      </c>
      <c r="K3943" s="13">
        <v>0</v>
      </c>
      <c r="L3943" s="13">
        <v>0</v>
      </c>
      <c r="M3943" s="13">
        <v>0</v>
      </c>
      <c r="N3943" s="13"/>
      <c r="O3943" s="13"/>
    </row>
    <row r="3944" spans="1:15" x14ac:dyDescent="0.35">
      <c r="A3944" s="12" t="str">
        <f t="shared" si="61"/>
        <v>CONSUMO PER CAPITA (kg ó litros por individuo)Sangria de VinoBAJA</v>
      </c>
      <c r="B3944" s="12" t="s">
        <v>120</v>
      </c>
      <c r="C3944" s="12" t="s">
        <v>140</v>
      </c>
      <c r="D3944" s="12" t="s">
        <v>20</v>
      </c>
      <c r="E3944" s="13">
        <v>0.2111154968412666</v>
      </c>
      <c r="F3944" s="13">
        <v>7.7603384195437664E-2</v>
      </c>
      <c r="G3944" s="13">
        <v>0.13624456894478268</v>
      </c>
      <c r="H3944" s="13">
        <v>0.24780624924268319</v>
      </c>
      <c r="I3944" s="13">
        <v>0</v>
      </c>
      <c r="J3944" s="13">
        <v>0</v>
      </c>
      <c r="K3944" s="13">
        <v>0</v>
      </c>
      <c r="L3944" s="13">
        <v>0</v>
      </c>
      <c r="M3944" s="13">
        <v>0</v>
      </c>
      <c r="N3944" s="13"/>
      <c r="O3944" s="13"/>
    </row>
    <row r="3945" spans="1:15" x14ac:dyDescent="0.35">
      <c r="A3945" s="12" t="str">
        <f t="shared" si="61"/>
        <v>CONSUMO PER CAPITA (kg ó litros por individuo)Sangria de VinoHOMBRE</v>
      </c>
      <c r="B3945" s="12" t="s">
        <v>120</v>
      </c>
      <c r="C3945" s="12" t="s">
        <v>140</v>
      </c>
      <c r="D3945" s="12" t="s">
        <v>21</v>
      </c>
      <c r="E3945" s="13">
        <v>0.1653839259030358</v>
      </c>
      <c r="F3945" s="13">
        <v>6.8782975074030819E-2</v>
      </c>
      <c r="G3945" s="13">
        <v>8.1080694163239597E-2</v>
      </c>
      <c r="H3945" s="13">
        <v>0.10452937655918756</v>
      </c>
      <c r="I3945" s="13">
        <v>0</v>
      </c>
      <c r="J3945" s="13">
        <v>0</v>
      </c>
      <c r="K3945" s="13">
        <v>0</v>
      </c>
      <c r="L3945" s="13">
        <v>0</v>
      </c>
      <c r="M3945" s="13">
        <v>0</v>
      </c>
      <c r="N3945" s="13"/>
      <c r="O3945" s="13"/>
    </row>
    <row r="3946" spans="1:15" x14ac:dyDescent="0.35">
      <c r="A3946" s="12" t="str">
        <f t="shared" si="61"/>
        <v>CONSUMO PER CAPITA (kg ó litros por individuo)Sangria de VinoMUJER</v>
      </c>
      <c r="B3946" s="12" t="s">
        <v>120</v>
      </c>
      <c r="C3946" s="12" t="s">
        <v>140</v>
      </c>
      <c r="D3946" s="12" t="s">
        <v>22</v>
      </c>
      <c r="E3946" s="13">
        <v>0.13808705186479608</v>
      </c>
      <c r="F3946" s="13">
        <v>6.0393594791468476E-2</v>
      </c>
      <c r="G3946" s="13">
        <v>0.10267428343054502</v>
      </c>
      <c r="H3946" s="13">
        <v>0.17995104114210467</v>
      </c>
      <c r="I3946" s="13">
        <v>0</v>
      </c>
      <c r="J3946" s="13">
        <v>0</v>
      </c>
      <c r="K3946" s="13">
        <v>0</v>
      </c>
      <c r="L3946" s="13">
        <v>0</v>
      </c>
      <c r="M3946" s="13">
        <v>0</v>
      </c>
      <c r="N3946" s="13"/>
      <c r="O3946" s="13"/>
    </row>
    <row r="3947" spans="1:15" x14ac:dyDescent="0.35">
      <c r="A3947" s="12" t="str">
        <f t="shared" si="61"/>
        <v>CONSUMO PER CAPITA (kg ó litros por individuo)Sangria de CavaT.ESPAÑA</v>
      </c>
      <c r="B3947" s="12" t="s">
        <v>120</v>
      </c>
      <c r="C3947" s="12" t="s">
        <v>141</v>
      </c>
      <c r="D3947" s="12" t="s">
        <v>36</v>
      </c>
      <c r="E3947" s="13">
        <v>7.035602077570019E-2</v>
      </c>
      <c r="F3947" s="13">
        <v>2.7627492405527726E-2</v>
      </c>
      <c r="G3947" s="13">
        <v>5.4268385087871372E-2</v>
      </c>
      <c r="H3947" s="13">
        <v>7.1582713206329224E-2</v>
      </c>
      <c r="I3947" s="13">
        <v>0</v>
      </c>
      <c r="J3947" s="13">
        <v>0</v>
      </c>
      <c r="K3947" s="13">
        <v>0</v>
      </c>
      <c r="L3947" s="13">
        <v>0</v>
      </c>
      <c r="M3947" s="13">
        <v>0</v>
      </c>
      <c r="N3947" s="13"/>
      <c r="O3947" s="13"/>
    </row>
    <row r="3948" spans="1:15" x14ac:dyDescent="0.35">
      <c r="A3948" s="12" t="str">
        <f t="shared" si="61"/>
        <v>CONSUMO PER CAPITA (kg ó litros por individuo)Sangria de CavaBCN AM</v>
      </c>
      <c r="B3948" s="12" t="s">
        <v>120</v>
      </c>
      <c r="C3948" s="12" t="s">
        <v>141</v>
      </c>
      <c r="D3948" s="12" t="s">
        <v>1</v>
      </c>
      <c r="E3948" s="13">
        <v>0.30199113266512323</v>
      </c>
      <c r="F3948" s="13">
        <v>0.10036846697853517</v>
      </c>
      <c r="G3948" s="13">
        <v>0.21331838563143346</v>
      </c>
      <c r="H3948" s="13">
        <v>0.25753240311020809</v>
      </c>
      <c r="I3948" s="13">
        <v>0</v>
      </c>
      <c r="J3948" s="13">
        <v>0</v>
      </c>
      <c r="K3948" s="13">
        <v>0</v>
      </c>
      <c r="L3948" s="13">
        <v>0</v>
      </c>
      <c r="M3948" s="13">
        <v>0</v>
      </c>
      <c r="N3948" s="13"/>
      <c r="O3948" s="13"/>
    </row>
    <row r="3949" spans="1:15" x14ac:dyDescent="0.35">
      <c r="A3949" s="12" t="str">
        <f t="shared" si="61"/>
        <v>CONSUMO PER CAPITA (kg ó litros por individuo)Sangria de CavaREST.CAT ARAGON</v>
      </c>
      <c r="B3949" s="12" t="s">
        <v>120</v>
      </c>
      <c r="C3949" s="12" t="s">
        <v>141</v>
      </c>
      <c r="D3949" s="12" t="s">
        <v>2</v>
      </c>
      <c r="E3949" s="13">
        <v>0.13977031433792228</v>
      </c>
      <c r="F3949" s="13">
        <v>3.9298613584607588E-2</v>
      </c>
      <c r="G3949" s="13">
        <v>9.3179158126896797E-2</v>
      </c>
      <c r="H3949" s="13">
        <v>0.15810881229740317</v>
      </c>
      <c r="I3949" s="13">
        <v>0</v>
      </c>
      <c r="J3949" s="13">
        <v>0</v>
      </c>
      <c r="K3949" s="13">
        <v>0</v>
      </c>
      <c r="L3949" s="13">
        <v>0</v>
      </c>
      <c r="M3949" s="13">
        <v>0</v>
      </c>
      <c r="N3949" s="13"/>
      <c r="O3949" s="13"/>
    </row>
    <row r="3950" spans="1:15" x14ac:dyDescent="0.35">
      <c r="A3950" s="12" t="str">
        <f t="shared" si="61"/>
        <v>CONSUMO PER CAPITA (kg ó litros por individuo)Sangria de CavaLEVANTE</v>
      </c>
      <c r="B3950" s="12" t="s">
        <v>120</v>
      </c>
      <c r="C3950" s="12" t="s">
        <v>141</v>
      </c>
      <c r="D3950" s="12" t="s">
        <v>3</v>
      </c>
      <c r="E3950" s="13">
        <v>5.0563960460861423E-2</v>
      </c>
      <c r="F3950" s="13">
        <v>3.3632599076407969E-2</v>
      </c>
      <c r="G3950" s="13">
        <v>5.5654219398877471E-2</v>
      </c>
      <c r="H3950" s="13">
        <v>7.1548082614219216E-2</v>
      </c>
      <c r="I3950" s="13">
        <v>0</v>
      </c>
      <c r="J3950" s="13">
        <v>0</v>
      </c>
      <c r="K3950" s="13">
        <v>0</v>
      </c>
      <c r="L3950" s="13">
        <v>0</v>
      </c>
      <c r="M3950" s="13">
        <v>0</v>
      </c>
      <c r="N3950" s="13"/>
      <c r="O3950" s="13"/>
    </row>
    <row r="3951" spans="1:15" x14ac:dyDescent="0.35">
      <c r="A3951" s="12" t="str">
        <f t="shared" si="61"/>
        <v>CONSUMO PER CAPITA (kg ó litros por individuo)Sangria de CavaANDALUCIA</v>
      </c>
      <c r="B3951" s="12" t="s">
        <v>120</v>
      </c>
      <c r="C3951" s="12" t="s">
        <v>141</v>
      </c>
      <c r="D3951" s="12" t="s">
        <v>4</v>
      </c>
      <c r="E3951" s="13">
        <v>3.9609946654313832E-2</v>
      </c>
      <c r="F3951" s="13">
        <v>3.5748850289429872E-3</v>
      </c>
      <c r="G3951" s="13">
        <v>1.5318770599487516E-2</v>
      </c>
      <c r="H3951" s="13">
        <v>1.733594722571933E-2</v>
      </c>
      <c r="I3951" s="13">
        <v>0</v>
      </c>
      <c r="J3951" s="13">
        <v>0</v>
      </c>
      <c r="K3951" s="13">
        <v>0</v>
      </c>
      <c r="L3951" s="13">
        <v>0</v>
      </c>
      <c r="M3951" s="13">
        <v>0</v>
      </c>
      <c r="N3951" s="13"/>
      <c r="O3951" s="13"/>
    </row>
    <row r="3952" spans="1:15" x14ac:dyDescent="0.35">
      <c r="A3952" s="12" t="str">
        <f t="shared" si="61"/>
        <v>CONSUMO PER CAPITA (kg ó litros por individuo)Sangria de CavaMDD AM</v>
      </c>
      <c r="B3952" s="12" t="s">
        <v>120</v>
      </c>
      <c r="C3952" s="12" t="s">
        <v>141</v>
      </c>
      <c r="D3952" s="12" t="s">
        <v>5</v>
      </c>
      <c r="E3952" s="13">
        <v>2.6855891006884063E-2</v>
      </c>
      <c r="F3952" s="13">
        <v>8.9190936818658705E-3</v>
      </c>
      <c r="G3952" s="13">
        <v>1.9758291538255344E-2</v>
      </c>
      <c r="H3952" s="13">
        <v>2.8981480105230346E-2</v>
      </c>
      <c r="I3952" s="13">
        <v>0</v>
      </c>
      <c r="J3952" s="13">
        <v>0</v>
      </c>
      <c r="K3952" s="13">
        <v>0</v>
      </c>
      <c r="L3952" s="13">
        <v>0</v>
      </c>
      <c r="M3952" s="13">
        <v>0</v>
      </c>
      <c r="N3952" s="13"/>
      <c r="O3952" s="13"/>
    </row>
    <row r="3953" spans="1:15" x14ac:dyDescent="0.35">
      <c r="A3953" s="12" t="str">
        <f t="shared" si="61"/>
        <v>CONSUMO PER CAPITA (kg ó litros por individuo)Sangria de CavaRTO CENTRO</v>
      </c>
      <c r="B3953" s="12" t="s">
        <v>120</v>
      </c>
      <c r="C3953" s="12" t="s">
        <v>141</v>
      </c>
      <c r="D3953" s="12" t="s">
        <v>6</v>
      </c>
      <c r="E3953" s="13">
        <v>1.1378360638432346E-2</v>
      </c>
      <c r="F3953" s="13">
        <v>4.4701491824113933E-2</v>
      </c>
      <c r="G3953" s="13">
        <v>1.9770015561039668E-2</v>
      </c>
      <c r="H3953" s="13">
        <v>4.6969745351687207E-2</v>
      </c>
      <c r="I3953" s="13">
        <v>0</v>
      </c>
      <c r="J3953" s="13">
        <v>0</v>
      </c>
      <c r="K3953" s="13">
        <v>0</v>
      </c>
      <c r="L3953" s="13">
        <v>0</v>
      </c>
      <c r="M3953" s="13">
        <v>0</v>
      </c>
      <c r="N3953" s="13"/>
      <c r="O3953" s="13"/>
    </row>
    <row r="3954" spans="1:15" x14ac:dyDescent="0.35">
      <c r="A3954" s="12" t="str">
        <f t="shared" si="61"/>
        <v>CONSUMO PER CAPITA (kg ó litros por individuo)Sangria de CavaNORTE-CENTRO</v>
      </c>
      <c r="B3954" s="12" t="s">
        <v>120</v>
      </c>
      <c r="C3954" s="12" t="s">
        <v>141</v>
      </c>
      <c r="D3954" s="12" t="s">
        <v>7</v>
      </c>
      <c r="E3954" s="13">
        <v>2.8718805342454367E-2</v>
      </c>
      <c r="F3954" s="13" t="s">
        <v>212</v>
      </c>
      <c r="G3954" s="13">
        <v>1.2746448565773295E-2</v>
      </c>
      <c r="H3954" s="13">
        <v>2.7045771777299447E-2</v>
      </c>
      <c r="I3954" s="13">
        <v>0</v>
      </c>
      <c r="J3954" s="13">
        <v>0</v>
      </c>
      <c r="K3954" s="13">
        <v>0</v>
      </c>
      <c r="L3954" s="13">
        <v>0</v>
      </c>
      <c r="M3954" s="13">
        <v>0</v>
      </c>
      <c r="N3954" s="13"/>
      <c r="O3954" s="13"/>
    </row>
    <row r="3955" spans="1:15" x14ac:dyDescent="0.35">
      <c r="A3955" s="12" t="str">
        <f t="shared" si="61"/>
        <v>CONSUMO PER CAPITA (kg ó litros por individuo)Sangria de CavaNOROESTE</v>
      </c>
      <c r="B3955" s="12" t="s">
        <v>120</v>
      </c>
      <c r="C3955" s="12" t="s">
        <v>141</v>
      </c>
      <c r="D3955" s="12" t="s">
        <v>8</v>
      </c>
      <c r="E3955" s="13">
        <v>8.1994159589071983E-3</v>
      </c>
      <c r="F3955" s="13">
        <v>1.9178187031519953E-2</v>
      </c>
      <c r="G3955" s="13">
        <v>5.0005736266969802E-2</v>
      </c>
      <c r="H3955" s="13">
        <v>1.2238444247653637E-2</v>
      </c>
      <c r="I3955" s="13">
        <v>0</v>
      </c>
      <c r="J3955" s="13">
        <v>0</v>
      </c>
      <c r="K3955" s="13">
        <v>0</v>
      </c>
      <c r="L3955" s="13">
        <v>0</v>
      </c>
      <c r="M3955" s="13">
        <v>0</v>
      </c>
      <c r="N3955" s="13"/>
      <c r="O3955" s="13"/>
    </row>
    <row r="3956" spans="1:15" x14ac:dyDescent="0.35">
      <c r="A3956" s="12" t="str">
        <f t="shared" si="61"/>
        <v>CONSUMO PER CAPITA (kg ó litros por individuo)Sangria de Cava&lt;2MIL</v>
      </c>
      <c r="B3956" s="12" t="s">
        <v>120</v>
      </c>
      <c r="C3956" s="12" t="s">
        <v>141</v>
      </c>
      <c r="D3956" s="12" t="s">
        <v>9</v>
      </c>
      <c r="E3956" s="13">
        <v>0.15213343295831813</v>
      </c>
      <c r="F3956" s="13">
        <v>3.5776461157529574E-3</v>
      </c>
      <c r="G3956" s="13">
        <v>8.3510662681635428E-2</v>
      </c>
      <c r="H3956" s="13">
        <v>0.18828120618604105</v>
      </c>
      <c r="I3956" s="13">
        <v>0</v>
      </c>
      <c r="J3956" s="13">
        <v>0</v>
      </c>
      <c r="K3956" s="13">
        <v>0</v>
      </c>
      <c r="L3956" s="13">
        <v>0</v>
      </c>
      <c r="M3956" s="13">
        <v>0</v>
      </c>
      <c r="N3956" s="13"/>
      <c r="O3956" s="13"/>
    </row>
    <row r="3957" spans="1:15" x14ac:dyDescent="0.35">
      <c r="A3957" s="12" t="str">
        <f t="shared" si="61"/>
        <v>CONSUMO PER CAPITA (kg ó litros por individuo)Sangria de Cava2-5MIL</v>
      </c>
      <c r="B3957" s="12" t="s">
        <v>120</v>
      </c>
      <c r="C3957" s="12" t="s">
        <v>141</v>
      </c>
      <c r="D3957" s="12" t="s">
        <v>10</v>
      </c>
      <c r="E3957" s="13">
        <v>9.13128311883801E-2</v>
      </c>
      <c r="F3957" s="13">
        <v>3.4846825509363605E-2</v>
      </c>
      <c r="G3957" s="13">
        <v>9.2396188887021793E-2</v>
      </c>
      <c r="H3957" s="13">
        <v>4.033140967289333E-2</v>
      </c>
      <c r="I3957" s="13">
        <v>0</v>
      </c>
      <c r="J3957" s="13">
        <v>0</v>
      </c>
      <c r="K3957" s="13">
        <v>0</v>
      </c>
      <c r="L3957" s="13">
        <v>0</v>
      </c>
      <c r="M3957" s="13">
        <v>0</v>
      </c>
      <c r="N3957" s="13"/>
      <c r="O3957" s="13"/>
    </row>
    <row r="3958" spans="1:15" x14ac:dyDescent="0.35">
      <c r="A3958" s="12" t="str">
        <f t="shared" si="61"/>
        <v>CONSUMO PER CAPITA (kg ó litros por individuo)Sangria de Cava5-10MIL</v>
      </c>
      <c r="B3958" s="12" t="s">
        <v>120</v>
      </c>
      <c r="C3958" s="12" t="s">
        <v>141</v>
      </c>
      <c r="D3958" s="12" t="s">
        <v>11</v>
      </c>
      <c r="E3958" s="13">
        <v>2.685772892550857E-2</v>
      </c>
      <c r="F3958" s="13">
        <v>3.9848523568814354E-2</v>
      </c>
      <c r="G3958" s="13">
        <v>2.6929583774176175E-2</v>
      </c>
      <c r="H3958" s="13">
        <v>2.6040814122259587E-2</v>
      </c>
      <c r="I3958" s="13">
        <v>0</v>
      </c>
      <c r="J3958" s="13">
        <v>0</v>
      </c>
      <c r="K3958" s="13">
        <v>0</v>
      </c>
      <c r="L3958" s="13">
        <v>0</v>
      </c>
      <c r="M3958" s="13">
        <v>0</v>
      </c>
      <c r="N3958" s="13"/>
      <c r="O3958" s="13"/>
    </row>
    <row r="3959" spans="1:15" x14ac:dyDescent="0.35">
      <c r="A3959" s="12" t="str">
        <f t="shared" si="61"/>
        <v>CONSUMO PER CAPITA (kg ó litros por individuo)Sangria de Cava10-30MIL</v>
      </c>
      <c r="B3959" s="12" t="s">
        <v>120</v>
      </c>
      <c r="C3959" s="12" t="s">
        <v>141</v>
      </c>
      <c r="D3959" s="12" t="s">
        <v>12</v>
      </c>
      <c r="E3959" s="13">
        <v>2.7853864554564931E-2</v>
      </c>
      <c r="F3959" s="13">
        <v>1.590896468951903E-2</v>
      </c>
      <c r="G3959" s="13">
        <v>2.5641414278849049E-2</v>
      </c>
      <c r="H3959" s="13">
        <v>5.6967727177224974E-2</v>
      </c>
      <c r="I3959" s="13">
        <v>0</v>
      </c>
      <c r="J3959" s="13">
        <v>0</v>
      </c>
      <c r="K3959" s="13">
        <v>0</v>
      </c>
      <c r="L3959" s="13">
        <v>0</v>
      </c>
      <c r="M3959" s="13">
        <v>0</v>
      </c>
      <c r="N3959" s="13"/>
      <c r="O3959" s="13"/>
    </row>
    <row r="3960" spans="1:15" x14ac:dyDescent="0.35">
      <c r="A3960" s="12" t="str">
        <f t="shared" si="61"/>
        <v>CONSUMO PER CAPITA (kg ó litros por individuo)Sangria de Cava30-100MIL</v>
      </c>
      <c r="B3960" s="12" t="s">
        <v>120</v>
      </c>
      <c r="C3960" s="12" t="s">
        <v>141</v>
      </c>
      <c r="D3960" s="12" t="s">
        <v>13</v>
      </c>
      <c r="E3960" s="13">
        <v>3.2950549515483714E-2</v>
      </c>
      <c r="F3960" s="13">
        <v>3.0470825024663205E-2</v>
      </c>
      <c r="G3960" s="13">
        <v>5.1230719078164969E-2</v>
      </c>
      <c r="H3960" s="13">
        <v>7.4716195237715471E-2</v>
      </c>
      <c r="I3960" s="13">
        <v>0</v>
      </c>
      <c r="J3960" s="13">
        <v>0</v>
      </c>
      <c r="K3960" s="13">
        <v>0</v>
      </c>
      <c r="L3960" s="13">
        <v>0</v>
      </c>
      <c r="M3960" s="13">
        <v>0</v>
      </c>
      <c r="N3960" s="13"/>
      <c r="O3960" s="13"/>
    </row>
    <row r="3961" spans="1:15" x14ac:dyDescent="0.35">
      <c r="A3961" s="12" t="str">
        <f t="shared" si="61"/>
        <v>CONSUMO PER CAPITA (kg ó litros por individuo)Sangria de Cava100-200MIL</v>
      </c>
      <c r="B3961" s="12" t="s">
        <v>120</v>
      </c>
      <c r="C3961" s="12" t="s">
        <v>141</v>
      </c>
      <c r="D3961" s="12" t="s">
        <v>14</v>
      </c>
      <c r="E3961" s="13">
        <v>8.3859472564958931E-2</v>
      </c>
      <c r="F3961" s="13">
        <v>3.9505822439775191E-2</v>
      </c>
      <c r="G3961" s="13">
        <v>3.5217713100891113E-2</v>
      </c>
      <c r="H3961" s="13">
        <v>4.3823199895642026E-2</v>
      </c>
      <c r="I3961" s="13">
        <v>0</v>
      </c>
      <c r="J3961" s="13">
        <v>0</v>
      </c>
      <c r="K3961" s="13">
        <v>0</v>
      </c>
      <c r="L3961" s="13">
        <v>0</v>
      </c>
      <c r="M3961" s="13">
        <v>0</v>
      </c>
      <c r="N3961" s="13"/>
      <c r="O3961" s="13"/>
    </row>
    <row r="3962" spans="1:15" x14ac:dyDescent="0.35">
      <c r="A3962" s="12" t="str">
        <f t="shared" si="61"/>
        <v>CONSUMO PER CAPITA (kg ó litros por individuo)Sangria de Cava200-500MIL</v>
      </c>
      <c r="B3962" s="12" t="s">
        <v>120</v>
      </c>
      <c r="C3962" s="12" t="s">
        <v>141</v>
      </c>
      <c r="D3962" s="12" t="s">
        <v>15</v>
      </c>
      <c r="E3962" s="13">
        <v>5.0847867270979785E-2</v>
      </c>
      <c r="F3962" s="13">
        <v>3.5211867672908376E-2</v>
      </c>
      <c r="G3962" s="13">
        <v>0.11520267724507986</v>
      </c>
      <c r="H3962" s="13">
        <v>0.14433776980660934</v>
      </c>
      <c r="I3962" s="13">
        <v>0</v>
      </c>
      <c r="J3962" s="13">
        <v>0</v>
      </c>
      <c r="K3962" s="13">
        <v>0</v>
      </c>
      <c r="L3962" s="13">
        <v>0</v>
      </c>
      <c r="M3962" s="13">
        <v>0</v>
      </c>
      <c r="N3962" s="13"/>
      <c r="O3962" s="13"/>
    </row>
    <row r="3963" spans="1:15" x14ac:dyDescent="0.35">
      <c r="A3963" s="12" t="str">
        <f t="shared" si="61"/>
        <v>CONSUMO PER CAPITA (kg ó litros por individuo)Sangria de Cava&gt;500MIL</v>
      </c>
      <c r="B3963" s="12" t="s">
        <v>120</v>
      </c>
      <c r="C3963" s="12" t="s">
        <v>141</v>
      </c>
      <c r="D3963" s="12" t="s">
        <v>16</v>
      </c>
      <c r="E3963" s="13">
        <v>0.15052945233012091</v>
      </c>
      <c r="F3963" s="13">
        <v>2.4172467941660464E-2</v>
      </c>
      <c r="G3963" s="13">
        <v>4.2863287470603022E-2</v>
      </c>
      <c r="H3963" s="13">
        <v>3.9797500591809545E-2</v>
      </c>
      <c r="I3963" s="13">
        <v>0</v>
      </c>
      <c r="J3963" s="13">
        <v>0</v>
      </c>
      <c r="K3963" s="13">
        <v>0</v>
      </c>
      <c r="L3963" s="13">
        <v>0</v>
      </c>
      <c r="M3963" s="13">
        <v>0</v>
      </c>
      <c r="N3963" s="13"/>
      <c r="O3963" s="13"/>
    </row>
    <row r="3964" spans="1:15" x14ac:dyDescent="0.35">
      <c r="A3964" s="12" t="str">
        <f t="shared" si="61"/>
        <v>CONSUMO PER CAPITA (kg ó litros por individuo)Sangria de CavaDE 15 A 19 AÑOS</v>
      </c>
      <c r="B3964" s="12" t="s">
        <v>120</v>
      </c>
      <c r="C3964" s="12" t="s">
        <v>141</v>
      </c>
      <c r="D3964" s="12" t="s">
        <v>39</v>
      </c>
      <c r="E3964" s="13" t="s">
        <v>212</v>
      </c>
      <c r="F3964" s="13" t="s">
        <v>212</v>
      </c>
      <c r="G3964" s="13">
        <v>1.4579962978783422E-2</v>
      </c>
      <c r="H3964" s="13" t="s">
        <v>212</v>
      </c>
      <c r="I3964" s="13">
        <v>0</v>
      </c>
      <c r="J3964" s="13">
        <v>0</v>
      </c>
      <c r="K3964" s="13">
        <v>0</v>
      </c>
      <c r="L3964" s="13">
        <v>0</v>
      </c>
      <c r="M3964" s="13">
        <v>0</v>
      </c>
      <c r="N3964" s="13"/>
      <c r="O3964" s="13"/>
    </row>
    <row r="3965" spans="1:15" x14ac:dyDescent="0.35">
      <c r="A3965" s="12" t="str">
        <f t="shared" si="61"/>
        <v>CONSUMO PER CAPITA (kg ó litros por individuo)Sangria de CavaDE 20 A 24 AÑOS</v>
      </c>
      <c r="B3965" s="12" t="s">
        <v>120</v>
      </c>
      <c r="C3965" s="12" t="s">
        <v>141</v>
      </c>
      <c r="D3965" s="12" t="s">
        <v>40</v>
      </c>
      <c r="E3965" s="13">
        <v>9.1686348580842639E-2</v>
      </c>
      <c r="F3965" s="13">
        <v>1.8717319845598886E-2</v>
      </c>
      <c r="G3965" s="13">
        <v>1.875693791089126E-2</v>
      </c>
      <c r="H3965" s="13">
        <v>2.3773635389191198E-2</v>
      </c>
      <c r="I3965" s="13">
        <v>0</v>
      </c>
      <c r="J3965" s="13">
        <v>0</v>
      </c>
      <c r="K3965" s="13">
        <v>0</v>
      </c>
      <c r="L3965" s="13">
        <v>0</v>
      </c>
      <c r="M3965" s="13">
        <v>0</v>
      </c>
      <c r="N3965" s="13"/>
      <c r="O3965" s="13"/>
    </row>
    <row r="3966" spans="1:15" x14ac:dyDescent="0.35">
      <c r="A3966" s="12" t="str">
        <f t="shared" si="61"/>
        <v>CONSUMO PER CAPITA (kg ó litros por individuo)Sangria de CavaDE 25 A 34 AÑOS</v>
      </c>
      <c r="B3966" s="12" t="s">
        <v>120</v>
      </c>
      <c r="C3966" s="12" t="s">
        <v>141</v>
      </c>
      <c r="D3966" s="12" t="s">
        <v>41</v>
      </c>
      <c r="E3966" s="13">
        <v>5.7242550324618856E-2</v>
      </c>
      <c r="F3966" s="13">
        <v>3.6269917141025933E-2</v>
      </c>
      <c r="G3966" s="13">
        <v>2.5491875155853331E-2</v>
      </c>
      <c r="H3966" s="13">
        <v>8.1852254627942891E-2</v>
      </c>
      <c r="I3966" s="13">
        <v>0</v>
      </c>
      <c r="J3966" s="13">
        <v>0</v>
      </c>
      <c r="K3966" s="13">
        <v>0</v>
      </c>
      <c r="L3966" s="13">
        <v>0</v>
      </c>
      <c r="M3966" s="13">
        <v>0</v>
      </c>
      <c r="N3966" s="13"/>
      <c r="O3966" s="13"/>
    </row>
    <row r="3967" spans="1:15" x14ac:dyDescent="0.35">
      <c r="A3967" s="12" t="str">
        <f t="shared" si="61"/>
        <v>CONSUMO PER CAPITA (kg ó litros por individuo)Sangria de CavaDE 35 A 49 AÑOS</v>
      </c>
      <c r="B3967" s="12" t="s">
        <v>120</v>
      </c>
      <c r="C3967" s="12" t="s">
        <v>141</v>
      </c>
      <c r="D3967" s="12" t="s">
        <v>42</v>
      </c>
      <c r="E3967" s="13">
        <v>1.9893668797520053E-2</v>
      </c>
      <c r="F3967" s="13">
        <v>1.8168738597484455E-2</v>
      </c>
      <c r="G3967" s="13">
        <v>3.176168945522051E-2</v>
      </c>
      <c r="H3967" s="13">
        <v>3.3276894379376767E-2</v>
      </c>
      <c r="I3967" s="13">
        <v>0</v>
      </c>
      <c r="J3967" s="13">
        <v>0</v>
      </c>
      <c r="K3967" s="13">
        <v>0</v>
      </c>
      <c r="L3967" s="13">
        <v>0</v>
      </c>
      <c r="M3967" s="13">
        <v>0</v>
      </c>
      <c r="N3967" s="13"/>
      <c r="O3967" s="13"/>
    </row>
    <row r="3968" spans="1:15" x14ac:dyDescent="0.35">
      <c r="A3968" s="12" t="str">
        <f t="shared" si="61"/>
        <v>CONSUMO PER CAPITA (kg ó litros por individuo)Sangria de CavaDE 50 A 59 AÑOS</v>
      </c>
      <c r="B3968" s="12" t="s">
        <v>120</v>
      </c>
      <c r="C3968" s="12" t="s">
        <v>141</v>
      </c>
      <c r="D3968" s="12" t="s">
        <v>43</v>
      </c>
      <c r="E3968" s="13">
        <v>5.9974980034815335E-2</v>
      </c>
      <c r="F3968" s="13">
        <v>5.7885575056855258E-2</v>
      </c>
      <c r="G3968" s="13">
        <v>9.8990320087330386E-2</v>
      </c>
      <c r="H3968" s="13">
        <v>0.13657635460736373</v>
      </c>
      <c r="I3968" s="13">
        <v>0</v>
      </c>
      <c r="J3968" s="13">
        <v>0</v>
      </c>
      <c r="K3968" s="13">
        <v>0</v>
      </c>
      <c r="L3968" s="13">
        <v>0</v>
      </c>
      <c r="M3968" s="13">
        <v>0</v>
      </c>
      <c r="N3968" s="13"/>
      <c r="O3968" s="13"/>
    </row>
    <row r="3969" spans="1:15" x14ac:dyDescent="0.35">
      <c r="A3969" s="12" t="str">
        <f t="shared" si="61"/>
        <v>CONSUMO PER CAPITA (kg ó litros por individuo)Sangria de CavaDE 60 A 75 AÑOS</v>
      </c>
      <c r="B3969" s="12" t="s">
        <v>120</v>
      </c>
      <c r="C3969" s="12" t="s">
        <v>141</v>
      </c>
      <c r="D3969" s="12" t="s">
        <v>44</v>
      </c>
      <c r="E3969" s="13">
        <v>0.17483337638834243</v>
      </c>
      <c r="F3969" s="13">
        <v>1.9469331041246898E-2</v>
      </c>
      <c r="G3969" s="13">
        <v>8.6025005602228255E-2</v>
      </c>
      <c r="H3969" s="13">
        <v>9.3645061511502412E-2</v>
      </c>
      <c r="I3969" s="13">
        <v>0</v>
      </c>
      <c r="J3969" s="13">
        <v>0</v>
      </c>
      <c r="K3969" s="13">
        <v>0</v>
      </c>
      <c r="L3969" s="13">
        <v>0</v>
      </c>
      <c r="M3969" s="13">
        <v>0</v>
      </c>
      <c r="N3969" s="13"/>
      <c r="O3969" s="13"/>
    </row>
    <row r="3970" spans="1:15" x14ac:dyDescent="0.35">
      <c r="A3970" s="12" t="str">
        <f t="shared" si="61"/>
        <v>CONSUMO PER CAPITA (kg ó litros por individuo)Sangria de CavaALTA Y MEDIA ALTA</v>
      </c>
      <c r="B3970" s="12" t="s">
        <v>120</v>
      </c>
      <c r="C3970" s="12" t="s">
        <v>141</v>
      </c>
      <c r="D3970" s="12" t="s">
        <v>17</v>
      </c>
      <c r="E3970" s="13">
        <v>4.5789989784920902E-2</v>
      </c>
      <c r="F3970" s="13">
        <v>2.0351332084228117E-2</v>
      </c>
      <c r="G3970" s="13">
        <v>5.3698299720633044E-2</v>
      </c>
      <c r="H3970" s="13">
        <v>5.1550390260488313E-2</v>
      </c>
      <c r="I3970" s="13">
        <v>0</v>
      </c>
      <c r="J3970" s="13">
        <v>0</v>
      </c>
      <c r="K3970" s="13">
        <v>0</v>
      </c>
      <c r="L3970" s="13">
        <v>0</v>
      </c>
      <c r="M3970" s="13">
        <v>0</v>
      </c>
      <c r="N3970" s="13"/>
      <c r="O3970" s="13"/>
    </row>
    <row r="3971" spans="1:15" x14ac:dyDescent="0.35">
      <c r="A3971" s="12" t="str">
        <f t="shared" si="61"/>
        <v>CONSUMO PER CAPITA (kg ó litros por individuo)Sangria de CavaMEDIA</v>
      </c>
      <c r="B3971" s="12" t="s">
        <v>120</v>
      </c>
      <c r="C3971" s="12" t="s">
        <v>141</v>
      </c>
      <c r="D3971" s="12" t="s">
        <v>18</v>
      </c>
      <c r="E3971" s="13">
        <v>6.4868463092412551E-2</v>
      </c>
      <c r="F3971" s="13">
        <v>2.1024492767636353E-2</v>
      </c>
      <c r="G3971" s="13">
        <v>3.7963649786189484E-2</v>
      </c>
      <c r="H3971" s="13">
        <v>8.2498289426364765E-2</v>
      </c>
      <c r="I3971" s="13">
        <v>0</v>
      </c>
      <c r="J3971" s="13">
        <v>0</v>
      </c>
      <c r="K3971" s="13">
        <v>0</v>
      </c>
      <c r="L3971" s="13">
        <v>0</v>
      </c>
      <c r="M3971" s="13">
        <v>0</v>
      </c>
      <c r="N3971" s="13"/>
      <c r="O3971" s="13"/>
    </row>
    <row r="3972" spans="1:15" x14ac:dyDescent="0.35">
      <c r="A3972" s="12" t="str">
        <f t="shared" ref="A3972:A4035" si="62">B3972&amp;C3972&amp;D3972</f>
        <v>CONSUMO PER CAPITA (kg ó litros por individuo)Sangria de CavaMEDIA BAJA</v>
      </c>
      <c r="B3972" s="12" t="s">
        <v>120</v>
      </c>
      <c r="C3972" s="12" t="s">
        <v>141</v>
      </c>
      <c r="D3972" s="12" t="s">
        <v>19</v>
      </c>
      <c r="E3972" s="13">
        <v>3.4224049987246333E-2</v>
      </c>
      <c r="F3972" s="13">
        <v>2.6538652323929053E-2</v>
      </c>
      <c r="G3972" s="13">
        <v>5.628244151669326E-2</v>
      </c>
      <c r="H3972" s="13">
        <v>5.1402705303609096E-2</v>
      </c>
      <c r="I3972" s="13">
        <v>0</v>
      </c>
      <c r="J3972" s="13">
        <v>0</v>
      </c>
      <c r="K3972" s="13">
        <v>0</v>
      </c>
      <c r="L3972" s="13">
        <v>0</v>
      </c>
      <c r="M3972" s="13">
        <v>0</v>
      </c>
      <c r="N3972" s="13"/>
      <c r="O3972" s="13"/>
    </row>
    <row r="3973" spans="1:15" x14ac:dyDescent="0.35">
      <c r="A3973" s="12" t="str">
        <f t="shared" si="62"/>
        <v>CONSUMO PER CAPITA (kg ó litros por individuo)Sangria de CavaBAJA</v>
      </c>
      <c r="B3973" s="12" t="s">
        <v>120</v>
      </c>
      <c r="C3973" s="12" t="s">
        <v>141</v>
      </c>
      <c r="D3973" s="12" t="s">
        <v>20</v>
      </c>
      <c r="E3973" s="13">
        <v>0.15706481154349752</v>
      </c>
      <c r="F3973" s="13">
        <v>4.8561239485517556E-2</v>
      </c>
      <c r="G3973" s="13">
        <v>8.0016719707952016E-2</v>
      </c>
      <c r="H3973" s="13">
        <v>0.10253504998792433</v>
      </c>
      <c r="I3973" s="13">
        <v>0</v>
      </c>
      <c r="J3973" s="13">
        <v>0</v>
      </c>
      <c r="K3973" s="13">
        <v>0</v>
      </c>
      <c r="L3973" s="13">
        <v>0</v>
      </c>
      <c r="M3973" s="13">
        <v>0</v>
      </c>
      <c r="N3973" s="13"/>
      <c r="O3973" s="13"/>
    </row>
    <row r="3974" spans="1:15" x14ac:dyDescent="0.35">
      <c r="A3974" s="12" t="str">
        <f t="shared" si="62"/>
        <v>CONSUMO PER CAPITA (kg ó litros por individuo)Sangria de CavaHOMBRE</v>
      </c>
      <c r="B3974" s="12" t="s">
        <v>120</v>
      </c>
      <c r="C3974" s="12" t="s">
        <v>141</v>
      </c>
      <c r="D3974" s="12" t="s">
        <v>21</v>
      </c>
      <c r="E3974" s="13">
        <v>8.0685805160200533E-2</v>
      </c>
      <c r="F3974" s="13">
        <v>2.4271184652052018E-2</v>
      </c>
      <c r="G3974" s="13">
        <v>3.8303572946324083E-2</v>
      </c>
      <c r="H3974" s="13">
        <v>6.8817093331749193E-2</v>
      </c>
      <c r="I3974" s="13">
        <v>0</v>
      </c>
      <c r="J3974" s="13">
        <v>0</v>
      </c>
      <c r="K3974" s="13">
        <v>0</v>
      </c>
      <c r="L3974" s="13">
        <v>0</v>
      </c>
      <c r="M3974" s="13">
        <v>0</v>
      </c>
      <c r="N3974" s="13"/>
      <c r="O3974" s="13"/>
    </row>
    <row r="3975" spans="1:15" x14ac:dyDescent="0.35">
      <c r="A3975" s="12" t="str">
        <f t="shared" si="62"/>
        <v>CONSUMO PER CAPITA (kg ó litros por individuo)Sangria de CavaMUJER</v>
      </c>
      <c r="B3975" s="12" t="s">
        <v>120</v>
      </c>
      <c r="C3975" s="12" t="s">
        <v>141</v>
      </c>
      <c r="D3975" s="12" t="s">
        <v>22</v>
      </c>
      <c r="E3975" s="13">
        <v>6.0181095828735882E-2</v>
      </c>
      <c r="F3975" s="13">
        <v>3.0927873728704671E-2</v>
      </c>
      <c r="G3975" s="13">
        <v>6.9992464941140239E-2</v>
      </c>
      <c r="H3975" s="13">
        <v>7.4308851360733855E-2</v>
      </c>
      <c r="I3975" s="13">
        <v>0</v>
      </c>
      <c r="J3975" s="13">
        <v>0</v>
      </c>
      <c r="K3975" s="13">
        <v>0</v>
      </c>
      <c r="L3975" s="13">
        <v>0</v>
      </c>
      <c r="M3975" s="13">
        <v>0</v>
      </c>
      <c r="N3975" s="13"/>
      <c r="O3975" s="13"/>
    </row>
    <row r="3976" spans="1:15" x14ac:dyDescent="0.35">
      <c r="A3976" s="12" t="str">
        <f t="shared" si="62"/>
        <v>CONSUMO PER CAPITA (kg ó litros por individuo)CalimochoT.ESPAÑA</v>
      </c>
      <c r="B3976" s="12" t="s">
        <v>120</v>
      </c>
      <c r="C3976" s="12" t="s">
        <v>142</v>
      </c>
      <c r="D3976" s="12" t="s">
        <v>36</v>
      </c>
      <c r="E3976" s="13">
        <v>5.8451641050007809E-2</v>
      </c>
      <c r="F3976" s="13">
        <v>3.2359447137764327E-2</v>
      </c>
      <c r="G3976" s="13">
        <v>4.8079278774817796E-2</v>
      </c>
      <c r="H3976" s="13">
        <v>6.0394826693073236E-2</v>
      </c>
      <c r="I3976" s="13">
        <v>0</v>
      </c>
      <c r="J3976" s="13">
        <v>0</v>
      </c>
      <c r="K3976" s="13">
        <v>0</v>
      </c>
      <c r="L3976" s="13">
        <v>0</v>
      </c>
      <c r="M3976" s="13">
        <v>0</v>
      </c>
      <c r="N3976" s="13"/>
      <c r="O3976" s="13"/>
    </row>
    <row r="3977" spans="1:15" x14ac:dyDescent="0.35">
      <c r="A3977" s="12" t="str">
        <f t="shared" si="62"/>
        <v>CONSUMO PER CAPITA (kg ó litros por individuo)CalimochoBCN AM</v>
      </c>
      <c r="B3977" s="12" t="s">
        <v>120</v>
      </c>
      <c r="C3977" s="12" t="s">
        <v>142</v>
      </c>
      <c r="D3977" s="12" t="s">
        <v>1</v>
      </c>
      <c r="E3977" s="13">
        <v>2.847975379206823E-3</v>
      </c>
      <c r="F3977" s="13">
        <v>2.2015213902495182E-3</v>
      </c>
      <c r="G3977" s="13">
        <v>5.9168905649326555E-3</v>
      </c>
      <c r="H3977" s="13">
        <v>1.0462373618636701E-2</v>
      </c>
      <c r="I3977" s="13">
        <v>0</v>
      </c>
      <c r="J3977" s="13">
        <v>0</v>
      </c>
      <c r="K3977" s="13">
        <v>0</v>
      </c>
      <c r="L3977" s="13">
        <v>0</v>
      </c>
      <c r="M3977" s="13">
        <v>0</v>
      </c>
      <c r="N3977" s="13"/>
      <c r="O3977" s="13"/>
    </row>
    <row r="3978" spans="1:15" x14ac:dyDescent="0.35">
      <c r="A3978" s="12" t="str">
        <f t="shared" si="62"/>
        <v>CONSUMO PER CAPITA (kg ó litros por individuo)CalimochoREST.CAT ARAGON</v>
      </c>
      <c r="B3978" s="12" t="s">
        <v>120</v>
      </c>
      <c r="C3978" s="12" t="s">
        <v>142</v>
      </c>
      <c r="D3978" s="12" t="s">
        <v>2</v>
      </c>
      <c r="E3978" s="13">
        <v>7.3618032006186301E-2</v>
      </c>
      <c r="F3978" s="13">
        <v>3.0996641586598678E-2</v>
      </c>
      <c r="G3978" s="13">
        <v>7.6637010184336135E-2</v>
      </c>
      <c r="H3978" s="13">
        <v>7.4849360861424935E-2</v>
      </c>
      <c r="I3978" s="13">
        <v>0</v>
      </c>
      <c r="J3978" s="13">
        <v>0</v>
      </c>
      <c r="K3978" s="13">
        <v>0</v>
      </c>
      <c r="L3978" s="13">
        <v>0</v>
      </c>
      <c r="M3978" s="13">
        <v>0</v>
      </c>
      <c r="N3978" s="13"/>
      <c r="O3978" s="13"/>
    </row>
    <row r="3979" spans="1:15" x14ac:dyDescent="0.35">
      <c r="A3979" s="12" t="str">
        <f t="shared" si="62"/>
        <v>CONSUMO PER CAPITA (kg ó litros por individuo)CalimochoLEVANTE</v>
      </c>
      <c r="B3979" s="12" t="s">
        <v>120</v>
      </c>
      <c r="C3979" s="12" t="s">
        <v>142</v>
      </c>
      <c r="D3979" s="12" t="s">
        <v>3</v>
      </c>
      <c r="E3979" s="13">
        <v>2.9753434750893698E-3</v>
      </c>
      <c r="F3979" s="13">
        <v>4.7097860313790392E-4</v>
      </c>
      <c r="G3979" s="13">
        <v>5.6901115292988958E-3</v>
      </c>
      <c r="H3979" s="13">
        <v>7.8384606321895405E-3</v>
      </c>
      <c r="I3979" s="13">
        <v>0</v>
      </c>
      <c r="J3979" s="13">
        <v>0</v>
      </c>
      <c r="K3979" s="13">
        <v>0</v>
      </c>
      <c r="L3979" s="13">
        <v>0</v>
      </c>
      <c r="M3979" s="13">
        <v>0</v>
      </c>
      <c r="N3979" s="13"/>
      <c r="O3979" s="13"/>
    </row>
    <row r="3980" spans="1:15" x14ac:dyDescent="0.35">
      <c r="A3980" s="12" t="str">
        <f t="shared" si="62"/>
        <v>CONSUMO PER CAPITA (kg ó litros por individuo)CalimochoANDALUCIA</v>
      </c>
      <c r="B3980" s="12" t="s">
        <v>120</v>
      </c>
      <c r="C3980" s="12" t="s">
        <v>142</v>
      </c>
      <c r="D3980" s="12" t="s">
        <v>4</v>
      </c>
      <c r="E3980" s="13">
        <v>1.1612613656626761E-2</v>
      </c>
      <c r="F3980" s="13">
        <v>1.3918378424155253E-3</v>
      </c>
      <c r="G3980" s="13">
        <v>1.9707365815443629E-3</v>
      </c>
      <c r="H3980" s="13">
        <v>1.6544357627961009E-3</v>
      </c>
      <c r="I3980" s="13">
        <v>0</v>
      </c>
      <c r="J3980" s="13">
        <v>0</v>
      </c>
      <c r="K3980" s="13">
        <v>0</v>
      </c>
      <c r="L3980" s="13">
        <v>0</v>
      </c>
      <c r="M3980" s="13">
        <v>0</v>
      </c>
      <c r="N3980" s="13"/>
      <c r="O3980" s="13"/>
    </row>
    <row r="3981" spans="1:15" x14ac:dyDescent="0.35">
      <c r="A3981" s="12" t="str">
        <f t="shared" si="62"/>
        <v>CONSUMO PER CAPITA (kg ó litros por individuo)CalimochoMDD AM</v>
      </c>
      <c r="B3981" s="12" t="s">
        <v>120</v>
      </c>
      <c r="C3981" s="12" t="s">
        <v>142</v>
      </c>
      <c r="D3981" s="12" t="s">
        <v>5</v>
      </c>
      <c r="E3981" s="13">
        <v>1.712703647456159E-2</v>
      </c>
      <c r="F3981" s="13">
        <v>3.1471097759667882E-3</v>
      </c>
      <c r="G3981" s="13">
        <v>2.7961382170367819E-3</v>
      </c>
      <c r="H3981" s="13">
        <v>2.3292660252127787E-2</v>
      </c>
      <c r="I3981" s="13">
        <v>0</v>
      </c>
      <c r="J3981" s="13">
        <v>0</v>
      </c>
      <c r="K3981" s="13">
        <v>0</v>
      </c>
      <c r="L3981" s="13">
        <v>0</v>
      </c>
      <c r="M3981" s="13">
        <v>0</v>
      </c>
      <c r="N3981" s="13"/>
      <c r="O3981" s="13"/>
    </row>
    <row r="3982" spans="1:15" x14ac:dyDescent="0.35">
      <c r="A3982" s="12" t="str">
        <f t="shared" si="62"/>
        <v>CONSUMO PER CAPITA (kg ó litros por individuo)CalimochoRTO CENTRO</v>
      </c>
      <c r="B3982" s="12" t="s">
        <v>120</v>
      </c>
      <c r="C3982" s="12" t="s">
        <v>142</v>
      </c>
      <c r="D3982" s="12" t="s">
        <v>6</v>
      </c>
      <c r="E3982" s="13">
        <v>3.5595037116404368E-2</v>
      </c>
      <c r="F3982" s="13">
        <v>1.4921789342364031E-2</v>
      </c>
      <c r="G3982" s="13">
        <v>2.1371464387406093E-2</v>
      </c>
      <c r="H3982" s="13">
        <v>1.653011385241298E-2</v>
      </c>
      <c r="I3982" s="13">
        <v>0</v>
      </c>
      <c r="J3982" s="13">
        <v>0</v>
      </c>
      <c r="K3982" s="13">
        <v>0</v>
      </c>
      <c r="L3982" s="13">
        <v>0</v>
      </c>
      <c r="M3982" s="13">
        <v>0</v>
      </c>
      <c r="N3982" s="13"/>
      <c r="O3982" s="13"/>
    </row>
    <row r="3983" spans="1:15" x14ac:dyDescent="0.35">
      <c r="A3983" s="12" t="str">
        <f t="shared" si="62"/>
        <v>CONSUMO PER CAPITA (kg ó litros por individuo)CalimochoNORTE-CENTRO</v>
      </c>
      <c r="B3983" s="12" t="s">
        <v>120</v>
      </c>
      <c r="C3983" s="12" t="s">
        <v>142</v>
      </c>
      <c r="D3983" s="12" t="s">
        <v>7</v>
      </c>
      <c r="E3983" s="13">
        <v>0.40751257370304028</v>
      </c>
      <c r="F3983" s="13">
        <v>0.2447510641621152</v>
      </c>
      <c r="G3983" s="13">
        <v>0.28562764494512305</v>
      </c>
      <c r="H3983" s="13">
        <v>0.44684809602963688</v>
      </c>
      <c r="I3983" s="13">
        <v>0</v>
      </c>
      <c r="J3983" s="13">
        <v>0</v>
      </c>
      <c r="K3983" s="13">
        <v>0</v>
      </c>
      <c r="L3983" s="13">
        <v>0</v>
      </c>
      <c r="M3983" s="13">
        <v>0</v>
      </c>
      <c r="N3983" s="13"/>
      <c r="O3983" s="13"/>
    </row>
    <row r="3984" spans="1:15" x14ac:dyDescent="0.35">
      <c r="A3984" s="12" t="str">
        <f t="shared" si="62"/>
        <v>CONSUMO PER CAPITA (kg ó litros por individuo)CalimochoNOROESTE</v>
      </c>
      <c r="B3984" s="12" t="s">
        <v>120</v>
      </c>
      <c r="C3984" s="12" t="s">
        <v>142</v>
      </c>
      <c r="D3984" s="12" t="s">
        <v>8</v>
      </c>
      <c r="E3984" s="13">
        <v>1.8074992162177474E-2</v>
      </c>
      <c r="F3984" s="13">
        <v>3.1108345560891947E-2</v>
      </c>
      <c r="G3984" s="13">
        <v>7.6633642965844156E-2</v>
      </c>
      <c r="H3984" s="13">
        <v>1.6383497483376089E-2</v>
      </c>
      <c r="I3984" s="13">
        <v>0</v>
      </c>
      <c r="J3984" s="13">
        <v>0</v>
      </c>
      <c r="K3984" s="13">
        <v>0</v>
      </c>
      <c r="L3984" s="13">
        <v>0</v>
      </c>
      <c r="M3984" s="13">
        <v>0</v>
      </c>
      <c r="N3984" s="13"/>
      <c r="O3984" s="13"/>
    </row>
    <row r="3985" spans="1:15" x14ac:dyDescent="0.35">
      <c r="A3985" s="12" t="str">
        <f t="shared" si="62"/>
        <v>CONSUMO PER CAPITA (kg ó litros por individuo)Calimocho&lt;2MIL</v>
      </c>
      <c r="B3985" s="12" t="s">
        <v>120</v>
      </c>
      <c r="C3985" s="12" t="s">
        <v>142</v>
      </c>
      <c r="D3985" s="12" t="s">
        <v>9</v>
      </c>
      <c r="E3985" s="13">
        <v>0.13540917543103034</v>
      </c>
      <c r="F3985" s="13">
        <v>1.5466368708989242E-2</v>
      </c>
      <c r="G3985" s="13">
        <v>4.3127047963828595E-2</v>
      </c>
      <c r="H3985" s="13">
        <v>5.3858983881730674E-2</v>
      </c>
      <c r="I3985" s="13">
        <v>0</v>
      </c>
      <c r="J3985" s="13">
        <v>0</v>
      </c>
      <c r="K3985" s="13">
        <v>0</v>
      </c>
      <c r="L3985" s="13">
        <v>0</v>
      </c>
      <c r="M3985" s="13">
        <v>0</v>
      </c>
      <c r="N3985" s="13"/>
      <c r="O3985" s="13"/>
    </row>
    <row r="3986" spans="1:15" x14ac:dyDescent="0.35">
      <c r="A3986" s="12" t="str">
        <f t="shared" si="62"/>
        <v>CONSUMO PER CAPITA (kg ó litros por individuo)Calimocho2-5MIL</v>
      </c>
      <c r="B3986" s="12" t="s">
        <v>120</v>
      </c>
      <c r="C3986" s="12" t="s">
        <v>142</v>
      </c>
      <c r="D3986" s="12" t="s">
        <v>10</v>
      </c>
      <c r="E3986" s="13">
        <v>3.7448579349292086E-3</v>
      </c>
      <c r="F3986" s="13">
        <v>6.5636265644762604E-2</v>
      </c>
      <c r="G3986" s="13">
        <v>1.7569367424578385E-2</v>
      </c>
      <c r="H3986" s="13">
        <v>2.7411495329556092E-2</v>
      </c>
      <c r="I3986" s="13">
        <v>0</v>
      </c>
      <c r="J3986" s="13">
        <v>0</v>
      </c>
      <c r="K3986" s="13">
        <v>0</v>
      </c>
      <c r="L3986" s="13">
        <v>0</v>
      </c>
      <c r="M3986" s="13">
        <v>0</v>
      </c>
      <c r="N3986" s="13"/>
      <c r="O3986" s="13"/>
    </row>
    <row r="3987" spans="1:15" x14ac:dyDescent="0.35">
      <c r="A3987" s="12" t="str">
        <f t="shared" si="62"/>
        <v>CONSUMO PER CAPITA (kg ó litros por individuo)Calimocho5-10MIL</v>
      </c>
      <c r="B3987" s="12" t="s">
        <v>120</v>
      </c>
      <c r="C3987" s="12" t="s">
        <v>142</v>
      </c>
      <c r="D3987" s="12" t="s">
        <v>11</v>
      </c>
      <c r="E3987" s="13">
        <v>0.15187839817585849</v>
      </c>
      <c r="F3987" s="13">
        <v>0.11976495336826716</v>
      </c>
      <c r="G3987" s="13">
        <v>4.7324102809357102E-2</v>
      </c>
      <c r="H3987" s="13">
        <v>6.282687669396575E-2</v>
      </c>
      <c r="I3987" s="13">
        <v>0</v>
      </c>
      <c r="J3987" s="13">
        <v>0</v>
      </c>
      <c r="K3987" s="13">
        <v>0</v>
      </c>
      <c r="L3987" s="13">
        <v>0</v>
      </c>
      <c r="M3987" s="13">
        <v>0</v>
      </c>
      <c r="N3987" s="13"/>
      <c r="O3987" s="13"/>
    </row>
    <row r="3988" spans="1:15" x14ac:dyDescent="0.35">
      <c r="A3988" s="12" t="str">
        <f t="shared" si="62"/>
        <v>CONSUMO PER CAPITA (kg ó litros por individuo)Calimocho10-30MIL</v>
      </c>
      <c r="B3988" s="12" t="s">
        <v>120</v>
      </c>
      <c r="C3988" s="12" t="s">
        <v>142</v>
      </c>
      <c r="D3988" s="12" t="s">
        <v>12</v>
      </c>
      <c r="E3988" s="13">
        <v>1.6404205264174718E-2</v>
      </c>
      <c r="F3988" s="13">
        <v>2.5936442894262729E-3</v>
      </c>
      <c r="G3988" s="13">
        <v>3.0484069939536968E-2</v>
      </c>
      <c r="H3988" s="13">
        <v>3.795962028602308E-2</v>
      </c>
      <c r="I3988" s="13">
        <v>0</v>
      </c>
      <c r="J3988" s="13">
        <v>0</v>
      </c>
      <c r="K3988" s="13">
        <v>0</v>
      </c>
      <c r="L3988" s="13">
        <v>0</v>
      </c>
      <c r="M3988" s="13">
        <v>0</v>
      </c>
      <c r="N3988" s="13"/>
      <c r="O3988" s="13"/>
    </row>
    <row r="3989" spans="1:15" x14ac:dyDescent="0.35">
      <c r="A3989" s="12" t="str">
        <f t="shared" si="62"/>
        <v>CONSUMO PER CAPITA (kg ó litros por individuo)Calimocho30-100MIL</v>
      </c>
      <c r="B3989" s="12" t="s">
        <v>120</v>
      </c>
      <c r="C3989" s="12" t="s">
        <v>142</v>
      </c>
      <c r="D3989" s="12" t="s">
        <v>13</v>
      </c>
      <c r="E3989" s="13">
        <v>5.3253994751182532E-2</v>
      </c>
      <c r="F3989" s="13">
        <v>1.9584233327116746E-2</v>
      </c>
      <c r="G3989" s="13">
        <v>4.7119134324519786E-2</v>
      </c>
      <c r="H3989" s="13">
        <v>6.1406321561709373E-2</v>
      </c>
      <c r="I3989" s="13">
        <v>0</v>
      </c>
      <c r="J3989" s="13">
        <v>0</v>
      </c>
      <c r="K3989" s="13">
        <v>0</v>
      </c>
      <c r="L3989" s="13">
        <v>0</v>
      </c>
      <c r="M3989" s="13">
        <v>0</v>
      </c>
      <c r="N3989" s="13"/>
      <c r="O3989" s="13"/>
    </row>
    <row r="3990" spans="1:15" x14ac:dyDescent="0.35">
      <c r="A3990" s="12" t="str">
        <f t="shared" si="62"/>
        <v>CONSUMO PER CAPITA (kg ó litros por individuo)Calimocho100-200MIL</v>
      </c>
      <c r="B3990" s="12" t="s">
        <v>120</v>
      </c>
      <c r="C3990" s="12" t="s">
        <v>142</v>
      </c>
      <c r="D3990" s="12" t="s">
        <v>14</v>
      </c>
      <c r="E3990" s="13">
        <v>7.3892565547031677E-2</v>
      </c>
      <c r="F3990" s="13">
        <v>3.0866328597390268E-2</v>
      </c>
      <c r="G3990" s="13">
        <v>7.1379480988504745E-2</v>
      </c>
      <c r="H3990" s="13">
        <v>0.12002808438483932</v>
      </c>
      <c r="I3990" s="13">
        <v>0</v>
      </c>
      <c r="J3990" s="13">
        <v>0</v>
      </c>
      <c r="K3990" s="13">
        <v>0</v>
      </c>
      <c r="L3990" s="13">
        <v>0</v>
      </c>
      <c r="M3990" s="13">
        <v>0</v>
      </c>
      <c r="N3990" s="13"/>
      <c r="O3990" s="13"/>
    </row>
    <row r="3991" spans="1:15" x14ac:dyDescent="0.35">
      <c r="A3991" s="12" t="str">
        <f t="shared" si="62"/>
        <v>CONSUMO PER CAPITA (kg ó litros por individuo)Calimocho200-500MIL</v>
      </c>
      <c r="B3991" s="12" t="s">
        <v>120</v>
      </c>
      <c r="C3991" s="12" t="s">
        <v>142</v>
      </c>
      <c r="D3991" s="12" t="s">
        <v>15</v>
      </c>
      <c r="E3991" s="13">
        <v>6.0591804647173057E-2</v>
      </c>
      <c r="F3991" s="13">
        <v>6.1016348297033438E-2</v>
      </c>
      <c r="G3991" s="13">
        <v>6.428683684069153E-2</v>
      </c>
      <c r="H3991" s="13">
        <v>5.7005249460195306E-2</v>
      </c>
      <c r="I3991" s="13">
        <v>0</v>
      </c>
      <c r="J3991" s="13">
        <v>0</v>
      </c>
      <c r="K3991" s="13">
        <v>0</v>
      </c>
      <c r="L3991" s="13">
        <v>0</v>
      </c>
      <c r="M3991" s="13">
        <v>0</v>
      </c>
      <c r="N3991" s="13"/>
      <c r="O3991" s="13"/>
    </row>
    <row r="3992" spans="1:15" x14ac:dyDescent="0.35">
      <c r="A3992" s="12" t="str">
        <f t="shared" si="62"/>
        <v>CONSUMO PER CAPITA (kg ó litros por individuo)Calimocho&gt;500MIL</v>
      </c>
      <c r="B3992" s="12" t="s">
        <v>120</v>
      </c>
      <c r="C3992" s="12" t="s">
        <v>142</v>
      </c>
      <c r="D3992" s="12" t="s">
        <v>16</v>
      </c>
      <c r="E3992" s="13">
        <v>5.0736895745549453E-2</v>
      </c>
      <c r="F3992" s="13">
        <v>1.1889330996511589E-2</v>
      </c>
      <c r="G3992" s="13">
        <v>5.6089538731912775E-2</v>
      </c>
      <c r="H3992" s="13">
        <v>6.4046379561894712E-2</v>
      </c>
      <c r="I3992" s="13">
        <v>0</v>
      </c>
      <c r="J3992" s="13">
        <v>0</v>
      </c>
      <c r="K3992" s="13">
        <v>0</v>
      </c>
      <c r="L3992" s="13">
        <v>0</v>
      </c>
      <c r="M3992" s="13">
        <v>0</v>
      </c>
      <c r="N3992" s="13"/>
      <c r="O3992" s="13"/>
    </row>
    <row r="3993" spans="1:15" x14ac:dyDescent="0.35">
      <c r="A3993" s="12" t="str">
        <f t="shared" si="62"/>
        <v>CONSUMO PER CAPITA (kg ó litros por individuo)CalimochoDE 15 A 19 AÑOS</v>
      </c>
      <c r="B3993" s="12" t="s">
        <v>120</v>
      </c>
      <c r="C3993" s="12" t="s">
        <v>142</v>
      </c>
      <c r="D3993" s="12" t="s">
        <v>39</v>
      </c>
      <c r="E3993" s="13">
        <v>8.2860291046710048E-3</v>
      </c>
      <c r="F3993" s="13" t="s">
        <v>212</v>
      </c>
      <c r="G3993" s="13">
        <v>0.12763403860674724</v>
      </c>
      <c r="H3993" s="13">
        <v>1.9223569492690971E-2</v>
      </c>
      <c r="I3993" s="13">
        <v>0</v>
      </c>
      <c r="J3993" s="13">
        <v>0</v>
      </c>
      <c r="K3993" s="13">
        <v>0</v>
      </c>
      <c r="L3993" s="13">
        <v>0</v>
      </c>
      <c r="M3993" s="13">
        <v>0</v>
      </c>
      <c r="N3993" s="13"/>
      <c r="O3993" s="13"/>
    </row>
    <row r="3994" spans="1:15" x14ac:dyDescent="0.35">
      <c r="A3994" s="12" t="str">
        <f t="shared" si="62"/>
        <v>CONSUMO PER CAPITA (kg ó litros por individuo)CalimochoDE 20 A 24 AÑOS</v>
      </c>
      <c r="B3994" s="12" t="s">
        <v>120</v>
      </c>
      <c r="C3994" s="12" t="s">
        <v>142</v>
      </c>
      <c r="D3994" s="12" t="s">
        <v>40</v>
      </c>
      <c r="E3994" s="13">
        <v>9.1605088634449272E-2</v>
      </c>
      <c r="F3994" s="13">
        <v>8.1212564797402242E-2</v>
      </c>
      <c r="G3994" s="13">
        <v>5.5733906455108811E-2</v>
      </c>
      <c r="H3994" s="13">
        <v>1.378117004000288E-2</v>
      </c>
      <c r="I3994" s="13">
        <v>0</v>
      </c>
      <c r="J3994" s="13">
        <v>0</v>
      </c>
      <c r="K3994" s="13">
        <v>0</v>
      </c>
      <c r="L3994" s="13">
        <v>0</v>
      </c>
      <c r="M3994" s="13">
        <v>0</v>
      </c>
      <c r="N3994" s="13"/>
      <c r="O3994" s="13"/>
    </row>
    <row r="3995" spans="1:15" x14ac:dyDescent="0.35">
      <c r="A3995" s="12" t="str">
        <f t="shared" si="62"/>
        <v>CONSUMO PER CAPITA (kg ó litros por individuo)CalimochoDE 25 A 34 AÑOS</v>
      </c>
      <c r="B3995" s="12" t="s">
        <v>120</v>
      </c>
      <c r="C3995" s="12" t="s">
        <v>142</v>
      </c>
      <c r="D3995" s="12" t="s">
        <v>41</v>
      </c>
      <c r="E3995" s="13">
        <v>7.8233646267774695E-2</v>
      </c>
      <c r="F3995" s="13">
        <v>1.5595941936834119E-2</v>
      </c>
      <c r="G3995" s="13">
        <v>4.1442284869578044E-2</v>
      </c>
      <c r="H3995" s="13">
        <v>4.4603864298426998E-2</v>
      </c>
      <c r="I3995" s="13">
        <v>0</v>
      </c>
      <c r="J3995" s="13">
        <v>0</v>
      </c>
      <c r="K3995" s="13">
        <v>0</v>
      </c>
      <c r="L3995" s="13">
        <v>0</v>
      </c>
      <c r="M3995" s="13">
        <v>0</v>
      </c>
      <c r="N3995" s="13"/>
      <c r="O3995" s="13"/>
    </row>
    <row r="3996" spans="1:15" x14ac:dyDescent="0.35">
      <c r="A3996" s="12" t="str">
        <f t="shared" si="62"/>
        <v>CONSUMO PER CAPITA (kg ó litros por individuo)CalimochoDE 35 A 49 AÑOS</v>
      </c>
      <c r="B3996" s="12" t="s">
        <v>120</v>
      </c>
      <c r="C3996" s="12" t="s">
        <v>142</v>
      </c>
      <c r="D3996" s="12" t="s">
        <v>42</v>
      </c>
      <c r="E3996" s="13">
        <v>7.572859257127533E-2</v>
      </c>
      <c r="F3996" s="13">
        <v>4.6976437152317842E-2</v>
      </c>
      <c r="G3996" s="13">
        <v>5.8662290233525066E-2</v>
      </c>
      <c r="H3996" s="13">
        <v>0.10841674635998039</v>
      </c>
      <c r="I3996" s="13">
        <v>0</v>
      </c>
      <c r="J3996" s="13">
        <v>0</v>
      </c>
      <c r="K3996" s="13">
        <v>0</v>
      </c>
      <c r="L3996" s="13">
        <v>0</v>
      </c>
      <c r="M3996" s="13">
        <v>0</v>
      </c>
      <c r="N3996" s="13"/>
      <c r="O3996" s="13"/>
    </row>
    <row r="3997" spans="1:15" x14ac:dyDescent="0.35">
      <c r="A3997" s="12" t="str">
        <f t="shared" si="62"/>
        <v>CONSUMO PER CAPITA (kg ó litros por individuo)CalimochoDE 50 A 59 AÑOS</v>
      </c>
      <c r="B3997" s="12" t="s">
        <v>120</v>
      </c>
      <c r="C3997" s="12" t="s">
        <v>142</v>
      </c>
      <c r="D3997" s="12" t="s">
        <v>43</v>
      </c>
      <c r="E3997" s="13">
        <v>7.2226449081974758E-2</v>
      </c>
      <c r="F3997" s="13">
        <v>9.4821738138182142E-3</v>
      </c>
      <c r="G3997" s="13">
        <v>3.5341781814995608E-2</v>
      </c>
      <c r="H3997" s="13">
        <v>7.8238801858636256E-2</v>
      </c>
      <c r="I3997" s="13">
        <v>0</v>
      </c>
      <c r="J3997" s="13">
        <v>0</v>
      </c>
      <c r="K3997" s="13">
        <v>0</v>
      </c>
      <c r="L3997" s="13">
        <v>0</v>
      </c>
      <c r="M3997" s="13">
        <v>0</v>
      </c>
      <c r="N3997" s="13"/>
      <c r="O3997" s="13"/>
    </row>
    <row r="3998" spans="1:15" x14ac:dyDescent="0.35">
      <c r="A3998" s="12" t="str">
        <f t="shared" si="62"/>
        <v>CONSUMO PER CAPITA (kg ó litros por individuo)CalimochoDE 60 A 75 AÑOS</v>
      </c>
      <c r="B3998" s="12" t="s">
        <v>120</v>
      </c>
      <c r="C3998" s="12" t="s">
        <v>142</v>
      </c>
      <c r="D3998" s="12" t="s">
        <v>44</v>
      </c>
      <c r="E3998" s="13">
        <v>1.3770031351695314E-2</v>
      </c>
      <c r="F3998" s="13">
        <v>3.8640870927790408E-2</v>
      </c>
      <c r="G3998" s="13">
        <v>2.333357199819085E-2</v>
      </c>
      <c r="H3998" s="13">
        <v>1.8170513858663587E-2</v>
      </c>
      <c r="I3998" s="13">
        <v>0</v>
      </c>
      <c r="J3998" s="13">
        <v>0</v>
      </c>
      <c r="K3998" s="13">
        <v>0</v>
      </c>
      <c r="L3998" s="13">
        <v>0</v>
      </c>
      <c r="M3998" s="13">
        <v>0</v>
      </c>
      <c r="N3998" s="13"/>
      <c r="O3998" s="13"/>
    </row>
    <row r="3999" spans="1:15" x14ac:dyDescent="0.35">
      <c r="A3999" s="12" t="str">
        <f t="shared" si="62"/>
        <v>CONSUMO PER CAPITA (kg ó litros por individuo)CalimochoALTA Y MEDIA ALTA</v>
      </c>
      <c r="B3999" s="12" t="s">
        <v>120</v>
      </c>
      <c r="C3999" s="12" t="s">
        <v>142</v>
      </c>
      <c r="D3999" s="12" t="s">
        <v>17</v>
      </c>
      <c r="E3999" s="13">
        <v>3.7309252146456112E-2</v>
      </c>
      <c r="F3999" s="13">
        <v>2.0977176953261591E-2</v>
      </c>
      <c r="G3999" s="13">
        <v>4.1311184687346986E-2</v>
      </c>
      <c r="H3999" s="13">
        <v>6.8620485490487951E-2</v>
      </c>
      <c r="I3999" s="13">
        <v>0</v>
      </c>
      <c r="J3999" s="13">
        <v>0</v>
      </c>
      <c r="K3999" s="13">
        <v>0</v>
      </c>
      <c r="L3999" s="13">
        <v>0</v>
      </c>
      <c r="M3999" s="13">
        <v>0</v>
      </c>
      <c r="N3999" s="13"/>
      <c r="O3999" s="13"/>
    </row>
    <row r="4000" spans="1:15" x14ac:dyDescent="0.35">
      <c r="A4000" s="12" t="str">
        <f t="shared" si="62"/>
        <v>CONSUMO PER CAPITA (kg ó litros por individuo)CalimochoMEDIA</v>
      </c>
      <c r="B4000" s="12" t="s">
        <v>120</v>
      </c>
      <c r="C4000" s="12" t="s">
        <v>142</v>
      </c>
      <c r="D4000" s="12" t="s">
        <v>18</v>
      </c>
      <c r="E4000" s="13">
        <v>6.1364202878063615E-2</v>
      </c>
      <c r="F4000" s="13">
        <v>1.9465742933507075E-2</v>
      </c>
      <c r="G4000" s="13">
        <v>3.2596101480585088E-2</v>
      </c>
      <c r="H4000" s="13">
        <v>4.2065307642514496E-2</v>
      </c>
      <c r="I4000" s="13">
        <v>0</v>
      </c>
      <c r="J4000" s="13">
        <v>0</v>
      </c>
      <c r="K4000" s="13">
        <v>0</v>
      </c>
      <c r="L4000" s="13">
        <v>0</v>
      </c>
      <c r="M4000" s="13">
        <v>0</v>
      </c>
      <c r="N4000" s="13"/>
      <c r="O4000" s="13"/>
    </row>
    <row r="4001" spans="1:15" x14ac:dyDescent="0.35">
      <c r="A4001" s="12" t="str">
        <f t="shared" si="62"/>
        <v>CONSUMO PER CAPITA (kg ó litros por individuo)CalimochoMEDIA BAJA</v>
      </c>
      <c r="B4001" s="12" t="s">
        <v>120</v>
      </c>
      <c r="C4001" s="12" t="s">
        <v>142</v>
      </c>
      <c r="D4001" s="12" t="s">
        <v>19</v>
      </c>
      <c r="E4001" s="13">
        <v>5.652883095257176E-2</v>
      </c>
      <c r="F4001" s="13">
        <v>4.9769931989355913E-2</v>
      </c>
      <c r="G4001" s="13">
        <v>7.518999605715887E-2</v>
      </c>
      <c r="H4001" s="13">
        <v>9.8256734267786444E-2</v>
      </c>
      <c r="I4001" s="13">
        <v>0</v>
      </c>
      <c r="J4001" s="13">
        <v>0</v>
      </c>
      <c r="K4001" s="13">
        <v>0</v>
      </c>
      <c r="L4001" s="13">
        <v>0</v>
      </c>
      <c r="M4001" s="13">
        <v>0</v>
      </c>
      <c r="N4001" s="13"/>
      <c r="O4001" s="13"/>
    </row>
    <row r="4002" spans="1:15" x14ac:dyDescent="0.35">
      <c r="A4002" s="12" t="str">
        <f t="shared" si="62"/>
        <v>CONSUMO PER CAPITA (kg ó litros por individuo)CalimochoBAJA</v>
      </c>
      <c r="B4002" s="12" t="s">
        <v>120</v>
      </c>
      <c r="C4002" s="12" t="s">
        <v>142</v>
      </c>
      <c r="D4002" s="12" t="s">
        <v>20</v>
      </c>
      <c r="E4002" s="13">
        <v>7.9704358461218996E-2</v>
      </c>
      <c r="F4002" s="13">
        <v>4.318373167889647E-2</v>
      </c>
      <c r="G4002" s="13">
        <v>4.5156430422948583E-2</v>
      </c>
      <c r="H4002" s="13">
        <v>3.116513428850037E-2</v>
      </c>
      <c r="I4002" s="13">
        <v>0</v>
      </c>
      <c r="J4002" s="13">
        <v>0</v>
      </c>
      <c r="K4002" s="13">
        <v>0</v>
      </c>
      <c r="L4002" s="13">
        <v>0</v>
      </c>
      <c r="M4002" s="13">
        <v>0</v>
      </c>
      <c r="N4002" s="13"/>
      <c r="O4002" s="13"/>
    </row>
    <row r="4003" spans="1:15" x14ac:dyDescent="0.35">
      <c r="A4003" s="12" t="str">
        <f t="shared" si="62"/>
        <v>CONSUMO PER CAPITA (kg ó litros por individuo)CalimochoHOMBRE</v>
      </c>
      <c r="B4003" s="12" t="s">
        <v>120</v>
      </c>
      <c r="C4003" s="12" t="s">
        <v>142</v>
      </c>
      <c r="D4003" s="12" t="s">
        <v>21</v>
      </c>
      <c r="E4003" s="13">
        <v>5.6230513013576622E-2</v>
      </c>
      <c r="F4003" s="13">
        <v>3.7485416707980369E-2</v>
      </c>
      <c r="G4003" s="13">
        <v>4.695459430839434E-2</v>
      </c>
      <c r="H4003" s="13">
        <v>5.3683712764333653E-2</v>
      </c>
      <c r="I4003" s="13">
        <v>0</v>
      </c>
      <c r="J4003" s="13">
        <v>0</v>
      </c>
      <c r="K4003" s="13">
        <v>0</v>
      </c>
      <c r="L4003" s="13">
        <v>0</v>
      </c>
      <c r="M4003" s="13">
        <v>0</v>
      </c>
      <c r="N4003" s="13"/>
      <c r="O4003" s="13"/>
    </row>
    <row r="4004" spans="1:15" x14ac:dyDescent="0.35">
      <c r="A4004" s="12" t="str">
        <f t="shared" si="62"/>
        <v>CONSUMO PER CAPITA (kg ó litros por individuo)CalimochoMUJER</v>
      </c>
      <c r="B4004" s="12" t="s">
        <v>120</v>
      </c>
      <c r="C4004" s="12" t="s">
        <v>142</v>
      </c>
      <c r="D4004" s="12" t="s">
        <v>22</v>
      </c>
      <c r="E4004" s="13">
        <v>6.0639450904164983E-2</v>
      </c>
      <c r="F4004" s="13">
        <v>2.7318904216690962E-2</v>
      </c>
      <c r="G4004" s="13">
        <v>4.9187019461071374E-2</v>
      </c>
      <c r="H4004" s="13">
        <v>6.7010038390210178E-2</v>
      </c>
      <c r="I4004" s="13">
        <v>0</v>
      </c>
      <c r="J4004" s="13">
        <v>0</v>
      </c>
      <c r="K4004" s="13">
        <v>0</v>
      </c>
      <c r="L4004" s="13">
        <v>0</v>
      </c>
      <c r="M4004" s="13">
        <v>0</v>
      </c>
      <c r="N4004" s="13"/>
      <c r="O4004" s="13"/>
    </row>
    <row r="4005" spans="1:15" x14ac:dyDescent="0.35">
      <c r="A4005" s="12" t="str">
        <f t="shared" si="62"/>
        <v>CONSUMO PER CAPITA (kg ó litros por individuo)RebujitoT.ESPAÑA</v>
      </c>
      <c r="B4005" s="12" t="s">
        <v>120</v>
      </c>
      <c r="C4005" s="12" t="s">
        <v>176</v>
      </c>
      <c r="D4005" s="12" t="s">
        <v>36</v>
      </c>
      <c r="E4005" s="13">
        <v>1.2439429706274062E-2</v>
      </c>
      <c r="F4005" s="13">
        <v>3.7880284395702896E-3</v>
      </c>
      <c r="G4005" s="13">
        <v>6.2945092700605549E-3</v>
      </c>
      <c r="H4005" s="13">
        <v>2.019459744315789E-2</v>
      </c>
      <c r="I4005" s="13">
        <v>0</v>
      </c>
      <c r="J4005" s="13">
        <v>0</v>
      </c>
      <c r="K4005" s="13">
        <v>0</v>
      </c>
      <c r="L4005" s="13">
        <v>0</v>
      </c>
      <c r="M4005" s="13">
        <v>0</v>
      </c>
      <c r="N4005" s="13"/>
      <c r="O4005" s="13"/>
    </row>
    <row r="4006" spans="1:15" x14ac:dyDescent="0.35">
      <c r="A4006" s="12" t="str">
        <f t="shared" si="62"/>
        <v>CONSUMO PER CAPITA (kg ó litros por individuo)RebujitoBCN AM</v>
      </c>
      <c r="B4006" s="12" t="s">
        <v>120</v>
      </c>
      <c r="C4006" s="12" t="s">
        <v>176</v>
      </c>
      <c r="D4006" s="12" t="s">
        <v>1</v>
      </c>
      <c r="E4006" s="13">
        <v>5.3302101190837057E-3</v>
      </c>
      <c r="F4006" s="13">
        <v>4.1035916556422169E-3</v>
      </c>
      <c r="G4006" s="13">
        <v>2.0980976835293947E-3</v>
      </c>
      <c r="H4006" s="13" t="s">
        <v>212</v>
      </c>
      <c r="I4006" s="13">
        <v>0</v>
      </c>
      <c r="J4006" s="13">
        <v>0</v>
      </c>
      <c r="K4006" s="13">
        <v>0</v>
      </c>
      <c r="L4006" s="13">
        <v>0</v>
      </c>
      <c r="M4006" s="13">
        <v>0</v>
      </c>
      <c r="N4006" s="13"/>
      <c r="O4006" s="13"/>
    </row>
    <row r="4007" spans="1:15" x14ac:dyDescent="0.35">
      <c r="A4007" s="12" t="str">
        <f t="shared" si="62"/>
        <v>CONSUMO PER CAPITA (kg ó litros por individuo)RebujitoREST.CAT ARAGON</v>
      </c>
      <c r="B4007" s="12" t="s">
        <v>120</v>
      </c>
      <c r="C4007" s="12" t="s">
        <v>176</v>
      </c>
      <c r="D4007" s="12" t="s">
        <v>2</v>
      </c>
      <c r="E4007" s="13" t="s">
        <v>212</v>
      </c>
      <c r="F4007" s="13">
        <v>5.0556349659769545E-3</v>
      </c>
      <c r="G4007" s="13">
        <v>7.7726610735762936E-3</v>
      </c>
      <c r="H4007" s="13">
        <v>4.2901036347421157E-4</v>
      </c>
      <c r="I4007" s="13">
        <v>0</v>
      </c>
      <c r="J4007" s="13">
        <v>0</v>
      </c>
      <c r="K4007" s="13">
        <v>0</v>
      </c>
      <c r="L4007" s="13">
        <v>0</v>
      </c>
      <c r="M4007" s="13">
        <v>0</v>
      </c>
      <c r="N4007" s="13"/>
      <c r="O4007" s="13"/>
    </row>
    <row r="4008" spans="1:15" x14ac:dyDescent="0.35">
      <c r="A4008" s="12" t="str">
        <f t="shared" si="62"/>
        <v>CONSUMO PER CAPITA (kg ó litros por individuo)RebujitoLEVANTE</v>
      </c>
      <c r="B4008" s="12" t="s">
        <v>120</v>
      </c>
      <c r="C4008" s="12" t="s">
        <v>176</v>
      </c>
      <c r="D4008" s="12" t="s">
        <v>3</v>
      </c>
      <c r="E4008" s="13">
        <v>5.2402888551964487E-4</v>
      </c>
      <c r="F4008" s="13" t="s">
        <v>212</v>
      </c>
      <c r="G4008" s="13">
        <v>1.3027036288301059E-3</v>
      </c>
      <c r="H4008" s="13">
        <v>2.3846128687867252E-3</v>
      </c>
      <c r="I4008" s="13">
        <v>0</v>
      </c>
      <c r="J4008" s="13">
        <v>0</v>
      </c>
      <c r="K4008" s="13">
        <v>0</v>
      </c>
      <c r="L4008" s="13">
        <v>0</v>
      </c>
      <c r="M4008" s="13">
        <v>0</v>
      </c>
      <c r="N4008" s="13"/>
      <c r="O4008" s="13"/>
    </row>
    <row r="4009" spans="1:15" x14ac:dyDescent="0.35">
      <c r="A4009" s="12" t="str">
        <f t="shared" si="62"/>
        <v>CONSUMO PER CAPITA (kg ó litros por individuo)RebujitoANDALUCIA</v>
      </c>
      <c r="B4009" s="12" t="s">
        <v>120</v>
      </c>
      <c r="C4009" s="12" t="s">
        <v>176</v>
      </c>
      <c r="D4009" s="12" t="s">
        <v>4</v>
      </c>
      <c r="E4009" s="13">
        <v>5.0469773477674416E-2</v>
      </c>
      <c r="F4009" s="13">
        <v>5.1025016085517287E-3</v>
      </c>
      <c r="G4009" s="13">
        <v>1.850541299596168E-2</v>
      </c>
      <c r="H4009" s="13">
        <v>8.6085887448706752E-2</v>
      </c>
      <c r="I4009" s="13">
        <v>0</v>
      </c>
      <c r="J4009" s="13">
        <v>0</v>
      </c>
      <c r="K4009" s="13">
        <v>0</v>
      </c>
      <c r="L4009" s="13">
        <v>0</v>
      </c>
      <c r="M4009" s="13">
        <v>0</v>
      </c>
      <c r="N4009" s="13"/>
      <c r="O4009" s="13"/>
    </row>
    <row r="4010" spans="1:15" x14ac:dyDescent="0.35">
      <c r="A4010" s="12" t="str">
        <f t="shared" si="62"/>
        <v>CONSUMO PER CAPITA (kg ó litros por individuo)RebujitoMDD AM</v>
      </c>
      <c r="B4010" s="12" t="s">
        <v>120</v>
      </c>
      <c r="C4010" s="12" t="s">
        <v>176</v>
      </c>
      <c r="D4010" s="12" t="s">
        <v>5</v>
      </c>
      <c r="E4010" s="13">
        <v>5.0880764437568728E-3</v>
      </c>
      <c r="F4010" s="13">
        <v>3.8541942481105115E-4</v>
      </c>
      <c r="G4010" s="13">
        <v>1.5696844933133082E-3</v>
      </c>
      <c r="H4010" s="13">
        <v>5.8204999653666814E-3</v>
      </c>
      <c r="I4010" s="13">
        <v>0</v>
      </c>
      <c r="J4010" s="13">
        <v>0</v>
      </c>
      <c r="K4010" s="13">
        <v>0</v>
      </c>
      <c r="L4010" s="13">
        <v>0</v>
      </c>
      <c r="M4010" s="13">
        <v>0</v>
      </c>
      <c r="N4010" s="13"/>
      <c r="O4010" s="13"/>
    </row>
    <row r="4011" spans="1:15" x14ac:dyDescent="0.35">
      <c r="A4011" s="12" t="str">
        <f t="shared" si="62"/>
        <v>CONSUMO PER CAPITA (kg ó litros por individuo)RebujitoRTO CENTRO</v>
      </c>
      <c r="B4011" s="12" t="s">
        <v>120</v>
      </c>
      <c r="C4011" s="12" t="s">
        <v>176</v>
      </c>
      <c r="D4011" s="12" t="s">
        <v>6</v>
      </c>
      <c r="E4011" s="13">
        <v>1.4788322614965265E-3</v>
      </c>
      <c r="F4011" s="13">
        <v>1.099054235298144E-2</v>
      </c>
      <c r="G4011" s="13">
        <v>3.4315846036050241E-3</v>
      </c>
      <c r="H4011" s="13">
        <v>4.8391875912916736E-3</v>
      </c>
      <c r="I4011" s="13">
        <v>0</v>
      </c>
      <c r="J4011" s="13">
        <v>0</v>
      </c>
      <c r="K4011" s="13">
        <v>0</v>
      </c>
      <c r="L4011" s="13">
        <v>0</v>
      </c>
      <c r="M4011" s="13">
        <v>0</v>
      </c>
      <c r="N4011" s="13"/>
      <c r="O4011" s="13"/>
    </row>
    <row r="4012" spans="1:15" x14ac:dyDescent="0.35">
      <c r="A4012" s="12" t="str">
        <f t="shared" si="62"/>
        <v>CONSUMO PER CAPITA (kg ó litros por individuo)RebujitoNORTE-CENTRO</v>
      </c>
      <c r="B4012" s="12" t="s">
        <v>120</v>
      </c>
      <c r="C4012" s="12" t="s">
        <v>176</v>
      </c>
      <c r="D4012" s="12" t="s">
        <v>7</v>
      </c>
      <c r="E4012" s="13">
        <v>6.6727958236350747E-3</v>
      </c>
      <c r="F4012" s="13">
        <v>1.7813169994225556E-3</v>
      </c>
      <c r="G4012" s="13" t="s">
        <v>212</v>
      </c>
      <c r="H4012" s="13">
        <v>8.4050002441106702E-3</v>
      </c>
      <c r="I4012" s="13">
        <v>0</v>
      </c>
      <c r="J4012" s="13">
        <v>0</v>
      </c>
      <c r="K4012" s="13">
        <v>0</v>
      </c>
      <c r="L4012" s="13">
        <v>0</v>
      </c>
      <c r="M4012" s="13">
        <v>0</v>
      </c>
      <c r="N4012" s="13"/>
      <c r="O4012" s="13"/>
    </row>
    <row r="4013" spans="1:15" x14ac:dyDescent="0.35">
      <c r="A4013" s="12" t="str">
        <f t="shared" si="62"/>
        <v>CONSUMO PER CAPITA (kg ó litros por individuo)RebujitoNOROESTE</v>
      </c>
      <c r="B4013" s="12" t="s">
        <v>120</v>
      </c>
      <c r="C4013" s="12" t="s">
        <v>176</v>
      </c>
      <c r="D4013" s="12" t="s">
        <v>8</v>
      </c>
      <c r="E4013" s="13" t="s">
        <v>212</v>
      </c>
      <c r="F4013" s="13">
        <v>4.7828279457212903E-3</v>
      </c>
      <c r="G4013" s="13">
        <v>5.9918851752083398E-3</v>
      </c>
      <c r="H4013" s="13">
        <v>1.3026625124833615E-3</v>
      </c>
      <c r="I4013" s="13">
        <v>0</v>
      </c>
      <c r="J4013" s="13">
        <v>0</v>
      </c>
      <c r="K4013" s="13">
        <v>0</v>
      </c>
      <c r="L4013" s="13">
        <v>0</v>
      </c>
      <c r="M4013" s="13">
        <v>0</v>
      </c>
      <c r="N4013" s="13"/>
      <c r="O4013" s="13"/>
    </row>
    <row r="4014" spans="1:15" x14ac:dyDescent="0.35">
      <c r="A4014" s="12" t="str">
        <f t="shared" si="62"/>
        <v>CONSUMO PER CAPITA (kg ó litros por individuo)Rebujito&lt;2MIL</v>
      </c>
      <c r="B4014" s="12" t="s">
        <v>120</v>
      </c>
      <c r="C4014" s="12" t="s">
        <v>176</v>
      </c>
      <c r="D4014" s="12" t="s">
        <v>9</v>
      </c>
      <c r="E4014" s="13">
        <v>3.6191578494060646E-3</v>
      </c>
      <c r="F4014" s="13">
        <v>1.8005978257881139E-2</v>
      </c>
      <c r="G4014" s="13" t="s">
        <v>212</v>
      </c>
      <c r="H4014" s="13">
        <v>2.1297215798336444E-3</v>
      </c>
      <c r="I4014" s="13">
        <v>0</v>
      </c>
      <c r="J4014" s="13">
        <v>0</v>
      </c>
      <c r="K4014" s="13">
        <v>0</v>
      </c>
      <c r="L4014" s="13">
        <v>0</v>
      </c>
      <c r="M4014" s="13">
        <v>0</v>
      </c>
      <c r="N4014" s="13"/>
      <c r="O4014" s="13"/>
    </row>
    <row r="4015" spans="1:15" x14ac:dyDescent="0.35">
      <c r="A4015" s="12" t="str">
        <f t="shared" si="62"/>
        <v>CONSUMO PER CAPITA (kg ó litros por individuo)Rebujito2-5MIL</v>
      </c>
      <c r="B4015" s="12" t="s">
        <v>120</v>
      </c>
      <c r="C4015" s="12" t="s">
        <v>176</v>
      </c>
      <c r="D4015" s="12" t="s">
        <v>10</v>
      </c>
      <c r="E4015" s="13" t="s">
        <v>212</v>
      </c>
      <c r="F4015" s="13">
        <v>8.9585282548072364E-4</v>
      </c>
      <c r="G4015" s="13">
        <v>1.4879576942163361E-2</v>
      </c>
      <c r="H4015" s="13" t="s">
        <v>212</v>
      </c>
      <c r="I4015" s="13">
        <v>0</v>
      </c>
      <c r="J4015" s="13">
        <v>0</v>
      </c>
      <c r="K4015" s="13">
        <v>0</v>
      </c>
      <c r="L4015" s="13">
        <v>0</v>
      </c>
      <c r="M4015" s="13">
        <v>0</v>
      </c>
      <c r="N4015" s="13"/>
      <c r="O4015" s="13"/>
    </row>
    <row r="4016" spans="1:15" x14ac:dyDescent="0.35">
      <c r="A4016" s="12" t="str">
        <f t="shared" si="62"/>
        <v>CONSUMO PER CAPITA (kg ó litros por individuo)Rebujito5-10MIL</v>
      </c>
      <c r="B4016" s="12" t="s">
        <v>120</v>
      </c>
      <c r="C4016" s="12" t="s">
        <v>176</v>
      </c>
      <c r="D4016" s="12" t="s">
        <v>11</v>
      </c>
      <c r="E4016" s="13">
        <v>1.2235579146154019E-2</v>
      </c>
      <c r="F4016" s="13">
        <v>9.0775014050082086E-4</v>
      </c>
      <c r="G4016" s="13" t="s">
        <v>212</v>
      </c>
      <c r="H4016" s="13">
        <v>8.963520809218594E-3</v>
      </c>
      <c r="I4016" s="13">
        <v>0</v>
      </c>
      <c r="J4016" s="13">
        <v>0</v>
      </c>
      <c r="K4016" s="13">
        <v>0</v>
      </c>
      <c r="L4016" s="13">
        <v>0</v>
      </c>
      <c r="M4016" s="13">
        <v>0</v>
      </c>
      <c r="N4016" s="13"/>
      <c r="O4016" s="13"/>
    </row>
    <row r="4017" spans="1:15" x14ac:dyDescent="0.35">
      <c r="A4017" s="12" t="str">
        <f t="shared" si="62"/>
        <v>CONSUMO PER CAPITA (kg ó litros por individuo)Rebujito10-30MIL</v>
      </c>
      <c r="B4017" s="12" t="s">
        <v>120</v>
      </c>
      <c r="C4017" s="12" t="s">
        <v>176</v>
      </c>
      <c r="D4017" s="12" t="s">
        <v>12</v>
      </c>
      <c r="E4017" s="13">
        <v>1.7552093091625975E-2</v>
      </c>
      <c r="F4017" s="13">
        <v>2.0827990145497475E-3</v>
      </c>
      <c r="G4017" s="13">
        <v>2.5426148337658544E-3</v>
      </c>
      <c r="H4017" s="13">
        <v>3.4083262160106848E-2</v>
      </c>
      <c r="I4017" s="13">
        <v>0</v>
      </c>
      <c r="J4017" s="13">
        <v>0</v>
      </c>
      <c r="K4017" s="13">
        <v>0</v>
      </c>
      <c r="L4017" s="13">
        <v>0</v>
      </c>
      <c r="M4017" s="13">
        <v>0</v>
      </c>
      <c r="N4017" s="13"/>
      <c r="O4017" s="13"/>
    </row>
    <row r="4018" spans="1:15" x14ac:dyDescent="0.35">
      <c r="A4018" s="12" t="str">
        <f t="shared" si="62"/>
        <v>CONSUMO PER CAPITA (kg ó litros por individuo)Rebujito30-100MIL</v>
      </c>
      <c r="B4018" s="12" t="s">
        <v>120</v>
      </c>
      <c r="C4018" s="12" t="s">
        <v>176</v>
      </c>
      <c r="D4018" s="12" t="s">
        <v>13</v>
      </c>
      <c r="E4018" s="13">
        <v>2.6136075570522478E-2</v>
      </c>
      <c r="F4018" s="13">
        <v>2.5752722637127976E-4</v>
      </c>
      <c r="G4018" s="13">
        <v>4.8471508415441631E-3</v>
      </c>
      <c r="H4018" s="13">
        <v>1.7452417464704561E-2</v>
      </c>
      <c r="I4018" s="13">
        <v>0</v>
      </c>
      <c r="J4018" s="13">
        <v>0</v>
      </c>
      <c r="K4018" s="13">
        <v>0</v>
      </c>
      <c r="L4018" s="13">
        <v>0</v>
      </c>
      <c r="M4018" s="13">
        <v>0</v>
      </c>
      <c r="N4018" s="13"/>
      <c r="O4018" s="13"/>
    </row>
    <row r="4019" spans="1:15" x14ac:dyDescent="0.35">
      <c r="A4019" s="12" t="str">
        <f t="shared" si="62"/>
        <v>CONSUMO PER CAPITA (kg ó litros por individuo)Rebujito100-200MIL</v>
      </c>
      <c r="B4019" s="12" t="s">
        <v>120</v>
      </c>
      <c r="C4019" s="12" t="s">
        <v>176</v>
      </c>
      <c r="D4019" s="12" t="s">
        <v>14</v>
      </c>
      <c r="E4019" s="13">
        <v>2.4077093057734249E-3</v>
      </c>
      <c r="F4019" s="13">
        <v>1.1931056358212247E-2</v>
      </c>
      <c r="G4019" s="13">
        <v>1.6602443208678711E-2</v>
      </c>
      <c r="H4019" s="13">
        <v>7.7690783839775446E-3</v>
      </c>
      <c r="I4019" s="13">
        <v>0</v>
      </c>
      <c r="J4019" s="13">
        <v>0</v>
      </c>
      <c r="K4019" s="13">
        <v>0</v>
      </c>
      <c r="L4019" s="13">
        <v>0</v>
      </c>
      <c r="M4019" s="13">
        <v>0</v>
      </c>
      <c r="N4019" s="13"/>
      <c r="O4019" s="13"/>
    </row>
    <row r="4020" spans="1:15" x14ac:dyDescent="0.35">
      <c r="A4020" s="12" t="str">
        <f t="shared" si="62"/>
        <v>CONSUMO PER CAPITA (kg ó litros por individuo)Rebujito200-500MIL</v>
      </c>
      <c r="B4020" s="12" t="s">
        <v>120</v>
      </c>
      <c r="C4020" s="12" t="s">
        <v>176</v>
      </c>
      <c r="D4020" s="12" t="s">
        <v>15</v>
      </c>
      <c r="E4020" s="13">
        <v>5.2396623914754857E-3</v>
      </c>
      <c r="F4020" s="13">
        <v>4.1007560281884712E-3</v>
      </c>
      <c r="G4020" s="13">
        <v>2.5218924020159539E-3</v>
      </c>
      <c r="H4020" s="13">
        <v>2.3261972749852828E-2</v>
      </c>
      <c r="I4020" s="13">
        <v>0</v>
      </c>
      <c r="J4020" s="13">
        <v>0</v>
      </c>
      <c r="K4020" s="13">
        <v>0</v>
      </c>
      <c r="L4020" s="13">
        <v>0</v>
      </c>
      <c r="M4020" s="13">
        <v>0</v>
      </c>
      <c r="N4020" s="13"/>
      <c r="O4020" s="13"/>
    </row>
    <row r="4021" spans="1:15" x14ac:dyDescent="0.35">
      <c r="A4021" s="12" t="str">
        <f t="shared" si="62"/>
        <v>CONSUMO PER CAPITA (kg ó litros por individuo)Rebujito&gt;500MIL</v>
      </c>
      <c r="B4021" s="12" t="s">
        <v>120</v>
      </c>
      <c r="C4021" s="12" t="s">
        <v>176</v>
      </c>
      <c r="D4021" s="12" t="s">
        <v>16</v>
      </c>
      <c r="E4021" s="13">
        <v>1.0193220446300331E-2</v>
      </c>
      <c r="F4021" s="13">
        <v>2.2316886747982749E-3</v>
      </c>
      <c r="G4021" s="13">
        <v>1.0347891278084404E-2</v>
      </c>
      <c r="H4021" s="13">
        <v>3.3376850496611231E-2</v>
      </c>
      <c r="I4021" s="13">
        <v>0</v>
      </c>
      <c r="J4021" s="13">
        <v>0</v>
      </c>
      <c r="K4021" s="13">
        <v>0</v>
      </c>
      <c r="L4021" s="13">
        <v>0</v>
      </c>
      <c r="M4021" s="13">
        <v>0</v>
      </c>
      <c r="N4021" s="13"/>
      <c r="O4021" s="13"/>
    </row>
    <row r="4022" spans="1:15" x14ac:dyDescent="0.35">
      <c r="A4022" s="12" t="str">
        <f t="shared" si="62"/>
        <v>CONSUMO PER CAPITA (kg ó litros por individuo)RebujitoDE 15 A 19 AÑOS</v>
      </c>
      <c r="B4022" s="12" t="s">
        <v>120</v>
      </c>
      <c r="C4022" s="12" t="s">
        <v>176</v>
      </c>
      <c r="D4022" s="12" t="s">
        <v>39</v>
      </c>
      <c r="E4022" s="13" t="s">
        <v>212</v>
      </c>
      <c r="F4022" s="13" t="s">
        <v>212</v>
      </c>
      <c r="G4022" s="13" t="s">
        <v>212</v>
      </c>
      <c r="H4022" s="13" t="s">
        <v>212</v>
      </c>
      <c r="I4022" s="13">
        <v>0</v>
      </c>
      <c r="J4022" s="13">
        <v>0</v>
      </c>
      <c r="K4022" s="13">
        <v>0</v>
      </c>
      <c r="L4022" s="13">
        <v>0</v>
      </c>
      <c r="M4022" s="13">
        <v>0</v>
      </c>
      <c r="N4022" s="13"/>
      <c r="O4022" s="13"/>
    </row>
    <row r="4023" spans="1:15" x14ac:dyDescent="0.35">
      <c r="A4023" s="12" t="str">
        <f t="shared" si="62"/>
        <v>CONSUMO PER CAPITA (kg ó litros por individuo)RebujitoDE 20 A 24 AÑOS</v>
      </c>
      <c r="B4023" s="12" t="s">
        <v>120</v>
      </c>
      <c r="C4023" s="12" t="s">
        <v>176</v>
      </c>
      <c r="D4023" s="12" t="s">
        <v>40</v>
      </c>
      <c r="E4023" s="13">
        <v>1.1100400203958949E-2</v>
      </c>
      <c r="F4023" s="13">
        <v>6.6653535332709445E-3</v>
      </c>
      <c r="G4023" s="13">
        <v>1.1469612615932455E-3</v>
      </c>
      <c r="H4023" s="13">
        <v>3.0862251483996614E-2</v>
      </c>
      <c r="I4023" s="13">
        <v>0</v>
      </c>
      <c r="J4023" s="13">
        <v>0</v>
      </c>
      <c r="K4023" s="13">
        <v>0</v>
      </c>
      <c r="L4023" s="13">
        <v>0</v>
      </c>
      <c r="M4023" s="13">
        <v>0</v>
      </c>
      <c r="N4023" s="13"/>
      <c r="O4023" s="13"/>
    </row>
    <row r="4024" spans="1:15" x14ac:dyDescent="0.35">
      <c r="A4024" s="12" t="str">
        <f t="shared" si="62"/>
        <v>CONSUMO PER CAPITA (kg ó litros por individuo)RebujitoDE 25 A 34 AÑOS</v>
      </c>
      <c r="B4024" s="12" t="s">
        <v>120</v>
      </c>
      <c r="C4024" s="12" t="s">
        <v>176</v>
      </c>
      <c r="D4024" s="12" t="s">
        <v>41</v>
      </c>
      <c r="E4024" s="13">
        <v>7.1768315273340174E-3</v>
      </c>
      <c r="F4024" s="13">
        <v>5.6381105453926729E-3</v>
      </c>
      <c r="G4024" s="13">
        <v>8.0836529286675129E-3</v>
      </c>
      <c r="H4024" s="13">
        <v>2.7338644588045136E-2</v>
      </c>
      <c r="I4024" s="13">
        <v>0</v>
      </c>
      <c r="J4024" s="13">
        <v>0</v>
      </c>
      <c r="K4024" s="13">
        <v>0</v>
      </c>
      <c r="L4024" s="13">
        <v>0</v>
      </c>
      <c r="M4024" s="13">
        <v>0</v>
      </c>
      <c r="N4024" s="13"/>
      <c r="O4024" s="13"/>
    </row>
    <row r="4025" spans="1:15" x14ac:dyDescent="0.35">
      <c r="A4025" s="12" t="str">
        <f t="shared" si="62"/>
        <v>CONSUMO PER CAPITA (kg ó litros por individuo)RebujitoDE 35 A 49 AÑOS</v>
      </c>
      <c r="B4025" s="12" t="s">
        <v>120</v>
      </c>
      <c r="C4025" s="12" t="s">
        <v>176</v>
      </c>
      <c r="D4025" s="12" t="s">
        <v>42</v>
      </c>
      <c r="E4025" s="13">
        <v>1.0054462117170575E-2</v>
      </c>
      <c r="F4025" s="13">
        <v>1.3376320180092784E-4</v>
      </c>
      <c r="G4025" s="13">
        <v>9.1101637558333243E-5</v>
      </c>
      <c r="H4025" s="13">
        <v>7.6880059360862783E-3</v>
      </c>
      <c r="I4025" s="13">
        <v>0</v>
      </c>
      <c r="J4025" s="13">
        <v>0</v>
      </c>
      <c r="K4025" s="13">
        <v>0</v>
      </c>
      <c r="L4025" s="13">
        <v>0</v>
      </c>
      <c r="M4025" s="13">
        <v>0</v>
      </c>
      <c r="N4025" s="13"/>
      <c r="O4025" s="13"/>
    </row>
    <row r="4026" spans="1:15" x14ac:dyDescent="0.35">
      <c r="A4026" s="12" t="str">
        <f t="shared" si="62"/>
        <v>CONSUMO PER CAPITA (kg ó litros por individuo)RebujitoDE 50 A 59 AÑOS</v>
      </c>
      <c r="B4026" s="12" t="s">
        <v>120</v>
      </c>
      <c r="C4026" s="12" t="s">
        <v>176</v>
      </c>
      <c r="D4026" s="12" t="s">
        <v>43</v>
      </c>
      <c r="E4026" s="13">
        <v>7.133348196795208E-3</v>
      </c>
      <c r="F4026" s="13">
        <v>5.2416625356580303E-3</v>
      </c>
      <c r="G4026" s="13">
        <v>1.1989844650824984E-2</v>
      </c>
      <c r="H4026" s="13">
        <v>2.5926895299195438E-2</v>
      </c>
      <c r="I4026" s="13">
        <v>0</v>
      </c>
      <c r="J4026" s="13">
        <v>0</v>
      </c>
      <c r="K4026" s="13">
        <v>0</v>
      </c>
      <c r="L4026" s="13">
        <v>0</v>
      </c>
      <c r="M4026" s="13">
        <v>0</v>
      </c>
      <c r="N4026" s="13"/>
      <c r="O4026" s="13"/>
    </row>
    <row r="4027" spans="1:15" x14ac:dyDescent="0.35">
      <c r="A4027" s="12" t="str">
        <f t="shared" si="62"/>
        <v>CONSUMO PER CAPITA (kg ó litros por individuo)RebujitoDE 60 A 75 AÑOS</v>
      </c>
      <c r="B4027" s="12" t="s">
        <v>120</v>
      </c>
      <c r="C4027" s="12" t="s">
        <v>176</v>
      </c>
      <c r="D4027" s="12" t="s">
        <v>44</v>
      </c>
      <c r="E4027" s="13">
        <v>2.8093407021863654E-2</v>
      </c>
      <c r="F4027" s="13">
        <v>6.6582811281540276E-3</v>
      </c>
      <c r="G4027" s="13">
        <v>1.1886487732720157E-2</v>
      </c>
      <c r="H4027" s="13">
        <v>2.9958268945558163E-2</v>
      </c>
      <c r="I4027" s="13">
        <v>0</v>
      </c>
      <c r="J4027" s="13">
        <v>0</v>
      </c>
      <c r="K4027" s="13">
        <v>0</v>
      </c>
      <c r="L4027" s="13">
        <v>0</v>
      </c>
      <c r="M4027" s="13">
        <v>0</v>
      </c>
      <c r="N4027" s="13"/>
      <c r="O4027" s="13"/>
    </row>
    <row r="4028" spans="1:15" x14ac:dyDescent="0.35">
      <c r="A4028" s="12" t="str">
        <f t="shared" si="62"/>
        <v>CONSUMO PER CAPITA (kg ó litros por individuo)RebujitoALTA Y MEDIA ALTA</v>
      </c>
      <c r="B4028" s="12" t="s">
        <v>120</v>
      </c>
      <c r="C4028" s="12" t="s">
        <v>176</v>
      </c>
      <c r="D4028" s="12" t="s">
        <v>17</v>
      </c>
      <c r="E4028" s="13">
        <v>1.0122329859973854E-2</v>
      </c>
      <c r="F4028" s="13">
        <v>2.395900541833145E-3</v>
      </c>
      <c r="G4028" s="13">
        <v>9.2890858749644244E-4</v>
      </c>
      <c r="H4028" s="13">
        <v>3.3510645861376996E-2</v>
      </c>
      <c r="I4028" s="13">
        <v>0</v>
      </c>
      <c r="J4028" s="13">
        <v>0</v>
      </c>
      <c r="K4028" s="13">
        <v>0</v>
      </c>
      <c r="L4028" s="13">
        <v>0</v>
      </c>
      <c r="M4028" s="13">
        <v>0</v>
      </c>
      <c r="N4028" s="13"/>
      <c r="O4028" s="13"/>
    </row>
    <row r="4029" spans="1:15" x14ac:dyDescent="0.35">
      <c r="A4029" s="12" t="str">
        <f t="shared" si="62"/>
        <v>CONSUMO PER CAPITA (kg ó litros por individuo)RebujitoMEDIA</v>
      </c>
      <c r="B4029" s="12" t="s">
        <v>120</v>
      </c>
      <c r="C4029" s="12" t="s">
        <v>176</v>
      </c>
      <c r="D4029" s="12" t="s">
        <v>18</v>
      </c>
      <c r="E4029" s="13">
        <v>9.6482878955626485E-3</v>
      </c>
      <c r="F4029" s="13">
        <v>5.1379705566967976E-3</v>
      </c>
      <c r="G4029" s="13">
        <v>6.6700002043929016E-3</v>
      </c>
      <c r="H4029" s="13">
        <v>1.8294847746285509E-2</v>
      </c>
      <c r="I4029" s="13">
        <v>0</v>
      </c>
      <c r="J4029" s="13">
        <v>0</v>
      </c>
      <c r="K4029" s="13">
        <v>0</v>
      </c>
      <c r="L4029" s="13">
        <v>0</v>
      </c>
      <c r="M4029" s="13">
        <v>0</v>
      </c>
      <c r="N4029" s="13"/>
      <c r="O4029" s="13"/>
    </row>
    <row r="4030" spans="1:15" x14ac:dyDescent="0.35">
      <c r="A4030" s="12" t="str">
        <f t="shared" si="62"/>
        <v>CONSUMO PER CAPITA (kg ó litros por individuo)RebujitoMEDIA BAJA</v>
      </c>
      <c r="B4030" s="12" t="s">
        <v>120</v>
      </c>
      <c r="C4030" s="12" t="s">
        <v>176</v>
      </c>
      <c r="D4030" s="12" t="s">
        <v>19</v>
      </c>
      <c r="E4030" s="13">
        <v>6.2352294079470816E-3</v>
      </c>
      <c r="F4030" s="13">
        <v>5.8284046272166325E-3</v>
      </c>
      <c r="G4030" s="13">
        <v>4.3919383893856736E-3</v>
      </c>
      <c r="H4030" s="13">
        <v>1.9734302218810368E-2</v>
      </c>
      <c r="I4030" s="13">
        <v>0</v>
      </c>
      <c r="J4030" s="13">
        <v>0</v>
      </c>
      <c r="K4030" s="13">
        <v>0</v>
      </c>
      <c r="L4030" s="13">
        <v>0</v>
      </c>
      <c r="M4030" s="13">
        <v>0</v>
      </c>
      <c r="N4030" s="13"/>
      <c r="O4030" s="13"/>
    </row>
    <row r="4031" spans="1:15" x14ac:dyDescent="0.35">
      <c r="A4031" s="12" t="str">
        <f t="shared" si="62"/>
        <v>CONSUMO PER CAPITA (kg ó litros por individuo)RebujitoBAJA</v>
      </c>
      <c r="B4031" s="12" t="s">
        <v>120</v>
      </c>
      <c r="C4031" s="12" t="s">
        <v>176</v>
      </c>
      <c r="D4031" s="12" t="s">
        <v>20</v>
      </c>
      <c r="E4031" s="13">
        <v>2.8390057147923184E-2</v>
      </c>
      <c r="F4031" s="13">
        <v>2.1396636912266712E-4</v>
      </c>
      <c r="G4031" s="13">
        <v>1.4209181095734122E-2</v>
      </c>
      <c r="H4031" s="13">
        <v>9.313405438556268E-3</v>
      </c>
      <c r="I4031" s="13">
        <v>0</v>
      </c>
      <c r="J4031" s="13">
        <v>0</v>
      </c>
      <c r="K4031" s="13">
        <v>0</v>
      </c>
      <c r="L4031" s="13">
        <v>0</v>
      </c>
      <c r="M4031" s="13">
        <v>0</v>
      </c>
      <c r="N4031" s="13"/>
      <c r="O4031" s="13"/>
    </row>
    <row r="4032" spans="1:15" x14ac:dyDescent="0.35">
      <c r="A4032" s="12" t="str">
        <f t="shared" si="62"/>
        <v>CONSUMO PER CAPITA (kg ó litros por individuo)RebujitoHOMBRE</v>
      </c>
      <c r="B4032" s="12" t="s">
        <v>120</v>
      </c>
      <c r="C4032" s="12" t="s">
        <v>176</v>
      </c>
      <c r="D4032" s="12" t="s">
        <v>21</v>
      </c>
      <c r="E4032" s="13">
        <v>8.4772348860821037E-3</v>
      </c>
      <c r="F4032" s="13">
        <v>3.7424266067255974E-3</v>
      </c>
      <c r="G4032" s="13">
        <v>7.0952149165220543E-3</v>
      </c>
      <c r="H4032" s="13">
        <v>1.4146898551536901E-2</v>
      </c>
      <c r="I4032" s="13">
        <v>0</v>
      </c>
      <c r="J4032" s="13">
        <v>0</v>
      </c>
      <c r="K4032" s="13">
        <v>0</v>
      </c>
      <c r="L4032" s="13">
        <v>0</v>
      </c>
      <c r="M4032" s="13">
        <v>0</v>
      </c>
      <c r="N4032" s="13"/>
      <c r="O4032" s="13"/>
    </row>
    <row r="4033" spans="1:15" x14ac:dyDescent="0.35">
      <c r="A4033" s="12" t="str">
        <f t="shared" si="62"/>
        <v>CONSUMO PER CAPITA (kg ó litros por individuo)RebujitoMUJER</v>
      </c>
      <c r="B4033" s="12" t="s">
        <v>120</v>
      </c>
      <c r="C4033" s="12" t="s">
        <v>176</v>
      </c>
      <c r="D4033" s="12" t="s">
        <v>22</v>
      </c>
      <c r="E4033" s="13">
        <v>1.6342227893497291E-2</v>
      </c>
      <c r="F4033" s="13">
        <v>3.8328692015414112E-3</v>
      </c>
      <c r="G4033" s="13">
        <v>5.5058773024545555E-3</v>
      </c>
      <c r="H4033" s="13">
        <v>2.6155877687525121E-2</v>
      </c>
      <c r="I4033" s="13">
        <v>0</v>
      </c>
      <c r="J4033" s="13">
        <v>0</v>
      </c>
      <c r="K4033" s="13">
        <v>0</v>
      </c>
      <c r="L4033" s="13">
        <v>0</v>
      </c>
      <c r="M4033" s="13">
        <v>0</v>
      </c>
      <c r="N4033" s="13"/>
      <c r="O4033" s="13"/>
    </row>
    <row r="4034" spans="1:15" x14ac:dyDescent="0.35">
      <c r="A4034" s="12" t="str">
        <f t="shared" si="62"/>
        <v>CONSUMO PER CAPITA (kg ó litros por individuo)Espum/Lambrusc/MoscaT.ESPAÑA</v>
      </c>
      <c r="B4034" s="12" t="s">
        <v>120</v>
      </c>
      <c r="C4034" s="12" t="s">
        <v>177</v>
      </c>
      <c r="D4034" s="12" t="s">
        <v>36</v>
      </c>
      <c r="E4034" s="13" t="s">
        <v>212</v>
      </c>
      <c r="F4034" s="13">
        <v>7.6288734637775579E-2</v>
      </c>
      <c r="G4034" s="13">
        <v>9.0573389416792188E-2</v>
      </c>
      <c r="H4034" s="13">
        <v>8.9936295397281249E-2</v>
      </c>
      <c r="I4034" s="13">
        <v>0</v>
      </c>
      <c r="J4034" s="13">
        <v>0</v>
      </c>
      <c r="K4034" s="13">
        <v>0</v>
      </c>
      <c r="L4034" s="13">
        <v>0</v>
      </c>
      <c r="M4034" s="13">
        <v>0</v>
      </c>
      <c r="N4034" s="13"/>
      <c r="O4034" s="13"/>
    </row>
    <row r="4035" spans="1:15" x14ac:dyDescent="0.35">
      <c r="A4035" s="12" t="str">
        <f t="shared" si="62"/>
        <v>CONSUMO PER CAPITA (kg ó litros por individuo)Espum/Lambrusc/MoscaBCN AM</v>
      </c>
      <c r="B4035" s="12" t="s">
        <v>120</v>
      </c>
      <c r="C4035" s="12" t="s">
        <v>177</v>
      </c>
      <c r="D4035" s="12" t="s">
        <v>1</v>
      </c>
      <c r="E4035" s="13" t="s">
        <v>212</v>
      </c>
      <c r="F4035" s="13">
        <v>4.8781859555749998E-2</v>
      </c>
      <c r="G4035" s="13">
        <v>4.5185352037613466E-2</v>
      </c>
      <c r="H4035" s="13">
        <v>6.792939053756808E-2</v>
      </c>
      <c r="I4035" s="13">
        <v>0</v>
      </c>
      <c r="J4035" s="13">
        <v>0</v>
      </c>
      <c r="K4035" s="13">
        <v>0</v>
      </c>
      <c r="L4035" s="13">
        <v>0</v>
      </c>
      <c r="M4035" s="13">
        <v>0</v>
      </c>
      <c r="N4035" s="13"/>
      <c r="O4035" s="13"/>
    </row>
    <row r="4036" spans="1:15" x14ac:dyDescent="0.35">
      <c r="A4036" s="12" t="str">
        <f t="shared" ref="A4036:A4099" si="63">B4036&amp;C4036&amp;D4036</f>
        <v>CONSUMO PER CAPITA (kg ó litros por individuo)Espum/Lambrusc/MoscaREST.CAT ARAGON</v>
      </c>
      <c r="B4036" s="12" t="s">
        <v>120</v>
      </c>
      <c r="C4036" s="12" t="s">
        <v>177</v>
      </c>
      <c r="D4036" s="12" t="s">
        <v>2</v>
      </c>
      <c r="E4036" s="13" t="s">
        <v>212</v>
      </c>
      <c r="F4036" s="13">
        <v>0.19886476861752231</v>
      </c>
      <c r="G4036" s="13">
        <v>0.15597141952167604</v>
      </c>
      <c r="H4036" s="13">
        <v>0.15553493062492629</v>
      </c>
      <c r="I4036" s="13">
        <v>0</v>
      </c>
      <c r="J4036" s="13">
        <v>0</v>
      </c>
      <c r="K4036" s="13">
        <v>0</v>
      </c>
      <c r="L4036" s="13">
        <v>0</v>
      </c>
      <c r="M4036" s="13">
        <v>0</v>
      </c>
      <c r="N4036" s="13"/>
      <c r="O4036" s="13"/>
    </row>
    <row r="4037" spans="1:15" x14ac:dyDescent="0.35">
      <c r="A4037" s="12" t="str">
        <f t="shared" si="63"/>
        <v>CONSUMO PER CAPITA (kg ó litros por individuo)Espum/Lambrusc/MoscaLEVANTE</v>
      </c>
      <c r="B4037" s="12" t="s">
        <v>120</v>
      </c>
      <c r="C4037" s="12" t="s">
        <v>177</v>
      </c>
      <c r="D4037" s="12" t="s">
        <v>3</v>
      </c>
      <c r="E4037" s="13" t="s">
        <v>212</v>
      </c>
      <c r="F4037" s="13">
        <v>5.616996847466154E-2</v>
      </c>
      <c r="G4037" s="13">
        <v>0.14953351870214027</v>
      </c>
      <c r="H4037" s="13">
        <v>9.6083679870709746E-2</v>
      </c>
      <c r="I4037" s="13">
        <v>0</v>
      </c>
      <c r="J4037" s="13">
        <v>0</v>
      </c>
      <c r="K4037" s="13">
        <v>0</v>
      </c>
      <c r="L4037" s="13">
        <v>0</v>
      </c>
      <c r="M4037" s="13">
        <v>0</v>
      </c>
      <c r="N4037" s="13"/>
      <c r="O4037" s="13"/>
    </row>
    <row r="4038" spans="1:15" x14ac:dyDescent="0.35">
      <c r="A4038" s="12" t="str">
        <f t="shared" si="63"/>
        <v>CONSUMO PER CAPITA (kg ó litros por individuo)Espum/Lambrusc/MoscaANDALUCIA</v>
      </c>
      <c r="B4038" s="12" t="s">
        <v>120</v>
      </c>
      <c r="C4038" s="12" t="s">
        <v>177</v>
      </c>
      <c r="D4038" s="12" t="s">
        <v>4</v>
      </c>
      <c r="E4038" s="13" t="s">
        <v>212</v>
      </c>
      <c r="F4038" s="13">
        <v>3.7148678371176594E-2</v>
      </c>
      <c r="G4038" s="13">
        <v>6.2881916132576779E-2</v>
      </c>
      <c r="H4038" s="13">
        <v>6.919010823347338E-2</v>
      </c>
      <c r="I4038" s="13">
        <v>0</v>
      </c>
      <c r="J4038" s="13">
        <v>0</v>
      </c>
      <c r="K4038" s="13">
        <v>0</v>
      </c>
      <c r="L4038" s="13">
        <v>0</v>
      </c>
      <c r="M4038" s="13">
        <v>0</v>
      </c>
      <c r="N4038" s="13"/>
      <c r="O4038" s="13"/>
    </row>
    <row r="4039" spans="1:15" x14ac:dyDescent="0.35">
      <c r="A4039" s="12" t="str">
        <f t="shared" si="63"/>
        <v>CONSUMO PER CAPITA (kg ó litros por individuo)Espum/Lambrusc/MoscaMDD AM</v>
      </c>
      <c r="B4039" s="12" t="s">
        <v>120</v>
      </c>
      <c r="C4039" s="12" t="s">
        <v>177</v>
      </c>
      <c r="D4039" s="12" t="s">
        <v>5</v>
      </c>
      <c r="E4039" s="13" t="s">
        <v>212</v>
      </c>
      <c r="F4039" s="13">
        <v>5.8422120151635053E-2</v>
      </c>
      <c r="G4039" s="13">
        <v>3.419966830433091E-2</v>
      </c>
      <c r="H4039" s="13">
        <v>4.5376990785433224E-2</v>
      </c>
      <c r="I4039" s="13">
        <v>0</v>
      </c>
      <c r="J4039" s="13">
        <v>0</v>
      </c>
      <c r="K4039" s="13">
        <v>0</v>
      </c>
      <c r="L4039" s="13">
        <v>0</v>
      </c>
      <c r="M4039" s="13">
        <v>0</v>
      </c>
      <c r="N4039" s="13"/>
      <c r="O4039" s="13"/>
    </row>
    <row r="4040" spans="1:15" x14ac:dyDescent="0.35">
      <c r="A4040" s="12" t="str">
        <f t="shared" si="63"/>
        <v>CONSUMO PER CAPITA (kg ó litros por individuo)Espum/Lambrusc/MoscaRTO CENTRO</v>
      </c>
      <c r="B4040" s="12" t="s">
        <v>120</v>
      </c>
      <c r="C4040" s="12" t="s">
        <v>177</v>
      </c>
      <c r="D4040" s="12" t="s">
        <v>6</v>
      </c>
      <c r="E4040" s="13" t="s">
        <v>212</v>
      </c>
      <c r="F4040" s="13">
        <v>4.9891519608408708E-2</v>
      </c>
      <c r="G4040" s="13">
        <v>8.4331623392129448E-2</v>
      </c>
      <c r="H4040" s="13">
        <v>5.6779948663376378E-2</v>
      </c>
      <c r="I4040" s="13">
        <v>0</v>
      </c>
      <c r="J4040" s="13">
        <v>0</v>
      </c>
      <c r="K4040" s="13">
        <v>0</v>
      </c>
      <c r="L4040" s="13">
        <v>0</v>
      </c>
      <c r="M4040" s="13">
        <v>0</v>
      </c>
      <c r="N4040" s="13"/>
      <c r="O4040" s="13"/>
    </row>
    <row r="4041" spans="1:15" x14ac:dyDescent="0.35">
      <c r="A4041" s="12" t="str">
        <f t="shared" si="63"/>
        <v>CONSUMO PER CAPITA (kg ó litros por individuo)Espum/Lambrusc/MoscaNORTE-CENTRO</v>
      </c>
      <c r="B4041" s="12" t="s">
        <v>120</v>
      </c>
      <c r="C4041" s="12" t="s">
        <v>177</v>
      </c>
      <c r="D4041" s="12" t="s">
        <v>7</v>
      </c>
      <c r="E4041" s="13" t="s">
        <v>212</v>
      </c>
      <c r="F4041" s="13">
        <v>0.1182097712937538</v>
      </c>
      <c r="G4041" s="13">
        <v>0.13011801983389301</v>
      </c>
      <c r="H4041" s="13">
        <v>0.17322421695775228</v>
      </c>
      <c r="I4041" s="13">
        <v>0</v>
      </c>
      <c r="J4041" s="13">
        <v>0</v>
      </c>
      <c r="K4041" s="13">
        <v>0</v>
      </c>
      <c r="L4041" s="13">
        <v>0</v>
      </c>
      <c r="M4041" s="13">
        <v>0</v>
      </c>
      <c r="N4041" s="13"/>
      <c r="O4041" s="13"/>
    </row>
    <row r="4042" spans="1:15" x14ac:dyDescent="0.35">
      <c r="A4042" s="12" t="str">
        <f t="shared" si="63"/>
        <v>CONSUMO PER CAPITA (kg ó litros por individuo)Espum/Lambrusc/MoscaNOROESTE</v>
      </c>
      <c r="B4042" s="12" t="s">
        <v>120</v>
      </c>
      <c r="C4042" s="12" t="s">
        <v>177</v>
      </c>
      <c r="D4042" s="12" t="s">
        <v>8</v>
      </c>
      <c r="E4042" s="13" t="s">
        <v>212</v>
      </c>
      <c r="F4042" s="13">
        <v>6.342784635570578E-2</v>
      </c>
      <c r="G4042" s="13">
        <v>5.6156517463659426E-2</v>
      </c>
      <c r="H4042" s="13">
        <v>6.9948465616730238E-2</v>
      </c>
      <c r="I4042" s="13">
        <v>0</v>
      </c>
      <c r="J4042" s="13">
        <v>0</v>
      </c>
      <c r="K4042" s="13">
        <v>0</v>
      </c>
      <c r="L4042" s="13">
        <v>0</v>
      </c>
      <c r="M4042" s="13">
        <v>0</v>
      </c>
      <c r="N4042" s="13"/>
      <c r="O4042" s="13"/>
    </row>
    <row r="4043" spans="1:15" x14ac:dyDescent="0.35">
      <c r="A4043" s="12" t="str">
        <f t="shared" si="63"/>
        <v>CONSUMO PER CAPITA (kg ó litros por individuo)Espum/Lambrusc/Mosca&lt;2MIL</v>
      </c>
      <c r="B4043" s="12" t="s">
        <v>120</v>
      </c>
      <c r="C4043" s="12" t="s">
        <v>177</v>
      </c>
      <c r="D4043" s="12" t="s">
        <v>9</v>
      </c>
      <c r="E4043" s="13" t="s">
        <v>212</v>
      </c>
      <c r="F4043" s="13">
        <v>0.11925623872493719</v>
      </c>
      <c r="G4043" s="13">
        <v>0.12206238295014622</v>
      </c>
      <c r="H4043" s="13">
        <v>6.5422800541164935E-2</v>
      </c>
      <c r="I4043" s="13">
        <v>0</v>
      </c>
      <c r="J4043" s="13">
        <v>0</v>
      </c>
      <c r="K4043" s="13">
        <v>0</v>
      </c>
      <c r="L4043" s="13">
        <v>0</v>
      </c>
      <c r="M4043" s="13">
        <v>0</v>
      </c>
      <c r="N4043" s="13"/>
      <c r="O4043" s="13"/>
    </row>
    <row r="4044" spans="1:15" x14ac:dyDescent="0.35">
      <c r="A4044" s="12" t="str">
        <f t="shared" si="63"/>
        <v>CONSUMO PER CAPITA (kg ó litros por individuo)Espum/Lambrusc/Mosca2-5MIL</v>
      </c>
      <c r="B4044" s="12" t="s">
        <v>120</v>
      </c>
      <c r="C4044" s="12" t="s">
        <v>177</v>
      </c>
      <c r="D4044" s="12" t="s">
        <v>10</v>
      </c>
      <c r="E4044" s="13" t="s">
        <v>212</v>
      </c>
      <c r="F4044" s="13">
        <v>6.0749146040055574E-2</v>
      </c>
      <c r="G4044" s="13">
        <v>5.7137062324281264E-2</v>
      </c>
      <c r="H4044" s="13">
        <v>6.5229997657108851E-2</v>
      </c>
      <c r="I4044" s="13">
        <v>0</v>
      </c>
      <c r="J4044" s="13">
        <v>0</v>
      </c>
      <c r="K4044" s="13">
        <v>0</v>
      </c>
      <c r="L4044" s="13">
        <v>0</v>
      </c>
      <c r="M4044" s="13">
        <v>0</v>
      </c>
      <c r="N4044" s="13"/>
      <c r="O4044" s="13"/>
    </row>
    <row r="4045" spans="1:15" x14ac:dyDescent="0.35">
      <c r="A4045" s="12" t="str">
        <f t="shared" si="63"/>
        <v>CONSUMO PER CAPITA (kg ó litros por individuo)Espum/Lambrusc/Mosca5-10MIL</v>
      </c>
      <c r="B4045" s="12" t="s">
        <v>120</v>
      </c>
      <c r="C4045" s="12" t="s">
        <v>177</v>
      </c>
      <c r="D4045" s="12" t="s">
        <v>11</v>
      </c>
      <c r="E4045" s="13" t="s">
        <v>212</v>
      </c>
      <c r="F4045" s="13">
        <v>8.1097644438429706E-2</v>
      </c>
      <c r="G4045" s="13">
        <v>0.17910615765498697</v>
      </c>
      <c r="H4045" s="13">
        <v>9.773257832045687E-2</v>
      </c>
      <c r="I4045" s="13">
        <v>0</v>
      </c>
      <c r="J4045" s="13">
        <v>0</v>
      </c>
      <c r="K4045" s="13">
        <v>0</v>
      </c>
      <c r="L4045" s="13">
        <v>0</v>
      </c>
      <c r="M4045" s="13">
        <v>0</v>
      </c>
      <c r="N4045" s="13"/>
      <c r="O4045" s="13"/>
    </row>
    <row r="4046" spans="1:15" x14ac:dyDescent="0.35">
      <c r="A4046" s="12" t="str">
        <f t="shared" si="63"/>
        <v>CONSUMO PER CAPITA (kg ó litros por individuo)Espum/Lambrusc/Mosca10-30MIL</v>
      </c>
      <c r="B4046" s="12" t="s">
        <v>120</v>
      </c>
      <c r="C4046" s="12" t="s">
        <v>177</v>
      </c>
      <c r="D4046" s="12" t="s">
        <v>12</v>
      </c>
      <c r="E4046" s="13" t="s">
        <v>212</v>
      </c>
      <c r="F4046" s="13">
        <v>0.15476541959804549</v>
      </c>
      <c r="G4046" s="13">
        <v>0.13451178460606555</v>
      </c>
      <c r="H4046" s="13">
        <v>0.15681545066646668</v>
      </c>
      <c r="I4046" s="13">
        <v>0</v>
      </c>
      <c r="J4046" s="13">
        <v>0</v>
      </c>
      <c r="K4046" s="13">
        <v>0</v>
      </c>
      <c r="L4046" s="13">
        <v>0</v>
      </c>
      <c r="M4046" s="13">
        <v>0</v>
      </c>
      <c r="N4046" s="13"/>
      <c r="O4046" s="13"/>
    </row>
    <row r="4047" spans="1:15" x14ac:dyDescent="0.35">
      <c r="A4047" s="12" t="str">
        <f t="shared" si="63"/>
        <v>CONSUMO PER CAPITA (kg ó litros por individuo)Espum/Lambrusc/Mosca30-100MIL</v>
      </c>
      <c r="B4047" s="12" t="s">
        <v>120</v>
      </c>
      <c r="C4047" s="12" t="s">
        <v>177</v>
      </c>
      <c r="D4047" s="12" t="s">
        <v>13</v>
      </c>
      <c r="E4047" s="13" t="s">
        <v>212</v>
      </c>
      <c r="F4047" s="13">
        <v>3.9964824592471825E-2</v>
      </c>
      <c r="G4047" s="13">
        <v>7.8643977576003027E-2</v>
      </c>
      <c r="H4047" s="13">
        <v>7.8795277191312116E-2</v>
      </c>
      <c r="I4047" s="13">
        <v>0</v>
      </c>
      <c r="J4047" s="13">
        <v>0</v>
      </c>
      <c r="K4047" s="13">
        <v>0</v>
      </c>
      <c r="L4047" s="13">
        <v>0</v>
      </c>
      <c r="M4047" s="13">
        <v>0</v>
      </c>
      <c r="N4047" s="13"/>
      <c r="O4047" s="13"/>
    </row>
    <row r="4048" spans="1:15" x14ac:dyDescent="0.35">
      <c r="A4048" s="12" t="str">
        <f t="shared" si="63"/>
        <v>CONSUMO PER CAPITA (kg ó litros por individuo)Espum/Lambrusc/Mosca100-200MIL</v>
      </c>
      <c r="B4048" s="12" t="s">
        <v>120</v>
      </c>
      <c r="C4048" s="12" t="s">
        <v>177</v>
      </c>
      <c r="D4048" s="12" t="s">
        <v>14</v>
      </c>
      <c r="E4048" s="13" t="s">
        <v>212</v>
      </c>
      <c r="F4048" s="13">
        <v>4.9682286686889225E-2</v>
      </c>
      <c r="G4048" s="13">
        <v>6.7728744434050539E-2</v>
      </c>
      <c r="H4048" s="13">
        <v>5.7563287087622282E-2</v>
      </c>
      <c r="I4048" s="13">
        <v>0</v>
      </c>
      <c r="J4048" s="13">
        <v>0</v>
      </c>
      <c r="K4048" s="13">
        <v>0</v>
      </c>
      <c r="L4048" s="13">
        <v>0</v>
      </c>
      <c r="M4048" s="13">
        <v>0</v>
      </c>
      <c r="N4048" s="13"/>
      <c r="O4048" s="13"/>
    </row>
    <row r="4049" spans="1:15" x14ac:dyDescent="0.35">
      <c r="A4049" s="12" t="str">
        <f t="shared" si="63"/>
        <v>CONSUMO PER CAPITA (kg ó litros por individuo)Espum/Lambrusc/Mosca200-500MIL</v>
      </c>
      <c r="B4049" s="12" t="s">
        <v>120</v>
      </c>
      <c r="C4049" s="12" t="s">
        <v>177</v>
      </c>
      <c r="D4049" s="12" t="s">
        <v>15</v>
      </c>
      <c r="E4049" s="13" t="s">
        <v>212</v>
      </c>
      <c r="F4049" s="13">
        <v>4.9041467229294387E-2</v>
      </c>
      <c r="G4049" s="13">
        <v>7.0472898233530396E-2</v>
      </c>
      <c r="H4049" s="13">
        <v>0.10340847944698126</v>
      </c>
      <c r="I4049" s="13">
        <v>0</v>
      </c>
      <c r="J4049" s="13">
        <v>0</v>
      </c>
      <c r="K4049" s="13">
        <v>0</v>
      </c>
      <c r="L4049" s="13">
        <v>0</v>
      </c>
      <c r="M4049" s="13">
        <v>0</v>
      </c>
      <c r="N4049" s="13"/>
      <c r="O4049" s="13"/>
    </row>
    <row r="4050" spans="1:15" x14ac:dyDescent="0.35">
      <c r="A4050" s="12" t="str">
        <f t="shared" si="63"/>
        <v>CONSUMO PER CAPITA (kg ó litros por individuo)Espum/Lambrusc/Mosca&gt;500MIL</v>
      </c>
      <c r="B4050" s="12" t="s">
        <v>120</v>
      </c>
      <c r="C4050" s="12" t="s">
        <v>177</v>
      </c>
      <c r="D4050" s="12" t="s">
        <v>16</v>
      </c>
      <c r="E4050" s="13" t="s">
        <v>212</v>
      </c>
      <c r="F4050" s="13">
        <v>5.8513764657217505E-2</v>
      </c>
      <c r="G4050" s="13">
        <v>4.6526299741234574E-2</v>
      </c>
      <c r="H4050" s="13">
        <v>5.58396677815233E-2</v>
      </c>
      <c r="I4050" s="13">
        <v>0</v>
      </c>
      <c r="J4050" s="13">
        <v>0</v>
      </c>
      <c r="K4050" s="13">
        <v>0</v>
      </c>
      <c r="L4050" s="13">
        <v>0</v>
      </c>
      <c r="M4050" s="13">
        <v>0</v>
      </c>
      <c r="N4050" s="13"/>
      <c r="O4050" s="13"/>
    </row>
    <row r="4051" spans="1:15" x14ac:dyDescent="0.35">
      <c r="A4051" s="12" t="str">
        <f t="shared" si="63"/>
        <v>CONSUMO PER CAPITA (kg ó litros por individuo)Espum/Lambrusc/MoscaDE 15 A 19 AÑOS</v>
      </c>
      <c r="B4051" s="12" t="s">
        <v>120</v>
      </c>
      <c r="C4051" s="12" t="s">
        <v>177</v>
      </c>
      <c r="D4051" s="12" t="s">
        <v>39</v>
      </c>
      <c r="E4051" s="13" t="s">
        <v>212</v>
      </c>
      <c r="F4051" s="13">
        <v>5.8853732761432777E-2</v>
      </c>
      <c r="G4051" s="13">
        <v>0.25069249701130442</v>
      </c>
      <c r="H4051" s="13" t="s">
        <v>212</v>
      </c>
      <c r="I4051" s="13">
        <v>0</v>
      </c>
      <c r="J4051" s="13">
        <v>0</v>
      </c>
      <c r="K4051" s="13">
        <v>0</v>
      </c>
      <c r="L4051" s="13">
        <v>0</v>
      </c>
      <c r="M4051" s="13">
        <v>0</v>
      </c>
      <c r="N4051" s="13"/>
      <c r="O4051" s="13"/>
    </row>
    <row r="4052" spans="1:15" x14ac:dyDescent="0.35">
      <c r="A4052" s="12" t="str">
        <f t="shared" si="63"/>
        <v>CONSUMO PER CAPITA (kg ó litros por individuo)Espum/Lambrusc/MoscaDE 20 A 24 AÑOS</v>
      </c>
      <c r="B4052" s="12" t="s">
        <v>120</v>
      </c>
      <c r="C4052" s="12" t="s">
        <v>177</v>
      </c>
      <c r="D4052" s="12" t="s">
        <v>40</v>
      </c>
      <c r="E4052" s="13" t="s">
        <v>212</v>
      </c>
      <c r="F4052" s="13">
        <v>4.6245259584700049E-2</v>
      </c>
      <c r="G4052" s="13">
        <v>6.1081245987524173E-2</v>
      </c>
      <c r="H4052" s="13">
        <v>0.12073608988148425</v>
      </c>
      <c r="I4052" s="13">
        <v>0</v>
      </c>
      <c r="J4052" s="13">
        <v>0</v>
      </c>
      <c r="K4052" s="13">
        <v>0</v>
      </c>
      <c r="L4052" s="13">
        <v>0</v>
      </c>
      <c r="M4052" s="13">
        <v>0</v>
      </c>
      <c r="N4052" s="13"/>
      <c r="O4052" s="13"/>
    </row>
    <row r="4053" spans="1:15" x14ac:dyDescent="0.35">
      <c r="A4053" s="12" t="str">
        <f t="shared" si="63"/>
        <v>CONSUMO PER CAPITA (kg ó litros por individuo)Espum/Lambrusc/MoscaDE 25 A 34 AÑOS</v>
      </c>
      <c r="B4053" s="12" t="s">
        <v>120</v>
      </c>
      <c r="C4053" s="12" t="s">
        <v>177</v>
      </c>
      <c r="D4053" s="12" t="s">
        <v>41</v>
      </c>
      <c r="E4053" s="13" t="s">
        <v>212</v>
      </c>
      <c r="F4053" s="13">
        <v>5.1713507127056753E-2</v>
      </c>
      <c r="G4053" s="13">
        <v>3.3271016020774799E-2</v>
      </c>
      <c r="H4053" s="13">
        <v>2.6271303833188462E-2</v>
      </c>
      <c r="I4053" s="13">
        <v>0</v>
      </c>
      <c r="J4053" s="13">
        <v>0</v>
      </c>
      <c r="K4053" s="13">
        <v>0</v>
      </c>
      <c r="L4053" s="13">
        <v>0</v>
      </c>
      <c r="M4053" s="13">
        <v>0</v>
      </c>
      <c r="N4053" s="13"/>
      <c r="O4053" s="13"/>
    </row>
    <row r="4054" spans="1:15" x14ac:dyDescent="0.35">
      <c r="A4054" s="12" t="str">
        <f t="shared" si="63"/>
        <v>CONSUMO PER CAPITA (kg ó litros por individuo)Espum/Lambrusc/MoscaDE 35 A 49 AÑOS</v>
      </c>
      <c r="B4054" s="12" t="s">
        <v>120</v>
      </c>
      <c r="C4054" s="12" t="s">
        <v>177</v>
      </c>
      <c r="D4054" s="12" t="s">
        <v>42</v>
      </c>
      <c r="E4054" s="13" t="s">
        <v>212</v>
      </c>
      <c r="F4054" s="13">
        <v>4.1829585770056937E-2</v>
      </c>
      <c r="G4054" s="13">
        <v>6.8164445481628325E-2</v>
      </c>
      <c r="H4054" s="13">
        <v>6.3922094898344814E-2</v>
      </c>
      <c r="I4054" s="13">
        <v>0</v>
      </c>
      <c r="J4054" s="13">
        <v>0</v>
      </c>
      <c r="K4054" s="13">
        <v>0</v>
      </c>
      <c r="L4054" s="13">
        <v>0</v>
      </c>
      <c r="M4054" s="13">
        <v>0</v>
      </c>
      <c r="N4054" s="13"/>
      <c r="O4054" s="13"/>
    </row>
    <row r="4055" spans="1:15" x14ac:dyDescent="0.35">
      <c r="A4055" s="12" t="str">
        <f t="shared" si="63"/>
        <v>CONSUMO PER CAPITA (kg ó litros por individuo)Espum/Lambrusc/MoscaDE 50 A 59 AÑOS</v>
      </c>
      <c r="B4055" s="12" t="s">
        <v>120</v>
      </c>
      <c r="C4055" s="12" t="s">
        <v>177</v>
      </c>
      <c r="D4055" s="12" t="s">
        <v>43</v>
      </c>
      <c r="E4055" s="13" t="s">
        <v>212</v>
      </c>
      <c r="F4055" s="13">
        <v>7.2189845338806485E-2</v>
      </c>
      <c r="G4055" s="13">
        <v>9.8932084525048744E-2</v>
      </c>
      <c r="H4055" s="13">
        <v>0.10501447266846446</v>
      </c>
      <c r="I4055" s="13">
        <v>0</v>
      </c>
      <c r="J4055" s="13">
        <v>0</v>
      </c>
      <c r="K4055" s="13">
        <v>0</v>
      </c>
      <c r="L4055" s="13">
        <v>0</v>
      </c>
      <c r="M4055" s="13">
        <v>0</v>
      </c>
      <c r="N4055" s="13"/>
      <c r="O4055" s="13"/>
    </row>
    <row r="4056" spans="1:15" x14ac:dyDescent="0.35">
      <c r="A4056" s="12" t="str">
        <f t="shared" si="63"/>
        <v>CONSUMO PER CAPITA (kg ó litros por individuo)Espum/Lambrusc/MoscaDE 60 A 75 AÑOS</v>
      </c>
      <c r="B4056" s="12" t="s">
        <v>120</v>
      </c>
      <c r="C4056" s="12" t="s">
        <v>177</v>
      </c>
      <c r="D4056" s="12" t="s">
        <v>44</v>
      </c>
      <c r="E4056" s="13" t="s">
        <v>212</v>
      </c>
      <c r="F4056" s="13">
        <v>0.15709733238496104</v>
      </c>
      <c r="G4056" s="13">
        <v>0.11090284853538254</v>
      </c>
      <c r="H4056" s="13">
        <v>0.16787922427378316</v>
      </c>
      <c r="I4056" s="13">
        <v>0</v>
      </c>
      <c r="J4056" s="13">
        <v>0</v>
      </c>
      <c r="K4056" s="13">
        <v>0</v>
      </c>
      <c r="L4056" s="13">
        <v>0</v>
      </c>
      <c r="M4056" s="13">
        <v>0</v>
      </c>
      <c r="N4056" s="13"/>
      <c r="O4056" s="13"/>
    </row>
    <row r="4057" spans="1:15" x14ac:dyDescent="0.35">
      <c r="A4057" s="12" t="str">
        <f t="shared" si="63"/>
        <v>CONSUMO PER CAPITA (kg ó litros por individuo)Espum/Lambrusc/MoscaALTA Y MEDIA ALTA</v>
      </c>
      <c r="B4057" s="12" t="s">
        <v>120</v>
      </c>
      <c r="C4057" s="12" t="s">
        <v>177</v>
      </c>
      <c r="D4057" s="12" t="s">
        <v>17</v>
      </c>
      <c r="E4057" s="13" t="s">
        <v>212</v>
      </c>
      <c r="F4057" s="13">
        <v>0.16577055090611542</v>
      </c>
      <c r="G4057" s="13">
        <v>0.14107708215405487</v>
      </c>
      <c r="H4057" s="13">
        <v>0.16495607039783117</v>
      </c>
      <c r="I4057" s="13">
        <v>0</v>
      </c>
      <c r="J4057" s="13">
        <v>0</v>
      </c>
      <c r="K4057" s="13">
        <v>0</v>
      </c>
      <c r="L4057" s="13">
        <v>0</v>
      </c>
      <c r="M4057" s="13">
        <v>0</v>
      </c>
      <c r="N4057" s="13"/>
      <c r="O4057" s="13"/>
    </row>
    <row r="4058" spans="1:15" x14ac:dyDescent="0.35">
      <c r="A4058" s="12" t="str">
        <f t="shared" si="63"/>
        <v>CONSUMO PER CAPITA (kg ó litros por individuo)Espum/Lambrusc/MoscaMEDIA</v>
      </c>
      <c r="B4058" s="12" t="s">
        <v>120</v>
      </c>
      <c r="C4058" s="12" t="s">
        <v>177</v>
      </c>
      <c r="D4058" s="12" t="s">
        <v>18</v>
      </c>
      <c r="E4058" s="13" t="s">
        <v>212</v>
      </c>
      <c r="F4058" s="13">
        <v>5.9290946355780555E-2</v>
      </c>
      <c r="G4058" s="13">
        <v>0.10735540690807649</v>
      </c>
      <c r="H4058" s="13">
        <v>7.3134542233092154E-2</v>
      </c>
      <c r="I4058" s="13">
        <v>0</v>
      </c>
      <c r="J4058" s="13">
        <v>0</v>
      </c>
      <c r="K4058" s="13">
        <v>0</v>
      </c>
      <c r="L4058" s="13">
        <v>0</v>
      </c>
      <c r="M4058" s="13">
        <v>0</v>
      </c>
      <c r="N4058" s="13"/>
      <c r="O4058" s="13"/>
    </row>
    <row r="4059" spans="1:15" x14ac:dyDescent="0.35">
      <c r="A4059" s="12" t="str">
        <f t="shared" si="63"/>
        <v>CONSUMO PER CAPITA (kg ó litros por individuo)Espum/Lambrusc/MoscaMEDIA BAJA</v>
      </c>
      <c r="B4059" s="12" t="s">
        <v>120</v>
      </c>
      <c r="C4059" s="12" t="s">
        <v>177</v>
      </c>
      <c r="D4059" s="12" t="s">
        <v>19</v>
      </c>
      <c r="E4059" s="13" t="s">
        <v>212</v>
      </c>
      <c r="F4059" s="13">
        <v>3.9295265900008793E-2</v>
      </c>
      <c r="G4059" s="13">
        <v>3.4316879825197183E-2</v>
      </c>
      <c r="H4059" s="13">
        <v>6.6142154129534919E-2</v>
      </c>
      <c r="I4059" s="13">
        <v>0</v>
      </c>
      <c r="J4059" s="13">
        <v>0</v>
      </c>
      <c r="K4059" s="13">
        <v>0</v>
      </c>
      <c r="L4059" s="13">
        <v>0</v>
      </c>
      <c r="M4059" s="13">
        <v>0</v>
      </c>
      <c r="N4059" s="13"/>
      <c r="O4059" s="13"/>
    </row>
    <row r="4060" spans="1:15" x14ac:dyDescent="0.35">
      <c r="A4060" s="12" t="str">
        <f t="shared" si="63"/>
        <v>CONSUMO PER CAPITA (kg ó litros por individuo)Espum/Lambrusc/MoscaBAJA</v>
      </c>
      <c r="B4060" s="12" t="s">
        <v>120</v>
      </c>
      <c r="C4060" s="12" t="s">
        <v>177</v>
      </c>
      <c r="D4060" s="12" t="s">
        <v>20</v>
      </c>
      <c r="E4060" s="13" t="s">
        <v>212</v>
      </c>
      <c r="F4060" s="13">
        <v>5.6675004298740887E-2</v>
      </c>
      <c r="G4060" s="13">
        <v>8.2314350844499673E-2</v>
      </c>
      <c r="H4060" s="13">
        <v>6.7803294206696729E-2</v>
      </c>
      <c r="I4060" s="13">
        <v>0</v>
      </c>
      <c r="J4060" s="13">
        <v>0</v>
      </c>
      <c r="K4060" s="13">
        <v>0</v>
      </c>
      <c r="L4060" s="13">
        <v>0</v>
      </c>
      <c r="M4060" s="13">
        <v>0</v>
      </c>
      <c r="N4060" s="13"/>
      <c r="O4060" s="13"/>
    </row>
    <row r="4061" spans="1:15" x14ac:dyDescent="0.35">
      <c r="A4061" s="12" t="str">
        <f t="shared" si="63"/>
        <v>CONSUMO PER CAPITA (kg ó litros por individuo)Espum/Lambrusc/MoscaHOMBRE</v>
      </c>
      <c r="B4061" s="12" t="s">
        <v>120</v>
      </c>
      <c r="C4061" s="12" t="s">
        <v>177</v>
      </c>
      <c r="D4061" s="12" t="s">
        <v>21</v>
      </c>
      <c r="E4061" s="13" t="s">
        <v>212</v>
      </c>
      <c r="F4061" s="13">
        <v>5.2441504842204195E-2</v>
      </c>
      <c r="G4061" s="13">
        <v>7.0686195852329201E-2</v>
      </c>
      <c r="H4061" s="13">
        <v>7.2107157627291252E-2</v>
      </c>
      <c r="I4061" s="13">
        <v>0</v>
      </c>
      <c r="J4061" s="13">
        <v>0</v>
      </c>
      <c r="K4061" s="13">
        <v>0</v>
      </c>
      <c r="L4061" s="13">
        <v>0</v>
      </c>
      <c r="M4061" s="13">
        <v>0</v>
      </c>
      <c r="N4061" s="13"/>
      <c r="O4061" s="13"/>
    </row>
    <row r="4062" spans="1:15" x14ac:dyDescent="0.35">
      <c r="A4062" s="12" t="str">
        <f t="shared" si="63"/>
        <v>CONSUMO PER CAPITA (kg ó litros por individuo)Espum/Lambrusc/MoscaMUJER</v>
      </c>
      <c r="B4062" s="12" t="s">
        <v>120</v>
      </c>
      <c r="C4062" s="12" t="s">
        <v>177</v>
      </c>
      <c r="D4062" s="12" t="s">
        <v>22</v>
      </c>
      <c r="E4062" s="13" t="s">
        <v>212</v>
      </c>
      <c r="F4062" s="13">
        <v>9.9738781545658767E-2</v>
      </c>
      <c r="G4062" s="13">
        <v>0.1101606754015434</v>
      </c>
      <c r="H4062" s="13">
        <v>0.10751071828261703</v>
      </c>
      <c r="I4062" s="13">
        <v>0</v>
      </c>
      <c r="J4062" s="13">
        <v>0</v>
      </c>
      <c r="K4062" s="13">
        <v>0</v>
      </c>
      <c r="L4062" s="13">
        <v>0</v>
      </c>
      <c r="M4062" s="13">
        <v>0</v>
      </c>
      <c r="N4062" s="13"/>
      <c r="O4062" s="13"/>
    </row>
    <row r="4063" spans="1:15" x14ac:dyDescent="0.35">
      <c r="A4063" s="12" t="str">
        <f t="shared" si="63"/>
        <v>CONSUMO PER CAPITA (kg ó litros por individuo)SidraT.ESPAÑA</v>
      </c>
      <c r="B4063" s="12" t="s">
        <v>120</v>
      </c>
      <c r="C4063" s="12" t="s">
        <v>143</v>
      </c>
      <c r="D4063" s="12" t="s">
        <v>36</v>
      </c>
      <c r="E4063" s="13">
        <v>0.88731965396727841</v>
      </c>
      <c r="F4063" s="13">
        <v>0.56566757526438727</v>
      </c>
      <c r="G4063" s="13">
        <v>0.50821244966543599</v>
      </c>
      <c r="H4063" s="13">
        <v>0.54655971817166515</v>
      </c>
      <c r="I4063" s="13">
        <v>0</v>
      </c>
      <c r="J4063" s="13">
        <v>0</v>
      </c>
      <c r="K4063" s="13">
        <v>0</v>
      </c>
      <c r="L4063" s="13">
        <v>0</v>
      </c>
      <c r="M4063" s="13">
        <v>0</v>
      </c>
      <c r="N4063" s="13"/>
      <c r="O4063" s="13"/>
    </row>
    <row r="4064" spans="1:15" x14ac:dyDescent="0.35">
      <c r="A4064" s="12" t="str">
        <f t="shared" si="63"/>
        <v>CONSUMO PER CAPITA (kg ó litros por individuo)SidraBCN AM</v>
      </c>
      <c r="B4064" s="12" t="s">
        <v>120</v>
      </c>
      <c r="C4064" s="12" t="s">
        <v>143</v>
      </c>
      <c r="D4064" s="12" t="s">
        <v>1</v>
      </c>
      <c r="E4064" s="13">
        <v>0.10235784812280201</v>
      </c>
      <c r="F4064" s="13">
        <v>6.0749324127667557E-2</v>
      </c>
      <c r="G4064" s="13">
        <v>4.263894782969456E-2</v>
      </c>
      <c r="H4064" s="13">
        <v>6.3815771290238354E-2</v>
      </c>
      <c r="I4064" s="13">
        <v>0</v>
      </c>
      <c r="J4064" s="13">
        <v>0</v>
      </c>
      <c r="K4064" s="13">
        <v>0</v>
      </c>
      <c r="L4064" s="13">
        <v>0</v>
      </c>
      <c r="M4064" s="13">
        <v>0</v>
      </c>
      <c r="N4064" s="13"/>
      <c r="O4064" s="13"/>
    </row>
    <row r="4065" spans="1:15" x14ac:dyDescent="0.35">
      <c r="A4065" s="12" t="str">
        <f t="shared" si="63"/>
        <v>CONSUMO PER CAPITA (kg ó litros por individuo)SidraREST.CAT ARAGON</v>
      </c>
      <c r="B4065" s="12" t="s">
        <v>120</v>
      </c>
      <c r="C4065" s="12" t="s">
        <v>143</v>
      </c>
      <c r="D4065" s="12" t="s">
        <v>2</v>
      </c>
      <c r="E4065" s="13">
        <v>0.19729122616525702</v>
      </c>
      <c r="F4065" s="13">
        <v>0.10085585894041724</v>
      </c>
      <c r="G4065" s="13">
        <v>8.6982696997487105E-2</v>
      </c>
      <c r="H4065" s="13">
        <v>9.2765941023882123E-2</v>
      </c>
      <c r="I4065" s="13">
        <v>0</v>
      </c>
      <c r="J4065" s="13">
        <v>0</v>
      </c>
      <c r="K4065" s="13">
        <v>0</v>
      </c>
      <c r="L4065" s="13">
        <v>0</v>
      </c>
      <c r="M4065" s="13">
        <v>0</v>
      </c>
      <c r="N4065" s="13"/>
      <c r="O4065" s="13"/>
    </row>
    <row r="4066" spans="1:15" x14ac:dyDescent="0.35">
      <c r="A4066" s="12" t="str">
        <f t="shared" si="63"/>
        <v>CONSUMO PER CAPITA (kg ó litros por individuo)SidraLEVANTE</v>
      </c>
      <c r="B4066" s="12" t="s">
        <v>120</v>
      </c>
      <c r="C4066" s="12" t="s">
        <v>143</v>
      </c>
      <c r="D4066" s="12" t="s">
        <v>3</v>
      </c>
      <c r="E4066" s="13">
        <v>0.16869926694924331</v>
      </c>
      <c r="F4066" s="13">
        <v>0.12990477445198967</v>
      </c>
      <c r="G4066" s="13">
        <v>0.15795208171671518</v>
      </c>
      <c r="H4066" s="13">
        <v>0.10573478006364467</v>
      </c>
      <c r="I4066" s="13">
        <v>0</v>
      </c>
      <c r="J4066" s="13">
        <v>0</v>
      </c>
      <c r="K4066" s="13">
        <v>0</v>
      </c>
      <c r="L4066" s="13">
        <v>0</v>
      </c>
      <c r="M4066" s="13">
        <v>0</v>
      </c>
      <c r="N4066" s="13"/>
      <c r="O4066" s="13"/>
    </row>
    <row r="4067" spans="1:15" x14ac:dyDescent="0.35">
      <c r="A4067" s="12" t="str">
        <f t="shared" si="63"/>
        <v>CONSUMO PER CAPITA (kg ó litros por individuo)SidraANDALUCIA</v>
      </c>
      <c r="B4067" s="12" t="s">
        <v>120</v>
      </c>
      <c r="C4067" s="12" t="s">
        <v>143</v>
      </c>
      <c r="D4067" s="12" t="s">
        <v>4</v>
      </c>
      <c r="E4067" s="13">
        <v>0.31863020652640944</v>
      </c>
      <c r="F4067" s="13">
        <v>0.20451340816964148</v>
      </c>
      <c r="G4067" s="13">
        <v>0.15465287601098276</v>
      </c>
      <c r="H4067" s="13">
        <v>0.11619595820600345</v>
      </c>
      <c r="I4067" s="13">
        <v>0</v>
      </c>
      <c r="J4067" s="13">
        <v>0</v>
      </c>
      <c r="K4067" s="13">
        <v>0</v>
      </c>
      <c r="L4067" s="13">
        <v>0</v>
      </c>
      <c r="M4067" s="13">
        <v>0</v>
      </c>
      <c r="N4067" s="13"/>
      <c r="O4067" s="13"/>
    </row>
    <row r="4068" spans="1:15" x14ac:dyDescent="0.35">
      <c r="A4068" s="12" t="str">
        <f t="shared" si="63"/>
        <v>CONSUMO PER CAPITA (kg ó litros por individuo)SidraMDD AM</v>
      </c>
      <c r="B4068" s="12" t="s">
        <v>120</v>
      </c>
      <c r="C4068" s="12" t="s">
        <v>143</v>
      </c>
      <c r="D4068" s="12" t="s">
        <v>5</v>
      </c>
      <c r="E4068" s="13">
        <v>0.31576908105045282</v>
      </c>
      <c r="F4068" s="13">
        <v>0.18442775641025394</v>
      </c>
      <c r="G4068" s="13">
        <v>0.19583283604137025</v>
      </c>
      <c r="H4068" s="13">
        <v>0.22267720771749894</v>
      </c>
      <c r="I4068" s="13">
        <v>0</v>
      </c>
      <c r="J4068" s="13">
        <v>0</v>
      </c>
      <c r="K4068" s="13">
        <v>0</v>
      </c>
      <c r="L4068" s="13">
        <v>0</v>
      </c>
      <c r="M4068" s="13">
        <v>0</v>
      </c>
      <c r="N4068" s="13"/>
      <c r="O4068" s="13"/>
    </row>
    <row r="4069" spans="1:15" x14ac:dyDescent="0.35">
      <c r="A4069" s="12" t="str">
        <f t="shared" si="63"/>
        <v>CONSUMO PER CAPITA (kg ó litros por individuo)SidraRTO CENTRO</v>
      </c>
      <c r="B4069" s="12" t="s">
        <v>120</v>
      </c>
      <c r="C4069" s="12" t="s">
        <v>143</v>
      </c>
      <c r="D4069" s="12" t="s">
        <v>6</v>
      </c>
      <c r="E4069" s="13">
        <v>0.48084656605006804</v>
      </c>
      <c r="F4069" s="13">
        <v>0.39048775165996574</v>
      </c>
      <c r="G4069" s="13">
        <v>0.36732181563747129</v>
      </c>
      <c r="H4069" s="13">
        <v>0.33158965404929347</v>
      </c>
      <c r="I4069" s="13">
        <v>0</v>
      </c>
      <c r="J4069" s="13">
        <v>0</v>
      </c>
      <c r="K4069" s="13">
        <v>0</v>
      </c>
      <c r="L4069" s="13">
        <v>0</v>
      </c>
      <c r="M4069" s="13">
        <v>0</v>
      </c>
      <c r="N4069" s="13"/>
      <c r="O4069" s="13"/>
    </row>
    <row r="4070" spans="1:15" x14ac:dyDescent="0.35">
      <c r="A4070" s="12" t="str">
        <f t="shared" si="63"/>
        <v>CONSUMO PER CAPITA (kg ó litros por individuo)SidraNORTE-CENTRO</v>
      </c>
      <c r="B4070" s="12" t="s">
        <v>120</v>
      </c>
      <c r="C4070" s="12" t="s">
        <v>143</v>
      </c>
      <c r="D4070" s="12" t="s">
        <v>7</v>
      </c>
      <c r="E4070" s="13">
        <v>0.76509435990758834</v>
      </c>
      <c r="F4070" s="13">
        <v>0.47840311257540657</v>
      </c>
      <c r="G4070" s="13">
        <v>0.61603787778569463</v>
      </c>
      <c r="H4070" s="13">
        <v>0.64911993940945201</v>
      </c>
      <c r="I4070" s="13">
        <v>0</v>
      </c>
      <c r="J4070" s="13">
        <v>0</v>
      </c>
      <c r="K4070" s="13">
        <v>0</v>
      </c>
      <c r="L4070" s="13">
        <v>0</v>
      </c>
      <c r="M4070" s="13">
        <v>0</v>
      </c>
      <c r="N4070" s="13"/>
      <c r="O4070" s="13"/>
    </row>
    <row r="4071" spans="1:15" x14ac:dyDescent="0.35">
      <c r="A4071" s="12" t="str">
        <f t="shared" si="63"/>
        <v>CONSUMO PER CAPITA (kg ó litros por individuo)SidraNOROESTE</v>
      </c>
      <c r="B4071" s="12" t="s">
        <v>120</v>
      </c>
      <c r="C4071" s="12" t="s">
        <v>143</v>
      </c>
      <c r="D4071" s="12" t="s">
        <v>8</v>
      </c>
      <c r="E4071" s="13">
        <v>6.3878983216599785</v>
      </c>
      <c r="F4071" s="13">
        <v>4.0650432079214109</v>
      </c>
      <c r="G4071" s="13">
        <v>3.4537701256141751</v>
      </c>
      <c r="H4071" s="13">
        <v>4.0110659720775823</v>
      </c>
      <c r="I4071" s="13">
        <v>0</v>
      </c>
      <c r="J4071" s="13">
        <v>0</v>
      </c>
      <c r="K4071" s="13">
        <v>0</v>
      </c>
      <c r="L4071" s="13">
        <v>0</v>
      </c>
      <c r="M4071" s="13">
        <v>0</v>
      </c>
      <c r="N4071" s="13"/>
      <c r="O4071" s="13"/>
    </row>
    <row r="4072" spans="1:15" x14ac:dyDescent="0.35">
      <c r="A4072" s="12" t="str">
        <f t="shared" si="63"/>
        <v>CONSUMO PER CAPITA (kg ó litros por individuo)Sidra&lt;2MIL</v>
      </c>
      <c r="B4072" s="12" t="s">
        <v>120</v>
      </c>
      <c r="C4072" s="12" t="s">
        <v>143</v>
      </c>
      <c r="D4072" s="12" t="s">
        <v>9</v>
      </c>
      <c r="E4072" s="13">
        <v>0.29690996872734499</v>
      </c>
      <c r="F4072" s="13">
        <v>0.22714210699629123</v>
      </c>
      <c r="G4072" s="13">
        <v>0.17893292111963924</v>
      </c>
      <c r="H4072" s="13">
        <v>0.20131520437347242</v>
      </c>
      <c r="I4072" s="13">
        <v>0</v>
      </c>
      <c r="J4072" s="13">
        <v>0</v>
      </c>
      <c r="K4072" s="13">
        <v>0</v>
      </c>
      <c r="L4072" s="13">
        <v>0</v>
      </c>
      <c r="M4072" s="13">
        <v>0</v>
      </c>
      <c r="N4072" s="13"/>
      <c r="O4072" s="13"/>
    </row>
    <row r="4073" spans="1:15" x14ac:dyDescent="0.35">
      <c r="A4073" s="12" t="str">
        <f t="shared" si="63"/>
        <v>CONSUMO PER CAPITA (kg ó litros por individuo)Sidra2-5MIL</v>
      </c>
      <c r="B4073" s="12" t="s">
        <v>120</v>
      </c>
      <c r="C4073" s="12" t="s">
        <v>143</v>
      </c>
      <c r="D4073" s="12" t="s">
        <v>10</v>
      </c>
      <c r="E4073" s="13">
        <v>0.29419920621522211</v>
      </c>
      <c r="F4073" s="13">
        <v>9.9855141651647647E-2</v>
      </c>
      <c r="G4073" s="13">
        <v>0.1130640927356541</v>
      </c>
      <c r="H4073" s="13">
        <v>0.11476791552029991</v>
      </c>
      <c r="I4073" s="13">
        <v>0</v>
      </c>
      <c r="J4073" s="13">
        <v>0</v>
      </c>
      <c r="K4073" s="13">
        <v>0</v>
      </c>
      <c r="L4073" s="13">
        <v>0</v>
      </c>
      <c r="M4073" s="13">
        <v>0</v>
      </c>
      <c r="N4073" s="13"/>
      <c r="O4073" s="13"/>
    </row>
    <row r="4074" spans="1:15" x14ac:dyDescent="0.35">
      <c r="A4074" s="12" t="str">
        <f t="shared" si="63"/>
        <v>CONSUMO PER CAPITA (kg ó litros por individuo)Sidra5-10MIL</v>
      </c>
      <c r="B4074" s="12" t="s">
        <v>120</v>
      </c>
      <c r="C4074" s="12" t="s">
        <v>143</v>
      </c>
      <c r="D4074" s="12" t="s">
        <v>11</v>
      </c>
      <c r="E4074" s="13">
        <v>0.37984931200649547</v>
      </c>
      <c r="F4074" s="13">
        <v>0.11935035392944793</v>
      </c>
      <c r="G4074" s="13">
        <v>0.15291146495114066</v>
      </c>
      <c r="H4074" s="13">
        <v>0.12782187457790878</v>
      </c>
      <c r="I4074" s="13">
        <v>0</v>
      </c>
      <c r="J4074" s="13">
        <v>0</v>
      </c>
      <c r="K4074" s="13">
        <v>0</v>
      </c>
      <c r="L4074" s="13">
        <v>0</v>
      </c>
      <c r="M4074" s="13">
        <v>0</v>
      </c>
      <c r="N4074" s="13"/>
      <c r="O4074" s="13"/>
    </row>
    <row r="4075" spans="1:15" x14ac:dyDescent="0.35">
      <c r="A4075" s="12" t="str">
        <f t="shared" si="63"/>
        <v>CONSUMO PER CAPITA (kg ó litros por individuo)Sidra10-30MIL</v>
      </c>
      <c r="B4075" s="12" t="s">
        <v>120</v>
      </c>
      <c r="C4075" s="12" t="s">
        <v>143</v>
      </c>
      <c r="D4075" s="12" t="s">
        <v>12</v>
      </c>
      <c r="E4075" s="13">
        <v>0.98020663016640119</v>
      </c>
      <c r="F4075" s="13">
        <v>0.33015108682733157</v>
      </c>
      <c r="G4075" s="13">
        <v>0.39658831583484189</v>
      </c>
      <c r="H4075" s="13">
        <v>0.28370706018225911</v>
      </c>
      <c r="I4075" s="13">
        <v>0</v>
      </c>
      <c r="J4075" s="13">
        <v>0</v>
      </c>
      <c r="K4075" s="13">
        <v>0</v>
      </c>
      <c r="L4075" s="13">
        <v>0</v>
      </c>
      <c r="M4075" s="13">
        <v>0</v>
      </c>
      <c r="N4075" s="13"/>
      <c r="O4075" s="13"/>
    </row>
    <row r="4076" spans="1:15" x14ac:dyDescent="0.35">
      <c r="A4076" s="12" t="str">
        <f t="shared" si="63"/>
        <v>CONSUMO PER CAPITA (kg ó litros por individuo)Sidra30-100MIL</v>
      </c>
      <c r="B4076" s="12" t="s">
        <v>120</v>
      </c>
      <c r="C4076" s="12" t="s">
        <v>143</v>
      </c>
      <c r="D4076" s="12" t="s">
        <v>13</v>
      </c>
      <c r="E4076" s="13">
        <v>1.9094713016884919</v>
      </c>
      <c r="F4076" s="13">
        <v>1.3734544367354684</v>
      </c>
      <c r="G4076" s="13">
        <v>1.189230000815273</v>
      </c>
      <c r="H4076" s="13">
        <v>1.1741101323190137</v>
      </c>
      <c r="I4076" s="13">
        <v>0</v>
      </c>
      <c r="J4076" s="13">
        <v>0</v>
      </c>
      <c r="K4076" s="13">
        <v>0</v>
      </c>
      <c r="L4076" s="13">
        <v>0</v>
      </c>
      <c r="M4076" s="13">
        <v>0</v>
      </c>
      <c r="N4076" s="13"/>
      <c r="O4076" s="13"/>
    </row>
    <row r="4077" spans="1:15" x14ac:dyDescent="0.35">
      <c r="A4077" s="12" t="str">
        <f t="shared" si="63"/>
        <v>CONSUMO PER CAPITA (kg ó litros por individuo)Sidra100-200MIL</v>
      </c>
      <c r="B4077" s="12" t="s">
        <v>120</v>
      </c>
      <c r="C4077" s="12" t="s">
        <v>143</v>
      </c>
      <c r="D4077" s="12" t="s">
        <v>14</v>
      </c>
      <c r="E4077" s="13">
        <v>0.49961177356835013</v>
      </c>
      <c r="F4077" s="13">
        <v>0.42624280558975258</v>
      </c>
      <c r="G4077" s="13">
        <v>0.36979266113274833</v>
      </c>
      <c r="H4077" s="13">
        <v>0.44368328473756741</v>
      </c>
      <c r="I4077" s="13">
        <v>0</v>
      </c>
      <c r="J4077" s="13">
        <v>0</v>
      </c>
      <c r="K4077" s="13">
        <v>0</v>
      </c>
      <c r="L4077" s="13">
        <v>0</v>
      </c>
      <c r="M4077" s="13">
        <v>0</v>
      </c>
      <c r="N4077" s="13"/>
      <c r="O4077" s="13"/>
    </row>
    <row r="4078" spans="1:15" x14ac:dyDescent="0.35">
      <c r="A4078" s="12" t="str">
        <f t="shared" si="63"/>
        <v>CONSUMO PER CAPITA (kg ó litros por individuo)Sidra200-500MIL</v>
      </c>
      <c r="B4078" s="12" t="s">
        <v>120</v>
      </c>
      <c r="C4078" s="12" t="s">
        <v>143</v>
      </c>
      <c r="D4078" s="12" t="s">
        <v>15</v>
      </c>
      <c r="E4078" s="13">
        <v>1.1228613932449081</v>
      </c>
      <c r="F4078" s="13">
        <v>0.92331331247205928</v>
      </c>
      <c r="G4078" s="13">
        <v>0.7438368269783705</v>
      </c>
      <c r="H4078" s="13">
        <v>1.1761537134107236</v>
      </c>
      <c r="I4078" s="13">
        <v>0</v>
      </c>
      <c r="J4078" s="13">
        <v>0</v>
      </c>
      <c r="K4078" s="13">
        <v>0</v>
      </c>
      <c r="L4078" s="13">
        <v>0</v>
      </c>
      <c r="M4078" s="13">
        <v>0</v>
      </c>
      <c r="N4078" s="13"/>
      <c r="O4078" s="13"/>
    </row>
    <row r="4079" spans="1:15" x14ac:dyDescent="0.35">
      <c r="A4079" s="12" t="str">
        <f t="shared" si="63"/>
        <v>CONSUMO PER CAPITA (kg ó litros por individuo)Sidra&gt;500MIL</v>
      </c>
      <c r="B4079" s="12" t="s">
        <v>120</v>
      </c>
      <c r="C4079" s="12" t="s">
        <v>143</v>
      </c>
      <c r="D4079" s="12" t="s">
        <v>16</v>
      </c>
      <c r="E4079" s="13">
        <v>0.31926936229486391</v>
      </c>
      <c r="F4079" s="13">
        <v>0.20116152027006817</v>
      </c>
      <c r="G4079" s="13">
        <v>0.17667741047404117</v>
      </c>
      <c r="H4079" s="13">
        <v>0.18189541498955231</v>
      </c>
      <c r="I4079" s="13">
        <v>0</v>
      </c>
      <c r="J4079" s="13">
        <v>0</v>
      </c>
      <c r="K4079" s="13">
        <v>0</v>
      </c>
      <c r="L4079" s="13">
        <v>0</v>
      </c>
      <c r="M4079" s="13">
        <v>0</v>
      </c>
      <c r="N4079" s="13"/>
      <c r="O4079" s="13"/>
    </row>
    <row r="4080" spans="1:15" x14ac:dyDescent="0.35">
      <c r="A4080" s="12" t="str">
        <f t="shared" si="63"/>
        <v>CONSUMO PER CAPITA (kg ó litros por individuo)SidraDE 15 A 19 AÑOS</v>
      </c>
      <c r="B4080" s="12" t="s">
        <v>120</v>
      </c>
      <c r="C4080" s="12" t="s">
        <v>143</v>
      </c>
      <c r="D4080" s="12" t="s">
        <v>39</v>
      </c>
      <c r="E4080" s="13">
        <v>2.4967413363795283E-2</v>
      </c>
      <c r="F4080" s="13">
        <v>4.3953045104712006E-2</v>
      </c>
      <c r="G4080" s="13">
        <v>0.16734631187442991</v>
      </c>
      <c r="H4080" s="13">
        <v>2.317812851158978E-2</v>
      </c>
      <c r="I4080" s="13">
        <v>0</v>
      </c>
      <c r="J4080" s="13">
        <v>0</v>
      </c>
      <c r="K4080" s="13">
        <v>0</v>
      </c>
      <c r="L4080" s="13">
        <v>0</v>
      </c>
      <c r="M4080" s="13">
        <v>0</v>
      </c>
      <c r="N4080" s="13"/>
      <c r="O4080" s="13"/>
    </row>
    <row r="4081" spans="1:15" x14ac:dyDescent="0.35">
      <c r="A4081" s="12" t="str">
        <f t="shared" si="63"/>
        <v>CONSUMO PER CAPITA (kg ó litros por individuo)SidraDE 20 A 24 AÑOS</v>
      </c>
      <c r="B4081" s="12" t="s">
        <v>120</v>
      </c>
      <c r="C4081" s="12" t="s">
        <v>143</v>
      </c>
      <c r="D4081" s="12" t="s">
        <v>40</v>
      </c>
      <c r="E4081" s="13">
        <v>0.21107837085749581</v>
      </c>
      <c r="F4081" s="13">
        <v>0.12823222992763167</v>
      </c>
      <c r="G4081" s="13">
        <v>0.10674038062284003</v>
      </c>
      <c r="H4081" s="13">
        <v>7.4586426524037019E-2</v>
      </c>
      <c r="I4081" s="13">
        <v>0</v>
      </c>
      <c r="J4081" s="13">
        <v>0</v>
      </c>
      <c r="K4081" s="13">
        <v>0</v>
      </c>
      <c r="L4081" s="13">
        <v>0</v>
      </c>
      <c r="M4081" s="13">
        <v>0</v>
      </c>
      <c r="N4081" s="13"/>
      <c r="O4081" s="13"/>
    </row>
    <row r="4082" spans="1:15" x14ac:dyDescent="0.35">
      <c r="A4082" s="12" t="str">
        <f t="shared" si="63"/>
        <v>CONSUMO PER CAPITA (kg ó litros por individuo)SidraDE 25 A 34 AÑOS</v>
      </c>
      <c r="B4082" s="12" t="s">
        <v>120</v>
      </c>
      <c r="C4082" s="12" t="s">
        <v>143</v>
      </c>
      <c r="D4082" s="12" t="s">
        <v>41</v>
      </c>
      <c r="E4082" s="13">
        <v>0.23624652913920202</v>
      </c>
      <c r="F4082" s="13">
        <v>0.15804611232392543</v>
      </c>
      <c r="G4082" s="13">
        <v>0.19075774892379621</v>
      </c>
      <c r="H4082" s="13">
        <v>0.15555147443763506</v>
      </c>
      <c r="I4082" s="13">
        <v>0</v>
      </c>
      <c r="J4082" s="13">
        <v>0</v>
      </c>
      <c r="K4082" s="13">
        <v>0</v>
      </c>
      <c r="L4082" s="13">
        <v>0</v>
      </c>
      <c r="M4082" s="13">
        <v>0</v>
      </c>
      <c r="N4082" s="13"/>
      <c r="O4082" s="13"/>
    </row>
    <row r="4083" spans="1:15" x14ac:dyDescent="0.35">
      <c r="A4083" s="12" t="str">
        <f t="shared" si="63"/>
        <v>CONSUMO PER CAPITA (kg ó litros por individuo)SidraDE 35 A 49 AÑOS</v>
      </c>
      <c r="B4083" s="12" t="s">
        <v>120</v>
      </c>
      <c r="C4083" s="12" t="s">
        <v>143</v>
      </c>
      <c r="D4083" s="12" t="s">
        <v>42</v>
      </c>
      <c r="E4083" s="13">
        <v>0.51673062170206396</v>
      </c>
      <c r="F4083" s="13">
        <v>0.38881324650048155</v>
      </c>
      <c r="G4083" s="13">
        <v>0.28435372402986919</v>
      </c>
      <c r="H4083" s="13">
        <v>0.29239237606590257</v>
      </c>
      <c r="I4083" s="13">
        <v>0</v>
      </c>
      <c r="J4083" s="13">
        <v>0</v>
      </c>
      <c r="K4083" s="13">
        <v>0</v>
      </c>
      <c r="L4083" s="13">
        <v>0</v>
      </c>
      <c r="M4083" s="13">
        <v>0</v>
      </c>
      <c r="N4083" s="13"/>
      <c r="O4083" s="13"/>
    </row>
    <row r="4084" spans="1:15" x14ac:dyDescent="0.35">
      <c r="A4084" s="12" t="str">
        <f t="shared" si="63"/>
        <v>CONSUMO PER CAPITA (kg ó litros por individuo)SidraDE 50 A 59 AÑOS</v>
      </c>
      <c r="B4084" s="12" t="s">
        <v>120</v>
      </c>
      <c r="C4084" s="12" t="s">
        <v>143</v>
      </c>
      <c r="D4084" s="12" t="s">
        <v>43</v>
      </c>
      <c r="E4084" s="13">
        <v>1.2694885183137177</v>
      </c>
      <c r="F4084" s="13">
        <v>0.63236734409376405</v>
      </c>
      <c r="G4084" s="13">
        <v>0.64205319067173205</v>
      </c>
      <c r="H4084" s="13">
        <v>0.97953871888845157</v>
      </c>
      <c r="I4084" s="13">
        <v>0</v>
      </c>
      <c r="J4084" s="13">
        <v>0</v>
      </c>
      <c r="K4084" s="13">
        <v>0</v>
      </c>
      <c r="L4084" s="13">
        <v>0</v>
      </c>
      <c r="M4084" s="13">
        <v>0</v>
      </c>
      <c r="N4084" s="13"/>
      <c r="O4084" s="13"/>
    </row>
    <row r="4085" spans="1:15" x14ac:dyDescent="0.35">
      <c r="A4085" s="12" t="str">
        <f t="shared" si="63"/>
        <v>CONSUMO PER CAPITA (kg ó litros por individuo)SidraDE 60 A 75 AÑOS</v>
      </c>
      <c r="B4085" s="12" t="s">
        <v>120</v>
      </c>
      <c r="C4085" s="12" t="s">
        <v>143</v>
      </c>
      <c r="D4085" s="12" t="s">
        <v>44</v>
      </c>
      <c r="E4085" s="13">
        <v>1.9659116296794614</v>
      </c>
      <c r="F4085" s="13">
        <v>1.2966471015945211</v>
      </c>
      <c r="G4085" s="13">
        <v>1.1124013144469447</v>
      </c>
      <c r="H4085" s="13">
        <v>1.034314096147267</v>
      </c>
      <c r="I4085" s="13">
        <v>0</v>
      </c>
      <c r="J4085" s="13">
        <v>0</v>
      </c>
      <c r="K4085" s="13">
        <v>0</v>
      </c>
      <c r="L4085" s="13">
        <v>0</v>
      </c>
      <c r="M4085" s="13">
        <v>0</v>
      </c>
      <c r="N4085" s="13"/>
      <c r="O4085" s="13"/>
    </row>
    <row r="4086" spans="1:15" x14ac:dyDescent="0.35">
      <c r="A4086" s="12" t="str">
        <f t="shared" si="63"/>
        <v>CONSUMO PER CAPITA (kg ó litros por individuo)SidraALTA Y MEDIA ALTA</v>
      </c>
      <c r="B4086" s="12" t="s">
        <v>120</v>
      </c>
      <c r="C4086" s="12" t="s">
        <v>143</v>
      </c>
      <c r="D4086" s="12" t="s">
        <v>17</v>
      </c>
      <c r="E4086" s="13">
        <v>1.6575642576209275</v>
      </c>
      <c r="F4086" s="13">
        <v>1.1500978890800024</v>
      </c>
      <c r="G4086" s="13">
        <v>1.1307387999795402</v>
      </c>
      <c r="H4086" s="13">
        <v>1.1060562581212836</v>
      </c>
      <c r="I4086" s="13">
        <v>0</v>
      </c>
      <c r="J4086" s="13">
        <v>0</v>
      </c>
      <c r="K4086" s="13">
        <v>0</v>
      </c>
      <c r="L4086" s="13">
        <v>0</v>
      </c>
      <c r="M4086" s="13">
        <v>0</v>
      </c>
      <c r="N4086" s="13"/>
      <c r="O4086" s="13"/>
    </row>
    <row r="4087" spans="1:15" x14ac:dyDescent="0.35">
      <c r="A4087" s="12" t="str">
        <f t="shared" si="63"/>
        <v>CONSUMO PER CAPITA (kg ó litros por individuo)SidraMEDIA</v>
      </c>
      <c r="B4087" s="12" t="s">
        <v>120</v>
      </c>
      <c r="C4087" s="12" t="s">
        <v>143</v>
      </c>
      <c r="D4087" s="12" t="s">
        <v>18</v>
      </c>
      <c r="E4087" s="13">
        <v>0.62380638885891004</v>
      </c>
      <c r="F4087" s="13">
        <v>0.47822568599722443</v>
      </c>
      <c r="G4087" s="13">
        <v>0.49647279404491734</v>
      </c>
      <c r="H4087" s="13">
        <v>0.60190992280861044</v>
      </c>
      <c r="I4087" s="13">
        <v>0</v>
      </c>
      <c r="J4087" s="13">
        <v>0</v>
      </c>
      <c r="K4087" s="13">
        <v>0</v>
      </c>
      <c r="L4087" s="13">
        <v>0</v>
      </c>
      <c r="M4087" s="13">
        <v>0</v>
      </c>
      <c r="N4087" s="13"/>
      <c r="O4087" s="13"/>
    </row>
    <row r="4088" spans="1:15" x14ac:dyDescent="0.35">
      <c r="A4088" s="12" t="str">
        <f t="shared" si="63"/>
        <v>CONSUMO PER CAPITA (kg ó litros por individuo)SidraMEDIA BAJA</v>
      </c>
      <c r="B4088" s="12" t="s">
        <v>120</v>
      </c>
      <c r="C4088" s="12" t="s">
        <v>143</v>
      </c>
      <c r="D4088" s="12" t="s">
        <v>19</v>
      </c>
      <c r="E4088" s="13">
        <v>0.62107970259743317</v>
      </c>
      <c r="F4088" s="13">
        <v>0.43313738804422863</v>
      </c>
      <c r="G4088" s="13">
        <v>0.18553880963034924</v>
      </c>
      <c r="H4088" s="13">
        <v>0.28934853599450638</v>
      </c>
      <c r="I4088" s="13">
        <v>0</v>
      </c>
      <c r="J4088" s="13">
        <v>0</v>
      </c>
      <c r="K4088" s="13">
        <v>0</v>
      </c>
      <c r="L4088" s="13">
        <v>0</v>
      </c>
      <c r="M4088" s="13">
        <v>0</v>
      </c>
      <c r="N4088" s="13"/>
      <c r="O4088" s="13"/>
    </row>
    <row r="4089" spans="1:15" x14ac:dyDescent="0.35">
      <c r="A4089" s="12" t="str">
        <f t="shared" si="63"/>
        <v>CONSUMO PER CAPITA (kg ó litros por individuo)SidraBAJA</v>
      </c>
      <c r="B4089" s="12" t="s">
        <v>120</v>
      </c>
      <c r="C4089" s="12" t="s">
        <v>143</v>
      </c>
      <c r="D4089" s="12" t="s">
        <v>20</v>
      </c>
      <c r="E4089" s="13">
        <v>0.84785560464821974</v>
      </c>
      <c r="F4089" s="13">
        <v>0.24690543323764888</v>
      </c>
      <c r="G4089" s="13">
        <v>0.27521978452362522</v>
      </c>
      <c r="H4089" s="13">
        <v>0.18165000909383322</v>
      </c>
      <c r="I4089" s="13">
        <v>0</v>
      </c>
      <c r="J4089" s="13">
        <v>0</v>
      </c>
      <c r="K4089" s="13">
        <v>0</v>
      </c>
      <c r="L4089" s="13">
        <v>0</v>
      </c>
      <c r="M4089" s="13">
        <v>0</v>
      </c>
      <c r="N4089" s="13"/>
      <c r="O4089" s="13"/>
    </row>
    <row r="4090" spans="1:15" x14ac:dyDescent="0.35">
      <c r="A4090" s="12" t="str">
        <f t="shared" si="63"/>
        <v>CONSUMO PER CAPITA (kg ó litros por individuo)SidraHOMBRE</v>
      </c>
      <c r="B4090" s="12" t="s">
        <v>120</v>
      </c>
      <c r="C4090" s="12" t="s">
        <v>143</v>
      </c>
      <c r="D4090" s="12" t="s">
        <v>21</v>
      </c>
      <c r="E4090" s="13">
        <v>0.64090748230052907</v>
      </c>
      <c r="F4090" s="13">
        <v>0.45919921942774017</v>
      </c>
      <c r="G4090" s="13">
        <v>0.40503785826460026</v>
      </c>
      <c r="H4090" s="13">
        <v>0.52661403914347316</v>
      </c>
      <c r="I4090" s="13">
        <v>0</v>
      </c>
      <c r="J4090" s="13">
        <v>0</v>
      </c>
      <c r="K4090" s="13">
        <v>0</v>
      </c>
      <c r="L4090" s="13">
        <v>0</v>
      </c>
      <c r="M4090" s="13">
        <v>0</v>
      </c>
      <c r="N4090" s="13"/>
      <c r="O4090" s="13"/>
    </row>
    <row r="4091" spans="1:15" x14ac:dyDescent="0.35">
      <c r="A4091" s="12" t="str">
        <f t="shared" si="63"/>
        <v>CONSUMO PER CAPITA (kg ó litros por individuo)SidraMUJER</v>
      </c>
      <c r="B4091" s="12" t="s">
        <v>120</v>
      </c>
      <c r="C4091" s="12" t="s">
        <v>143</v>
      </c>
      <c r="D4091" s="12" t="s">
        <v>22</v>
      </c>
      <c r="E4091" s="13">
        <v>1.1300389855131365</v>
      </c>
      <c r="F4091" s="13">
        <v>0.67036258014138239</v>
      </c>
      <c r="G4091" s="13">
        <v>0.60983114369260716</v>
      </c>
      <c r="H4091" s="13">
        <v>0.56622027447248713</v>
      </c>
      <c r="I4091" s="13">
        <v>0</v>
      </c>
      <c r="J4091" s="13">
        <v>0</v>
      </c>
      <c r="K4091" s="13">
        <v>0</v>
      </c>
      <c r="L4091" s="13">
        <v>0</v>
      </c>
      <c r="M4091" s="13">
        <v>0</v>
      </c>
      <c r="N4091" s="13"/>
      <c r="O4091" s="13"/>
    </row>
    <row r="4092" spans="1:15" x14ac:dyDescent="0.35">
      <c r="A4092" s="12" t="str">
        <f t="shared" si="63"/>
        <v>CONSUMO PER CAPITA (kg ó litros por individuo)CervezaT.ESPAÑA</v>
      </c>
      <c r="B4092" s="12" t="s">
        <v>120</v>
      </c>
      <c r="C4092" s="12" t="s">
        <v>144</v>
      </c>
      <c r="D4092" s="12" t="s">
        <v>36</v>
      </c>
      <c r="E4092" s="13">
        <v>30.387887550329847</v>
      </c>
      <c r="F4092" s="13">
        <v>18.79174312190591</v>
      </c>
      <c r="G4092" s="13">
        <v>21.392608069598609</v>
      </c>
      <c r="H4092" s="13">
        <v>22.762493207963868</v>
      </c>
      <c r="I4092" s="13">
        <v>0</v>
      </c>
      <c r="J4092" s="13">
        <v>0</v>
      </c>
      <c r="K4092" s="13">
        <v>0</v>
      </c>
      <c r="L4092" s="13">
        <v>0</v>
      </c>
      <c r="M4092" s="13">
        <v>0</v>
      </c>
      <c r="N4092" s="13"/>
      <c r="O4092" s="13"/>
    </row>
    <row r="4093" spans="1:15" x14ac:dyDescent="0.35">
      <c r="A4093" s="12" t="str">
        <f t="shared" si="63"/>
        <v>CONSUMO PER CAPITA (kg ó litros por individuo)CervezaBCN AM</v>
      </c>
      <c r="B4093" s="12" t="s">
        <v>120</v>
      </c>
      <c r="C4093" s="12" t="s">
        <v>144</v>
      </c>
      <c r="D4093" s="12" t="s">
        <v>1</v>
      </c>
      <c r="E4093" s="13">
        <v>21.835635645866674</v>
      </c>
      <c r="F4093" s="13">
        <v>11.100692746908358</v>
      </c>
      <c r="G4093" s="13">
        <v>14.083509290237664</v>
      </c>
      <c r="H4093" s="13">
        <v>15.592195130455673</v>
      </c>
      <c r="I4093" s="13">
        <v>0</v>
      </c>
      <c r="J4093" s="13">
        <v>0</v>
      </c>
      <c r="K4093" s="13">
        <v>0</v>
      </c>
      <c r="L4093" s="13">
        <v>0</v>
      </c>
      <c r="M4093" s="13">
        <v>0</v>
      </c>
      <c r="N4093" s="13"/>
      <c r="O4093" s="13"/>
    </row>
    <row r="4094" spans="1:15" x14ac:dyDescent="0.35">
      <c r="A4094" s="12" t="str">
        <f t="shared" si="63"/>
        <v>CONSUMO PER CAPITA (kg ó litros por individuo)CervezaREST.CAT ARAGON</v>
      </c>
      <c r="B4094" s="12" t="s">
        <v>120</v>
      </c>
      <c r="C4094" s="12" t="s">
        <v>144</v>
      </c>
      <c r="D4094" s="12" t="s">
        <v>2</v>
      </c>
      <c r="E4094" s="13">
        <v>27.851435079576742</v>
      </c>
      <c r="F4094" s="13">
        <v>16.045577872037125</v>
      </c>
      <c r="G4094" s="13">
        <v>19.350144766513196</v>
      </c>
      <c r="H4094" s="13">
        <v>20.047499702575866</v>
      </c>
      <c r="I4094" s="13">
        <v>0</v>
      </c>
      <c r="J4094" s="13">
        <v>0</v>
      </c>
      <c r="K4094" s="13">
        <v>0</v>
      </c>
      <c r="L4094" s="13">
        <v>0</v>
      </c>
      <c r="M4094" s="13">
        <v>0</v>
      </c>
      <c r="N4094" s="13"/>
      <c r="O4094" s="13"/>
    </row>
    <row r="4095" spans="1:15" x14ac:dyDescent="0.35">
      <c r="A4095" s="12" t="str">
        <f t="shared" si="63"/>
        <v>CONSUMO PER CAPITA (kg ó litros por individuo)CervezaLEVANTE</v>
      </c>
      <c r="B4095" s="12" t="s">
        <v>120</v>
      </c>
      <c r="C4095" s="12" t="s">
        <v>144</v>
      </c>
      <c r="D4095" s="12" t="s">
        <v>3</v>
      </c>
      <c r="E4095" s="13">
        <v>29.860750081681147</v>
      </c>
      <c r="F4095" s="13">
        <v>17.634036952657972</v>
      </c>
      <c r="G4095" s="13">
        <v>18.2498503921931</v>
      </c>
      <c r="H4095" s="13">
        <v>19.44642810917842</v>
      </c>
      <c r="I4095" s="13">
        <v>0</v>
      </c>
      <c r="J4095" s="13">
        <v>0</v>
      </c>
      <c r="K4095" s="13">
        <v>0</v>
      </c>
      <c r="L4095" s="13">
        <v>0</v>
      </c>
      <c r="M4095" s="13">
        <v>0</v>
      </c>
      <c r="N4095" s="13"/>
      <c r="O4095" s="13"/>
    </row>
    <row r="4096" spans="1:15" x14ac:dyDescent="0.35">
      <c r="A4096" s="12" t="str">
        <f t="shared" si="63"/>
        <v>CONSUMO PER CAPITA (kg ó litros por individuo)CervezaANDALUCIA</v>
      </c>
      <c r="B4096" s="12" t="s">
        <v>120</v>
      </c>
      <c r="C4096" s="12" t="s">
        <v>144</v>
      </c>
      <c r="D4096" s="12" t="s">
        <v>4</v>
      </c>
      <c r="E4096" s="13">
        <v>37.181970462612476</v>
      </c>
      <c r="F4096" s="13">
        <v>24.237887051125586</v>
      </c>
      <c r="G4096" s="13">
        <v>27.686456664322524</v>
      </c>
      <c r="H4096" s="13">
        <v>29.645551020453397</v>
      </c>
      <c r="I4096" s="13">
        <v>0</v>
      </c>
      <c r="J4096" s="13">
        <v>0</v>
      </c>
      <c r="K4096" s="13">
        <v>0</v>
      </c>
      <c r="L4096" s="13">
        <v>0</v>
      </c>
      <c r="M4096" s="13">
        <v>0</v>
      </c>
      <c r="N4096" s="13"/>
      <c r="O4096" s="13"/>
    </row>
    <row r="4097" spans="1:15" x14ac:dyDescent="0.35">
      <c r="A4097" s="12" t="str">
        <f t="shared" si="63"/>
        <v>CONSUMO PER CAPITA (kg ó litros por individuo)CervezaMDD AM</v>
      </c>
      <c r="B4097" s="12" t="s">
        <v>120</v>
      </c>
      <c r="C4097" s="12" t="s">
        <v>144</v>
      </c>
      <c r="D4097" s="12" t="s">
        <v>5</v>
      </c>
      <c r="E4097" s="13">
        <v>31.520287806829316</v>
      </c>
      <c r="F4097" s="13">
        <v>20.942794575708149</v>
      </c>
      <c r="G4097" s="13">
        <v>24.964807320268548</v>
      </c>
      <c r="H4097" s="13">
        <v>24.621683091196189</v>
      </c>
      <c r="I4097" s="13">
        <v>0</v>
      </c>
      <c r="J4097" s="13">
        <v>0</v>
      </c>
      <c r="K4097" s="13">
        <v>0</v>
      </c>
      <c r="L4097" s="13">
        <v>0</v>
      </c>
      <c r="M4097" s="13">
        <v>0</v>
      </c>
      <c r="N4097" s="13"/>
      <c r="O4097" s="13"/>
    </row>
    <row r="4098" spans="1:15" x14ac:dyDescent="0.35">
      <c r="A4098" s="12" t="str">
        <f t="shared" si="63"/>
        <v>CONSUMO PER CAPITA (kg ó litros por individuo)CervezaRTO CENTRO</v>
      </c>
      <c r="B4098" s="12" t="s">
        <v>120</v>
      </c>
      <c r="C4098" s="12" t="s">
        <v>144</v>
      </c>
      <c r="D4098" s="12" t="s">
        <v>6</v>
      </c>
      <c r="E4098" s="13">
        <v>35.016120016609243</v>
      </c>
      <c r="F4098" s="13">
        <v>21.178636983713886</v>
      </c>
      <c r="G4098" s="13">
        <v>22.056330848316467</v>
      </c>
      <c r="H4098" s="13">
        <v>21.977951000087479</v>
      </c>
      <c r="I4098" s="13">
        <v>0</v>
      </c>
      <c r="J4098" s="13">
        <v>0</v>
      </c>
      <c r="K4098" s="13">
        <v>0</v>
      </c>
      <c r="L4098" s="13">
        <v>0</v>
      </c>
      <c r="M4098" s="13">
        <v>0</v>
      </c>
      <c r="N4098" s="13"/>
      <c r="O4098" s="13"/>
    </row>
    <row r="4099" spans="1:15" x14ac:dyDescent="0.35">
      <c r="A4099" s="12" t="str">
        <f t="shared" si="63"/>
        <v>CONSUMO PER CAPITA (kg ó litros por individuo)CervezaNORTE-CENTRO</v>
      </c>
      <c r="B4099" s="12" t="s">
        <v>120</v>
      </c>
      <c r="C4099" s="12" t="s">
        <v>144</v>
      </c>
      <c r="D4099" s="12" t="s">
        <v>7</v>
      </c>
      <c r="E4099" s="13">
        <v>28.012356843415542</v>
      </c>
      <c r="F4099" s="13">
        <v>16.337768860430764</v>
      </c>
      <c r="G4099" s="13">
        <v>18.889616384666684</v>
      </c>
      <c r="H4099" s="13">
        <v>23.613715033480165</v>
      </c>
      <c r="I4099" s="13">
        <v>0</v>
      </c>
      <c r="J4099" s="13">
        <v>0</v>
      </c>
      <c r="K4099" s="13">
        <v>0</v>
      </c>
      <c r="L4099" s="13">
        <v>0</v>
      </c>
      <c r="M4099" s="13">
        <v>0</v>
      </c>
      <c r="N4099" s="13"/>
      <c r="O4099" s="13"/>
    </row>
    <row r="4100" spans="1:15" x14ac:dyDescent="0.35">
      <c r="A4100" s="12" t="str">
        <f t="shared" ref="A4100:A4163" si="64">B4100&amp;C4100&amp;D4100</f>
        <v>CONSUMO PER CAPITA (kg ó litros por individuo)CervezaNOROESTE</v>
      </c>
      <c r="B4100" s="12" t="s">
        <v>120</v>
      </c>
      <c r="C4100" s="12" t="s">
        <v>144</v>
      </c>
      <c r="D4100" s="12" t="s">
        <v>8</v>
      </c>
      <c r="E4100" s="13">
        <v>24.43403981362335</v>
      </c>
      <c r="F4100" s="13">
        <v>17.191799684452871</v>
      </c>
      <c r="G4100" s="13">
        <v>19.586182892563983</v>
      </c>
      <c r="H4100" s="13">
        <v>21.406144303312637</v>
      </c>
      <c r="I4100" s="13">
        <v>0</v>
      </c>
      <c r="J4100" s="13">
        <v>0</v>
      </c>
      <c r="K4100" s="13">
        <v>0</v>
      </c>
      <c r="L4100" s="13">
        <v>0</v>
      </c>
      <c r="M4100" s="13">
        <v>0</v>
      </c>
      <c r="N4100" s="13"/>
      <c r="O4100" s="13"/>
    </row>
    <row r="4101" spans="1:15" x14ac:dyDescent="0.35">
      <c r="A4101" s="12" t="str">
        <f t="shared" si="64"/>
        <v>CONSUMO PER CAPITA (kg ó litros por individuo)Cerveza&lt;2MIL</v>
      </c>
      <c r="B4101" s="12" t="s">
        <v>120</v>
      </c>
      <c r="C4101" s="12" t="s">
        <v>144</v>
      </c>
      <c r="D4101" s="12" t="s">
        <v>9</v>
      </c>
      <c r="E4101" s="13">
        <v>27.947409322737691</v>
      </c>
      <c r="F4101" s="13">
        <v>16.183264648720389</v>
      </c>
      <c r="G4101" s="13">
        <v>18.108549588276045</v>
      </c>
      <c r="H4101" s="13">
        <v>19.990028020422589</v>
      </c>
      <c r="I4101" s="13">
        <v>0</v>
      </c>
      <c r="J4101" s="13">
        <v>0</v>
      </c>
      <c r="K4101" s="13">
        <v>0</v>
      </c>
      <c r="L4101" s="13">
        <v>0</v>
      </c>
      <c r="M4101" s="13">
        <v>0</v>
      </c>
      <c r="N4101" s="13"/>
      <c r="O4101" s="13"/>
    </row>
    <row r="4102" spans="1:15" x14ac:dyDescent="0.35">
      <c r="A4102" s="12" t="str">
        <f t="shared" si="64"/>
        <v>CONSUMO PER CAPITA (kg ó litros por individuo)Cerveza2-5MIL</v>
      </c>
      <c r="B4102" s="12" t="s">
        <v>120</v>
      </c>
      <c r="C4102" s="12" t="s">
        <v>144</v>
      </c>
      <c r="D4102" s="12" t="s">
        <v>10</v>
      </c>
      <c r="E4102" s="13">
        <v>19.528566142900178</v>
      </c>
      <c r="F4102" s="13">
        <v>11.83915290820631</v>
      </c>
      <c r="G4102" s="13">
        <v>14.190061341395348</v>
      </c>
      <c r="H4102" s="13">
        <v>15.890030217811026</v>
      </c>
      <c r="I4102" s="13">
        <v>0</v>
      </c>
      <c r="J4102" s="13">
        <v>0</v>
      </c>
      <c r="K4102" s="13">
        <v>0</v>
      </c>
      <c r="L4102" s="13">
        <v>0</v>
      </c>
      <c r="M4102" s="13">
        <v>0</v>
      </c>
      <c r="N4102" s="13"/>
      <c r="O4102" s="13"/>
    </row>
    <row r="4103" spans="1:15" x14ac:dyDescent="0.35">
      <c r="A4103" s="12" t="str">
        <f t="shared" si="64"/>
        <v>CONSUMO PER CAPITA (kg ó litros por individuo)Cerveza5-10MIL</v>
      </c>
      <c r="B4103" s="12" t="s">
        <v>120</v>
      </c>
      <c r="C4103" s="12" t="s">
        <v>144</v>
      </c>
      <c r="D4103" s="12" t="s">
        <v>11</v>
      </c>
      <c r="E4103" s="13">
        <v>23.212783122680865</v>
      </c>
      <c r="F4103" s="13">
        <v>13.929479173576715</v>
      </c>
      <c r="G4103" s="13">
        <v>19.919127611575377</v>
      </c>
      <c r="H4103" s="13">
        <v>20.636411517684721</v>
      </c>
      <c r="I4103" s="13">
        <v>0</v>
      </c>
      <c r="J4103" s="13">
        <v>0</v>
      </c>
      <c r="K4103" s="13">
        <v>0</v>
      </c>
      <c r="L4103" s="13">
        <v>0</v>
      </c>
      <c r="M4103" s="13">
        <v>0</v>
      </c>
      <c r="N4103" s="13"/>
      <c r="O4103" s="13"/>
    </row>
    <row r="4104" spans="1:15" x14ac:dyDescent="0.35">
      <c r="A4104" s="12" t="str">
        <f t="shared" si="64"/>
        <v>CONSUMO PER CAPITA (kg ó litros por individuo)Cerveza10-30MIL</v>
      </c>
      <c r="B4104" s="12" t="s">
        <v>120</v>
      </c>
      <c r="C4104" s="12" t="s">
        <v>144</v>
      </c>
      <c r="D4104" s="12" t="s">
        <v>12</v>
      </c>
      <c r="E4104" s="13">
        <v>26.889878342729386</v>
      </c>
      <c r="F4104" s="13">
        <v>17.379119279812908</v>
      </c>
      <c r="G4104" s="13">
        <v>20.080888741262406</v>
      </c>
      <c r="H4104" s="13">
        <v>22.804126895111875</v>
      </c>
      <c r="I4104" s="13">
        <v>0</v>
      </c>
      <c r="J4104" s="13">
        <v>0</v>
      </c>
      <c r="K4104" s="13">
        <v>0</v>
      </c>
      <c r="L4104" s="13">
        <v>0</v>
      </c>
      <c r="M4104" s="13">
        <v>0</v>
      </c>
      <c r="N4104" s="13"/>
      <c r="O4104" s="13"/>
    </row>
    <row r="4105" spans="1:15" x14ac:dyDescent="0.35">
      <c r="A4105" s="12" t="str">
        <f t="shared" si="64"/>
        <v>CONSUMO PER CAPITA (kg ó litros por individuo)Cerveza30-100MIL</v>
      </c>
      <c r="B4105" s="12" t="s">
        <v>120</v>
      </c>
      <c r="C4105" s="12" t="s">
        <v>144</v>
      </c>
      <c r="D4105" s="12" t="s">
        <v>13</v>
      </c>
      <c r="E4105" s="13">
        <v>32.616780986235028</v>
      </c>
      <c r="F4105" s="13">
        <v>19.668636997918171</v>
      </c>
      <c r="G4105" s="13">
        <v>20.839320022857372</v>
      </c>
      <c r="H4105" s="13">
        <v>21.674305784524673</v>
      </c>
      <c r="I4105" s="13">
        <v>0</v>
      </c>
      <c r="J4105" s="13">
        <v>0</v>
      </c>
      <c r="K4105" s="13">
        <v>0</v>
      </c>
      <c r="L4105" s="13">
        <v>0</v>
      </c>
      <c r="M4105" s="13">
        <v>0</v>
      </c>
      <c r="N4105" s="13"/>
      <c r="O4105" s="13"/>
    </row>
    <row r="4106" spans="1:15" x14ac:dyDescent="0.35">
      <c r="A4106" s="12" t="str">
        <f t="shared" si="64"/>
        <v>CONSUMO PER CAPITA (kg ó litros por individuo)Cerveza100-200MIL</v>
      </c>
      <c r="B4106" s="12" t="s">
        <v>120</v>
      </c>
      <c r="C4106" s="12" t="s">
        <v>144</v>
      </c>
      <c r="D4106" s="12" t="s">
        <v>14</v>
      </c>
      <c r="E4106" s="13">
        <v>36.649115316069626</v>
      </c>
      <c r="F4106" s="13">
        <v>20.928700575507239</v>
      </c>
      <c r="G4106" s="13">
        <v>22.480693122637192</v>
      </c>
      <c r="H4106" s="13">
        <v>23.898470460852629</v>
      </c>
      <c r="I4106" s="13">
        <v>0</v>
      </c>
      <c r="J4106" s="13">
        <v>0</v>
      </c>
      <c r="K4106" s="13">
        <v>0</v>
      </c>
      <c r="L4106" s="13">
        <v>0</v>
      </c>
      <c r="M4106" s="13">
        <v>0</v>
      </c>
      <c r="N4106" s="13"/>
      <c r="O4106" s="13"/>
    </row>
    <row r="4107" spans="1:15" x14ac:dyDescent="0.35">
      <c r="A4107" s="12" t="str">
        <f t="shared" si="64"/>
        <v>CONSUMO PER CAPITA (kg ó litros por individuo)Cerveza200-500MIL</v>
      </c>
      <c r="B4107" s="12" t="s">
        <v>120</v>
      </c>
      <c r="C4107" s="12" t="s">
        <v>144</v>
      </c>
      <c r="D4107" s="12" t="s">
        <v>15</v>
      </c>
      <c r="E4107" s="13">
        <v>34.109223332434922</v>
      </c>
      <c r="F4107" s="13">
        <v>20.702487576348563</v>
      </c>
      <c r="G4107" s="13">
        <v>23.005553492058819</v>
      </c>
      <c r="H4107" s="13">
        <v>24.958061673509814</v>
      </c>
      <c r="I4107" s="13">
        <v>0</v>
      </c>
      <c r="J4107" s="13">
        <v>0</v>
      </c>
      <c r="K4107" s="13">
        <v>0</v>
      </c>
      <c r="L4107" s="13">
        <v>0</v>
      </c>
      <c r="M4107" s="13">
        <v>0</v>
      </c>
      <c r="N4107" s="13"/>
      <c r="O4107" s="13"/>
    </row>
    <row r="4108" spans="1:15" x14ac:dyDescent="0.35">
      <c r="A4108" s="12" t="str">
        <f t="shared" si="64"/>
        <v>CONSUMO PER CAPITA (kg ó litros por individuo)Cerveza&gt;500MIL</v>
      </c>
      <c r="B4108" s="12" t="s">
        <v>120</v>
      </c>
      <c r="C4108" s="12" t="s">
        <v>144</v>
      </c>
      <c r="D4108" s="12" t="s">
        <v>16</v>
      </c>
      <c r="E4108" s="13">
        <v>33.524943782857363</v>
      </c>
      <c r="F4108" s="13">
        <v>22.497511896781788</v>
      </c>
      <c r="G4108" s="13">
        <v>26.262791995955091</v>
      </c>
      <c r="H4108" s="13">
        <v>26.374699895684838</v>
      </c>
      <c r="I4108" s="13">
        <v>0</v>
      </c>
      <c r="J4108" s="13">
        <v>0</v>
      </c>
      <c r="K4108" s="13">
        <v>0</v>
      </c>
      <c r="L4108" s="13">
        <v>0</v>
      </c>
      <c r="M4108" s="13">
        <v>0</v>
      </c>
      <c r="N4108" s="13"/>
      <c r="O4108" s="13"/>
    </row>
    <row r="4109" spans="1:15" x14ac:dyDescent="0.35">
      <c r="A4109" s="12" t="str">
        <f t="shared" si="64"/>
        <v>CONSUMO PER CAPITA (kg ó litros por individuo)CervezaDE 15 A 19 AÑOS</v>
      </c>
      <c r="B4109" s="12" t="s">
        <v>120</v>
      </c>
      <c r="C4109" s="12" t="s">
        <v>144</v>
      </c>
      <c r="D4109" s="12" t="s">
        <v>39</v>
      </c>
      <c r="E4109" s="13">
        <v>2.0409319817608069</v>
      </c>
      <c r="F4109" s="13">
        <v>2.9212429949087504</v>
      </c>
      <c r="G4109" s="13">
        <v>4.9943324086412995</v>
      </c>
      <c r="H4109" s="13">
        <v>2.1000467146478927</v>
      </c>
      <c r="I4109" s="13">
        <v>0</v>
      </c>
      <c r="J4109" s="13">
        <v>0</v>
      </c>
      <c r="K4109" s="13">
        <v>0</v>
      </c>
      <c r="L4109" s="13">
        <v>0</v>
      </c>
      <c r="M4109" s="13">
        <v>0</v>
      </c>
      <c r="N4109" s="13"/>
      <c r="O4109" s="13"/>
    </row>
    <row r="4110" spans="1:15" x14ac:dyDescent="0.35">
      <c r="A4110" s="12" t="str">
        <f t="shared" si="64"/>
        <v>CONSUMO PER CAPITA (kg ó litros por individuo)CervezaDE 20 A 24 AÑOS</v>
      </c>
      <c r="B4110" s="12" t="s">
        <v>120</v>
      </c>
      <c r="C4110" s="12" t="s">
        <v>144</v>
      </c>
      <c r="D4110" s="12" t="s">
        <v>40</v>
      </c>
      <c r="E4110" s="13">
        <v>13.078337766346335</v>
      </c>
      <c r="F4110" s="13">
        <v>9.5064117724722959</v>
      </c>
      <c r="G4110" s="13">
        <v>6.8772654930595509</v>
      </c>
      <c r="H4110" s="13">
        <v>5.7556057544350887</v>
      </c>
      <c r="I4110" s="13">
        <v>0</v>
      </c>
      <c r="J4110" s="13">
        <v>0</v>
      </c>
      <c r="K4110" s="13">
        <v>0</v>
      </c>
      <c r="L4110" s="13">
        <v>0</v>
      </c>
      <c r="M4110" s="13">
        <v>0</v>
      </c>
      <c r="N4110" s="13"/>
      <c r="O4110" s="13"/>
    </row>
    <row r="4111" spans="1:15" x14ac:dyDescent="0.35">
      <c r="A4111" s="12" t="str">
        <f t="shared" si="64"/>
        <v>CONSUMO PER CAPITA (kg ó litros por individuo)CervezaDE 25 A 34 AÑOS</v>
      </c>
      <c r="B4111" s="12" t="s">
        <v>120</v>
      </c>
      <c r="C4111" s="12" t="s">
        <v>144</v>
      </c>
      <c r="D4111" s="12" t="s">
        <v>41</v>
      </c>
      <c r="E4111" s="13">
        <v>15.703748972773118</v>
      </c>
      <c r="F4111" s="13">
        <v>10.061818403396229</v>
      </c>
      <c r="G4111" s="13">
        <v>11.453937163816295</v>
      </c>
      <c r="H4111" s="13">
        <v>10.412127914701959</v>
      </c>
      <c r="I4111" s="13">
        <v>0</v>
      </c>
      <c r="J4111" s="13">
        <v>0</v>
      </c>
      <c r="K4111" s="13">
        <v>0</v>
      </c>
      <c r="L4111" s="13">
        <v>0</v>
      </c>
      <c r="M4111" s="13">
        <v>0</v>
      </c>
      <c r="N4111" s="13"/>
      <c r="O4111" s="13"/>
    </row>
    <row r="4112" spans="1:15" x14ac:dyDescent="0.35">
      <c r="A4112" s="12" t="str">
        <f t="shared" si="64"/>
        <v>CONSUMO PER CAPITA (kg ó litros por individuo)CervezaDE 35 A 49 AÑOS</v>
      </c>
      <c r="B4112" s="12" t="s">
        <v>120</v>
      </c>
      <c r="C4112" s="12" t="s">
        <v>144</v>
      </c>
      <c r="D4112" s="12" t="s">
        <v>42</v>
      </c>
      <c r="E4112" s="13">
        <v>24.614938446158007</v>
      </c>
      <c r="F4112" s="13">
        <v>13.618724526047654</v>
      </c>
      <c r="G4112" s="13">
        <v>15.074517429256028</v>
      </c>
      <c r="H4112" s="13">
        <v>16.625894146209529</v>
      </c>
      <c r="I4112" s="13">
        <v>0</v>
      </c>
      <c r="J4112" s="13">
        <v>0</v>
      </c>
      <c r="K4112" s="13">
        <v>0</v>
      </c>
      <c r="L4112" s="13">
        <v>0</v>
      </c>
      <c r="M4112" s="13">
        <v>0</v>
      </c>
      <c r="N4112" s="13"/>
      <c r="O4112" s="13"/>
    </row>
    <row r="4113" spans="1:15" x14ac:dyDescent="0.35">
      <c r="A4113" s="12" t="str">
        <f t="shared" si="64"/>
        <v>CONSUMO PER CAPITA (kg ó litros por individuo)CervezaDE 50 A 59 AÑOS</v>
      </c>
      <c r="B4113" s="12" t="s">
        <v>120</v>
      </c>
      <c r="C4113" s="12" t="s">
        <v>144</v>
      </c>
      <c r="D4113" s="12" t="s">
        <v>43</v>
      </c>
      <c r="E4113" s="13">
        <v>44.327364202584143</v>
      </c>
      <c r="F4113" s="13">
        <v>25.639004256417568</v>
      </c>
      <c r="G4113" s="13">
        <v>29.484640853080407</v>
      </c>
      <c r="H4113" s="13">
        <v>29.984376640413789</v>
      </c>
      <c r="I4113" s="13">
        <v>0</v>
      </c>
      <c r="J4113" s="13">
        <v>0</v>
      </c>
      <c r="K4113" s="13">
        <v>0</v>
      </c>
      <c r="L4113" s="13">
        <v>0</v>
      </c>
      <c r="M4113" s="13">
        <v>0</v>
      </c>
      <c r="N4113" s="13"/>
      <c r="O4113" s="13"/>
    </row>
    <row r="4114" spans="1:15" x14ac:dyDescent="0.35">
      <c r="A4114" s="12" t="str">
        <f t="shared" si="64"/>
        <v>CONSUMO PER CAPITA (kg ó litros por individuo)CervezaDE 60 A 75 AÑOS</v>
      </c>
      <c r="B4114" s="12" t="s">
        <v>120</v>
      </c>
      <c r="C4114" s="12" t="s">
        <v>144</v>
      </c>
      <c r="D4114" s="12" t="s">
        <v>44</v>
      </c>
      <c r="E4114" s="13">
        <v>49.584440829658753</v>
      </c>
      <c r="F4114" s="13">
        <v>33.004963230081103</v>
      </c>
      <c r="G4114" s="13">
        <v>38.255254595422016</v>
      </c>
      <c r="H4114" s="13">
        <v>43.132025890144831</v>
      </c>
      <c r="I4114" s="13">
        <v>0</v>
      </c>
      <c r="J4114" s="13">
        <v>0</v>
      </c>
      <c r="K4114" s="13">
        <v>0</v>
      </c>
      <c r="L4114" s="13">
        <v>0</v>
      </c>
      <c r="M4114" s="13">
        <v>0</v>
      </c>
      <c r="N4114" s="13"/>
      <c r="O4114" s="13"/>
    </row>
    <row r="4115" spans="1:15" x14ac:dyDescent="0.35">
      <c r="A4115" s="12" t="str">
        <f t="shared" si="64"/>
        <v>CONSUMO PER CAPITA (kg ó litros por individuo)CervezaALTA Y MEDIA ALTA</v>
      </c>
      <c r="B4115" s="12" t="s">
        <v>120</v>
      </c>
      <c r="C4115" s="12" t="s">
        <v>144</v>
      </c>
      <c r="D4115" s="12" t="s">
        <v>17</v>
      </c>
      <c r="E4115" s="13">
        <v>40.094019656867474</v>
      </c>
      <c r="F4115" s="13">
        <v>24.253032806397805</v>
      </c>
      <c r="G4115" s="13">
        <v>29.716874748822782</v>
      </c>
      <c r="H4115" s="13">
        <v>31.066840673954307</v>
      </c>
      <c r="I4115" s="13">
        <v>0</v>
      </c>
      <c r="J4115" s="13">
        <v>0</v>
      </c>
      <c r="K4115" s="13">
        <v>0</v>
      </c>
      <c r="L4115" s="13">
        <v>0</v>
      </c>
      <c r="M4115" s="13">
        <v>0</v>
      </c>
      <c r="N4115" s="13"/>
      <c r="O4115" s="13"/>
    </row>
    <row r="4116" spans="1:15" x14ac:dyDescent="0.35">
      <c r="A4116" s="12" t="str">
        <f t="shared" si="64"/>
        <v>CONSUMO PER CAPITA (kg ó litros por individuo)CervezaMEDIA</v>
      </c>
      <c r="B4116" s="12" t="s">
        <v>120</v>
      </c>
      <c r="C4116" s="12" t="s">
        <v>144</v>
      </c>
      <c r="D4116" s="12" t="s">
        <v>18</v>
      </c>
      <c r="E4116" s="13">
        <v>28.828238841695129</v>
      </c>
      <c r="F4116" s="13">
        <v>17.331340118035378</v>
      </c>
      <c r="G4116" s="13">
        <v>21.103629301544743</v>
      </c>
      <c r="H4116" s="13">
        <v>23.240333159781652</v>
      </c>
      <c r="I4116" s="13">
        <v>0</v>
      </c>
      <c r="J4116" s="13">
        <v>0</v>
      </c>
      <c r="K4116" s="13">
        <v>0</v>
      </c>
      <c r="L4116" s="13">
        <v>0</v>
      </c>
      <c r="M4116" s="13">
        <v>0</v>
      </c>
      <c r="N4116" s="13"/>
      <c r="O4116" s="13"/>
    </row>
    <row r="4117" spans="1:15" x14ac:dyDescent="0.35">
      <c r="A4117" s="12" t="str">
        <f t="shared" si="64"/>
        <v>CONSUMO PER CAPITA (kg ó litros por individuo)CervezaMEDIA BAJA</v>
      </c>
      <c r="B4117" s="12" t="s">
        <v>120</v>
      </c>
      <c r="C4117" s="12" t="s">
        <v>144</v>
      </c>
      <c r="D4117" s="12" t="s">
        <v>19</v>
      </c>
      <c r="E4117" s="13">
        <v>28.803370272503948</v>
      </c>
      <c r="F4117" s="13">
        <v>16.97876583178035</v>
      </c>
      <c r="G4117" s="13">
        <v>18.550259255321421</v>
      </c>
      <c r="H4117" s="13">
        <v>19.880674413075571</v>
      </c>
      <c r="I4117" s="13">
        <v>0</v>
      </c>
      <c r="J4117" s="13">
        <v>0</v>
      </c>
      <c r="K4117" s="13">
        <v>0</v>
      </c>
      <c r="L4117" s="13">
        <v>0</v>
      </c>
      <c r="M4117" s="13">
        <v>0</v>
      </c>
      <c r="N4117" s="13"/>
      <c r="O4117" s="13"/>
    </row>
    <row r="4118" spans="1:15" x14ac:dyDescent="0.35">
      <c r="A4118" s="12" t="str">
        <f t="shared" si="64"/>
        <v>CONSUMO PER CAPITA (kg ó litros por individuo)CervezaBAJA</v>
      </c>
      <c r="B4118" s="12" t="s">
        <v>120</v>
      </c>
      <c r="C4118" s="12" t="s">
        <v>144</v>
      </c>
      <c r="D4118" s="12" t="s">
        <v>20</v>
      </c>
      <c r="E4118" s="13">
        <v>24.415549503977914</v>
      </c>
      <c r="F4118" s="13">
        <v>17.707626313635167</v>
      </c>
      <c r="G4118" s="13">
        <v>16.498490961922588</v>
      </c>
      <c r="H4118" s="13">
        <v>16.662490596792754</v>
      </c>
      <c r="I4118" s="13">
        <v>0</v>
      </c>
      <c r="J4118" s="13">
        <v>0</v>
      </c>
      <c r="K4118" s="13">
        <v>0</v>
      </c>
      <c r="L4118" s="13">
        <v>0</v>
      </c>
      <c r="M4118" s="13">
        <v>0</v>
      </c>
      <c r="N4118" s="13"/>
      <c r="O4118" s="13"/>
    </row>
    <row r="4119" spans="1:15" x14ac:dyDescent="0.35">
      <c r="A4119" s="12" t="str">
        <f t="shared" si="64"/>
        <v>CONSUMO PER CAPITA (kg ó litros por individuo)CervezaHOMBRE</v>
      </c>
      <c r="B4119" s="12" t="s">
        <v>120</v>
      </c>
      <c r="C4119" s="12" t="s">
        <v>144</v>
      </c>
      <c r="D4119" s="12" t="s">
        <v>21</v>
      </c>
      <c r="E4119" s="13">
        <v>37.562702022024446</v>
      </c>
      <c r="F4119" s="13">
        <v>23.481610604923009</v>
      </c>
      <c r="G4119" s="13">
        <v>26.586841353108177</v>
      </c>
      <c r="H4119" s="13">
        <v>27.952511760159599</v>
      </c>
      <c r="I4119" s="13">
        <v>0</v>
      </c>
      <c r="J4119" s="13">
        <v>0</v>
      </c>
      <c r="K4119" s="13">
        <v>0</v>
      </c>
      <c r="L4119" s="13">
        <v>0</v>
      </c>
      <c r="M4119" s="13">
        <v>0</v>
      </c>
      <c r="N4119" s="13"/>
      <c r="O4119" s="13"/>
    </row>
    <row r="4120" spans="1:15" x14ac:dyDescent="0.35">
      <c r="A4120" s="12" t="str">
        <f t="shared" si="64"/>
        <v>CONSUMO PER CAPITA (kg ó litros por individuo)CervezaMUJER</v>
      </c>
      <c r="B4120" s="12" t="s">
        <v>120</v>
      </c>
      <c r="C4120" s="12" t="s">
        <v>144</v>
      </c>
      <c r="D4120" s="12" t="s">
        <v>22</v>
      </c>
      <c r="E4120" s="13">
        <v>23.320604521852143</v>
      </c>
      <c r="F4120" s="13">
        <v>14.179988960922381</v>
      </c>
      <c r="G4120" s="13">
        <v>16.276685186105599</v>
      </c>
      <c r="H4120" s="13">
        <v>17.646627039962219</v>
      </c>
      <c r="I4120" s="13">
        <v>0</v>
      </c>
      <c r="J4120" s="13">
        <v>0</v>
      </c>
      <c r="K4120" s="13">
        <v>0</v>
      </c>
      <c r="L4120" s="13">
        <v>0</v>
      </c>
      <c r="M4120" s="13">
        <v>0</v>
      </c>
      <c r="N4120" s="13"/>
      <c r="O4120" s="13"/>
    </row>
    <row r="4121" spans="1:15" x14ac:dyDescent="0.35">
      <c r="A4121" s="12" t="str">
        <f t="shared" si="64"/>
        <v>CONSUMO PER CAPITA (kg ó litros por individuo)Con alcoholT.ESPAÑA</v>
      </c>
      <c r="B4121" s="12" t="s">
        <v>120</v>
      </c>
      <c r="C4121" s="12" t="s">
        <v>145</v>
      </c>
      <c r="D4121" s="12" t="s">
        <v>36</v>
      </c>
      <c r="E4121" s="13">
        <v>27.198156557344365</v>
      </c>
      <c r="F4121" s="13">
        <v>17.120022245449881</v>
      </c>
      <c r="G4121" s="13">
        <v>19.543396570859997</v>
      </c>
      <c r="H4121" s="13">
        <v>20.642415694111957</v>
      </c>
      <c r="I4121" s="13">
        <v>0</v>
      </c>
      <c r="J4121" s="13">
        <v>0</v>
      </c>
      <c r="K4121" s="13">
        <v>0</v>
      </c>
      <c r="L4121" s="13">
        <v>0</v>
      </c>
      <c r="M4121" s="13">
        <v>0</v>
      </c>
      <c r="N4121" s="13"/>
      <c r="O4121" s="13"/>
    </row>
    <row r="4122" spans="1:15" x14ac:dyDescent="0.35">
      <c r="A4122" s="12" t="str">
        <f t="shared" si="64"/>
        <v>CONSUMO PER CAPITA (kg ó litros por individuo)Con alcoholBCN AM</v>
      </c>
      <c r="B4122" s="12" t="s">
        <v>120</v>
      </c>
      <c r="C4122" s="12" t="s">
        <v>145</v>
      </c>
      <c r="D4122" s="12" t="s">
        <v>1</v>
      </c>
      <c r="E4122" s="13">
        <v>19.924311856732622</v>
      </c>
      <c r="F4122" s="13">
        <v>9.9587549555355608</v>
      </c>
      <c r="G4122" s="13">
        <v>13.106827605887311</v>
      </c>
      <c r="H4122" s="13">
        <v>14.688532173807333</v>
      </c>
      <c r="I4122" s="13">
        <v>0</v>
      </c>
      <c r="J4122" s="13">
        <v>0</v>
      </c>
      <c r="K4122" s="13">
        <v>0</v>
      </c>
      <c r="L4122" s="13">
        <v>0</v>
      </c>
      <c r="M4122" s="13">
        <v>0</v>
      </c>
      <c r="N4122" s="13"/>
      <c r="O4122" s="13"/>
    </row>
    <row r="4123" spans="1:15" x14ac:dyDescent="0.35">
      <c r="A4123" s="12" t="str">
        <f t="shared" si="64"/>
        <v>CONSUMO PER CAPITA (kg ó litros por individuo)Con alcoholREST.CAT ARAGON</v>
      </c>
      <c r="B4123" s="12" t="s">
        <v>120</v>
      </c>
      <c r="C4123" s="12" t="s">
        <v>145</v>
      </c>
      <c r="D4123" s="12" t="s">
        <v>2</v>
      </c>
      <c r="E4123" s="13">
        <v>26.519640724110712</v>
      </c>
      <c r="F4123" s="13">
        <v>15.230952522366707</v>
      </c>
      <c r="G4123" s="13">
        <v>17.925323616346322</v>
      </c>
      <c r="H4123" s="13">
        <v>18.563745649159891</v>
      </c>
      <c r="I4123" s="13">
        <v>0</v>
      </c>
      <c r="J4123" s="13">
        <v>0</v>
      </c>
      <c r="K4123" s="13">
        <v>0</v>
      </c>
      <c r="L4123" s="13">
        <v>0</v>
      </c>
      <c r="M4123" s="13">
        <v>0</v>
      </c>
      <c r="N4123" s="13"/>
      <c r="O4123" s="13"/>
    </row>
    <row r="4124" spans="1:15" x14ac:dyDescent="0.35">
      <c r="A4124" s="12" t="str">
        <f t="shared" si="64"/>
        <v>CONSUMO PER CAPITA (kg ó litros por individuo)Con alcoholLEVANTE</v>
      </c>
      <c r="B4124" s="12" t="s">
        <v>120</v>
      </c>
      <c r="C4124" s="12" t="s">
        <v>145</v>
      </c>
      <c r="D4124" s="12" t="s">
        <v>3</v>
      </c>
      <c r="E4124" s="13">
        <v>27.44407316044131</v>
      </c>
      <c r="F4124" s="13">
        <v>15.929940920664828</v>
      </c>
      <c r="G4124" s="13">
        <v>16.73538608288942</v>
      </c>
      <c r="H4124" s="13">
        <v>17.98412512764423</v>
      </c>
      <c r="I4124" s="13">
        <v>0</v>
      </c>
      <c r="J4124" s="13">
        <v>0</v>
      </c>
      <c r="K4124" s="13">
        <v>0</v>
      </c>
      <c r="L4124" s="13">
        <v>0</v>
      </c>
      <c r="M4124" s="13">
        <v>0</v>
      </c>
      <c r="N4124" s="13"/>
      <c r="O4124" s="13"/>
    </row>
    <row r="4125" spans="1:15" x14ac:dyDescent="0.35">
      <c r="A4125" s="12" t="str">
        <f t="shared" si="64"/>
        <v>CONSUMO PER CAPITA (kg ó litros por individuo)Con alcoholANDALUCIA</v>
      </c>
      <c r="B4125" s="12" t="s">
        <v>120</v>
      </c>
      <c r="C4125" s="12" t="s">
        <v>145</v>
      </c>
      <c r="D4125" s="12" t="s">
        <v>4</v>
      </c>
      <c r="E4125" s="13">
        <v>32.608658427788505</v>
      </c>
      <c r="F4125" s="13">
        <v>22.155647433931311</v>
      </c>
      <c r="G4125" s="13">
        <v>25.436226848198523</v>
      </c>
      <c r="H4125" s="13">
        <v>26.484169717711222</v>
      </c>
      <c r="I4125" s="13">
        <v>0</v>
      </c>
      <c r="J4125" s="13">
        <v>0</v>
      </c>
      <c r="K4125" s="13">
        <v>0</v>
      </c>
      <c r="L4125" s="13">
        <v>0</v>
      </c>
      <c r="M4125" s="13">
        <v>0</v>
      </c>
      <c r="N4125" s="13"/>
      <c r="O4125" s="13"/>
    </row>
    <row r="4126" spans="1:15" x14ac:dyDescent="0.35">
      <c r="A4126" s="12" t="str">
        <f t="shared" si="64"/>
        <v>CONSUMO PER CAPITA (kg ó litros por individuo)Con alcoholMDD AM</v>
      </c>
      <c r="B4126" s="12" t="s">
        <v>120</v>
      </c>
      <c r="C4126" s="12" t="s">
        <v>145</v>
      </c>
      <c r="D4126" s="12" t="s">
        <v>5</v>
      </c>
      <c r="E4126" s="13">
        <v>26.808726407363896</v>
      </c>
      <c r="F4126" s="13">
        <v>18.476019465114437</v>
      </c>
      <c r="G4126" s="13">
        <v>22.180716322223578</v>
      </c>
      <c r="H4126" s="13">
        <v>21.830078326369456</v>
      </c>
      <c r="I4126" s="13">
        <v>0</v>
      </c>
      <c r="J4126" s="13">
        <v>0</v>
      </c>
      <c r="K4126" s="13">
        <v>0</v>
      </c>
      <c r="L4126" s="13">
        <v>0</v>
      </c>
      <c r="M4126" s="13">
        <v>0</v>
      </c>
      <c r="N4126" s="13"/>
      <c r="O4126" s="13"/>
    </row>
    <row r="4127" spans="1:15" x14ac:dyDescent="0.35">
      <c r="A4127" s="12" t="str">
        <f t="shared" si="64"/>
        <v>CONSUMO PER CAPITA (kg ó litros por individuo)Con alcoholRTO CENTRO</v>
      </c>
      <c r="B4127" s="12" t="s">
        <v>120</v>
      </c>
      <c r="C4127" s="12" t="s">
        <v>145</v>
      </c>
      <c r="D4127" s="12" t="s">
        <v>6</v>
      </c>
      <c r="E4127" s="13">
        <v>31.084136866786693</v>
      </c>
      <c r="F4127" s="13">
        <v>19.198171716575629</v>
      </c>
      <c r="G4127" s="13">
        <v>19.842352349476425</v>
      </c>
      <c r="H4127" s="13">
        <v>19.52136200389462</v>
      </c>
      <c r="I4127" s="13">
        <v>0</v>
      </c>
      <c r="J4127" s="13">
        <v>0</v>
      </c>
      <c r="K4127" s="13">
        <v>0</v>
      </c>
      <c r="L4127" s="13">
        <v>0</v>
      </c>
      <c r="M4127" s="13">
        <v>0</v>
      </c>
      <c r="N4127" s="13"/>
      <c r="O4127" s="13"/>
    </row>
    <row r="4128" spans="1:15" x14ac:dyDescent="0.35">
      <c r="A4128" s="12" t="str">
        <f t="shared" si="64"/>
        <v>CONSUMO PER CAPITA (kg ó litros por individuo)Con alcoholNORTE-CENTRO</v>
      </c>
      <c r="B4128" s="12" t="s">
        <v>120</v>
      </c>
      <c r="C4128" s="12" t="s">
        <v>145</v>
      </c>
      <c r="D4128" s="12" t="s">
        <v>7</v>
      </c>
      <c r="E4128" s="13">
        <v>25.203256076487374</v>
      </c>
      <c r="F4128" s="13">
        <v>15.149436902439117</v>
      </c>
      <c r="G4128" s="13">
        <v>17.61819471247243</v>
      </c>
      <c r="H4128" s="13">
        <v>21.56310592362372</v>
      </c>
      <c r="I4128" s="13">
        <v>0</v>
      </c>
      <c r="J4128" s="13">
        <v>0</v>
      </c>
      <c r="K4128" s="13">
        <v>0</v>
      </c>
      <c r="L4128" s="13">
        <v>0</v>
      </c>
      <c r="M4128" s="13">
        <v>0</v>
      </c>
      <c r="N4128" s="13"/>
      <c r="O4128" s="13"/>
    </row>
    <row r="4129" spans="1:15" x14ac:dyDescent="0.35">
      <c r="A4129" s="12" t="str">
        <f t="shared" si="64"/>
        <v>CONSUMO PER CAPITA (kg ó litros por individuo)Con alcoholNOROESTE</v>
      </c>
      <c r="B4129" s="12" t="s">
        <v>120</v>
      </c>
      <c r="C4129" s="12" t="s">
        <v>145</v>
      </c>
      <c r="D4129" s="12" t="s">
        <v>8</v>
      </c>
      <c r="E4129" s="13">
        <v>21.734217630974833</v>
      </c>
      <c r="F4129" s="13">
        <v>15.731853757832212</v>
      </c>
      <c r="G4129" s="13">
        <v>17.743655992363159</v>
      </c>
      <c r="H4129" s="13">
        <v>19.618176988586367</v>
      </c>
      <c r="I4129" s="13">
        <v>0</v>
      </c>
      <c r="J4129" s="13">
        <v>0</v>
      </c>
      <c r="K4129" s="13">
        <v>0</v>
      </c>
      <c r="L4129" s="13">
        <v>0</v>
      </c>
      <c r="M4129" s="13">
        <v>0</v>
      </c>
      <c r="N4129" s="13"/>
      <c r="O4129" s="13"/>
    </row>
    <row r="4130" spans="1:15" x14ac:dyDescent="0.35">
      <c r="A4130" s="12" t="str">
        <f t="shared" si="64"/>
        <v>CONSUMO PER CAPITA (kg ó litros por individuo)Con alcohol&lt;2MIL</v>
      </c>
      <c r="B4130" s="12" t="s">
        <v>120</v>
      </c>
      <c r="C4130" s="12" t="s">
        <v>145</v>
      </c>
      <c r="D4130" s="12" t="s">
        <v>9</v>
      </c>
      <c r="E4130" s="13">
        <v>26.137510669287824</v>
      </c>
      <c r="F4130" s="13">
        <v>14.821647630357875</v>
      </c>
      <c r="G4130" s="13">
        <v>16.855574254075922</v>
      </c>
      <c r="H4130" s="13">
        <v>18.886865171548319</v>
      </c>
      <c r="I4130" s="13">
        <v>0</v>
      </c>
      <c r="J4130" s="13">
        <v>0</v>
      </c>
      <c r="K4130" s="13">
        <v>0</v>
      </c>
      <c r="L4130" s="13">
        <v>0</v>
      </c>
      <c r="M4130" s="13">
        <v>0</v>
      </c>
      <c r="N4130" s="13"/>
      <c r="O4130" s="13"/>
    </row>
    <row r="4131" spans="1:15" x14ac:dyDescent="0.35">
      <c r="A4131" s="12" t="str">
        <f t="shared" si="64"/>
        <v>CONSUMO PER CAPITA (kg ó litros por individuo)Con alcohol2-5MIL</v>
      </c>
      <c r="B4131" s="12" t="s">
        <v>120</v>
      </c>
      <c r="C4131" s="12" t="s">
        <v>145</v>
      </c>
      <c r="D4131" s="12" t="s">
        <v>10</v>
      </c>
      <c r="E4131" s="13">
        <v>17.425124927172128</v>
      </c>
      <c r="F4131" s="13">
        <v>11.098959958275852</v>
      </c>
      <c r="G4131" s="13">
        <v>13.178843180728164</v>
      </c>
      <c r="H4131" s="13">
        <v>14.643399475081218</v>
      </c>
      <c r="I4131" s="13">
        <v>0</v>
      </c>
      <c r="J4131" s="13">
        <v>0</v>
      </c>
      <c r="K4131" s="13">
        <v>0</v>
      </c>
      <c r="L4131" s="13">
        <v>0</v>
      </c>
      <c r="M4131" s="13">
        <v>0</v>
      </c>
      <c r="N4131" s="13"/>
      <c r="O4131" s="13"/>
    </row>
    <row r="4132" spans="1:15" x14ac:dyDescent="0.35">
      <c r="A4132" s="12" t="str">
        <f t="shared" si="64"/>
        <v>CONSUMO PER CAPITA (kg ó litros por individuo)Con alcohol5-10MIL</v>
      </c>
      <c r="B4132" s="12" t="s">
        <v>120</v>
      </c>
      <c r="C4132" s="12" t="s">
        <v>145</v>
      </c>
      <c r="D4132" s="12" t="s">
        <v>11</v>
      </c>
      <c r="E4132" s="13">
        <v>20.947570566958372</v>
      </c>
      <c r="F4132" s="13">
        <v>13.126920434998192</v>
      </c>
      <c r="G4132" s="13">
        <v>18.311835167494856</v>
      </c>
      <c r="H4132" s="13">
        <v>18.742165656948988</v>
      </c>
      <c r="I4132" s="13">
        <v>0</v>
      </c>
      <c r="J4132" s="13">
        <v>0</v>
      </c>
      <c r="K4132" s="13">
        <v>0</v>
      </c>
      <c r="L4132" s="13">
        <v>0</v>
      </c>
      <c r="M4132" s="13">
        <v>0</v>
      </c>
      <c r="N4132" s="13"/>
      <c r="O4132" s="13"/>
    </row>
    <row r="4133" spans="1:15" x14ac:dyDescent="0.35">
      <c r="A4133" s="12" t="str">
        <f t="shared" si="64"/>
        <v>CONSUMO PER CAPITA (kg ó litros por individuo)Con alcohol10-30MIL</v>
      </c>
      <c r="B4133" s="12" t="s">
        <v>120</v>
      </c>
      <c r="C4133" s="12" t="s">
        <v>145</v>
      </c>
      <c r="D4133" s="12" t="s">
        <v>12</v>
      </c>
      <c r="E4133" s="13">
        <v>24.09311046737691</v>
      </c>
      <c r="F4133" s="13">
        <v>15.851668133299706</v>
      </c>
      <c r="G4133" s="13">
        <v>18.58260534431059</v>
      </c>
      <c r="H4133" s="13">
        <v>20.690137493268562</v>
      </c>
      <c r="I4133" s="13">
        <v>0</v>
      </c>
      <c r="J4133" s="13">
        <v>0</v>
      </c>
      <c r="K4133" s="13">
        <v>0</v>
      </c>
      <c r="L4133" s="13">
        <v>0</v>
      </c>
      <c r="M4133" s="13">
        <v>0</v>
      </c>
      <c r="N4133" s="13"/>
      <c r="O4133" s="13"/>
    </row>
    <row r="4134" spans="1:15" x14ac:dyDescent="0.35">
      <c r="A4134" s="12" t="str">
        <f t="shared" si="64"/>
        <v>CONSUMO PER CAPITA (kg ó litros por individuo)Con alcohol30-100MIL</v>
      </c>
      <c r="B4134" s="12" t="s">
        <v>120</v>
      </c>
      <c r="C4134" s="12" t="s">
        <v>145</v>
      </c>
      <c r="D4134" s="12" t="s">
        <v>13</v>
      </c>
      <c r="E4134" s="13">
        <v>28.645145535223044</v>
      </c>
      <c r="F4134" s="13">
        <v>17.601426087577078</v>
      </c>
      <c r="G4134" s="13">
        <v>18.670376911983602</v>
      </c>
      <c r="H4134" s="13">
        <v>19.095525796656709</v>
      </c>
      <c r="I4134" s="13">
        <v>0</v>
      </c>
      <c r="J4134" s="13">
        <v>0</v>
      </c>
      <c r="K4134" s="13">
        <v>0</v>
      </c>
      <c r="L4134" s="13">
        <v>0</v>
      </c>
      <c r="M4134" s="13">
        <v>0</v>
      </c>
    </row>
    <row r="4135" spans="1:15" x14ac:dyDescent="0.35">
      <c r="A4135" s="12" t="str">
        <f t="shared" si="64"/>
        <v>CONSUMO PER CAPITA (kg ó litros por individuo)Con alcohol100-200MIL</v>
      </c>
      <c r="B4135" s="12" t="s">
        <v>120</v>
      </c>
      <c r="C4135" s="12" t="s">
        <v>145</v>
      </c>
      <c r="D4135" s="12" t="s">
        <v>14</v>
      </c>
      <c r="E4135" s="13">
        <v>32.156806804465212</v>
      </c>
      <c r="F4135" s="13">
        <v>18.738223292732222</v>
      </c>
      <c r="G4135" s="13">
        <v>19.9779335136854</v>
      </c>
      <c r="H4135" s="13">
        <v>21.164327166855394</v>
      </c>
      <c r="I4135" s="13">
        <v>0</v>
      </c>
      <c r="J4135" s="13">
        <v>0</v>
      </c>
      <c r="K4135" s="13">
        <v>0</v>
      </c>
      <c r="L4135" s="13">
        <v>0</v>
      </c>
      <c r="M4135" s="13">
        <v>0</v>
      </c>
    </row>
    <row r="4136" spans="1:15" x14ac:dyDescent="0.35">
      <c r="A4136" s="12" t="str">
        <f t="shared" si="64"/>
        <v>CONSUMO PER CAPITA (kg ó litros por individuo)Con alcohol200-500MIL</v>
      </c>
      <c r="B4136" s="12" t="s">
        <v>120</v>
      </c>
      <c r="C4136" s="12" t="s">
        <v>145</v>
      </c>
      <c r="D4136" s="12" t="s">
        <v>15</v>
      </c>
      <c r="E4136" s="13">
        <v>30.626836536643388</v>
      </c>
      <c r="F4136" s="13">
        <v>18.682839702315416</v>
      </c>
      <c r="G4136" s="13">
        <v>21.257101892486258</v>
      </c>
      <c r="H4136" s="13">
        <v>22.73424171826894</v>
      </c>
      <c r="I4136" s="13">
        <v>0</v>
      </c>
      <c r="J4136" s="13">
        <v>0</v>
      </c>
      <c r="K4136" s="13">
        <v>0</v>
      </c>
      <c r="L4136" s="13">
        <v>0</v>
      </c>
      <c r="M4136" s="13">
        <v>0</v>
      </c>
    </row>
    <row r="4137" spans="1:15" x14ac:dyDescent="0.35">
      <c r="A4137" s="12" t="str">
        <f t="shared" si="64"/>
        <v>CONSUMO PER CAPITA (kg ó litros por individuo)Con alcohol&gt;500MIL</v>
      </c>
      <c r="B4137" s="12" t="s">
        <v>120</v>
      </c>
      <c r="C4137" s="12" t="s">
        <v>145</v>
      </c>
      <c r="D4137" s="12" t="s">
        <v>16</v>
      </c>
      <c r="E4137" s="13">
        <v>30.488933851569971</v>
      </c>
      <c r="F4137" s="13">
        <v>20.824253895642347</v>
      </c>
      <c r="G4137" s="13">
        <v>24.083759812244367</v>
      </c>
      <c r="H4137" s="13">
        <v>24.420355704298775</v>
      </c>
      <c r="I4137" s="13">
        <v>0</v>
      </c>
      <c r="J4137" s="13">
        <v>0</v>
      </c>
      <c r="K4137" s="13">
        <v>0</v>
      </c>
      <c r="L4137" s="13">
        <v>0</v>
      </c>
      <c r="M4137" s="13">
        <v>0</v>
      </c>
    </row>
    <row r="4138" spans="1:15" x14ac:dyDescent="0.35">
      <c r="A4138" s="12" t="str">
        <f t="shared" si="64"/>
        <v>CONSUMO PER CAPITA (kg ó litros por individuo)Con alcoholDE 15 A 19 AÑOS</v>
      </c>
      <c r="B4138" s="12" t="s">
        <v>120</v>
      </c>
      <c r="C4138" s="12" t="s">
        <v>145</v>
      </c>
      <c r="D4138" s="12" t="s">
        <v>39</v>
      </c>
      <c r="E4138" s="13">
        <v>1.9160263303901999</v>
      </c>
      <c r="F4138" s="13">
        <v>2.8496113786502804</v>
      </c>
      <c r="G4138" s="13">
        <v>4.7424607028969952</v>
      </c>
      <c r="H4138" s="13">
        <v>1.8894851477796548</v>
      </c>
      <c r="I4138" s="13">
        <v>0</v>
      </c>
      <c r="J4138" s="13">
        <v>0</v>
      </c>
      <c r="K4138" s="13">
        <v>0</v>
      </c>
      <c r="L4138" s="13">
        <v>0</v>
      </c>
      <c r="M4138" s="13">
        <v>0</v>
      </c>
    </row>
    <row r="4139" spans="1:15" x14ac:dyDescent="0.35">
      <c r="A4139" s="12" t="str">
        <f t="shared" si="64"/>
        <v>CONSUMO PER CAPITA (kg ó litros por individuo)Con alcoholDE 20 A 24 AÑOS</v>
      </c>
      <c r="B4139" s="12" t="s">
        <v>120</v>
      </c>
      <c r="C4139" s="12" t="s">
        <v>145</v>
      </c>
      <c r="D4139" s="12" t="s">
        <v>40</v>
      </c>
      <c r="E4139" s="13">
        <v>12.449654963674231</v>
      </c>
      <c r="F4139" s="13">
        <v>9.2337949649736402</v>
      </c>
      <c r="G4139" s="13">
        <v>6.6194161236876754</v>
      </c>
      <c r="H4139" s="13">
        <v>5.5623507761115292</v>
      </c>
      <c r="I4139" s="13">
        <v>0</v>
      </c>
      <c r="J4139" s="13">
        <v>0</v>
      </c>
      <c r="K4139" s="13">
        <v>0</v>
      </c>
      <c r="L4139" s="13">
        <v>0</v>
      </c>
      <c r="M4139" s="13">
        <v>0</v>
      </c>
    </row>
    <row r="4140" spans="1:15" x14ac:dyDescent="0.35">
      <c r="A4140" s="12" t="str">
        <f t="shared" si="64"/>
        <v>CONSUMO PER CAPITA (kg ó litros por individuo)Con alcoholDE 25 A 34 AÑOS</v>
      </c>
      <c r="B4140" s="12" t="s">
        <v>120</v>
      </c>
      <c r="C4140" s="12" t="s">
        <v>145</v>
      </c>
      <c r="D4140" s="12" t="s">
        <v>41</v>
      </c>
      <c r="E4140" s="13">
        <v>14.838437411879664</v>
      </c>
      <c r="F4140" s="13">
        <v>9.6578850954323698</v>
      </c>
      <c r="G4140" s="13">
        <v>11.005362418066204</v>
      </c>
      <c r="H4140" s="13">
        <v>9.9310566702943426</v>
      </c>
      <c r="I4140" s="13">
        <v>0</v>
      </c>
      <c r="J4140" s="13">
        <v>0</v>
      </c>
      <c r="K4140" s="13">
        <v>0</v>
      </c>
      <c r="L4140" s="13">
        <v>0</v>
      </c>
      <c r="M4140" s="13">
        <v>0</v>
      </c>
    </row>
    <row r="4141" spans="1:15" x14ac:dyDescent="0.35">
      <c r="A4141" s="12" t="str">
        <f t="shared" si="64"/>
        <v>CONSUMO PER CAPITA (kg ó litros por individuo)Con alcoholDE 35 A 49 AÑOS</v>
      </c>
      <c r="B4141" s="12" t="s">
        <v>120</v>
      </c>
      <c r="C4141" s="12" t="s">
        <v>145</v>
      </c>
      <c r="D4141" s="12" t="s">
        <v>42</v>
      </c>
      <c r="E4141" s="13">
        <v>22.567558062178499</v>
      </c>
      <c r="F4141" s="13">
        <v>12.546629499601149</v>
      </c>
      <c r="G4141" s="13">
        <v>14.107038644522124</v>
      </c>
      <c r="H4141" s="13">
        <v>15.465522078229755</v>
      </c>
      <c r="I4141" s="13">
        <v>0</v>
      </c>
      <c r="J4141" s="13">
        <v>0</v>
      </c>
      <c r="K4141" s="13">
        <v>0</v>
      </c>
      <c r="L4141" s="13">
        <v>0</v>
      </c>
      <c r="M4141" s="13">
        <v>0</v>
      </c>
    </row>
    <row r="4142" spans="1:15" x14ac:dyDescent="0.35">
      <c r="A4142" s="12" t="str">
        <f t="shared" si="64"/>
        <v>CONSUMO PER CAPITA (kg ó litros por individuo)Con alcoholDE 50 A 59 AÑOS</v>
      </c>
      <c r="B4142" s="12" t="s">
        <v>120</v>
      </c>
      <c r="C4142" s="12" t="s">
        <v>145</v>
      </c>
      <c r="D4142" s="12" t="s">
        <v>43</v>
      </c>
      <c r="E4142" s="13">
        <v>39.384437670855903</v>
      </c>
      <c r="F4142" s="13">
        <v>23.328195186445789</v>
      </c>
      <c r="G4142" s="13">
        <v>26.863971804012984</v>
      </c>
      <c r="H4142" s="13">
        <v>27.291351868041133</v>
      </c>
      <c r="I4142" s="13">
        <v>0</v>
      </c>
      <c r="J4142" s="13">
        <v>0</v>
      </c>
      <c r="K4142" s="13">
        <v>0</v>
      </c>
      <c r="L4142" s="13">
        <v>0</v>
      </c>
      <c r="M4142" s="13">
        <v>0</v>
      </c>
    </row>
    <row r="4143" spans="1:15" x14ac:dyDescent="0.35">
      <c r="A4143" s="12" t="str">
        <f t="shared" si="64"/>
        <v>CONSUMO PER CAPITA (kg ó litros por individuo)Con alcoholDE 60 A 75 AÑOS</v>
      </c>
      <c r="B4143" s="12" t="s">
        <v>120</v>
      </c>
      <c r="C4143" s="12" t="s">
        <v>145</v>
      </c>
      <c r="D4143" s="12" t="s">
        <v>44</v>
      </c>
      <c r="E4143" s="13">
        <v>43.10488175291767</v>
      </c>
      <c r="F4143" s="13">
        <v>29.363751596744216</v>
      </c>
      <c r="G4143" s="13">
        <v>34.064247673990302</v>
      </c>
      <c r="H4143" s="13">
        <v>38.129596382876571</v>
      </c>
      <c r="I4143" s="13">
        <v>0</v>
      </c>
      <c r="J4143" s="13">
        <v>0</v>
      </c>
      <c r="K4143" s="13">
        <v>0</v>
      </c>
      <c r="L4143" s="13">
        <v>0</v>
      </c>
      <c r="M4143" s="13">
        <v>0</v>
      </c>
    </row>
    <row r="4144" spans="1:15" x14ac:dyDescent="0.35">
      <c r="A4144" s="12" t="str">
        <f t="shared" si="64"/>
        <v>CONSUMO PER CAPITA (kg ó litros por individuo)Con alcoholALTA Y MEDIA ALTA</v>
      </c>
      <c r="B4144" s="12" t="s">
        <v>120</v>
      </c>
      <c r="C4144" s="12" t="s">
        <v>145</v>
      </c>
      <c r="D4144" s="12" t="s">
        <v>17</v>
      </c>
      <c r="E4144" s="13">
        <v>35.657995977556801</v>
      </c>
      <c r="F4144" s="13">
        <v>21.901936632058487</v>
      </c>
      <c r="G4144" s="13">
        <v>27.145832243908465</v>
      </c>
      <c r="H4144" s="13">
        <v>28.307160707245043</v>
      </c>
      <c r="I4144" s="13">
        <v>0</v>
      </c>
      <c r="J4144" s="13">
        <v>0</v>
      </c>
      <c r="K4144" s="13">
        <v>0</v>
      </c>
      <c r="L4144" s="13">
        <v>0</v>
      </c>
      <c r="M4144" s="13">
        <v>0</v>
      </c>
    </row>
    <row r="4145" spans="1:13" x14ac:dyDescent="0.35">
      <c r="A4145" s="12" t="str">
        <f t="shared" si="64"/>
        <v>CONSUMO PER CAPITA (kg ó litros por individuo)Con alcoholMEDIA</v>
      </c>
      <c r="B4145" s="12" t="s">
        <v>120</v>
      </c>
      <c r="C4145" s="12" t="s">
        <v>145</v>
      </c>
      <c r="D4145" s="12" t="s">
        <v>18</v>
      </c>
      <c r="E4145" s="13">
        <v>26.045518350432488</v>
      </c>
      <c r="F4145" s="13">
        <v>15.790074791643283</v>
      </c>
      <c r="G4145" s="13">
        <v>19.331128306539313</v>
      </c>
      <c r="H4145" s="13">
        <v>21.270992662192874</v>
      </c>
      <c r="I4145" s="13">
        <v>0</v>
      </c>
      <c r="J4145" s="13">
        <v>0</v>
      </c>
      <c r="K4145" s="13">
        <v>0</v>
      </c>
      <c r="L4145" s="13">
        <v>0</v>
      </c>
      <c r="M4145" s="13">
        <v>0</v>
      </c>
    </row>
    <row r="4146" spans="1:13" x14ac:dyDescent="0.35">
      <c r="A4146" s="12" t="str">
        <f t="shared" si="64"/>
        <v>CONSUMO PER CAPITA (kg ó litros por individuo)Con alcoholMEDIA BAJA</v>
      </c>
      <c r="B4146" s="12" t="s">
        <v>120</v>
      </c>
      <c r="C4146" s="12" t="s">
        <v>145</v>
      </c>
      <c r="D4146" s="12" t="s">
        <v>19</v>
      </c>
      <c r="E4146" s="13">
        <v>25.998950388111883</v>
      </c>
      <c r="F4146" s="13">
        <v>15.481087275713154</v>
      </c>
      <c r="G4146" s="13">
        <v>16.985338342606706</v>
      </c>
      <c r="H4146" s="13">
        <v>17.801228506028515</v>
      </c>
      <c r="I4146" s="13">
        <v>0</v>
      </c>
      <c r="J4146" s="13">
        <v>0</v>
      </c>
      <c r="K4146" s="13">
        <v>0</v>
      </c>
      <c r="L4146" s="13">
        <v>0</v>
      </c>
      <c r="M4146" s="13">
        <v>0</v>
      </c>
    </row>
    <row r="4147" spans="1:13" x14ac:dyDescent="0.35">
      <c r="A4147" s="12" t="str">
        <f t="shared" si="64"/>
        <v>CONSUMO PER CAPITA (kg ó litros por individuo)Con alcoholBAJA</v>
      </c>
      <c r="B4147" s="12" t="s">
        <v>120</v>
      </c>
      <c r="C4147" s="12" t="s">
        <v>145</v>
      </c>
      <c r="D4147" s="12" t="s">
        <v>20</v>
      </c>
      <c r="E4147" s="13">
        <v>21.385721835612777</v>
      </c>
      <c r="F4147" s="13">
        <v>16.329519888911154</v>
      </c>
      <c r="G4147" s="13">
        <v>14.933959273842195</v>
      </c>
      <c r="H4147" s="13">
        <v>14.938490006919142</v>
      </c>
      <c r="I4147" s="13">
        <v>0</v>
      </c>
      <c r="J4147" s="13">
        <v>0</v>
      </c>
      <c r="K4147" s="13">
        <v>0</v>
      </c>
      <c r="L4147" s="13">
        <v>0</v>
      </c>
      <c r="M4147" s="13">
        <v>0</v>
      </c>
    </row>
    <row r="4148" spans="1:13" x14ac:dyDescent="0.35">
      <c r="A4148" s="12" t="str">
        <f t="shared" si="64"/>
        <v>CONSUMO PER CAPITA (kg ó litros por individuo)Con alcoholHOMBRE</v>
      </c>
      <c r="B4148" s="12" t="s">
        <v>120</v>
      </c>
      <c r="C4148" s="12" t="s">
        <v>145</v>
      </c>
      <c r="D4148" s="12" t="s">
        <v>21</v>
      </c>
      <c r="E4148" s="13">
        <v>33.890290249174882</v>
      </c>
      <c r="F4148" s="13">
        <v>21.434361288962499</v>
      </c>
      <c r="G4148" s="13">
        <v>24.487390324648405</v>
      </c>
      <c r="H4148" s="13">
        <v>25.423561148454421</v>
      </c>
      <c r="I4148" s="13">
        <v>0</v>
      </c>
      <c r="J4148" s="13">
        <v>0</v>
      </c>
      <c r="K4148" s="13">
        <v>0</v>
      </c>
      <c r="L4148" s="13">
        <v>0</v>
      </c>
      <c r="M4148" s="13">
        <v>0</v>
      </c>
    </row>
    <row r="4149" spans="1:13" x14ac:dyDescent="0.35">
      <c r="A4149" s="12" t="str">
        <f t="shared" si="64"/>
        <v>CONSUMO PER CAPITA (kg ó litros por individuo)Con alcoholMUJER</v>
      </c>
      <c r="B4149" s="12" t="s">
        <v>120</v>
      </c>
      <c r="C4149" s="12" t="s">
        <v>145</v>
      </c>
      <c r="D4149" s="12" t="s">
        <v>22</v>
      </c>
      <c r="E4149" s="13">
        <v>20.606316154744484</v>
      </c>
      <c r="F4149" s="13">
        <v>12.877535162117612</v>
      </c>
      <c r="G4149" s="13">
        <v>14.673938253612022</v>
      </c>
      <c r="H4149" s="13">
        <v>15.929572052311567</v>
      </c>
      <c r="I4149" s="13">
        <v>0</v>
      </c>
      <c r="J4149" s="13">
        <v>0</v>
      </c>
      <c r="K4149" s="13">
        <v>0</v>
      </c>
      <c r="L4149" s="13">
        <v>0</v>
      </c>
      <c r="M4149" s="13">
        <v>0</v>
      </c>
    </row>
    <row r="4150" spans="1:13" x14ac:dyDescent="0.35">
      <c r="A4150" s="12" t="str">
        <f t="shared" si="64"/>
        <v>CONSUMO PER CAPITA (kg ó litros por individuo)Sin alcoholT.ESPAÑA</v>
      </c>
      <c r="B4150" s="12" t="s">
        <v>120</v>
      </c>
      <c r="C4150" s="12" t="s">
        <v>146</v>
      </c>
      <c r="D4150" s="12" t="s">
        <v>36</v>
      </c>
      <c r="E4150" s="13">
        <v>3.1338873582111351</v>
      </c>
      <c r="F4150" s="13">
        <v>1.6568057539356695</v>
      </c>
      <c r="G4150" s="13">
        <v>1.8261570957787809</v>
      </c>
      <c r="H4150" s="13">
        <v>2.0843229615992125</v>
      </c>
      <c r="I4150" s="13">
        <v>0</v>
      </c>
      <c r="J4150" s="13">
        <v>0</v>
      </c>
      <c r="K4150" s="13">
        <v>0</v>
      </c>
      <c r="L4150" s="13">
        <v>0</v>
      </c>
      <c r="M4150" s="13">
        <v>0</v>
      </c>
    </row>
    <row r="4151" spans="1:13" x14ac:dyDescent="0.35">
      <c r="A4151" s="12" t="str">
        <f t="shared" si="64"/>
        <v>CONSUMO PER CAPITA (kg ó litros por individuo)Sin alcoholBCN AM</v>
      </c>
      <c r="B4151" s="12" t="s">
        <v>120</v>
      </c>
      <c r="C4151" s="12" t="s">
        <v>146</v>
      </c>
      <c r="D4151" s="12" t="s">
        <v>1</v>
      </c>
      <c r="E4151" s="13">
        <v>1.8973584096826315</v>
      </c>
      <c r="F4151" s="13">
        <v>1.141933389538035</v>
      </c>
      <c r="G4151" s="13">
        <v>0.97313258475006759</v>
      </c>
      <c r="H4151" s="13">
        <v>0.89790808992102122</v>
      </c>
      <c r="I4151" s="13">
        <v>0</v>
      </c>
      <c r="J4151" s="13">
        <v>0</v>
      </c>
      <c r="K4151" s="13">
        <v>0</v>
      </c>
      <c r="L4151" s="13">
        <v>0</v>
      </c>
      <c r="M4151" s="13">
        <v>0</v>
      </c>
    </row>
    <row r="4152" spans="1:13" x14ac:dyDescent="0.35">
      <c r="A4152" s="12" t="str">
        <f t="shared" si="64"/>
        <v>CONSUMO PER CAPITA (kg ó litros por individuo)Sin alcoholREST.CAT ARAGON</v>
      </c>
      <c r="B4152" s="12" t="s">
        <v>120</v>
      </c>
      <c r="C4152" s="12" t="s">
        <v>146</v>
      </c>
      <c r="D4152" s="12" t="s">
        <v>2</v>
      </c>
      <c r="E4152" s="13">
        <v>1.2751390731714567</v>
      </c>
      <c r="F4152" s="13">
        <v>0.80529206004786569</v>
      </c>
      <c r="G4152" s="13">
        <v>1.4156042086715068</v>
      </c>
      <c r="H4152" s="13">
        <v>1.4732573817524961</v>
      </c>
      <c r="I4152" s="13">
        <v>0</v>
      </c>
      <c r="J4152" s="13">
        <v>0</v>
      </c>
      <c r="K4152" s="13">
        <v>0</v>
      </c>
      <c r="L4152" s="13">
        <v>0</v>
      </c>
      <c r="M4152" s="13">
        <v>0</v>
      </c>
    </row>
    <row r="4153" spans="1:13" x14ac:dyDescent="0.35">
      <c r="A4153" s="12" t="str">
        <f t="shared" si="64"/>
        <v>CONSUMO PER CAPITA (kg ó litros por individuo)Sin alcoholLEVANTE</v>
      </c>
      <c r="B4153" s="12" t="s">
        <v>120</v>
      </c>
      <c r="C4153" s="12" t="s">
        <v>146</v>
      </c>
      <c r="D4153" s="12" t="s">
        <v>3</v>
      </c>
      <c r="E4153" s="13">
        <v>2.390804811334037</v>
      </c>
      <c r="F4153" s="13">
        <v>1.6975113670944728</v>
      </c>
      <c r="G4153" s="13">
        <v>1.4753882069445603</v>
      </c>
      <c r="H4153" s="13">
        <v>1.4461272748385223</v>
      </c>
      <c r="I4153" s="13">
        <v>0</v>
      </c>
      <c r="J4153" s="13">
        <v>0</v>
      </c>
      <c r="K4153" s="13">
        <v>0</v>
      </c>
      <c r="L4153" s="13">
        <v>0</v>
      </c>
      <c r="M4153" s="13">
        <v>0</v>
      </c>
    </row>
    <row r="4154" spans="1:13" x14ac:dyDescent="0.35">
      <c r="A4154" s="12" t="str">
        <f t="shared" si="64"/>
        <v>CONSUMO PER CAPITA (kg ó litros por individuo)Sin alcoholANDALUCIA</v>
      </c>
      <c r="B4154" s="12" t="s">
        <v>120</v>
      </c>
      <c r="C4154" s="12" t="s">
        <v>146</v>
      </c>
      <c r="D4154" s="12" t="s">
        <v>4</v>
      </c>
      <c r="E4154" s="13">
        <v>4.541794373816562</v>
      </c>
      <c r="F4154" s="13">
        <v>2.0736694714559314</v>
      </c>
      <c r="G4154" s="13">
        <v>2.2411499221992774</v>
      </c>
      <c r="H4154" s="13">
        <v>3.105685263170801</v>
      </c>
      <c r="I4154" s="13">
        <v>0</v>
      </c>
      <c r="J4154" s="13">
        <v>0</v>
      </c>
      <c r="K4154" s="13">
        <v>0</v>
      </c>
      <c r="L4154" s="13">
        <v>0</v>
      </c>
      <c r="M4154" s="13">
        <v>0</v>
      </c>
    </row>
    <row r="4155" spans="1:13" x14ac:dyDescent="0.35">
      <c r="A4155" s="12" t="str">
        <f t="shared" si="64"/>
        <v>CONSUMO PER CAPITA (kg ó litros por individuo)Sin alcoholMDD AM</v>
      </c>
      <c r="B4155" s="12" t="s">
        <v>120</v>
      </c>
      <c r="C4155" s="12" t="s">
        <v>146</v>
      </c>
      <c r="D4155" s="12" t="s">
        <v>5</v>
      </c>
      <c r="E4155" s="13">
        <v>4.6989132609263891</v>
      </c>
      <c r="F4155" s="13">
        <v>2.4424682397221655</v>
      </c>
      <c r="G4155" s="13">
        <v>2.7620847565769084</v>
      </c>
      <c r="H4155" s="13">
        <v>2.7589270163692645</v>
      </c>
      <c r="I4155" s="13">
        <v>0</v>
      </c>
      <c r="J4155" s="13">
        <v>0</v>
      </c>
      <c r="K4155" s="13">
        <v>0</v>
      </c>
      <c r="L4155" s="13">
        <v>0</v>
      </c>
      <c r="M4155" s="13">
        <v>0</v>
      </c>
    </row>
    <row r="4156" spans="1:13" x14ac:dyDescent="0.35">
      <c r="A4156" s="12" t="str">
        <f t="shared" si="64"/>
        <v>CONSUMO PER CAPITA (kg ó litros por individuo)Sin alcoholRTO CENTRO</v>
      </c>
      <c r="B4156" s="12" t="s">
        <v>120</v>
      </c>
      <c r="C4156" s="12" t="s">
        <v>146</v>
      </c>
      <c r="D4156" s="12" t="s">
        <v>6</v>
      </c>
      <c r="E4156" s="13">
        <v>3.728906927517508</v>
      </c>
      <c r="F4156" s="13">
        <v>1.9554126639777585</v>
      </c>
      <c r="G4156" s="13">
        <v>2.1776536819240109</v>
      </c>
      <c r="H4156" s="13">
        <v>2.4298765523070847</v>
      </c>
      <c r="I4156" s="13">
        <v>0</v>
      </c>
      <c r="J4156" s="13">
        <v>0</v>
      </c>
      <c r="K4156" s="13">
        <v>0</v>
      </c>
      <c r="L4156" s="13">
        <v>0</v>
      </c>
      <c r="M4156" s="13">
        <v>0</v>
      </c>
    </row>
    <row r="4157" spans="1:13" x14ac:dyDescent="0.35">
      <c r="A4157" s="12" t="str">
        <f t="shared" si="64"/>
        <v>CONSUMO PER CAPITA (kg ó litros por individuo)Sin alcoholNORTE-CENTRO</v>
      </c>
      <c r="B4157" s="12" t="s">
        <v>120</v>
      </c>
      <c r="C4157" s="12" t="s">
        <v>146</v>
      </c>
      <c r="D4157" s="12" t="s">
        <v>7</v>
      </c>
      <c r="E4157" s="13">
        <v>2.8025756351296622</v>
      </c>
      <c r="F4157" s="13">
        <v>1.1570840007074141</v>
      </c>
      <c r="G4157" s="13">
        <v>1.2492942789153556</v>
      </c>
      <c r="H4157" s="13">
        <v>1.9658309962089646</v>
      </c>
      <c r="I4157" s="13">
        <v>0</v>
      </c>
      <c r="J4157" s="13">
        <v>0</v>
      </c>
      <c r="K4157" s="13">
        <v>0</v>
      </c>
      <c r="L4157" s="13">
        <v>0</v>
      </c>
      <c r="M4157" s="13">
        <v>0</v>
      </c>
    </row>
    <row r="4158" spans="1:13" x14ac:dyDescent="0.35">
      <c r="A4158" s="12" t="str">
        <f t="shared" si="64"/>
        <v>CONSUMO PER CAPITA (kg ó litros por individuo)Sin alcoholNOROESTE</v>
      </c>
      <c r="B4158" s="12" t="s">
        <v>120</v>
      </c>
      <c r="C4158" s="12" t="s">
        <v>146</v>
      </c>
      <c r="D4158" s="12" t="s">
        <v>8</v>
      </c>
      <c r="E4158" s="13">
        <v>2.5378717472108052</v>
      </c>
      <c r="F4158" s="13">
        <v>1.4347999548954775</v>
      </c>
      <c r="G4158" s="13">
        <v>1.7868021405120114</v>
      </c>
      <c r="H4158" s="13">
        <v>1.7328363065667494</v>
      </c>
      <c r="I4158" s="13">
        <v>0</v>
      </c>
      <c r="J4158" s="13">
        <v>0</v>
      </c>
      <c r="K4158" s="13">
        <v>0</v>
      </c>
      <c r="L4158" s="13">
        <v>0</v>
      </c>
      <c r="M4158" s="13">
        <v>0</v>
      </c>
    </row>
    <row r="4159" spans="1:13" x14ac:dyDescent="0.35">
      <c r="A4159" s="12" t="str">
        <f t="shared" si="64"/>
        <v>CONSUMO PER CAPITA (kg ó litros por individuo)Sin alcohol&lt;2MIL</v>
      </c>
      <c r="B4159" s="12" t="s">
        <v>120</v>
      </c>
      <c r="C4159" s="12" t="s">
        <v>146</v>
      </c>
      <c r="D4159" s="12" t="s">
        <v>9</v>
      </c>
      <c r="E4159" s="13">
        <v>1.774193422217285</v>
      </c>
      <c r="F4159" s="13">
        <v>1.3468676909917614</v>
      </c>
      <c r="G4159" s="13">
        <v>1.2419581899786176</v>
      </c>
      <c r="H4159" s="13">
        <v>1.1002465211846548</v>
      </c>
      <c r="I4159" s="13">
        <v>0</v>
      </c>
      <c r="J4159" s="13">
        <v>0</v>
      </c>
      <c r="K4159" s="13">
        <v>0</v>
      </c>
      <c r="L4159" s="13">
        <v>0</v>
      </c>
      <c r="M4159" s="13">
        <v>0</v>
      </c>
    </row>
    <row r="4160" spans="1:13" x14ac:dyDescent="0.35">
      <c r="A4160" s="12" t="str">
        <f t="shared" si="64"/>
        <v>CONSUMO PER CAPITA (kg ó litros por individuo)Sin alcohol2-5MIL</v>
      </c>
      <c r="B4160" s="12" t="s">
        <v>120</v>
      </c>
      <c r="C4160" s="12" t="s">
        <v>146</v>
      </c>
      <c r="D4160" s="12" t="s">
        <v>10</v>
      </c>
      <c r="E4160" s="13">
        <v>2.0571215765752071</v>
      </c>
      <c r="F4160" s="13">
        <v>0.73923072750987129</v>
      </c>
      <c r="G4160" s="13">
        <v>0.9410343326219418</v>
      </c>
      <c r="H4160" s="13">
        <v>1.1643265443028532</v>
      </c>
      <c r="I4160" s="13">
        <v>0</v>
      </c>
      <c r="J4160" s="13">
        <v>0</v>
      </c>
      <c r="K4160" s="13">
        <v>0</v>
      </c>
      <c r="L4160" s="13">
        <v>0</v>
      </c>
      <c r="M4160" s="13">
        <v>0</v>
      </c>
    </row>
    <row r="4161" spans="1:13" x14ac:dyDescent="0.35">
      <c r="A4161" s="12" t="str">
        <f t="shared" si="64"/>
        <v>CONSUMO PER CAPITA (kg ó litros por individuo)Sin alcohol5-10MIL</v>
      </c>
      <c r="B4161" s="12" t="s">
        <v>120</v>
      </c>
      <c r="C4161" s="12" t="s">
        <v>146</v>
      </c>
      <c r="D4161" s="12" t="s">
        <v>11</v>
      </c>
      <c r="E4161" s="13">
        <v>2.2603224035077716</v>
      </c>
      <c r="F4161" s="13">
        <v>0.80255767856971383</v>
      </c>
      <c r="G4161" s="13">
        <v>1.5865877768348211</v>
      </c>
      <c r="H4161" s="13">
        <v>1.8793136863743296</v>
      </c>
      <c r="I4161" s="13">
        <v>0</v>
      </c>
      <c r="J4161" s="13">
        <v>0</v>
      </c>
      <c r="K4161" s="13">
        <v>0</v>
      </c>
      <c r="L4161" s="13">
        <v>0</v>
      </c>
      <c r="M4161" s="13">
        <v>0</v>
      </c>
    </row>
    <row r="4162" spans="1:13" x14ac:dyDescent="0.35">
      <c r="A4162" s="12" t="str">
        <f t="shared" si="64"/>
        <v>CONSUMO PER CAPITA (kg ó litros por individuo)Sin alcohol10-30MIL</v>
      </c>
      <c r="B4162" s="12" t="s">
        <v>120</v>
      </c>
      <c r="C4162" s="12" t="s">
        <v>146</v>
      </c>
      <c r="D4162" s="12" t="s">
        <v>12</v>
      </c>
      <c r="E4162" s="13">
        <v>2.7173953554139816</v>
      </c>
      <c r="F4162" s="13">
        <v>1.5009739144045677</v>
      </c>
      <c r="G4162" s="13">
        <v>1.4666046891019</v>
      </c>
      <c r="H4162" s="13">
        <v>2.0362821514244591</v>
      </c>
      <c r="I4162" s="13">
        <v>0</v>
      </c>
      <c r="J4162" s="13">
        <v>0</v>
      </c>
      <c r="K4162" s="13">
        <v>0</v>
      </c>
      <c r="L4162" s="13">
        <v>0</v>
      </c>
      <c r="M4162" s="13">
        <v>0</v>
      </c>
    </row>
    <row r="4163" spans="1:13" x14ac:dyDescent="0.35">
      <c r="A4163" s="12" t="str">
        <f t="shared" si="64"/>
        <v>CONSUMO PER CAPITA (kg ó litros por individuo)Sin alcohol30-100MIL</v>
      </c>
      <c r="B4163" s="12" t="s">
        <v>120</v>
      </c>
      <c r="C4163" s="12" t="s">
        <v>146</v>
      </c>
      <c r="D4163" s="12" t="s">
        <v>13</v>
      </c>
      <c r="E4163" s="13">
        <v>3.9409802266357774</v>
      </c>
      <c r="F4163" s="13">
        <v>2.0522539824493298</v>
      </c>
      <c r="G4163" s="13">
        <v>2.1530816194648614</v>
      </c>
      <c r="H4163" s="13">
        <v>2.5571988241191304</v>
      </c>
      <c r="I4163" s="13">
        <v>0</v>
      </c>
      <c r="J4163" s="13">
        <v>0</v>
      </c>
      <c r="K4163" s="13">
        <v>0</v>
      </c>
      <c r="L4163" s="13">
        <v>0</v>
      </c>
      <c r="M4163" s="13">
        <v>0</v>
      </c>
    </row>
    <row r="4164" spans="1:13" x14ac:dyDescent="0.35">
      <c r="A4164" s="12" t="str">
        <f t="shared" ref="A4164:A4227" si="65">B4164&amp;C4164&amp;D4164</f>
        <v>CONSUMO PER CAPITA (kg ó litros por individuo)Sin alcohol100-200MIL</v>
      </c>
      <c r="B4164" s="12" t="s">
        <v>120</v>
      </c>
      <c r="C4164" s="12" t="s">
        <v>146</v>
      </c>
      <c r="D4164" s="12" t="s">
        <v>14</v>
      </c>
      <c r="E4164" s="13">
        <v>4.4672100791380069</v>
      </c>
      <c r="F4164" s="13">
        <v>2.1735440455277564</v>
      </c>
      <c r="G4164" s="13">
        <v>2.499380165082397</v>
      </c>
      <c r="H4164" s="13">
        <v>2.7178395215433415</v>
      </c>
      <c r="I4164" s="13">
        <v>0</v>
      </c>
      <c r="J4164" s="13">
        <v>0</v>
      </c>
      <c r="K4164" s="13">
        <v>0</v>
      </c>
      <c r="L4164" s="13">
        <v>0</v>
      </c>
      <c r="M4164" s="13">
        <v>0</v>
      </c>
    </row>
    <row r="4165" spans="1:13" x14ac:dyDescent="0.35">
      <c r="A4165" s="12" t="str">
        <f t="shared" si="65"/>
        <v>CONSUMO PER CAPITA (kg ó litros por individuo)Sin alcohol200-500MIL</v>
      </c>
      <c r="B4165" s="12" t="s">
        <v>120</v>
      </c>
      <c r="C4165" s="12" t="s">
        <v>146</v>
      </c>
      <c r="D4165" s="12" t="s">
        <v>15</v>
      </c>
      <c r="E4165" s="13">
        <v>3.311261990762052</v>
      </c>
      <c r="F4165" s="13">
        <v>2.0107745153446488</v>
      </c>
      <c r="G4165" s="13">
        <v>1.7255055955064582</v>
      </c>
      <c r="H4165" s="13">
        <v>2.2016585081372892</v>
      </c>
      <c r="I4165" s="13">
        <v>0</v>
      </c>
      <c r="J4165" s="13">
        <v>0</v>
      </c>
      <c r="K4165" s="13">
        <v>0</v>
      </c>
      <c r="L4165" s="13">
        <v>0</v>
      </c>
      <c r="M4165" s="13">
        <v>0</v>
      </c>
    </row>
    <row r="4166" spans="1:13" x14ac:dyDescent="0.35">
      <c r="A4166" s="12" t="str">
        <f t="shared" si="65"/>
        <v>CONSUMO PER CAPITA (kg ó litros por individuo)Sin alcohol&gt;500MIL</v>
      </c>
      <c r="B4166" s="12" t="s">
        <v>120</v>
      </c>
      <c r="C4166" s="12" t="s">
        <v>146</v>
      </c>
      <c r="D4166" s="12" t="s">
        <v>16</v>
      </c>
      <c r="E4166" s="13">
        <v>3.0084175095088868</v>
      </c>
      <c r="F4166" s="13">
        <v>1.6552938310535203</v>
      </c>
      <c r="G4166" s="13">
        <v>2.1581635781519908</v>
      </c>
      <c r="H4166" s="13">
        <v>1.9218119755542862</v>
      </c>
      <c r="I4166" s="13">
        <v>0</v>
      </c>
      <c r="J4166" s="13">
        <v>0</v>
      </c>
      <c r="K4166" s="13">
        <v>0</v>
      </c>
      <c r="L4166" s="13">
        <v>0</v>
      </c>
      <c r="M4166" s="13">
        <v>0</v>
      </c>
    </row>
    <row r="4167" spans="1:13" x14ac:dyDescent="0.35">
      <c r="A4167" s="12" t="str">
        <f t="shared" si="65"/>
        <v>CONSUMO PER CAPITA (kg ó litros por individuo)Sin alcoholDE 15 A 19 AÑOS</v>
      </c>
      <c r="B4167" s="12" t="s">
        <v>120</v>
      </c>
      <c r="C4167" s="12" t="s">
        <v>146</v>
      </c>
      <c r="D4167" s="12" t="s">
        <v>39</v>
      </c>
      <c r="E4167" s="13">
        <v>0.12490537964124761</v>
      </c>
      <c r="F4167" s="13">
        <v>7.1631721800808179E-2</v>
      </c>
      <c r="G4167" s="13">
        <v>0.25187228216583313</v>
      </c>
      <c r="H4167" s="13">
        <v>0.21056266199311438</v>
      </c>
      <c r="I4167" s="13">
        <v>0</v>
      </c>
      <c r="J4167" s="13">
        <v>0</v>
      </c>
      <c r="K4167" s="13">
        <v>0</v>
      </c>
      <c r="L4167" s="13">
        <v>0</v>
      </c>
      <c r="M4167" s="13">
        <v>0</v>
      </c>
    </row>
    <row r="4168" spans="1:13" x14ac:dyDescent="0.35">
      <c r="A4168" s="12" t="str">
        <f t="shared" si="65"/>
        <v>CONSUMO PER CAPITA (kg ó litros por individuo)Sin alcoholDE 20 A 24 AÑOS</v>
      </c>
      <c r="B4168" s="12" t="s">
        <v>120</v>
      </c>
      <c r="C4168" s="12" t="s">
        <v>146</v>
      </c>
      <c r="D4168" s="12" t="s">
        <v>40</v>
      </c>
      <c r="E4168" s="13">
        <v>0.57429838778131403</v>
      </c>
      <c r="F4168" s="13">
        <v>0.25620844272292398</v>
      </c>
      <c r="G4168" s="13">
        <v>0.24661259768999524</v>
      </c>
      <c r="H4168" s="13">
        <v>0.12043064923707208</v>
      </c>
      <c r="I4168" s="13">
        <v>0</v>
      </c>
      <c r="J4168" s="13">
        <v>0</v>
      </c>
      <c r="K4168" s="13">
        <v>0</v>
      </c>
      <c r="L4168" s="13">
        <v>0</v>
      </c>
      <c r="M4168" s="13">
        <v>0</v>
      </c>
    </row>
    <row r="4169" spans="1:13" x14ac:dyDescent="0.35">
      <c r="A4169" s="12" t="str">
        <f t="shared" si="65"/>
        <v>CONSUMO PER CAPITA (kg ó litros por individuo)Sin alcoholDE 25 A 34 AÑOS</v>
      </c>
      <c r="B4169" s="12" t="s">
        <v>120</v>
      </c>
      <c r="C4169" s="12" t="s">
        <v>146</v>
      </c>
      <c r="D4169" s="12" t="s">
        <v>41</v>
      </c>
      <c r="E4169" s="13">
        <v>0.83884263651652224</v>
      </c>
      <c r="F4169" s="13">
        <v>0.38993379913013021</v>
      </c>
      <c r="G4169" s="13">
        <v>0.43503882579194486</v>
      </c>
      <c r="H4169" s="13">
        <v>0.44513633604941871</v>
      </c>
      <c r="I4169" s="13">
        <v>0</v>
      </c>
      <c r="J4169" s="13">
        <v>0</v>
      </c>
      <c r="K4169" s="13">
        <v>0</v>
      </c>
      <c r="L4169" s="13">
        <v>0</v>
      </c>
      <c r="M4169" s="13">
        <v>0</v>
      </c>
    </row>
    <row r="4170" spans="1:13" x14ac:dyDescent="0.35">
      <c r="A4170" s="12" t="str">
        <f t="shared" si="65"/>
        <v>CONSUMO PER CAPITA (kg ó litros por individuo)Sin alcoholDE 35 A 49 AÑOS</v>
      </c>
      <c r="B4170" s="12" t="s">
        <v>120</v>
      </c>
      <c r="C4170" s="12" t="s">
        <v>146</v>
      </c>
      <c r="D4170" s="12" t="s">
        <v>42</v>
      </c>
      <c r="E4170" s="13">
        <v>2.0116995585013551</v>
      </c>
      <c r="F4170" s="13">
        <v>1.0677865935315154</v>
      </c>
      <c r="G4170" s="13">
        <v>0.96056110042735576</v>
      </c>
      <c r="H4170" s="13">
        <v>1.1470287925394647</v>
      </c>
      <c r="I4170" s="13">
        <v>0</v>
      </c>
      <c r="J4170" s="13">
        <v>0</v>
      </c>
      <c r="K4170" s="13">
        <v>0</v>
      </c>
      <c r="L4170" s="13">
        <v>0</v>
      </c>
      <c r="M4170" s="13">
        <v>0</v>
      </c>
    </row>
    <row r="4171" spans="1:13" x14ac:dyDescent="0.35">
      <c r="A4171" s="12" t="str">
        <f t="shared" si="65"/>
        <v>CONSUMO PER CAPITA (kg ó litros por individuo)Sin alcoholDE 50 A 59 AÑOS</v>
      </c>
      <c r="B4171" s="12" t="s">
        <v>120</v>
      </c>
      <c r="C4171" s="12" t="s">
        <v>146</v>
      </c>
      <c r="D4171" s="12" t="s">
        <v>43</v>
      </c>
      <c r="E4171" s="13">
        <v>4.8992528337060905</v>
      </c>
      <c r="F4171" s="13">
        <v>2.2890989617828943</v>
      </c>
      <c r="G4171" s="13">
        <v>2.5943018790550112</v>
      </c>
      <c r="H4171" s="13">
        <v>2.6684865434745655</v>
      </c>
      <c r="I4171" s="13">
        <v>0</v>
      </c>
      <c r="J4171" s="13">
        <v>0</v>
      </c>
      <c r="K4171" s="13">
        <v>0</v>
      </c>
      <c r="L4171" s="13">
        <v>0</v>
      </c>
      <c r="M4171" s="13">
        <v>0</v>
      </c>
    </row>
    <row r="4172" spans="1:13" x14ac:dyDescent="0.35">
      <c r="A4172" s="12" t="str">
        <f t="shared" si="65"/>
        <v>CONSUMO PER CAPITA (kg ó litros por individuo)Sin alcoholDE 60 A 75 AÑOS</v>
      </c>
      <c r="B4172" s="12" t="s">
        <v>120</v>
      </c>
      <c r="C4172" s="12" t="s">
        <v>146</v>
      </c>
      <c r="D4172" s="12" t="s">
        <v>44</v>
      </c>
      <c r="E4172" s="13">
        <v>6.3476601490222233</v>
      </c>
      <c r="F4172" s="13">
        <v>3.6130002895524402</v>
      </c>
      <c r="G4172" s="13">
        <v>4.1328378987012426</v>
      </c>
      <c r="H4172" s="13">
        <v>4.9280668711288156</v>
      </c>
      <c r="I4172" s="13">
        <v>0</v>
      </c>
      <c r="J4172" s="13">
        <v>0</v>
      </c>
      <c r="K4172" s="13">
        <v>0</v>
      </c>
      <c r="L4172" s="13">
        <v>0</v>
      </c>
      <c r="M4172" s="13">
        <v>0</v>
      </c>
    </row>
    <row r="4173" spans="1:13" x14ac:dyDescent="0.35">
      <c r="A4173" s="12" t="str">
        <f t="shared" si="65"/>
        <v>CONSUMO PER CAPITA (kg ó litros por individuo)Sin alcoholALTA Y MEDIA ALTA</v>
      </c>
      <c r="B4173" s="12" t="s">
        <v>120</v>
      </c>
      <c r="C4173" s="12" t="s">
        <v>146</v>
      </c>
      <c r="D4173" s="12" t="s">
        <v>17</v>
      </c>
      <c r="E4173" s="13">
        <v>4.3763827755100397</v>
      </c>
      <c r="F4173" s="13">
        <v>2.3386721892501896</v>
      </c>
      <c r="G4173" s="13">
        <v>2.5563468938487146</v>
      </c>
      <c r="H4173" s="13">
        <v>2.7083049318244043</v>
      </c>
      <c r="I4173" s="13">
        <v>0</v>
      </c>
      <c r="J4173" s="13">
        <v>0</v>
      </c>
      <c r="K4173" s="13">
        <v>0</v>
      </c>
      <c r="L4173" s="13">
        <v>0</v>
      </c>
      <c r="M4173" s="13">
        <v>0</v>
      </c>
    </row>
    <row r="4174" spans="1:13" x14ac:dyDescent="0.35">
      <c r="A4174" s="12" t="str">
        <f t="shared" si="65"/>
        <v>CONSUMO PER CAPITA (kg ó litros por individuo)Sin alcoholMEDIA</v>
      </c>
      <c r="B4174" s="12" t="s">
        <v>120</v>
      </c>
      <c r="C4174" s="12" t="s">
        <v>146</v>
      </c>
      <c r="D4174" s="12" t="s">
        <v>18</v>
      </c>
      <c r="E4174" s="13">
        <v>2.726536459992996</v>
      </c>
      <c r="F4174" s="13">
        <v>1.5175861884204302</v>
      </c>
      <c r="G4174" s="13">
        <v>1.7421989960406208</v>
      </c>
      <c r="H4174" s="13">
        <v>1.9328934450582749</v>
      </c>
      <c r="I4174" s="13">
        <v>0</v>
      </c>
      <c r="J4174" s="13">
        <v>0</v>
      </c>
      <c r="K4174" s="13">
        <v>0</v>
      </c>
      <c r="L4174" s="13">
        <v>0</v>
      </c>
      <c r="M4174" s="13">
        <v>0</v>
      </c>
    </row>
    <row r="4175" spans="1:13" x14ac:dyDescent="0.35">
      <c r="A4175" s="12" t="str">
        <f t="shared" si="65"/>
        <v>CONSUMO PER CAPITA (kg ó litros por individuo)Sin alcoholMEDIA BAJA</v>
      </c>
      <c r="B4175" s="12" t="s">
        <v>120</v>
      </c>
      <c r="C4175" s="12" t="s">
        <v>146</v>
      </c>
      <c r="D4175" s="12" t="s">
        <v>19</v>
      </c>
      <c r="E4175" s="13">
        <v>2.7557417939728679</v>
      </c>
      <c r="F4175" s="13">
        <v>1.4873633302096341</v>
      </c>
      <c r="G4175" s="13">
        <v>1.5566982960748881</v>
      </c>
      <c r="H4175" s="13">
        <v>2.0666879945798522</v>
      </c>
      <c r="I4175" s="13">
        <v>0</v>
      </c>
      <c r="J4175" s="13">
        <v>0</v>
      </c>
      <c r="K4175" s="13">
        <v>0</v>
      </c>
      <c r="L4175" s="13">
        <v>0</v>
      </c>
      <c r="M4175" s="13">
        <v>0</v>
      </c>
    </row>
    <row r="4176" spans="1:13" x14ac:dyDescent="0.35">
      <c r="A4176" s="12" t="str">
        <f t="shared" si="65"/>
        <v>CONSUMO PER CAPITA (kg ó litros por individuo)Sin alcoholBAJA</v>
      </c>
      <c r="B4176" s="12" t="s">
        <v>120</v>
      </c>
      <c r="C4176" s="12" t="s">
        <v>146</v>
      </c>
      <c r="D4176" s="12" t="s">
        <v>20</v>
      </c>
      <c r="E4176" s="13">
        <v>2.9689197113150079</v>
      </c>
      <c r="F4176" s="13">
        <v>1.369110257034412</v>
      </c>
      <c r="G4176" s="13">
        <v>1.5243899057733994</v>
      </c>
      <c r="H4176" s="13">
        <v>1.6755174228949157</v>
      </c>
      <c r="I4176" s="13">
        <v>0</v>
      </c>
      <c r="J4176" s="13">
        <v>0</v>
      </c>
      <c r="K4176" s="13">
        <v>0</v>
      </c>
      <c r="L4176" s="13">
        <v>0</v>
      </c>
      <c r="M4176" s="13">
        <v>0</v>
      </c>
    </row>
    <row r="4177" spans="1:13" x14ac:dyDescent="0.35">
      <c r="A4177" s="12" t="str">
        <f t="shared" si="65"/>
        <v>CONSUMO PER CAPITA (kg ó litros por individuo)Sin alcoholHOMBRE</v>
      </c>
      <c r="B4177" s="12" t="s">
        <v>120</v>
      </c>
      <c r="C4177" s="12" t="s">
        <v>146</v>
      </c>
      <c r="D4177" s="12" t="s">
        <v>21</v>
      </c>
      <c r="E4177" s="13">
        <v>3.6369082931448764</v>
      </c>
      <c r="F4177" s="13">
        <v>2.0370091419717893</v>
      </c>
      <c r="G4177" s="13">
        <v>2.0844052493311693</v>
      </c>
      <c r="H4177" s="13">
        <v>2.5043251347726896</v>
      </c>
      <c r="I4177" s="13">
        <v>0</v>
      </c>
      <c r="J4177" s="13">
        <v>0</v>
      </c>
      <c r="K4177" s="13">
        <v>0</v>
      </c>
      <c r="L4177" s="13">
        <v>0</v>
      </c>
      <c r="M4177" s="13">
        <v>0</v>
      </c>
    </row>
    <row r="4178" spans="1:13" x14ac:dyDescent="0.35">
      <c r="A4178" s="12" t="str">
        <f t="shared" si="65"/>
        <v>CONSUMO PER CAPITA (kg ó litros por individuo)Sin alcoholMUJER</v>
      </c>
      <c r="B4178" s="12" t="s">
        <v>120</v>
      </c>
      <c r="C4178" s="12" t="s">
        <v>146</v>
      </c>
      <c r="D4178" s="12" t="s">
        <v>22</v>
      </c>
      <c r="E4178" s="13">
        <v>2.6384067002073817</v>
      </c>
      <c r="F4178" s="13">
        <v>1.2829355599867056</v>
      </c>
      <c r="G4178" s="13">
        <v>1.5718024208405517</v>
      </c>
      <c r="H4178" s="13">
        <v>1.6703221080126025</v>
      </c>
      <c r="I4178" s="13">
        <v>0</v>
      </c>
      <c r="J4178" s="13">
        <v>0</v>
      </c>
      <c r="K4178" s="13">
        <v>0</v>
      </c>
      <c r="L4178" s="13">
        <v>0</v>
      </c>
      <c r="M4178" s="13">
        <v>0</v>
      </c>
    </row>
    <row r="4179" spans="1:13" x14ac:dyDescent="0.35">
      <c r="A4179" s="12" t="str">
        <f t="shared" si="65"/>
        <v>CONSUMO PER CAPITA (kg ó litros por individuo)Cerveza EnvasadaT.ESPAÑA</v>
      </c>
      <c r="B4179" s="12" t="s">
        <v>120</v>
      </c>
      <c r="C4179" s="12" t="s">
        <v>178</v>
      </c>
      <c r="D4179" s="12" t="s">
        <v>36</v>
      </c>
      <c r="E4179" s="13">
        <v>12.011106845218588</v>
      </c>
      <c r="F4179" s="13">
        <v>8.3897111570515808</v>
      </c>
      <c r="G4179" s="13">
        <v>9.5560658097508622</v>
      </c>
      <c r="H4179" s="13">
        <v>9.3374735936576858</v>
      </c>
      <c r="I4179" s="13">
        <v>0</v>
      </c>
      <c r="J4179" s="13">
        <v>0</v>
      </c>
      <c r="K4179" s="13">
        <v>0</v>
      </c>
      <c r="L4179" s="13">
        <v>0</v>
      </c>
      <c r="M4179" s="13">
        <v>0</v>
      </c>
    </row>
    <row r="4180" spans="1:13" x14ac:dyDescent="0.35">
      <c r="A4180" s="12" t="str">
        <f t="shared" si="65"/>
        <v>CONSUMO PER CAPITA (kg ó litros por individuo)Cerveza EnvasadaBCN AM</v>
      </c>
      <c r="B4180" s="12" t="s">
        <v>120</v>
      </c>
      <c r="C4180" s="12" t="s">
        <v>178</v>
      </c>
      <c r="D4180" s="12" t="s">
        <v>1</v>
      </c>
      <c r="E4180" s="13">
        <v>11.108381026094396</v>
      </c>
      <c r="F4180" s="13">
        <v>6.1472158688562244</v>
      </c>
      <c r="G4180" s="13">
        <v>7.4717368011985856</v>
      </c>
      <c r="H4180" s="13">
        <v>7.0050423012797669</v>
      </c>
      <c r="I4180" s="13">
        <v>0</v>
      </c>
      <c r="J4180" s="13">
        <v>0</v>
      </c>
      <c r="K4180" s="13">
        <v>0</v>
      </c>
      <c r="L4180" s="13">
        <v>0</v>
      </c>
      <c r="M4180" s="13">
        <v>0</v>
      </c>
    </row>
    <row r="4181" spans="1:13" x14ac:dyDescent="0.35">
      <c r="A4181" s="12" t="str">
        <f t="shared" si="65"/>
        <v>CONSUMO PER CAPITA (kg ó litros por individuo)Cerveza EnvasadaREST.CAT ARAGON</v>
      </c>
      <c r="B4181" s="12" t="s">
        <v>120</v>
      </c>
      <c r="C4181" s="12" t="s">
        <v>178</v>
      </c>
      <c r="D4181" s="12" t="s">
        <v>2</v>
      </c>
      <c r="E4181" s="13">
        <v>10.538986510691215</v>
      </c>
      <c r="F4181" s="13">
        <v>6.7348986011436249</v>
      </c>
      <c r="G4181" s="13">
        <v>8.9578389997173193</v>
      </c>
      <c r="H4181" s="13">
        <v>8.4675636137241792</v>
      </c>
      <c r="I4181" s="13">
        <v>0</v>
      </c>
      <c r="J4181" s="13">
        <v>0</v>
      </c>
      <c r="K4181" s="13">
        <v>0</v>
      </c>
      <c r="L4181" s="13">
        <v>0</v>
      </c>
      <c r="M4181" s="13">
        <v>0</v>
      </c>
    </row>
    <row r="4182" spans="1:13" x14ac:dyDescent="0.35">
      <c r="A4182" s="12" t="str">
        <f t="shared" si="65"/>
        <v>CONSUMO PER CAPITA (kg ó litros por individuo)Cerveza EnvasadaLEVANTE</v>
      </c>
      <c r="B4182" s="12" t="s">
        <v>120</v>
      </c>
      <c r="C4182" s="12" t="s">
        <v>178</v>
      </c>
      <c r="D4182" s="12" t="s">
        <v>3</v>
      </c>
      <c r="E4182" s="13">
        <v>13.941144508356105</v>
      </c>
      <c r="F4182" s="13">
        <v>9.3764698075969619</v>
      </c>
      <c r="G4182" s="13">
        <v>8.9068773086223061</v>
      </c>
      <c r="H4182" s="13">
        <v>9.0997174383475965</v>
      </c>
      <c r="I4182" s="13">
        <v>0</v>
      </c>
      <c r="J4182" s="13">
        <v>0</v>
      </c>
      <c r="K4182" s="13">
        <v>0</v>
      </c>
      <c r="L4182" s="13">
        <v>0</v>
      </c>
      <c r="M4182" s="13">
        <v>0</v>
      </c>
    </row>
    <row r="4183" spans="1:13" x14ac:dyDescent="0.35">
      <c r="A4183" s="12" t="str">
        <f t="shared" si="65"/>
        <v>CONSUMO PER CAPITA (kg ó litros por individuo)Cerveza EnvasadaANDALUCIA</v>
      </c>
      <c r="B4183" s="12" t="s">
        <v>120</v>
      </c>
      <c r="C4183" s="12" t="s">
        <v>178</v>
      </c>
      <c r="D4183" s="12" t="s">
        <v>4</v>
      </c>
      <c r="E4183" s="13">
        <v>13.744025062866163</v>
      </c>
      <c r="F4183" s="13">
        <v>9.9589241917087445</v>
      </c>
      <c r="G4183" s="13">
        <v>11.140691407086271</v>
      </c>
      <c r="H4183" s="13">
        <v>11.11470889187537</v>
      </c>
      <c r="I4183" s="13">
        <v>0</v>
      </c>
      <c r="J4183" s="13">
        <v>0</v>
      </c>
      <c r="K4183" s="13">
        <v>0</v>
      </c>
      <c r="L4183" s="13">
        <v>0</v>
      </c>
      <c r="M4183" s="13">
        <v>0</v>
      </c>
    </row>
    <row r="4184" spans="1:13" x14ac:dyDescent="0.35">
      <c r="A4184" s="12" t="str">
        <f t="shared" si="65"/>
        <v>CONSUMO PER CAPITA (kg ó litros por individuo)Cerveza EnvasadaMDD AM</v>
      </c>
      <c r="B4184" s="12" t="s">
        <v>120</v>
      </c>
      <c r="C4184" s="12" t="s">
        <v>178</v>
      </c>
      <c r="D4184" s="12" t="s">
        <v>5</v>
      </c>
      <c r="E4184" s="13">
        <v>10.456062698145862</v>
      </c>
      <c r="F4184" s="13">
        <v>8.2662142767864264</v>
      </c>
      <c r="G4184" s="13">
        <v>10.717758060225712</v>
      </c>
      <c r="H4184" s="13">
        <v>8.690988213523271</v>
      </c>
      <c r="I4184" s="13">
        <v>0</v>
      </c>
      <c r="J4184" s="13">
        <v>0</v>
      </c>
      <c r="K4184" s="13">
        <v>0</v>
      </c>
      <c r="L4184" s="13">
        <v>0</v>
      </c>
      <c r="M4184" s="13">
        <v>0</v>
      </c>
    </row>
    <row r="4185" spans="1:13" x14ac:dyDescent="0.35">
      <c r="A4185" s="12" t="str">
        <f t="shared" si="65"/>
        <v>CONSUMO PER CAPITA (kg ó litros por individuo)Cerveza EnvasadaRTO CENTRO</v>
      </c>
      <c r="B4185" s="12" t="s">
        <v>120</v>
      </c>
      <c r="C4185" s="12" t="s">
        <v>178</v>
      </c>
      <c r="D4185" s="12" t="s">
        <v>6</v>
      </c>
      <c r="E4185" s="13">
        <v>15.119089478798424</v>
      </c>
      <c r="F4185" s="13">
        <v>11.044849922455031</v>
      </c>
      <c r="G4185" s="13">
        <v>12.360864881355459</v>
      </c>
      <c r="H4185" s="13">
        <v>11.102133213990696</v>
      </c>
      <c r="I4185" s="13">
        <v>0</v>
      </c>
      <c r="J4185" s="13">
        <v>0</v>
      </c>
      <c r="K4185" s="13">
        <v>0</v>
      </c>
      <c r="L4185" s="13">
        <v>0</v>
      </c>
      <c r="M4185" s="13">
        <v>0</v>
      </c>
    </row>
    <row r="4186" spans="1:13" x14ac:dyDescent="0.35">
      <c r="A4186" s="12" t="str">
        <f t="shared" si="65"/>
        <v>CONSUMO PER CAPITA (kg ó litros por individuo)Cerveza EnvasadaNORTE-CENTRO</v>
      </c>
      <c r="B4186" s="12" t="s">
        <v>120</v>
      </c>
      <c r="C4186" s="12" t="s">
        <v>178</v>
      </c>
      <c r="D4186" s="12" t="s">
        <v>7</v>
      </c>
      <c r="E4186" s="13">
        <v>7.6480013982870165</v>
      </c>
      <c r="F4186" s="13">
        <v>4.8835947136854596</v>
      </c>
      <c r="G4186" s="13">
        <v>5.2962169682263696</v>
      </c>
      <c r="H4186" s="13">
        <v>7.3317471440166528</v>
      </c>
      <c r="I4186" s="13">
        <v>0</v>
      </c>
      <c r="J4186" s="13">
        <v>0</v>
      </c>
      <c r="K4186" s="13">
        <v>0</v>
      </c>
      <c r="L4186" s="13">
        <v>0</v>
      </c>
      <c r="M4186" s="13">
        <v>0</v>
      </c>
    </row>
    <row r="4187" spans="1:13" x14ac:dyDescent="0.35">
      <c r="A4187" s="12" t="str">
        <f t="shared" si="65"/>
        <v>CONSUMO PER CAPITA (kg ó litros por individuo)Cerveza EnvasadaNOROESTE</v>
      </c>
      <c r="B4187" s="12" t="s">
        <v>120</v>
      </c>
      <c r="C4187" s="12" t="s">
        <v>178</v>
      </c>
      <c r="D4187" s="12" t="s">
        <v>8</v>
      </c>
      <c r="E4187" s="13">
        <v>11.44165649592958</v>
      </c>
      <c r="F4187" s="13">
        <v>8.8939066429766527</v>
      </c>
      <c r="G4187" s="13">
        <v>9.8480845809296014</v>
      </c>
      <c r="H4187" s="13">
        <v>10.598242124465029</v>
      </c>
      <c r="I4187" s="13">
        <v>0</v>
      </c>
      <c r="J4187" s="13">
        <v>0</v>
      </c>
      <c r="K4187" s="13">
        <v>0</v>
      </c>
      <c r="L4187" s="13">
        <v>0</v>
      </c>
      <c r="M4187" s="13">
        <v>0</v>
      </c>
    </row>
    <row r="4188" spans="1:13" x14ac:dyDescent="0.35">
      <c r="A4188" s="12" t="str">
        <f t="shared" si="65"/>
        <v>CONSUMO PER CAPITA (kg ó litros por individuo)Cerveza Envasada&lt;2MIL</v>
      </c>
      <c r="B4188" s="12" t="s">
        <v>120</v>
      </c>
      <c r="C4188" s="12" t="s">
        <v>178</v>
      </c>
      <c r="D4188" s="12" t="s">
        <v>9</v>
      </c>
      <c r="E4188" s="13">
        <v>11.929258453020903</v>
      </c>
      <c r="F4188" s="13">
        <v>8.6891825762370765</v>
      </c>
      <c r="G4188" s="13">
        <v>10.170543173931504</v>
      </c>
      <c r="H4188" s="13">
        <v>9.2998891110195867</v>
      </c>
      <c r="I4188" s="13">
        <v>0</v>
      </c>
      <c r="J4188" s="13">
        <v>0</v>
      </c>
      <c r="K4188" s="13">
        <v>0</v>
      </c>
      <c r="L4188" s="13">
        <v>0</v>
      </c>
      <c r="M4188" s="13">
        <v>0</v>
      </c>
    </row>
    <row r="4189" spans="1:13" x14ac:dyDescent="0.35">
      <c r="A4189" s="12" t="str">
        <f t="shared" si="65"/>
        <v>CONSUMO PER CAPITA (kg ó litros por individuo)Cerveza Envasada2-5MIL</v>
      </c>
      <c r="B4189" s="12" t="s">
        <v>120</v>
      </c>
      <c r="C4189" s="12" t="s">
        <v>178</v>
      </c>
      <c r="D4189" s="12" t="s">
        <v>10</v>
      </c>
      <c r="E4189" s="13">
        <v>9.4646212968475041</v>
      </c>
      <c r="F4189" s="13">
        <v>6.360817235803311</v>
      </c>
      <c r="G4189" s="13">
        <v>7.6801743742688284</v>
      </c>
      <c r="H4189" s="13">
        <v>8.4274583970531491</v>
      </c>
      <c r="I4189" s="13">
        <v>0</v>
      </c>
      <c r="J4189" s="13">
        <v>0</v>
      </c>
      <c r="K4189" s="13">
        <v>0</v>
      </c>
      <c r="L4189" s="13">
        <v>0</v>
      </c>
      <c r="M4189" s="13">
        <v>0</v>
      </c>
    </row>
    <row r="4190" spans="1:13" x14ac:dyDescent="0.35">
      <c r="A4190" s="12" t="str">
        <f t="shared" si="65"/>
        <v>CONSUMO PER CAPITA (kg ó litros por individuo)Cerveza Envasada5-10MIL</v>
      </c>
      <c r="B4190" s="12" t="s">
        <v>120</v>
      </c>
      <c r="C4190" s="12" t="s">
        <v>178</v>
      </c>
      <c r="D4190" s="12" t="s">
        <v>11</v>
      </c>
      <c r="E4190" s="13">
        <v>10.143725281996142</v>
      </c>
      <c r="F4190" s="13">
        <v>6.0681879105677652</v>
      </c>
      <c r="G4190" s="13">
        <v>8.1047945547831901</v>
      </c>
      <c r="H4190" s="13">
        <v>8.0242856797999398</v>
      </c>
      <c r="I4190" s="13">
        <v>0</v>
      </c>
      <c r="J4190" s="13">
        <v>0</v>
      </c>
      <c r="K4190" s="13">
        <v>0</v>
      </c>
      <c r="L4190" s="13">
        <v>0</v>
      </c>
      <c r="M4190" s="13">
        <v>0</v>
      </c>
    </row>
    <row r="4191" spans="1:13" x14ac:dyDescent="0.35">
      <c r="A4191" s="12" t="str">
        <f t="shared" si="65"/>
        <v>CONSUMO PER CAPITA (kg ó litros por individuo)Cerveza Envasada10-30MIL</v>
      </c>
      <c r="B4191" s="12" t="s">
        <v>120</v>
      </c>
      <c r="C4191" s="12" t="s">
        <v>178</v>
      </c>
      <c r="D4191" s="12" t="s">
        <v>12</v>
      </c>
      <c r="E4191" s="13">
        <v>11.371249517588003</v>
      </c>
      <c r="F4191" s="13">
        <v>7.7256706797313521</v>
      </c>
      <c r="G4191" s="13">
        <v>9.44474353438771</v>
      </c>
      <c r="H4191" s="13">
        <v>9.8389672223180344</v>
      </c>
      <c r="I4191" s="13">
        <v>0</v>
      </c>
      <c r="J4191" s="13">
        <v>0</v>
      </c>
      <c r="K4191" s="13">
        <v>0</v>
      </c>
      <c r="L4191" s="13">
        <v>0</v>
      </c>
      <c r="M4191" s="13">
        <v>0</v>
      </c>
    </row>
    <row r="4192" spans="1:13" x14ac:dyDescent="0.35">
      <c r="A4192" s="12" t="str">
        <f t="shared" si="65"/>
        <v>CONSUMO PER CAPITA (kg ó litros por individuo)Cerveza Envasada30-100MIL</v>
      </c>
      <c r="B4192" s="12" t="s">
        <v>120</v>
      </c>
      <c r="C4192" s="12" t="s">
        <v>178</v>
      </c>
      <c r="D4192" s="12" t="s">
        <v>13</v>
      </c>
      <c r="E4192" s="13">
        <v>13.791485910773931</v>
      </c>
      <c r="F4192" s="13">
        <v>9.1496183253592793</v>
      </c>
      <c r="G4192" s="13">
        <v>10.362177122868001</v>
      </c>
      <c r="H4192" s="13">
        <v>9.3616891715829862</v>
      </c>
      <c r="I4192" s="13">
        <v>0</v>
      </c>
      <c r="J4192" s="13">
        <v>0</v>
      </c>
      <c r="K4192" s="13">
        <v>0</v>
      </c>
      <c r="L4192" s="13">
        <v>0</v>
      </c>
      <c r="M4192" s="13">
        <v>0</v>
      </c>
    </row>
    <row r="4193" spans="1:13" x14ac:dyDescent="0.35">
      <c r="A4193" s="12" t="str">
        <f t="shared" si="65"/>
        <v>CONSUMO PER CAPITA (kg ó litros por individuo)Cerveza Envasada100-200MIL</v>
      </c>
      <c r="B4193" s="12" t="s">
        <v>120</v>
      </c>
      <c r="C4193" s="12" t="s">
        <v>178</v>
      </c>
      <c r="D4193" s="12" t="s">
        <v>14</v>
      </c>
      <c r="E4193" s="13">
        <v>12.862828383960572</v>
      </c>
      <c r="F4193" s="13">
        <v>8.5200910567831958</v>
      </c>
      <c r="G4193" s="13">
        <v>8.7987176447354543</v>
      </c>
      <c r="H4193" s="13">
        <v>9.368018098190694</v>
      </c>
      <c r="I4193" s="13">
        <v>0</v>
      </c>
      <c r="J4193" s="13">
        <v>0</v>
      </c>
      <c r="K4193" s="13">
        <v>0</v>
      </c>
      <c r="L4193" s="13">
        <v>0</v>
      </c>
      <c r="M4193" s="13">
        <v>0</v>
      </c>
    </row>
    <row r="4194" spans="1:13" x14ac:dyDescent="0.35">
      <c r="A4194" s="12" t="str">
        <f t="shared" si="65"/>
        <v>CONSUMO PER CAPITA (kg ó litros por individuo)Cerveza Envasada200-500MIL</v>
      </c>
      <c r="B4194" s="12" t="s">
        <v>120</v>
      </c>
      <c r="C4194" s="12" t="s">
        <v>178</v>
      </c>
      <c r="D4194" s="12" t="s">
        <v>15</v>
      </c>
      <c r="E4194" s="13">
        <v>14.095613111873643</v>
      </c>
      <c r="F4194" s="13">
        <v>10.115777922403428</v>
      </c>
      <c r="G4194" s="13">
        <v>10.206278949536618</v>
      </c>
      <c r="H4194" s="13">
        <v>10.377689745266748</v>
      </c>
      <c r="I4194" s="13">
        <v>0</v>
      </c>
      <c r="J4194" s="13">
        <v>0</v>
      </c>
      <c r="K4194" s="13">
        <v>0</v>
      </c>
      <c r="L4194" s="13">
        <v>0</v>
      </c>
      <c r="M4194" s="13">
        <v>0</v>
      </c>
    </row>
    <row r="4195" spans="1:13" x14ac:dyDescent="0.35">
      <c r="A4195" s="12" t="str">
        <f t="shared" si="65"/>
        <v>CONSUMO PER CAPITA (kg ó litros por individuo)Cerveza Envasada&gt;500MIL</v>
      </c>
      <c r="B4195" s="12" t="s">
        <v>120</v>
      </c>
      <c r="C4195" s="12" t="s">
        <v>178</v>
      </c>
      <c r="D4195" s="12" t="s">
        <v>16</v>
      </c>
      <c r="E4195" s="13">
        <v>10.46384924836747</v>
      </c>
      <c r="F4195" s="13">
        <v>8.6401045962363376</v>
      </c>
      <c r="G4195" s="13">
        <v>9.9273674185881333</v>
      </c>
      <c r="H4195" s="13">
        <v>8.9920586289171816</v>
      </c>
      <c r="I4195" s="13">
        <v>0</v>
      </c>
      <c r="J4195" s="13">
        <v>0</v>
      </c>
      <c r="K4195" s="13">
        <v>0</v>
      </c>
      <c r="L4195" s="13">
        <v>0</v>
      </c>
      <c r="M4195" s="13">
        <v>0</v>
      </c>
    </row>
    <row r="4196" spans="1:13" x14ac:dyDescent="0.35">
      <c r="A4196" s="12" t="str">
        <f t="shared" si="65"/>
        <v>CONSUMO PER CAPITA (kg ó litros por individuo)Cerveza EnvasadaDE 15 A 19 AÑOS</v>
      </c>
      <c r="B4196" s="12" t="s">
        <v>120</v>
      </c>
      <c r="C4196" s="12" t="s">
        <v>178</v>
      </c>
      <c r="D4196" s="12" t="s">
        <v>39</v>
      </c>
      <c r="E4196" s="13">
        <v>0.93614557159845335</v>
      </c>
      <c r="F4196" s="13">
        <v>1.8597712776210025</v>
      </c>
      <c r="G4196" s="13">
        <v>3.3375943205708545</v>
      </c>
      <c r="H4196" s="13">
        <v>0.93216643317519809</v>
      </c>
      <c r="I4196" s="13">
        <v>0</v>
      </c>
      <c r="J4196" s="13">
        <v>0</v>
      </c>
      <c r="K4196" s="13">
        <v>0</v>
      </c>
      <c r="L4196" s="13">
        <v>0</v>
      </c>
      <c r="M4196" s="13">
        <v>0</v>
      </c>
    </row>
    <row r="4197" spans="1:13" x14ac:dyDescent="0.35">
      <c r="A4197" s="12" t="str">
        <f t="shared" si="65"/>
        <v>CONSUMO PER CAPITA (kg ó litros por individuo)Cerveza EnvasadaDE 20 A 24 AÑOS</v>
      </c>
      <c r="B4197" s="12" t="s">
        <v>120</v>
      </c>
      <c r="C4197" s="12" t="s">
        <v>178</v>
      </c>
      <c r="D4197" s="12" t="s">
        <v>40</v>
      </c>
      <c r="E4197" s="13">
        <v>6.0725690554103089</v>
      </c>
      <c r="F4197" s="13">
        <v>4.5151784078220993</v>
      </c>
      <c r="G4197" s="13">
        <v>2.7116970621895371</v>
      </c>
      <c r="H4197" s="13">
        <v>2.1819989202505838</v>
      </c>
      <c r="I4197" s="13">
        <v>0</v>
      </c>
      <c r="J4197" s="13">
        <v>0</v>
      </c>
      <c r="K4197" s="13">
        <v>0</v>
      </c>
      <c r="L4197" s="13">
        <v>0</v>
      </c>
      <c r="M4197" s="13">
        <v>0</v>
      </c>
    </row>
    <row r="4198" spans="1:13" x14ac:dyDescent="0.35">
      <c r="A4198" s="12" t="str">
        <f t="shared" si="65"/>
        <v>CONSUMO PER CAPITA (kg ó litros por individuo)Cerveza EnvasadaDE 25 A 34 AÑOS</v>
      </c>
      <c r="B4198" s="12" t="s">
        <v>120</v>
      </c>
      <c r="C4198" s="12" t="s">
        <v>178</v>
      </c>
      <c r="D4198" s="12" t="s">
        <v>41</v>
      </c>
      <c r="E4198" s="13">
        <v>6.493949789387039</v>
      </c>
      <c r="F4198" s="13">
        <v>4.2925210570588126</v>
      </c>
      <c r="G4198" s="13">
        <v>4.939271215611412</v>
      </c>
      <c r="H4198" s="13">
        <v>4.0805064244672407</v>
      </c>
      <c r="I4198" s="13">
        <v>0</v>
      </c>
      <c r="J4198" s="13">
        <v>0</v>
      </c>
      <c r="K4198" s="13">
        <v>0</v>
      </c>
      <c r="L4198" s="13">
        <v>0</v>
      </c>
      <c r="M4198" s="13">
        <v>0</v>
      </c>
    </row>
    <row r="4199" spans="1:13" x14ac:dyDescent="0.35">
      <c r="A4199" s="12" t="str">
        <f t="shared" si="65"/>
        <v>CONSUMO PER CAPITA (kg ó litros por individuo)Cerveza EnvasadaDE 35 A 49 AÑOS</v>
      </c>
      <c r="B4199" s="12" t="s">
        <v>120</v>
      </c>
      <c r="C4199" s="12" t="s">
        <v>178</v>
      </c>
      <c r="D4199" s="12" t="s">
        <v>42</v>
      </c>
      <c r="E4199" s="13">
        <v>9.4468069859662922</v>
      </c>
      <c r="F4199" s="13">
        <v>5.9388958678233497</v>
      </c>
      <c r="G4199" s="13">
        <v>6.5221869644401629</v>
      </c>
      <c r="H4199" s="13">
        <v>7.0984549540912107</v>
      </c>
      <c r="I4199" s="13">
        <v>0</v>
      </c>
      <c r="J4199" s="13">
        <v>0</v>
      </c>
      <c r="K4199" s="13">
        <v>0</v>
      </c>
      <c r="L4199" s="13">
        <v>0</v>
      </c>
      <c r="M4199" s="13">
        <v>0</v>
      </c>
    </row>
    <row r="4200" spans="1:13" x14ac:dyDescent="0.35">
      <c r="A4200" s="12" t="str">
        <f t="shared" si="65"/>
        <v>CONSUMO PER CAPITA (kg ó litros por individuo)Cerveza EnvasadaDE 50 A 59 AÑOS</v>
      </c>
      <c r="B4200" s="12" t="s">
        <v>120</v>
      </c>
      <c r="C4200" s="12" t="s">
        <v>178</v>
      </c>
      <c r="D4200" s="12" t="s">
        <v>43</v>
      </c>
      <c r="E4200" s="13">
        <v>19.706227488916802</v>
      </c>
      <c r="F4200" s="13">
        <v>12.295312989436296</v>
      </c>
      <c r="G4200" s="13">
        <v>13.730709005712322</v>
      </c>
      <c r="H4200" s="13">
        <v>13.297476039490181</v>
      </c>
      <c r="I4200" s="13">
        <v>0</v>
      </c>
      <c r="J4200" s="13">
        <v>0</v>
      </c>
      <c r="K4200" s="13">
        <v>0</v>
      </c>
      <c r="L4200" s="13">
        <v>0</v>
      </c>
      <c r="M4200" s="13">
        <v>0</v>
      </c>
    </row>
    <row r="4201" spans="1:13" x14ac:dyDescent="0.35">
      <c r="A4201" s="12" t="str">
        <f t="shared" si="65"/>
        <v>CONSUMO PER CAPITA (kg ó litros por individuo)Cerveza EnvasadaDE 60 A 75 AÑOS</v>
      </c>
      <c r="B4201" s="12" t="s">
        <v>120</v>
      </c>
      <c r="C4201" s="12" t="s">
        <v>178</v>
      </c>
      <c r="D4201" s="12" t="s">
        <v>44</v>
      </c>
      <c r="E4201" s="13">
        <v>17.589300549984799</v>
      </c>
      <c r="F4201" s="13">
        <v>14.074834723258293</v>
      </c>
      <c r="G4201" s="13">
        <v>16.774350836317893</v>
      </c>
      <c r="H4201" s="13">
        <v>16.618636288547059</v>
      </c>
      <c r="I4201" s="13">
        <v>0</v>
      </c>
      <c r="J4201" s="13">
        <v>0</v>
      </c>
      <c r="K4201" s="13">
        <v>0</v>
      </c>
      <c r="L4201" s="13">
        <v>0</v>
      </c>
      <c r="M4201" s="13">
        <v>0</v>
      </c>
    </row>
    <row r="4202" spans="1:13" x14ac:dyDescent="0.35">
      <c r="A4202" s="12" t="str">
        <f t="shared" si="65"/>
        <v>CONSUMO PER CAPITA (kg ó litros por individuo)Cerveza EnvasadaALTA Y MEDIA ALTA</v>
      </c>
      <c r="B4202" s="12" t="s">
        <v>120</v>
      </c>
      <c r="C4202" s="12" t="s">
        <v>178</v>
      </c>
      <c r="D4202" s="12" t="s">
        <v>17</v>
      </c>
      <c r="E4202" s="13">
        <v>14.712021848323385</v>
      </c>
      <c r="F4202" s="13">
        <v>10.201363476574022</v>
      </c>
      <c r="G4202" s="13">
        <v>12.504844027420207</v>
      </c>
      <c r="H4202" s="13">
        <v>12.117499581444104</v>
      </c>
      <c r="I4202" s="13">
        <v>0</v>
      </c>
      <c r="J4202" s="13">
        <v>0</v>
      </c>
      <c r="K4202" s="13">
        <v>0</v>
      </c>
      <c r="L4202" s="13">
        <v>0</v>
      </c>
      <c r="M4202" s="13">
        <v>0</v>
      </c>
    </row>
    <row r="4203" spans="1:13" x14ac:dyDescent="0.35">
      <c r="A4203" s="12" t="str">
        <f t="shared" si="65"/>
        <v>CONSUMO PER CAPITA (kg ó litros por individuo)Cerveza EnvasadaMEDIA</v>
      </c>
      <c r="B4203" s="12" t="s">
        <v>120</v>
      </c>
      <c r="C4203" s="12" t="s">
        <v>178</v>
      </c>
      <c r="D4203" s="12" t="s">
        <v>18</v>
      </c>
      <c r="E4203" s="13">
        <v>10.758392725994833</v>
      </c>
      <c r="F4203" s="13">
        <v>7.2348849607678574</v>
      </c>
      <c r="G4203" s="13">
        <v>8.7974294356500948</v>
      </c>
      <c r="H4203" s="13">
        <v>9.3151725758269173</v>
      </c>
      <c r="I4203" s="13">
        <v>0</v>
      </c>
      <c r="J4203" s="13">
        <v>0</v>
      </c>
      <c r="K4203" s="13">
        <v>0</v>
      </c>
      <c r="L4203" s="13">
        <v>0</v>
      </c>
      <c r="M4203" s="13">
        <v>0</v>
      </c>
    </row>
    <row r="4204" spans="1:13" x14ac:dyDescent="0.35">
      <c r="A4204" s="12" t="str">
        <f t="shared" si="65"/>
        <v>CONSUMO PER CAPITA (kg ó litros por individuo)Cerveza EnvasadaMEDIA BAJA</v>
      </c>
      <c r="B4204" s="12" t="s">
        <v>120</v>
      </c>
      <c r="C4204" s="12" t="s">
        <v>178</v>
      </c>
      <c r="D4204" s="12" t="s">
        <v>19</v>
      </c>
      <c r="E4204" s="13">
        <v>11.729166054201592</v>
      </c>
      <c r="F4204" s="13">
        <v>7.8409379926817442</v>
      </c>
      <c r="G4204" s="13">
        <v>9.0345233836415879</v>
      </c>
      <c r="H4204" s="13">
        <v>8.7019522449122029</v>
      </c>
      <c r="I4204" s="13">
        <v>0</v>
      </c>
      <c r="J4204" s="13">
        <v>0</v>
      </c>
      <c r="K4204" s="13">
        <v>0</v>
      </c>
      <c r="L4204" s="13">
        <v>0</v>
      </c>
      <c r="M4204" s="13">
        <v>0</v>
      </c>
    </row>
    <row r="4205" spans="1:13" x14ac:dyDescent="0.35">
      <c r="A4205" s="12" t="str">
        <f t="shared" si="65"/>
        <v>CONSUMO PER CAPITA (kg ó litros por individuo)Cerveza EnvasadaBAJA</v>
      </c>
      <c r="B4205" s="12" t="s">
        <v>120</v>
      </c>
      <c r="C4205" s="12" t="s">
        <v>178</v>
      </c>
      <c r="D4205" s="12" t="s">
        <v>20</v>
      </c>
      <c r="E4205" s="13">
        <v>11.540824144140009</v>
      </c>
      <c r="F4205" s="13">
        <v>9.1074790931613148</v>
      </c>
      <c r="G4205" s="13">
        <v>8.2830052343402141</v>
      </c>
      <c r="H4205" s="13">
        <v>7.1594656048208449</v>
      </c>
      <c r="I4205" s="13">
        <v>0</v>
      </c>
      <c r="J4205" s="13">
        <v>0</v>
      </c>
      <c r="K4205" s="13">
        <v>0</v>
      </c>
      <c r="L4205" s="13">
        <v>0</v>
      </c>
      <c r="M4205" s="13">
        <v>0</v>
      </c>
    </row>
    <row r="4206" spans="1:13" x14ac:dyDescent="0.35">
      <c r="A4206" s="12" t="str">
        <f t="shared" si="65"/>
        <v>CONSUMO PER CAPITA (kg ó litros por individuo)Cerveza EnvasadaHOMBRE</v>
      </c>
      <c r="B4206" s="12" t="s">
        <v>120</v>
      </c>
      <c r="C4206" s="12" t="s">
        <v>178</v>
      </c>
      <c r="D4206" s="12" t="s">
        <v>21</v>
      </c>
      <c r="E4206" s="13">
        <v>15.407024788314473</v>
      </c>
      <c r="F4206" s="13">
        <v>10.371719734248538</v>
      </c>
      <c r="G4206" s="13">
        <v>12.064308165240966</v>
      </c>
      <c r="H4206" s="13">
        <v>11.636154134522631</v>
      </c>
      <c r="I4206" s="13">
        <v>0</v>
      </c>
      <c r="J4206" s="13">
        <v>0</v>
      </c>
      <c r="K4206" s="13">
        <v>0</v>
      </c>
      <c r="L4206" s="13">
        <v>0</v>
      </c>
      <c r="M4206" s="13">
        <v>0</v>
      </c>
    </row>
    <row r="4207" spans="1:13" x14ac:dyDescent="0.35">
      <c r="A4207" s="12" t="str">
        <f t="shared" si="65"/>
        <v>CONSUMO PER CAPITA (kg ó litros por individuo)Cerveza EnvasadaMUJER</v>
      </c>
      <c r="B4207" s="12" t="s">
        <v>120</v>
      </c>
      <c r="C4207" s="12" t="s">
        <v>178</v>
      </c>
      <c r="D4207" s="12" t="s">
        <v>22</v>
      </c>
      <c r="E4207" s="13">
        <v>8.6660896220971502</v>
      </c>
      <c r="F4207" s="13">
        <v>6.4407135579381745</v>
      </c>
      <c r="G4207" s="13">
        <v>7.0856540423291507</v>
      </c>
      <c r="H4207" s="13">
        <v>7.0716433227078968</v>
      </c>
      <c r="I4207" s="13">
        <v>0</v>
      </c>
      <c r="J4207" s="13">
        <v>0</v>
      </c>
      <c r="K4207" s="13">
        <v>0</v>
      </c>
      <c r="L4207" s="13">
        <v>0</v>
      </c>
      <c r="M4207" s="13">
        <v>0</v>
      </c>
    </row>
    <row r="4208" spans="1:13" x14ac:dyDescent="0.35">
      <c r="A4208" s="12" t="str">
        <f t="shared" si="65"/>
        <v>CONSUMO PER CAPITA (kg ó litros por individuo)Cerveza SurtidorT.ESPAÑA</v>
      </c>
      <c r="B4208" s="12" t="s">
        <v>120</v>
      </c>
      <c r="C4208" s="12" t="s">
        <v>179</v>
      </c>
      <c r="D4208" s="12" t="s">
        <v>36</v>
      </c>
      <c r="E4208" s="13">
        <v>18.376778011679132</v>
      </c>
      <c r="F4208" s="13">
        <v>10.402033065076196</v>
      </c>
      <c r="G4208" s="13">
        <v>11.836539867541894</v>
      </c>
      <c r="H4208" s="13">
        <v>13.425018436866997</v>
      </c>
      <c r="I4208" s="13">
        <v>0</v>
      </c>
      <c r="J4208" s="13">
        <v>0</v>
      </c>
      <c r="K4208" s="13">
        <v>0</v>
      </c>
      <c r="L4208" s="13">
        <v>0</v>
      </c>
      <c r="M4208" s="13">
        <v>0</v>
      </c>
    </row>
    <row r="4209" spans="1:13" x14ac:dyDescent="0.35">
      <c r="A4209" s="12" t="str">
        <f t="shared" si="65"/>
        <v>CONSUMO PER CAPITA (kg ó litros por individuo)Cerveza SurtidorBCN AM</v>
      </c>
      <c r="B4209" s="12" t="s">
        <v>120</v>
      </c>
      <c r="C4209" s="12" t="s">
        <v>179</v>
      </c>
      <c r="D4209" s="12" t="s">
        <v>1</v>
      </c>
      <c r="E4209" s="13">
        <v>10.72725412743138</v>
      </c>
      <c r="F4209" s="13">
        <v>4.9534767345558386</v>
      </c>
      <c r="G4209" s="13">
        <v>6.6117710713630116</v>
      </c>
      <c r="H4209" s="13">
        <v>8.5871501872346254</v>
      </c>
      <c r="I4209" s="13">
        <v>0</v>
      </c>
      <c r="J4209" s="13">
        <v>0</v>
      </c>
      <c r="K4209" s="13">
        <v>0</v>
      </c>
      <c r="L4209" s="13">
        <v>0</v>
      </c>
      <c r="M4209" s="13">
        <v>0</v>
      </c>
    </row>
    <row r="4210" spans="1:13" x14ac:dyDescent="0.35">
      <c r="A4210" s="12" t="str">
        <f t="shared" si="65"/>
        <v>CONSUMO PER CAPITA (kg ó litros por individuo)Cerveza SurtidorREST.CAT ARAGON</v>
      </c>
      <c r="B4210" s="12" t="s">
        <v>120</v>
      </c>
      <c r="C4210" s="12" t="s">
        <v>179</v>
      </c>
      <c r="D4210" s="12" t="s">
        <v>2</v>
      </c>
      <c r="E4210" s="13">
        <v>17.312449098894827</v>
      </c>
      <c r="F4210" s="13">
        <v>9.3106795703947398</v>
      </c>
      <c r="G4210" s="13">
        <v>10.392303454338062</v>
      </c>
      <c r="H4210" s="13">
        <v>11.579941582085381</v>
      </c>
      <c r="I4210" s="13">
        <v>0</v>
      </c>
      <c r="J4210" s="13">
        <v>0</v>
      </c>
      <c r="K4210" s="13">
        <v>0</v>
      </c>
      <c r="L4210" s="13">
        <v>0</v>
      </c>
      <c r="M4210" s="13">
        <v>0</v>
      </c>
    </row>
    <row r="4211" spans="1:13" x14ac:dyDescent="0.35">
      <c r="A4211" s="12" t="str">
        <f t="shared" si="65"/>
        <v>CONSUMO PER CAPITA (kg ó litros por individuo)Cerveza SurtidorLEVANTE</v>
      </c>
      <c r="B4211" s="12" t="s">
        <v>120</v>
      </c>
      <c r="C4211" s="12" t="s">
        <v>179</v>
      </c>
      <c r="D4211" s="12" t="s">
        <v>3</v>
      </c>
      <c r="E4211" s="13">
        <v>15.919607166578823</v>
      </c>
      <c r="F4211" s="13">
        <v>8.2575709858455131</v>
      </c>
      <c r="G4211" s="13">
        <v>9.342971444439149</v>
      </c>
      <c r="H4211" s="13">
        <v>10.346709080783505</v>
      </c>
      <c r="I4211" s="13">
        <v>0</v>
      </c>
      <c r="J4211" s="13">
        <v>0</v>
      </c>
      <c r="K4211" s="13">
        <v>0</v>
      </c>
      <c r="L4211" s="13">
        <v>0</v>
      </c>
      <c r="M4211" s="13">
        <v>0</v>
      </c>
    </row>
    <row r="4212" spans="1:13" x14ac:dyDescent="0.35">
      <c r="A4212" s="12" t="str">
        <f t="shared" si="65"/>
        <v>CONSUMO PER CAPITA (kg ó litros por individuo)Cerveza SurtidorANDALUCIA</v>
      </c>
      <c r="B4212" s="12" t="s">
        <v>120</v>
      </c>
      <c r="C4212" s="12" t="s">
        <v>179</v>
      </c>
      <c r="D4212" s="12" t="s">
        <v>4</v>
      </c>
      <c r="E4212" s="13">
        <v>23.437938496869311</v>
      </c>
      <c r="F4212" s="13">
        <v>14.278962975703053</v>
      </c>
      <c r="G4212" s="13">
        <v>16.545762813019799</v>
      </c>
      <c r="H4212" s="13">
        <v>18.530850820727132</v>
      </c>
      <c r="I4212" s="13">
        <v>0</v>
      </c>
      <c r="J4212" s="13">
        <v>0</v>
      </c>
      <c r="K4212" s="13">
        <v>0</v>
      </c>
      <c r="L4212" s="13">
        <v>0</v>
      </c>
      <c r="M4212" s="13">
        <v>0</v>
      </c>
    </row>
    <row r="4213" spans="1:13" x14ac:dyDescent="0.35">
      <c r="A4213" s="12" t="str">
        <f t="shared" si="65"/>
        <v>CONSUMO PER CAPITA (kg ó litros por individuo)Cerveza SurtidorMDD AM</v>
      </c>
      <c r="B4213" s="12" t="s">
        <v>120</v>
      </c>
      <c r="C4213" s="12" t="s">
        <v>179</v>
      </c>
      <c r="D4213" s="12" t="s">
        <v>5</v>
      </c>
      <c r="E4213" s="13">
        <v>21.06422263185722</v>
      </c>
      <c r="F4213" s="13">
        <v>12.676580691088438</v>
      </c>
      <c r="G4213" s="13">
        <v>14.24705021929657</v>
      </c>
      <c r="H4213" s="13">
        <v>15.930698891006415</v>
      </c>
      <c r="I4213" s="13">
        <v>0</v>
      </c>
      <c r="J4213" s="13">
        <v>0</v>
      </c>
      <c r="K4213" s="13">
        <v>0</v>
      </c>
      <c r="L4213" s="13">
        <v>0</v>
      </c>
      <c r="M4213" s="13">
        <v>0</v>
      </c>
    </row>
    <row r="4214" spans="1:13" x14ac:dyDescent="0.35">
      <c r="A4214" s="12" t="str">
        <f t="shared" si="65"/>
        <v>CONSUMO PER CAPITA (kg ó litros por individuo)Cerveza SurtidorRTO CENTRO</v>
      </c>
      <c r="B4214" s="12" t="s">
        <v>120</v>
      </c>
      <c r="C4214" s="12" t="s">
        <v>179</v>
      </c>
      <c r="D4214" s="12" t="s">
        <v>6</v>
      </c>
      <c r="E4214" s="13">
        <v>19.897021999804487</v>
      </c>
      <c r="F4214" s="13">
        <v>10.13379255209659</v>
      </c>
      <c r="G4214" s="13">
        <v>9.6954657786463532</v>
      </c>
      <c r="H4214" s="13">
        <v>10.875815069906638</v>
      </c>
      <c r="I4214" s="13">
        <v>0</v>
      </c>
      <c r="J4214" s="13">
        <v>0</v>
      </c>
      <c r="K4214" s="13">
        <v>0</v>
      </c>
      <c r="L4214" s="13">
        <v>0</v>
      </c>
      <c r="M4214" s="13">
        <v>0</v>
      </c>
    </row>
    <row r="4215" spans="1:13" x14ac:dyDescent="0.35">
      <c r="A4215" s="12" t="str">
        <f t="shared" si="65"/>
        <v>CONSUMO PER CAPITA (kg ó litros por individuo)Cerveza SurtidorNORTE-CENTRO</v>
      </c>
      <c r="B4215" s="12" t="s">
        <v>120</v>
      </c>
      <c r="C4215" s="12" t="s">
        <v>179</v>
      </c>
      <c r="D4215" s="12" t="s">
        <v>7</v>
      </c>
      <c r="E4215" s="13">
        <v>20.364359587721736</v>
      </c>
      <c r="F4215" s="13">
        <v>11.454173795071991</v>
      </c>
      <c r="G4215" s="13">
        <v>13.593392380818035</v>
      </c>
      <c r="H4215" s="13">
        <v>16.281963369974974</v>
      </c>
      <c r="I4215" s="13">
        <v>0</v>
      </c>
      <c r="J4215" s="13">
        <v>0</v>
      </c>
      <c r="K4215" s="13">
        <v>0</v>
      </c>
      <c r="L4215" s="13">
        <v>0</v>
      </c>
      <c r="M4215" s="13">
        <v>0</v>
      </c>
    </row>
    <row r="4216" spans="1:13" x14ac:dyDescent="0.35">
      <c r="A4216" s="12" t="str">
        <f t="shared" si="65"/>
        <v>CONSUMO PER CAPITA (kg ó litros por individuo)Cerveza SurtidorNOROESTE</v>
      </c>
      <c r="B4216" s="12" t="s">
        <v>120</v>
      </c>
      <c r="C4216" s="12" t="s">
        <v>179</v>
      </c>
      <c r="D4216" s="12" t="s">
        <v>8</v>
      </c>
      <c r="E4216" s="13">
        <v>12.992387172521585</v>
      </c>
      <c r="F4216" s="13">
        <v>8.2978945780579316</v>
      </c>
      <c r="G4216" s="13">
        <v>9.7380971357163588</v>
      </c>
      <c r="H4216" s="13">
        <v>10.807899379496559</v>
      </c>
      <c r="I4216" s="13">
        <v>0</v>
      </c>
      <c r="J4216" s="13">
        <v>0</v>
      </c>
      <c r="K4216" s="13">
        <v>0</v>
      </c>
      <c r="L4216" s="13">
        <v>0</v>
      </c>
      <c r="M4216" s="13">
        <v>0</v>
      </c>
    </row>
    <row r="4217" spans="1:13" x14ac:dyDescent="0.35">
      <c r="A4217" s="12" t="str">
        <f t="shared" si="65"/>
        <v>CONSUMO PER CAPITA (kg ó litros por individuo)Cerveza Surtidor&lt;2MIL</v>
      </c>
      <c r="B4217" s="12" t="s">
        <v>120</v>
      </c>
      <c r="C4217" s="12" t="s">
        <v>179</v>
      </c>
      <c r="D4217" s="12" t="s">
        <v>9</v>
      </c>
      <c r="E4217" s="13">
        <v>16.018146071467093</v>
      </c>
      <c r="F4217" s="13">
        <v>7.4940717606264764</v>
      </c>
      <c r="G4217" s="13">
        <v>7.9380107415443968</v>
      </c>
      <c r="H4217" s="13">
        <v>10.690151262987451</v>
      </c>
      <c r="I4217" s="13">
        <v>0</v>
      </c>
      <c r="J4217" s="13">
        <v>0</v>
      </c>
      <c r="K4217" s="13">
        <v>0</v>
      </c>
      <c r="L4217" s="13">
        <v>0</v>
      </c>
      <c r="M4217" s="13">
        <v>0</v>
      </c>
    </row>
    <row r="4218" spans="1:13" x14ac:dyDescent="0.35">
      <c r="A4218" s="12" t="str">
        <f t="shared" si="65"/>
        <v>CONSUMO PER CAPITA (kg ó litros por individuo)Cerveza Surtidor2-5MIL</v>
      </c>
      <c r="B4218" s="12" t="s">
        <v>120</v>
      </c>
      <c r="C4218" s="12" t="s">
        <v>179</v>
      </c>
      <c r="D4218" s="12" t="s">
        <v>10</v>
      </c>
      <c r="E4218" s="13">
        <v>10.06394809515602</v>
      </c>
      <c r="F4218" s="13">
        <v>5.4783344920196404</v>
      </c>
      <c r="G4218" s="13">
        <v>6.5098893568650658</v>
      </c>
      <c r="H4218" s="13">
        <v>7.462570286184814</v>
      </c>
      <c r="I4218" s="13">
        <v>0</v>
      </c>
      <c r="J4218" s="13">
        <v>0</v>
      </c>
      <c r="K4218" s="13">
        <v>0</v>
      </c>
      <c r="L4218" s="13">
        <v>0</v>
      </c>
      <c r="M4218" s="13">
        <v>0</v>
      </c>
    </row>
    <row r="4219" spans="1:13" x14ac:dyDescent="0.35">
      <c r="A4219" s="12" t="str">
        <f t="shared" si="65"/>
        <v>CONSUMO PER CAPITA (kg ó litros por individuo)Cerveza Surtidor5-10MIL</v>
      </c>
      <c r="B4219" s="12" t="s">
        <v>120</v>
      </c>
      <c r="C4219" s="12" t="s">
        <v>179</v>
      </c>
      <c r="D4219" s="12" t="s">
        <v>11</v>
      </c>
      <c r="E4219" s="13">
        <v>13.069066027759963</v>
      </c>
      <c r="F4219" s="13">
        <v>7.8612887842133921</v>
      </c>
      <c r="G4219" s="13">
        <v>11.814330291781305</v>
      </c>
      <c r="H4219" s="13">
        <v>12.612129099761336</v>
      </c>
      <c r="I4219" s="13">
        <v>0</v>
      </c>
      <c r="J4219" s="13">
        <v>0</v>
      </c>
      <c r="K4219" s="13">
        <v>0</v>
      </c>
      <c r="L4219" s="13">
        <v>0</v>
      </c>
      <c r="M4219" s="13">
        <v>0</v>
      </c>
    </row>
    <row r="4220" spans="1:13" x14ac:dyDescent="0.35">
      <c r="A4220" s="12" t="str">
        <f t="shared" si="65"/>
        <v>CONSUMO PER CAPITA (kg ó litros por individuo)Cerveza Surtidor10-30MIL</v>
      </c>
      <c r="B4220" s="12" t="s">
        <v>120</v>
      </c>
      <c r="C4220" s="12" t="s">
        <v>179</v>
      </c>
      <c r="D4220" s="12" t="s">
        <v>12</v>
      </c>
      <c r="E4220" s="13">
        <v>15.518625195172445</v>
      </c>
      <c r="F4220" s="13">
        <v>9.6534514650468957</v>
      </c>
      <c r="G4220" s="13">
        <v>10.636146278515358</v>
      </c>
      <c r="H4220" s="13">
        <v>12.965159709490102</v>
      </c>
      <c r="I4220" s="13">
        <v>0</v>
      </c>
      <c r="J4220" s="13">
        <v>0</v>
      </c>
      <c r="K4220" s="13">
        <v>0</v>
      </c>
      <c r="L4220" s="13">
        <v>0</v>
      </c>
      <c r="M4220" s="13">
        <v>0</v>
      </c>
    </row>
    <row r="4221" spans="1:13" x14ac:dyDescent="0.35">
      <c r="A4221" s="12" t="str">
        <f t="shared" si="65"/>
        <v>CONSUMO PER CAPITA (kg ó litros por individuo)Cerveza Surtidor30-100MIL</v>
      </c>
      <c r="B4221" s="12" t="s">
        <v>120</v>
      </c>
      <c r="C4221" s="12" t="s">
        <v>179</v>
      </c>
      <c r="D4221" s="12" t="s">
        <v>13</v>
      </c>
      <c r="E4221" s="13">
        <v>18.82530080364479</v>
      </c>
      <c r="F4221" s="13">
        <v>10.51902024169476</v>
      </c>
      <c r="G4221" s="13">
        <v>10.477138089327005</v>
      </c>
      <c r="H4221" s="13">
        <v>12.312614888222733</v>
      </c>
      <c r="I4221" s="13">
        <v>0</v>
      </c>
      <c r="J4221" s="13">
        <v>0</v>
      </c>
      <c r="K4221" s="13">
        <v>0</v>
      </c>
      <c r="L4221" s="13">
        <v>0</v>
      </c>
      <c r="M4221" s="13">
        <v>0</v>
      </c>
    </row>
    <row r="4222" spans="1:13" x14ac:dyDescent="0.35">
      <c r="A4222" s="12" t="str">
        <f t="shared" si="65"/>
        <v>CONSUMO PER CAPITA (kg ó litros por individuo)Cerveza Surtidor100-200MIL</v>
      </c>
      <c r="B4222" s="12" t="s">
        <v>120</v>
      </c>
      <c r="C4222" s="12" t="s">
        <v>179</v>
      </c>
      <c r="D4222" s="12" t="s">
        <v>14</v>
      </c>
      <c r="E4222" s="13">
        <v>23.786292692469086</v>
      </c>
      <c r="F4222" s="13">
        <v>12.408607007152607</v>
      </c>
      <c r="G4222" s="13">
        <v>13.681976737421381</v>
      </c>
      <c r="H4222" s="13">
        <v>14.530455365972447</v>
      </c>
      <c r="I4222" s="13">
        <v>0</v>
      </c>
      <c r="J4222" s="13">
        <v>0</v>
      </c>
      <c r="K4222" s="13">
        <v>0</v>
      </c>
      <c r="L4222" s="13">
        <v>0</v>
      </c>
      <c r="M4222" s="13">
        <v>0</v>
      </c>
    </row>
    <row r="4223" spans="1:13" x14ac:dyDescent="0.35">
      <c r="A4223" s="12" t="str">
        <f t="shared" si="65"/>
        <v>CONSUMO PER CAPITA (kg ó litros por individuo)Cerveza Surtidor200-500MIL</v>
      </c>
      <c r="B4223" s="12" t="s">
        <v>120</v>
      </c>
      <c r="C4223" s="12" t="s">
        <v>179</v>
      </c>
      <c r="D4223" s="12" t="s">
        <v>15</v>
      </c>
      <c r="E4223" s="13">
        <v>20.013612453229079</v>
      </c>
      <c r="F4223" s="13">
        <v>10.586709163753484</v>
      </c>
      <c r="G4223" s="13">
        <v>12.799278459602634</v>
      </c>
      <c r="H4223" s="13">
        <v>14.580366358754835</v>
      </c>
      <c r="I4223" s="13">
        <v>0</v>
      </c>
      <c r="J4223" s="13">
        <v>0</v>
      </c>
      <c r="K4223" s="13">
        <v>0</v>
      </c>
      <c r="L4223" s="13">
        <v>0</v>
      </c>
      <c r="M4223" s="13">
        <v>0</v>
      </c>
    </row>
    <row r="4224" spans="1:13" x14ac:dyDescent="0.35">
      <c r="A4224" s="12" t="str">
        <f t="shared" si="65"/>
        <v>CONSUMO PER CAPITA (kg ó litros por individuo)Cerveza Surtidor&gt;500MIL</v>
      </c>
      <c r="B4224" s="12" t="s">
        <v>120</v>
      </c>
      <c r="C4224" s="12" t="s">
        <v>179</v>
      </c>
      <c r="D4224" s="12" t="s">
        <v>16</v>
      </c>
      <c r="E4224" s="13">
        <v>23.061085681691097</v>
      </c>
      <c r="F4224" s="13">
        <v>13.857406709642335</v>
      </c>
      <c r="G4224" s="13">
        <v>16.335426239438689</v>
      </c>
      <c r="H4224" s="13">
        <v>17.382644115636293</v>
      </c>
      <c r="I4224" s="13">
        <v>0</v>
      </c>
      <c r="J4224" s="13">
        <v>0</v>
      </c>
      <c r="K4224" s="13">
        <v>0</v>
      </c>
      <c r="L4224" s="13">
        <v>0</v>
      </c>
      <c r="M4224" s="13">
        <v>0</v>
      </c>
    </row>
    <row r="4225" spans="1:13" x14ac:dyDescent="0.35">
      <c r="A4225" s="12" t="str">
        <f t="shared" si="65"/>
        <v>CONSUMO PER CAPITA (kg ó litros por individuo)Cerveza SurtidorDE 15 A 19 AÑOS</v>
      </c>
      <c r="B4225" s="12" t="s">
        <v>120</v>
      </c>
      <c r="C4225" s="12" t="s">
        <v>179</v>
      </c>
      <c r="D4225" s="12" t="s">
        <v>39</v>
      </c>
      <c r="E4225" s="13">
        <v>1.1047860077724496</v>
      </c>
      <c r="F4225" s="13">
        <v>1.061471937203851</v>
      </c>
      <c r="G4225" s="13">
        <v>1.6567381745917389</v>
      </c>
      <c r="H4225" s="13">
        <v>1.1678813599676623</v>
      </c>
      <c r="I4225" s="13">
        <v>0</v>
      </c>
      <c r="J4225" s="13">
        <v>0</v>
      </c>
      <c r="K4225" s="13">
        <v>0</v>
      </c>
      <c r="L4225" s="13">
        <v>0</v>
      </c>
      <c r="M4225" s="13">
        <v>0</v>
      </c>
    </row>
    <row r="4226" spans="1:13" x14ac:dyDescent="0.35">
      <c r="A4226" s="12" t="str">
        <f t="shared" si="65"/>
        <v>CONSUMO PER CAPITA (kg ó litros por individuo)Cerveza SurtidorDE 20 A 24 AÑOS</v>
      </c>
      <c r="B4226" s="12" t="s">
        <v>120</v>
      </c>
      <c r="C4226" s="12" t="s">
        <v>179</v>
      </c>
      <c r="D4226" s="12" t="s">
        <v>40</v>
      </c>
      <c r="E4226" s="13">
        <v>7.0057693336792601</v>
      </c>
      <c r="F4226" s="13">
        <v>4.9912333490972376</v>
      </c>
      <c r="G4226" s="13">
        <v>4.1655692970545815</v>
      </c>
      <c r="H4226" s="13">
        <v>3.5736088295511381</v>
      </c>
      <c r="I4226" s="13">
        <v>0</v>
      </c>
      <c r="J4226" s="13">
        <v>0</v>
      </c>
      <c r="K4226" s="13">
        <v>0</v>
      </c>
      <c r="L4226" s="13">
        <v>0</v>
      </c>
      <c r="M4226" s="13">
        <v>0</v>
      </c>
    </row>
    <row r="4227" spans="1:13" x14ac:dyDescent="0.35">
      <c r="A4227" s="12" t="str">
        <f t="shared" si="65"/>
        <v>CONSUMO PER CAPITA (kg ó litros por individuo)Cerveza SurtidorDE 25 A 34 AÑOS</v>
      </c>
      <c r="B4227" s="12" t="s">
        <v>120</v>
      </c>
      <c r="C4227" s="12" t="s">
        <v>179</v>
      </c>
      <c r="D4227" s="12" t="s">
        <v>41</v>
      </c>
      <c r="E4227" s="13">
        <v>9.209799881149717</v>
      </c>
      <c r="F4227" s="13">
        <v>5.7692954090283397</v>
      </c>
      <c r="G4227" s="13">
        <v>6.5146659609400981</v>
      </c>
      <c r="H4227" s="13">
        <v>6.3316226673302909</v>
      </c>
      <c r="I4227" s="13">
        <v>0</v>
      </c>
      <c r="J4227" s="13">
        <v>0</v>
      </c>
      <c r="K4227" s="13">
        <v>0</v>
      </c>
      <c r="L4227" s="13">
        <v>0</v>
      </c>
      <c r="M4227" s="13">
        <v>0</v>
      </c>
    </row>
    <row r="4228" spans="1:13" x14ac:dyDescent="0.35">
      <c r="A4228" s="12" t="str">
        <f t="shared" ref="A4228:A4291" si="66">B4228&amp;C4228&amp;D4228</f>
        <v>CONSUMO PER CAPITA (kg ó litros por individuo)Cerveza SurtidorDE 35 A 49 AÑOS</v>
      </c>
      <c r="B4228" s="12" t="s">
        <v>120</v>
      </c>
      <c r="C4228" s="12" t="s">
        <v>179</v>
      </c>
      <c r="D4228" s="12" t="s">
        <v>42</v>
      </c>
      <c r="E4228" s="13">
        <v>15.168127822314446</v>
      </c>
      <c r="F4228" s="13">
        <v>7.6798278576384487</v>
      </c>
      <c r="G4228" s="13">
        <v>8.5523304743845809</v>
      </c>
      <c r="H4228" s="13">
        <v>9.5274413605587416</v>
      </c>
      <c r="I4228" s="13">
        <v>0</v>
      </c>
      <c r="J4228" s="13">
        <v>0</v>
      </c>
      <c r="K4228" s="13">
        <v>0</v>
      </c>
      <c r="L4228" s="13">
        <v>0</v>
      </c>
      <c r="M4228" s="13">
        <v>0</v>
      </c>
    </row>
    <row r="4229" spans="1:13" x14ac:dyDescent="0.35">
      <c r="A4229" s="12" t="str">
        <f t="shared" si="66"/>
        <v>CONSUMO PER CAPITA (kg ó litros por individuo)Cerveza SurtidorDE 50 A 59 AÑOS</v>
      </c>
      <c r="B4229" s="12" t="s">
        <v>120</v>
      </c>
      <c r="C4229" s="12" t="s">
        <v>179</v>
      </c>
      <c r="D4229" s="12" t="s">
        <v>43</v>
      </c>
      <c r="E4229" s="13">
        <v>24.62114264690462</v>
      </c>
      <c r="F4229" s="13">
        <v>13.343686934017061</v>
      </c>
      <c r="G4229" s="13">
        <v>15.753927926720941</v>
      </c>
      <c r="H4229" s="13">
        <v>16.686900794840252</v>
      </c>
      <c r="I4229" s="13">
        <v>0</v>
      </c>
      <c r="J4229" s="13">
        <v>0</v>
      </c>
      <c r="K4229" s="13">
        <v>0</v>
      </c>
      <c r="L4229" s="13">
        <v>0</v>
      </c>
      <c r="M4229" s="13">
        <v>0</v>
      </c>
    </row>
    <row r="4230" spans="1:13" x14ac:dyDescent="0.35">
      <c r="A4230" s="12" t="str">
        <f t="shared" si="66"/>
        <v>CONSUMO PER CAPITA (kg ó litros por individuo)Cerveza SurtidorDE 60 A 75 AÑOS</v>
      </c>
      <c r="B4230" s="12" t="s">
        <v>120</v>
      </c>
      <c r="C4230" s="12" t="s">
        <v>179</v>
      </c>
      <c r="D4230" s="12" t="s">
        <v>44</v>
      </c>
      <c r="E4230" s="13">
        <v>31.99513719090541</v>
      </c>
      <c r="F4230" s="13">
        <v>18.930131535981975</v>
      </c>
      <c r="G4230" s="13">
        <v>21.480908414764411</v>
      </c>
      <c r="H4230" s="13">
        <v>26.513388322093743</v>
      </c>
      <c r="I4230" s="13">
        <v>0</v>
      </c>
      <c r="J4230" s="13">
        <v>0</v>
      </c>
      <c r="K4230" s="13">
        <v>0</v>
      </c>
      <c r="L4230" s="13">
        <v>0</v>
      </c>
      <c r="M4230" s="13">
        <v>0</v>
      </c>
    </row>
    <row r="4231" spans="1:13" x14ac:dyDescent="0.35">
      <c r="A4231" s="12" t="str">
        <f t="shared" si="66"/>
        <v>CONSUMO PER CAPITA (kg ó litros por individuo)Cerveza SurtidorALTA Y MEDIA ALTA</v>
      </c>
      <c r="B4231" s="12" t="s">
        <v>120</v>
      </c>
      <c r="C4231" s="12" t="s">
        <v>179</v>
      </c>
      <c r="D4231" s="12" t="s">
        <v>17</v>
      </c>
      <c r="E4231" s="13">
        <v>25.381991946322064</v>
      </c>
      <c r="F4231" s="13">
        <v>14.051667070278523</v>
      </c>
      <c r="G4231" s="13">
        <v>17.212034083382107</v>
      </c>
      <c r="H4231" s="13">
        <v>18.94933683287001</v>
      </c>
      <c r="I4231" s="13">
        <v>0</v>
      </c>
      <c r="J4231" s="13">
        <v>0</v>
      </c>
      <c r="K4231" s="13">
        <v>0</v>
      </c>
      <c r="L4231" s="13">
        <v>0</v>
      </c>
      <c r="M4231" s="13">
        <v>0</v>
      </c>
    </row>
    <row r="4232" spans="1:13" x14ac:dyDescent="0.35">
      <c r="A4232" s="12" t="str">
        <f t="shared" si="66"/>
        <v>CONSUMO PER CAPITA (kg ó litros por individuo)Cerveza SurtidorMEDIA</v>
      </c>
      <c r="B4232" s="12" t="s">
        <v>120</v>
      </c>
      <c r="C4232" s="12" t="s">
        <v>179</v>
      </c>
      <c r="D4232" s="12" t="s">
        <v>18</v>
      </c>
      <c r="E4232" s="13">
        <v>18.069846044940288</v>
      </c>
      <c r="F4232" s="13">
        <v>10.096454153371132</v>
      </c>
      <c r="G4232" s="13">
        <v>12.306201038213288</v>
      </c>
      <c r="H4232" s="13">
        <v>13.925161268411287</v>
      </c>
      <c r="I4232" s="13">
        <v>0</v>
      </c>
      <c r="J4232" s="13">
        <v>0</v>
      </c>
      <c r="K4232" s="13">
        <v>0</v>
      </c>
      <c r="L4232" s="13">
        <v>0</v>
      </c>
      <c r="M4232" s="13">
        <v>0</v>
      </c>
    </row>
    <row r="4233" spans="1:13" x14ac:dyDescent="0.35">
      <c r="A4233" s="12" t="str">
        <f t="shared" si="66"/>
        <v>CONSUMO PER CAPITA (kg ó litros por individuo)Cerveza SurtidorMEDIA BAJA</v>
      </c>
      <c r="B4233" s="12" t="s">
        <v>120</v>
      </c>
      <c r="C4233" s="12" t="s">
        <v>179</v>
      </c>
      <c r="D4233" s="12" t="s">
        <v>19</v>
      </c>
      <c r="E4233" s="13">
        <v>17.074208662237261</v>
      </c>
      <c r="F4233" s="13">
        <v>9.1378295660749043</v>
      </c>
      <c r="G4233" s="13">
        <v>9.5157351909429764</v>
      </c>
      <c r="H4233" s="13">
        <v>11.178724421382388</v>
      </c>
      <c r="I4233" s="13">
        <v>0</v>
      </c>
      <c r="J4233" s="13">
        <v>0</v>
      </c>
      <c r="K4233" s="13">
        <v>0</v>
      </c>
      <c r="L4233" s="13">
        <v>0</v>
      </c>
      <c r="M4233" s="13">
        <v>0</v>
      </c>
    </row>
    <row r="4234" spans="1:13" x14ac:dyDescent="0.35">
      <c r="A4234" s="12" t="str">
        <f t="shared" si="66"/>
        <v>CONSUMO PER CAPITA (kg ó litros por individuo)Cerveza SurtidorBAJA</v>
      </c>
      <c r="B4234" s="12" t="s">
        <v>120</v>
      </c>
      <c r="C4234" s="12" t="s">
        <v>179</v>
      </c>
      <c r="D4234" s="12" t="s">
        <v>20</v>
      </c>
      <c r="E4234" s="13">
        <v>12.874723572782738</v>
      </c>
      <c r="F4234" s="13">
        <v>8.6001471961863132</v>
      </c>
      <c r="G4234" s="13">
        <v>8.2154850710461691</v>
      </c>
      <c r="H4234" s="13">
        <v>9.5030258697988579</v>
      </c>
      <c r="I4234" s="13">
        <v>0</v>
      </c>
      <c r="J4234" s="13">
        <v>0</v>
      </c>
      <c r="K4234" s="13">
        <v>0</v>
      </c>
      <c r="L4234" s="13">
        <v>0</v>
      </c>
      <c r="M4234" s="13">
        <v>0</v>
      </c>
    </row>
    <row r="4235" spans="1:13" x14ac:dyDescent="0.35">
      <c r="A4235" s="12" t="str">
        <f t="shared" si="66"/>
        <v>CONSUMO PER CAPITA (kg ó litros por individuo)Cerveza SurtidorHOMBRE</v>
      </c>
      <c r="B4235" s="12" t="s">
        <v>120</v>
      </c>
      <c r="C4235" s="12" t="s">
        <v>179</v>
      </c>
      <c r="D4235" s="12" t="s">
        <v>21</v>
      </c>
      <c r="E4235" s="13">
        <v>22.15568640026315</v>
      </c>
      <c r="F4235" s="13">
        <v>13.109892194672012</v>
      </c>
      <c r="G4235" s="13">
        <v>14.522543956190425</v>
      </c>
      <c r="H4235" s="13">
        <v>16.316355585027228</v>
      </c>
      <c r="I4235" s="13">
        <v>0</v>
      </c>
      <c r="J4235" s="13">
        <v>0</v>
      </c>
      <c r="K4235" s="13">
        <v>0</v>
      </c>
      <c r="L4235" s="13">
        <v>0</v>
      </c>
      <c r="M4235" s="13">
        <v>0</v>
      </c>
    </row>
    <row r="4236" spans="1:13" x14ac:dyDescent="0.35">
      <c r="A4236" s="12" t="str">
        <f t="shared" si="66"/>
        <v>CONSUMO PER CAPITA (kg ó litros por individuo)Cerveza SurtidorMUJER</v>
      </c>
      <c r="B4236" s="12" t="s">
        <v>120</v>
      </c>
      <c r="C4236" s="12" t="s">
        <v>179</v>
      </c>
      <c r="D4236" s="12" t="s">
        <v>22</v>
      </c>
      <c r="E4236" s="13">
        <v>14.654520930998299</v>
      </c>
      <c r="F4236" s="13">
        <v>7.7392743381601585</v>
      </c>
      <c r="G4236" s="13">
        <v>9.1910385404215962</v>
      </c>
      <c r="H4236" s="13">
        <v>10.574990787996823</v>
      </c>
      <c r="I4236" s="13">
        <v>0</v>
      </c>
      <c r="J4236" s="13">
        <v>0</v>
      </c>
      <c r="K4236" s="13">
        <v>0</v>
      </c>
      <c r="L4236" s="13">
        <v>0</v>
      </c>
      <c r="M4236" s="13">
        <v>0</v>
      </c>
    </row>
    <row r="4237" spans="1:13" x14ac:dyDescent="0.35">
      <c r="A4237" s="12" t="str">
        <f t="shared" si="66"/>
        <v>CONSUMO PER CAPITA (kg ó litros por individuo)Otras CervezasT.ESPAÑA</v>
      </c>
      <c r="B4237" s="12" t="s">
        <v>120</v>
      </c>
      <c r="C4237" s="12" t="s">
        <v>147</v>
      </c>
      <c r="D4237" s="12" t="s">
        <v>36</v>
      </c>
      <c r="E4237" s="13">
        <v>5.5847104329424947E-2</v>
      </c>
      <c r="F4237" s="13">
        <v>1.4915648346514465E-2</v>
      </c>
      <c r="G4237" s="13">
        <v>2.3052672743680832E-2</v>
      </c>
      <c r="H4237" s="13">
        <v>3.5755754479427318E-2</v>
      </c>
      <c r="I4237" s="13">
        <v>0</v>
      </c>
      <c r="J4237" s="13">
        <v>0</v>
      </c>
      <c r="K4237" s="13">
        <v>0</v>
      </c>
      <c r="L4237" s="13">
        <v>0</v>
      </c>
      <c r="M4237" s="13">
        <v>0</v>
      </c>
    </row>
    <row r="4238" spans="1:13" x14ac:dyDescent="0.35">
      <c r="A4238" s="12" t="str">
        <f t="shared" si="66"/>
        <v>CONSUMO PER CAPITA (kg ó litros por individuo)Otras CervezasBCN AM</v>
      </c>
      <c r="B4238" s="12" t="s">
        <v>120</v>
      </c>
      <c r="C4238" s="12" t="s">
        <v>147</v>
      </c>
      <c r="D4238" s="12" t="s">
        <v>1</v>
      </c>
      <c r="E4238" s="13">
        <v>1.3965996824734742E-2</v>
      </c>
      <c r="F4238" s="13" t="s">
        <v>212</v>
      </c>
      <c r="G4238" s="13">
        <v>3.5436236375613358E-3</v>
      </c>
      <c r="H4238" s="13">
        <v>5.7588013875926837E-3</v>
      </c>
      <c r="I4238" s="13">
        <v>0</v>
      </c>
      <c r="J4238" s="13">
        <v>0</v>
      </c>
      <c r="K4238" s="13">
        <v>0</v>
      </c>
      <c r="L4238" s="13">
        <v>0</v>
      </c>
      <c r="M4238" s="13">
        <v>0</v>
      </c>
    </row>
    <row r="4239" spans="1:13" x14ac:dyDescent="0.35">
      <c r="A4239" s="12" t="str">
        <f t="shared" si="66"/>
        <v>CONSUMO PER CAPITA (kg ó litros por individuo)Otras CervezasREST.CAT ARAGON</v>
      </c>
      <c r="B4239" s="12" t="s">
        <v>120</v>
      </c>
      <c r="C4239" s="12" t="s">
        <v>147</v>
      </c>
      <c r="D4239" s="12" t="s">
        <v>2</v>
      </c>
      <c r="E4239" s="13">
        <v>5.6656554167184965E-2</v>
      </c>
      <c r="F4239" s="13">
        <v>9.3389389221823441E-3</v>
      </c>
      <c r="G4239" s="13">
        <v>9.2186806023170798E-3</v>
      </c>
      <c r="H4239" s="13">
        <v>1.0497639352560425E-2</v>
      </c>
      <c r="I4239" s="13">
        <v>0</v>
      </c>
      <c r="J4239" s="13">
        <v>0</v>
      </c>
      <c r="K4239" s="13">
        <v>0</v>
      </c>
      <c r="L4239" s="13">
        <v>0</v>
      </c>
      <c r="M4239" s="13">
        <v>0</v>
      </c>
    </row>
    <row r="4240" spans="1:13" x14ac:dyDescent="0.35">
      <c r="A4240" s="12" t="str">
        <f t="shared" si="66"/>
        <v>CONSUMO PER CAPITA (kg ó litros por individuo)Otras CervezasLEVANTE</v>
      </c>
      <c r="B4240" s="12" t="s">
        <v>120</v>
      </c>
      <c r="C4240" s="12" t="s">
        <v>147</v>
      </c>
      <c r="D4240" s="12" t="s">
        <v>3</v>
      </c>
      <c r="E4240" s="13">
        <v>2.587598809536763E-2</v>
      </c>
      <c r="F4240" s="13">
        <v>6.5837772277100399E-3</v>
      </c>
      <c r="G4240" s="13">
        <v>3.9076262183626108E-2</v>
      </c>
      <c r="H4240" s="13">
        <v>1.6175968982209472E-2</v>
      </c>
      <c r="I4240" s="13">
        <v>0</v>
      </c>
      <c r="J4240" s="13">
        <v>0</v>
      </c>
      <c r="K4240" s="13">
        <v>0</v>
      </c>
      <c r="L4240" s="13">
        <v>0</v>
      </c>
      <c r="M4240" s="13">
        <v>0</v>
      </c>
    </row>
    <row r="4241" spans="1:13" x14ac:dyDescent="0.35">
      <c r="A4241" s="12" t="str">
        <f t="shared" si="66"/>
        <v>CONSUMO PER CAPITA (kg ó litros por individuo)Otras CervezasANDALUCIA</v>
      </c>
      <c r="B4241" s="12" t="s">
        <v>120</v>
      </c>
      <c r="C4241" s="12" t="s">
        <v>147</v>
      </c>
      <c r="D4241" s="12" t="s">
        <v>4</v>
      </c>
      <c r="E4241" s="13">
        <v>3.1518322719236637E-2</v>
      </c>
      <c r="F4241" s="13">
        <v>8.5719669558184941E-3</v>
      </c>
      <c r="G4241" s="13">
        <v>9.0797301670286438E-3</v>
      </c>
      <c r="H4241" s="13">
        <v>5.569857455803482E-2</v>
      </c>
      <c r="I4241" s="13">
        <v>0</v>
      </c>
      <c r="J4241" s="13">
        <v>0</v>
      </c>
      <c r="K4241" s="13">
        <v>0</v>
      </c>
      <c r="L4241" s="13">
        <v>0</v>
      </c>
      <c r="M4241" s="13">
        <v>0</v>
      </c>
    </row>
    <row r="4242" spans="1:13" x14ac:dyDescent="0.35">
      <c r="A4242" s="12" t="str">
        <f t="shared" si="66"/>
        <v>CONSUMO PER CAPITA (kg ó litros por individuo)Otras CervezasMDD AM</v>
      </c>
      <c r="B4242" s="12" t="s">
        <v>120</v>
      </c>
      <c r="C4242" s="12" t="s">
        <v>147</v>
      </c>
      <c r="D4242" s="12" t="s">
        <v>5</v>
      </c>
      <c r="E4242" s="13">
        <v>1.264740043750771E-2</v>
      </c>
      <c r="F4242" s="13">
        <v>2.4310835684805104E-2</v>
      </c>
      <c r="G4242" s="13">
        <v>2.2008391964761367E-2</v>
      </c>
      <c r="H4242" s="13">
        <v>3.2678340976129233E-2</v>
      </c>
      <c r="I4242" s="13">
        <v>0</v>
      </c>
      <c r="J4242" s="13">
        <v>0</v>
      </c>
      <c r="K4242" s="13">
        <v>0</v>
      </c>
      <c r="L4242" s="13">
        <v>0</v>
      </c>
      <c r="M4242" s="13">
        <v>0</v>
      </c>
    </row>
    <row r="4243" spans="1:13" x14ac:dyDescent="0.35">
      <c r="A4243" s="12" t="str">
        <f t="shared" si="66"/>
        <v>CONSUMO PER CAPITA (kg ó litros por individuo)Otras CervezasRTO CENTRO</v>
      </c>
      <c r="B4243" s="12" t="s">
        <v>120</v>
      </c>
      <c r="C4243" s="12" t="s">
        <v>147</v>
      </c>
      <c r="D4243" s="12" t="s">
        <v>6</v>
      </c>
      <c r="E4243" s="13">
        <v>0.20307189465822145</v>
      </c>
      <c r="F4243" s="13">
        <v>2.5056951110956627E-2</v>
      </c>
      <c r="G4243" s="13">
        <v>3.632665646088111E-2</v>
      </c>
      <c r="H4243" s="13">
        <v>2.6707928092964663E-2</v>
      </c>
      <c r="I4243" s="13">
        <v>0</v>
      </c>
      <c r="J4243" s="13">
        <v>0</v>
      </c>
      <c r="K4243" s="13">
        <v>0</v>
      </c>
      <c r="L4243" s="13">
        <v>0</v>
      </c>
      <c r="M4243" s="13">
        <v>0</v>
      </c>
    </row>
    <row r="4244" spans="1:13" x14ac:dyDescent="0.35">
      <c r="A4244" s="12" t="str">
        <f t="shared" si="66"/>
        <v>CONSUMO PER CAPITA (kg ó litros por individuo)Otras CervezasNORTE-CENTRO</v>
      </c>
      <c r="B4244" s="12" t="s">
        <v>120</v>
      </c>
      <c r="C4244" s="12" t="s">
        <v>147</v>
      </c>
      <c r="D4244" s="12" t="s">
        <v>7</v>
      </c>
      <c r="E4244" s="13">
        <v>6.5262906679132236E-3</v>
      </c>
      <c r="F4244" s="13">
        <v>3.1248253182162278E-2</v>
      </c>
      <c r="G4244" s="13">
        <v>2.2121177383460939E-2</v>
      </c>
      <c r="H4244" s="13">
        <v>8.4776201576620178E-2</v>
      </c>
      <c r="I4244" s="13">
        <v>0</v>
      </c>
      <c r="J4244" s="13">
        <v>0</v>
      </c>
      <c r="K4244" s="13">
        <v>0</v>
      </c>
      <c r="L4244" s="13">
        <v>0</v>
      </c>
      <c r="M4244" s="13">
        <v>0</v>
      </c>
    </row>
    <row r="4245" spans="1:13" x14ac:dyDescent="0.35">
      <c r="A4245" s="12" t="str">
        <f t="shared" si="66"/>
        <v>CONSUMO PER CAPITA (kg ó litros por individuo)Otras CervezasNOROESTE</v>
      </c>
      <c r="B4245" s="12" t="s">
        <v>120</v>
      </c>
      <c r="C4245" s="12" t="s">
        <v>147</v>
      </c>
      <c r="D4245" s="12" t="s">
        <v>8</v>
      </c>
      <c r="E4245" s="13">
        <v>0.16195180454662483</v>
      </c>
      <c r="F4245" s="13">
        <v>2.5149040290592607E-2</v>
      </c>
      <c r="G4245" s="13">
        <v>5.5723892421468191E-2</v>
      </c>
      <c r="H4245" s="13">
        <v>5.5126131416771057E-2</v>
      </c>
      <c r="I4245" s="13">
        <v>0</v>
      </c>
      <c r="J4245" s="13">
        <v>0</v>
      </c>
      <c r="K4245" s="13">
        <v>0</v>
      </c>
      <c r="L4245" s="13">
        <v>0</v>
      </c>
      <c r="M4245" s="13">
        <v>0</v>
      </c>
    </row>
    <row r="4246" spans="1:13" x14ac:dyDescent="0.35">
      <c r="A4246" s="12" t="str">
        <f t="shared" si="66"/>
        <v>CONSUMO PER CAPITA (kg ó litros por individuo)Otras Cervezas&lt;2MIL</v>
      </c>
      <c r="B4246" s="12" t="s">
        <v>120</v>
      </c>
      <c r="C4246" s="12" t="s">
        <v>147</v>
      </c>
      <c r="D4246" s="12" t="s">
        <v>9</v>
      </c>
      <c r="E4246" s="13">
        <v>3.569974669280835E-2</v>
      </c>
      <c r="F4246" s="13">
        <v>1.4742585951663393E-2</v>
      </c>
      <c r="G4246" s="13">
        <v>1.1022750601766338E-2</v>
      </c>
      <c r="H4246" s="13">
        <v>2.9238372166516505E-3</v>
      </c>
      <c r="I4246" s="13">
        <v>0</v>
      </c>
      <c r="J4246" s="13">
        <v>0</v>
      </c>
      <c r="K4246" s="13">
        <v>0</v>
      </c>
      <c r="L4246" s="13">
        <v>0</v>
      </c>
      <c r="M4246" s="13">
        <v>0</v>
      </c>
    </row>
    <row r="4247" spans="1:13" x14ac:dyDescent="0.35">
      <c r="A4247" s="12" t="str">
        <f t="shared" si="66"/>
        <v>CONSUMO PER CAPITA (kg ó litros por individuo)Otras Cervezas2-5MIL</v>
      </c>
      <c r="B4247" s="12" t="s">
        <v>120</v>
      </c>
      <c r="C4247" s="12" t="s">
        <v>147</v>
      </c>
      <c r="D4247" s="12" t="s">
        <v>10</v>
      </c>
      <c r="E4247" s="13">
        <v>4.6325231762287131E-2</v>
      </c>
      <c r="F4247" s="13">
        <v>9.6235982052175349E-4</v>
      </c>
      <c r="G4247" s="13">
        <v>7.0182187012749406E-2</v>
      </c>
      <c r="H4247" s="13">
        <v>8.2301235843588158E-2</v>
      </c>
      <c r="I4247" s="13">
        <v>0</v>
      </c>
      <c r="J4247" s="13">
        <v>0</v>
      </c>
      <c r="K4247" s="13">
        <v>0</v>
      </c>
      <c r="L4247" s="13">
        <v>0</v>
      </c>
      <c r="M4247" s="13">
        <v>0</v>
      </c>
    </row>
    <row r="4248" spans="1:13" x14ac:dyDescent="0.35">
      <c r="A4248" s="12" t="str">
        <f t="shared" si="66"/>
        <v>CONSUMO PER CAPITA (kg ó litros por individuo)Otras Cervezas5-10MIL</v>
      </c>
      <c r="B4248" s="12" t="s">
        <v>120</v>
      </c>
      <c r="C4248" s="12" t="s">
        <v>147</v>
      </c>
      <c r="D4248" s="12" t="s">
        <v>11</v>
      </c>
      <c r="E4248" s="13">
        <v>4.890618683773355E-3</v>
      </c>
      <c r="F4248" s="13" t="s">
        <v>212</v>
      </c>
      <c r="G4248" s="13">
        <v>2.0702726940014304E-2</v>
      </c>
      <c r="H4248" s="13">
        <v>1.4929732215160219E-2</v>
      </c>
      <c r="I4248" s="13">
        <v>0</v>
      </c>
      <c r="J4248" s="13">
        <v>0</v>
      </c>
      <c r="K4248" s="13">
        <v>0</v>
      </c>
      <c r="L4248" s="13">
        <v>0</v>
      </c>
      <c r="M4248" s="13">
        <v>0</v>
      </c>
    </row>
    <row r="4249" spans="1:13" x14ac:dyDescent="0.35">
      <c r="A4249" s="12" t="str">
        <f t="shared" si="66"/>
        <v>CONSUMO PER CAPITA (kg ó litros por individuo)Otras Cervezas10-30MIL</v>
      </c>
      <c r="B4249" s="12" t="s">
        <v>120</v>
      </c>
      <c r="C4249" s="12" t="s">
        <v>147</v>
      </c>
      <c r="D4249" s="12" t="s">
        <v>12</v>
      </c>
      <c r="E4249" s="13">
        <v>7.9377079581826812E-2</v>
      </c>
      <c r="F4249" s="13">
        <v>2.6481820295178902E-2</v>
      </c>
      <c r="G4249" s="13">
        <v>3.1678528553110805E-2</v>
      </c>
      <c r="H4249" s="13">
        <v>7.7707092941514108E-2</v>
      </c>
      <c r="I4249" s="13">
        <v>0</v>
      </c>
      <c r="J4249" s="13">
        <v>0</v>
      </c>
      <c r="K4249" s="13">
        <v>0</v>
      </c>
      <c r="L4249" s="13">
        <v>0</v>
      </c>
      <c r="M4249" s="13">
        <v>0</v>
      </c>
    </row>
    <row r="4250" spans="1:13" x14ac:dyDescent="0.35">
      <c r="A4250" s="12" t="str">
        <f t="shared" si="66"/>
        <v>CONSUMO PER CAPITA (kg ó litros por individuo)Otras Cervezas30-100MIL</v>
      </c>
      <c r="B4250" s="12" t="s">
        <v>120</v>
      </c>
      <c r="C4250" s="12" t="s">
        <v>147</v>
      </c>
      <c r="D4250" s="12" t="s">
        <v>13</v>
      </c>
      <c r="E4250" s="13">
        <v>3.0654059697365035E-2</v>
      </c>
      <c r="F4250" s="13">
        <v>1.4958743997021611E-2</v>
      </c>
      <c r="G4250" s="13">
        <v>1.5861161136253205E-2</v>
      </c>
      <c r="H4250" s="13">
        <v>2.1580557281638393E-2</v>
      </c>
      <c r="I4250" s="13">
        <v>0</v>
      </c>
      <c r="J4250" s="13">
        <v>0</v>
      </c>
      <c r="K4250" s="13">
        <v>0</v>
      </c>
      <c r="L4250" s="13">
        <v>0</v>
      </c>
      <c r="M4250" s="13">
        <v>0</v>
      </c>
    </row>
    <row r="4251" spans="1:13" x14ac:dyDescent="0.35">
      <c r="A4251" s="12" t="str">
        <f t="shared" si="66"/>
        <v>CONSUMO PER CAPITA (kg ó litros por individuo)Otras Cervezas100-200MIL</v>
      </c>
      <c r="B4251" s="12" t="s">
        <v>120</v>
      </c>
      <c r="C4251" s="12" t="s">
        <v>147</v>
      </c>
      <c r="D4251" s="12" t="s">
        <v>14</v>
      </c>
      <c r="E4251" s="13">
        <v>2.5093934306672682E-2</v>
      </c>
      <c r="F4251" s="13">
        <v>1.6930261815375377E-2</v>
      </c>
      <c r="G4251" s="13">
        <v>3.3767153653682042E-3</v>
      </c>
      <c r="H4251" s="13">
        <v>1.6309581798475171E-2</v>
      </c>
      <c r="I4251" s="13">
        <v>0</v>
      </c>
      <c r="J4251" s="13">
        <v>0</v>
      </c>
      <c r="K4251" s="13">
        <v>0</v>
      </c>
      <c r="L4251" s="13">
        <v>0</v>
      </c>
      <c r="M4251" s="13">
        <v>0</v>
      </c>
    </row>
    <row r="4252" spans="1:13" x14ac:dyDescent="0.35">
      <c r="A4252" s="12" t="str">
        <f t="shared" si="66"/>
        <v>CONSUMO PER CAPITA (kg ó litros por individuo)Otras Cervezas200-500MIL</v>
      </c>
      <c r="B4252" s="12" t="s">
        <v>120</v>
      </c>
      <c r="C4252" s="12" t="s">
        <v>147</v>
      </c>
      <c r="D4252" s="12" t="s">
        <v>15</v>
      </c>
      <c r="E4252" s="13">
        <v>0.17112703115077285</v>
      </c>
      <c r="F4252" s="13">
        <v>8.8718254548708787E-3</v>
      </c>
      <c r="G4252" s="13">
        <v>2.2948754447779822E-2</v>
      </c>
      <c r="H4252" s="13">
        <v>2.2158918881579354E-2</v>
      </c>
      <c r="I4252" s="13">
        <v>0</v>
      </c>
      <c r="J4252" s="13">
        <v>0</v>
      </c>
      <c r="K4252" s="13">
        <v>0</v>
      </c>
      <c r="L4252" s="13">
        <v>0</v>
      </c>
      <c r="M4252" s="13">
        <v>0</v>
      </c>
    </row>
    <row r="4253" spans="1:13" x14ac:dyDescent="0.35">
      <c r="A4253" s="12" t="str">
        <f t="shared" si="66"/>
        <v>CONSUMO PER CAPITA (kg ó litros por individuo)Otras Cervezas&gt;500MIL</v>
      </c>
      <c r="B4253" s="12" t="s">
        <v>120</v>
      </c>
      <c r="C4253" s="12" t="s">
        <v>147</v>
      </c>
      <c r="D4253" s="12" t="s">
        <v>16</v>
      </c>
      <c r="E4253" s="13">
        <v>2.7589066142396607E-2</v>
      </c>
      <c r="F4253" s="13">
        <v>1.7960030591429785E-2</v>
      </c>
      <c r="G4253" s="13">
        <v>2.0872117120300241E-2</v>
      </c>
      <c r="H4253" s="13">
        <v>3.2532310077217609E-2</v>
      </c>
      <c r="I4253" s="13">
        <v>0</v>
      </c>
      <c r="J4253" s="13">
        <v>0</v>
      </c>
      <c r="K4253" s="13">
        <v>0</v>
      </c>
      <c r="L4253" s="13">
        <v>0</v>
      </c>
      <c r="M4253" s="13">
        <v>0</v>
      </c>
    </row>
    <row r="4254" spans="1:13" x14ac:dyDescent="0.35">
      <c r="A4254" s="12" t="str">
        <f t="shared" si="66"/>
        <v>CONSUMO PER CAPITA (kg ó litros por individuo)Otras CervezasDE 15 A 19 AÑOS</v>
      </c>
      <c r="B4254" s="12" t="s">
        <v>120</v>
      </c>
      <c r="C4254" s="12" t="s">
        <v>147</v>
      </c>
      <c r="D4254" s="12" t="s">
        <v>39</v>
      </c>
      <c r="E4254" s="13" t="s">
        <v>212</v>
      </c>
      <c r="F4254" s="13" t="s">
        <v>212</v>
      </c>
      <c r="G4254" s="13" t="s">
        <v>212</v>
      </c>
      <c r="H4254" s="13" t="s">
        <v>212</v>
      </c>
      <c r="I4254" s="13">
        <v>0</v>
      </c>
      <c r="J4254" s="13">
        <v>0</v>
      </c>
      <c r="K4254" s="13">
        <v>0</v>
      </c>
      <c r="L4254" s="13">
        <v>0</v>
      </c>
      <c r="M4254" s="13">
        <v>0</v>
      </c>
    </row>
    <row r="4255" spans="1:13" x14ac:dyDescent="0.35">
      <c r="A4255" s="12" t="str">
        <f t="shared" si="66"/>
        <v>CONSUMO PER CAPITA (kg ó litros por individuo)Otras CervezasDE 20 A 24 AÑOS</v>
      </c>
      <c r="B4255" s="12" t="s">
        <v>120</v>
      </c>
      <c r="C4255" s="12" t="s">
        <v>147</v>
      </c>
      <c r="D4255" s="12" t="s">
        <v>40</v>
      </c>
      <c r="E4255" s="13">
        <v>5.4390787686366605E-2</v>
      </c>
      <c r="F4255" s="13">
        <v>1.6409049925974813E-2</v>
      </c>
      <c r="G4255" s="13">
        <v>1.1234083286148406E-2</v>
      </c>
      <c r="H4255" s="13">
        <v>7.2827914232255694E-2</v>
      </c>
      <c r="I4255" s="13">
        <v>0</v>
      </c>
      <c r="J4255" s="13">
        <v>0</v>
      </c>
      <c r="K4255" s="13">
        <v>0</v>
      </c>
      <c r="L4255" s="13">
        <v>0</v>
      </c>
      <c r="M4255" s="13">
        <v>0</v>
      </c>
    </row>
    <row r="4256" spans="1:13" x14ac:dyDescent="0.35">
      <c r="A4256" s="12" t="str">
        <f t="shared" si="66"/>
        <v>CONSUMO PER CAPITA (kg ó litros por individuo)Otras CervezasDE 25 A 34 AÑOS</v>
      </c>
      <c r="B4256" s="12" t="s">
        <v>120</v>
      </c>
      <c r="C4256" s="12" t="s">
        <v>147</v>
      </c>
      <c r="D4256" s="12" t="s">
        <v>41</v>
      </c>
      <c r="E4256" s="13">
        <v>2.646913372026316E-2</v>
      </c>
      <c r="F4256" s="13">
        <v>1.3999427811673027E-2</v>
      </c>
      <c r="G4256" s="13">
        <v>1.3535168439564281E-2</v>
      </c>
      <c r="H4256" s="13">
        <v>3.5933817346665113E-2</v>
      </c>
      <c r="I4256" s="13">
        <v>0</v>
      </c>
      <c r="J4256" s="13">
        <v>0</v>
      </c>
      <c r="K4256" s="13">
        <v>0</v>
      </c>
      <c r="L4256" s="13">
        <v>0</v>
      </c>
      <c r="M4256" s="13">
        <v>0</v>
      </c>
    </row>
    <row r="4257" spans="1:13" x14ac:dyDescent="0.35">
      <c r="A4257" s="12" t="str">
        <f t="shared" si="66"/>
        <v>CONSUMO PER CAPITA (kg ó litros por individuo)Otras CervezasDE 35 A 49 AÑOS</v>
      </c>
      <c r="B4257" s="12" t="s">
        <v>120</v>
      </c>
      <c r="C4257" s="12" t="s">
        <v>147</v>
      </c>
      <c r="D4257" s="12" t="s">
        <v>42</v>
      </c>
      <c r="E4257" s="13">
        <v>3.5680028087673392E-2</v>
      </c>
      <c r="F4257" s="13">
        <v>4.3090852380743205E-3</v>
      </c>
      <c r="G4257" s="13">
        <v>6.9175013161491871E-3</v>
      </c>
      <c r="H4257" s="13">
        <v>1.3345419891868439E-2</v>
      </c>
      <c r="I4257" s="13">
        <v>0</v>
      </c>
      <c r="J4257" s="13">
        <v>0</v>
      </c>
      <c r="K4257" s="13">
        <v>0</v>
      </c>
      <c r="L4257" s="13">
        <v>0</v>
      </c>
      <c r="M4257" s="13">
        <v>0</v>
      </c>
    </row>
    <row r="4258" spans="1:13" x14ac:dyDescent="0.35">
      <c r="A4258" s="12" t="str">
        <f t="shared" si="66"/>
        <v>CONSUMO PER CAPITA (kg ó litros por individuo)Otras CervezasDE 50 A 59 AÑOS</v>
      </c>
      <c r="B4258" s="12" t="s">
        <v>120</v>
      </c>
      <c r="C4258" s="12" t="s">
        <v>147</v>
      </c>
      <c r="D4258" s="12" t="s">
        <v>43</v>
      </c>
      <c r="E4258" s="13">
        <v>4.3675136690976737E-2</v>
      </c>
      <c r="F4258" s="13">
        <v>2.1709401017849534E-2</v>
      </c>
      <c r="G4258" s="13">
        <v>2.6364044191280418E-2</v>
      </c>
      <c r="H4258" s="13">
        <v>2.4537623792011843E-2</v>
      </c>
      <c r="I4258" s="13">
        <v>0</v>
      </c>
      <c r="J4258" s="13">
        <v>0</v>
      </c>
      <c r="K4258" s="13">
        <v>0</v>
      </c>
      <c r="L4258" s="13">
        <v>0</v>
      </c>
      <c r="M4258" s="13">
        <v>0</v>
      </c>
    </row>
    <row r="4259" spans="1:13" x14ac:dyDescent="0.35">
      <c r="A4259" s="12" t="str">
        <f t="shared" si="66"/>
        <v>CONSUMO PER CAPITA (kg ó litros por individuo)Otras CervezasDE 60 A 75 AÑOS</v>
      </c>
      <c r="B4259" s="12" t="s">
        <v>120</v>
      </c>
      <c r="C4259" s="12" t="s">
        <v>147</v>
      </c>
      <c r="D4259" s="12" t="s">
        <v>44</v>
      </c>
      <c r="E4259" s="13">
        <v>0.13189874232733789</v>
      </c>
      <c r="F4259" s="13">
        <v>2.8214202009684348E-2</v>
      </c>
      <c r="G4259" s="13">
        <v>5.8168809098365956E-2</v>
      </c>
      <c r="H4259" s="13">
        <v>7.4361587570188861E-2</v>
      </c>
      <c r="I4259" s="13">
        <v>0</v>
      </c>
      <c r="J4259" s="13">
        <v>0</v>
      </c>
      <c r="K4259" s="13">
        <v>0</v>
      </c>
      <c r="L4259" s="13">
        <v>0</v>
      </c>
      <c r="M4259" s="13">
        <v>0</v>
      </c>
    </row>
    <row r="4260" spans="1:13" x14ac:dyDescent="0.35">
      <c r="A4260" s="12" t="str">
        <f t="shared" si="66"/>
        <v>CONSUMO PER CAPITA (kg ó litros por individuo)Otras CervezasALTA Y MEDIA ALTA</v>
      </c>
      <c r="B4260" s="12" t="s">
        <v>120</v>
      </c>
      <c r="C4260" s="12" t="s">
        <v>147</v>
      </c>
      <c r="D4260" s="12" t="s">
        <v>17</v>
      </c>
      <c r="E4260" s="13">
        <v>5.9637753496487846E-2</v>
      </c>
      <c r="F4260" s="13">
        <v>1.2420541236223957E-2</v>
      </c>
      <c r="G4260" s="13">
        <v>1.4701633833635602E-2</v>
      </c>
      <c r="H4260" s="13">
        <v>5.137451506001018E-2</v>
      </c>
      <c r="I4260" s="13">
        <v>0</v>
      </c>
      <c r="J4260" s="13">
        <v>0</v>
      </c>
      <c r="K4260" s="13">
        <v>0</v>
      </c>
      <c r="L4260" s="13">
        <v>0</v>
      </c>
      <c r="M4260" s="13">
        <v>0</v>
      </c>
    </row>
    <row r="4261" spans="1:13" x14ac:dyDescent="0.35">
      <c r="A4261" s="12" t="str">
        <f t="shared" si="66"/>
        <v>CONSUMO PER CAPITA (kg ó litros por individuo)Otras CervezasMEDIA</v>
      </c>
      <c r="B4261" s="12" t="s">
        <v>120</v>
      </c>
      <c r="C4261" s="12" t="s">
        <v>147</v>
      </c>
      <c r="D4261" s="12" t="s">
        <v>18</v>
      </c>
      <c r="E4261" s="13">
        <v>5.6185866845624446E-2</v>
      </c>
      <c r="F4261" s="13">
        <v>2.3677785057166195E-2</v>
      </c>
      <c r="G4261" s="13">
        <v>3.0301444856443125E-2</v>
      </c>
      <c r="H4261" s="13">
        <v>3.6448573956225368E-2</v>
      </c>
      <c r="I4261" s="13">
        <v>0</v>
      </c>
      <c r="J4261" s="13">
        <v>0</v>
      </c>
      <c r="K4261" s="13">
        <v>0</v>
      </c>
      <c r="L4261" s="13">
        <v>0</v>
      </c>
      <c r="M4261" s="13">
        <v>0</v>
      </c>
    </row>
    <row r="4262" spans="1:13" x14ac:dyDescent="0.35">
      <c r="A4262" s="12" t="str">
        <f t="shared" si="66"/>
        <v>CONSUMO PER CAPITA (kg ó litros por individuo)Otras CervezasMEDIA BAJA</v>
      </c>
      <c r="B4262" s="12" t="s">
        <v>120</v>
      </c>
      <c r="C4262" s="12" t="s">
        <v>147</v>
      </c>
      <c r="D4262" s="12" t="s">
        <v>19</v>
      </c>
      <c r="E4262" s="13">
        <v>4.8681000701737816E-2</v>
      </c>
      <c r="F4262" s="13">
        <v>1.0317634470918324E-2</v>
      </c>
      <c r="G4262" s="13">
        <v>8.2215885314299419E-3</v>
      </c>
      <c r="H4262" s="13">
        <v>1.2758929629930832E-2</v>
      </c>
      <c r="I4262" s="13">
        <v>0</v>
      </c>
      <c r="J4262" s="13">
        <v>0</v>
      </c>
      <c r="K4262" s="13">
        <v>0</v>
      </c>
      <c r="L4262" s="13">
        <v>0</v>
      </c>
      <c r="M4262" s="13">
        <v>0</v>
      </c>
    </row>
    <row r="4263" spans="1:13" x14ac:dyDescent="0.35">
      <c r="A4263" s="12" t="str">
        <f t="shared" si="66"/>
        <v>CONSUMO PER CAPITA (kg ó litros por individuo)Otras CervezasBAJA</v>
      </c>
      <c r="B4263" s="12" t="s">
        <v>120</v>
      </c>
      <c r="C4263" s="12" t="s">
        <v>147</v>
      </c>
      <c r="D4263" s="12" t="s">
        <v>20</v>
      </c>
      <c r="E4263" s="13">
        <v>6.0906531568258752E-2</v>
      </c>
      <c r="F4263" s="13">
        <v>8.9983480238267789E-3</v>
      </c>
      <c r="G4263" s="13">
        <v>4.0141865438165981E-2</v>
      </c>
      <c r="H4263" s="13">
        <v>4.8484983694989464E-2</v>
      </c>
      <c r="I4263" s="13">
        <v>0</v>
      </c>
      <c r="J4263" s="13">
        <v>0</v>
      </c>
      <c r="K4263" s="13">
        <v>0</v>
      </c>
      <c r="L4263" s="13">
        <v>0</v>
      </c>
      <c r="M4263" s="13">
        <v>0</v>
      </c>
    </row>
    <row r="4264" spans="1:13" x14ac:dyDescent="0.35">
      <c r="A4264" s="12" t="str">
        <f t="shared" si="66"/>
        <v>CONSUMO PER CAPITA (kg ó litros por individuo)Otras CervezasHOMBRE</v>
      </c>
      <c r="B4264" s="12" t="s">
        <v>120</v>
      </c>
      <c r="C4264" s="12" t="s">
        <v>147</v>
      </c>
      <c r="D4264" s="12" t="s">
        <v>21</v>
      </c>
      <c r="E4264" s="13">
        <v>3.5507236011648437E-2</v>
      </c>
      <c r="F4264" s="13">
        <v>1.0229353166191066E-2</v>
      </c>
      <c r="G4264" s="13">
        <v>1.5045200065218169E-2</v>
      </c>
      <c r="H4264" s="13">
        <v>2.4618528231785401E-2</v>
      </c>
      <c r="I4264" s="13">
        <v>0</v>
      </c>
      <c r="J4264" s="13">
        <v>0</v>
      </c>
      <c r="K4264" s="13">
        <v>0</v>
      </c>
      <c r="L4264" s="13">
        <v>0</v>
      </c>
      <c r="M4264" s="13">
        <v>0</v>
      </c>
    </row>
    <row r="4265" spans="1:13" x14ac:dyDescent="0.35">
      <c r="A4265" s="12" t="str">
        <f t="shared" si="66"/>
        <v>CONSUMO PER CAPITA (kg ó litros por individuo)Otras CervezasMUJER</v>
      </c>
      <c r="B4265" s="12" t="s">
        <v>120</v>
      </c>
      <c r="C4265" s="12" t="s">
        <v>147</v>
      </c>
      <c r="D4265" s="12" t="s">
        <v>22</v>
      </c>
      <c r="E4265" s="13">
        <v>7.5882101966623997E-2</v>
      </c>
      <c r="F4265" s="13">
        <v>1.952387719312533E-2</v>
      </c>
      <c r="G4265" s="13">
        <v>3.0939390668611261E-2</v>
      </c>
      <c r="H4265" s="13">
        <v>4.6733834932260819E-2</v>
      </c>
      <c r="I4265" s="13">
        <v>0</v>
      </c>
      <c r="J4265" s="13">
        <v>0</v>
      </c>
      <c r="K4265" s="13">
        <v>0</v>
      </c>
      <c r="L4265" s="13">
        <v>0</v>
      </c>
      <c r="M4265" s="13">
        <v>0</v>
      </c>
    </row>
    <row r="4266" spans="1:13" x14ac:dyDescent="0.35">
      <c r="A4266" s="12" t="str">
        <f t="shared" si="66"/>
        <v>CONSUMO PER CAPITA (kg ó litros por individuo)EspirituosasT.ESPAÑA</v>
      </c>
      <c r="B4266" s="12" t="s">
        <v>120</v>
      </c>
      <c r="C4266" s="12" t="s">
        <v>148</v>
      </c>
      <c r="D4266" s="12" t="s">
        <v>36</v>
      </c>
      <c r="E4266" s="13">
        <v>1.6156310687579682</v>
      </c>
      <c r="F4266" s="13">
        <v>0.91368213203261561</v>
      </c>
      <c r="G4266" s="13">
        <v>1.3776498360498644</v>
      </c>
      <c r="H4266" s="13">
        <v>1.4094827251304312</v>
      </c>
      <c r="I4266" s="13">
        <v>0</v>
      </c>
      <c r="J4266" s="13">
        <v>0</v>
      </c>
      <c r="K4266" s="13">
        <v>0</v>
      </c>
      <c r="L4266" s="13">
        <v>0</v>
      </c>
      <c r="M4266" s="13">
        <v>0</v>
      </c>
    </row>
    <row r="4267" spans="1:13" x14ac:dyDescent="0.35">
      <c r="A4267" s="12" t="str">
        <f t="shared" si="66"/>
        <v>CONSUMO PER CAPITA (kg ó litros por individuo)EspirituosasBCN AM</v>
      </c>
      <c r="B4267" s="12" t="s">
        <v>120</v>
      </c>
      <c r="C4267" s="12" t="s">
        <v>148</v>
      </c>
      <c r="D4267" s="12" t="s">
        <v>1</v>
      </c>
      <c r="E4267" s="13">
        <v>1.3484109447294443</v>
      </c>
      <c r="F4267" s="13">
        <v>0.86281718362812598</v>
      </c>
      <c r="G4267" s="13">
        <v>1.0690137514141811</v>
      </c>
      <c r="H4267" s="13">
        <v>1.0298539838689891</v>
      </c>
      <c r="I4267" s="13">
        <v>0</v>
      </c>
      <c r="J4267" s="13">
        <v>0</v>
      </c>
      <c r="K4267" s="13">
        <v>0</v>
      </c>
      <c r="L4267" s="13">
        <v>0</v>
      </c>
      <c r="M4267" s="13">
        <v>0</v>
      </c>
    </row>
    <row r="4268" spans="1:13" x14ac:dyDescent="0.35">
      <c r="A4268" s="12" t="str">
        <f t="shared" si="66"/>
        <v>CONSUMO PER CAPITA (kg ó litros por individuo)EspirituosasREST.CAT ARAGON</v>
      </c>
      <c r="B4268" s="12" t="s">
        <v>120</v>
      </c>
      <c r="C4268" s="12" t="s">
        <v>148</v>
      </c>
      <c r="D4268" s="12" t="s">
        <v>2</v>
      </c>
      <c r="E4268" s="13">
        <v>2.150717670857281</v>
      </c>
      <c r="F4268" s="13">
        <v>1.2154485585120376</v>
      </c>
      <c r="G4268" s="13">
        <v>1.7474764926382347</v>
      </c>
      <c r="H4268" s="13">
        <v>1.5698151962721427</v>
      </c>
      <c r="I4268" s="13">
        <v>0</v>
      </c>
      <c r="J4268" s="13">
        <v>0</v>
      </c>
      <c r="K4268" s="13">
        <v>0</v>
      </c>
      <c r="L4268" s="13">
        <v>0</v>
      </c>
      <c r="M4268" s="13">
        <v>0</v>
      </c>
    </row>
    <row r="4269" spans="1:13" x14ac:dyDescent="0.35">
      <c r="A4269" s="12" t="str">
        <f t="shared" si="66"/>
        <v>CONSUMO PER CAPITA (kg ó litros por individuo)EspirituosasLEVANTE</v>
      </c>
      <c r="B4269" s="12" t="s">
        <v>120</v>
      </c>
      <c r="C4269" s="12" t="s">
        <v>148</v>
      </c>
      <c r="D4269" s="12" t="s">
        <v>3</v>
      </c>
      <c r="E4269" s="13">
        <v>1.4663844654672304</v>
      </c>
      <c r="F4269" s="13">
        <v>0.6852697257291146</v>
      </c>
      <c r="G4269" s="13">
        <v>1.4272444503937196</v>
      </c>
      <c r="H4269" s="13">
        <v>1.707749281181971</v>
      </c>
      <c r="I4269" s="13">
        <v>0</v>
      </c>
      <c r="J4269" s="13">
        <v>0</v>
      </c>
      <c r="K4269" s="13">
        <v>0</v>
      </c>
      <c r="L4269" s="13">
        <v>0</v>
      </c>
      <c r="M4269" s="13">
        <v>0</v>
      </c>
    </row>
    <row r="4270" spans="1:13" x14ac:dyDescent="0.35">
      <c r="A4270" s="12" t="str">
        <f t="shared" si="66"/>
        <v>CONSUMO PER CAPITA (kg ó litros por individuo)EspirituosasANDALUCIA</v>
      </c>
      <c r="B4270" s="12" t="s">
        <v>120</v>
      </c>
      <c r="C4270" s="12" t="s">
        <v>148</v>
      </c>
      <c r="D4270" s="12" t="s">
        <v>4</v>
      </c>
      <c r="E4270" s="13">
        <v>1.51077617258523</v>
      </c>
      <c r="F4270" s="13">
        <v>0.89865274666800044</v>
      </c>
      <c r="G4270" s="13">
        <v>1.1594471070162502</v>
      </c>
      <c r="H4270" s="13">
        <v>1.224552742712171</v>
      </c>
      <c r="I4270" s="13">
        <v>0</v>
      </c>
      <c r="J4270" s="13">
        <v>0</v>
      </c>
      <c r="K4270" s="13">
        <v>0</v>
      </c>
      <c r="L4270" s="13">
        <v>0</v>
      </c>
      <c r="M4270" s="13">
        <v>0</v>
      </c>
    </row>
    <row r="4271" spans="1:13" x14ac:dyDescent="0.35">
      <c r="A4271" s="12" t="str">
        <f t="shared" si="66"/>
        <v>CONSUMO PER CAPITA (kg ó litros por individuo)EspirituosasMDD AM</v>
      </c>
      <c r="B4271" s="12" t="s">
        <v>120</v>
      </c>
      <c r="C4271" s="12" t="s">
        <v>148</v>
      </c>
      <c r="D4271" s="12" t="s">
        <v>5</v>
      </c>
      <c r="E4271" s="13">
        <v>1.5678520715787916</v>
      </c>
      <c r="F4271" s="13">
        <v>1.0088144203867435</v>
      </c>
      <c r="G4271" s="13">
        <v>1.5179373547679187</v>
      </c>
      <c r="H4271" s="13">
        <v>1.5351094167692596</v>
      </c>
      <c r="I4271" s="13">
        <v>0</v>
      </c>
      <c r="J4271" s="13">
        <v>0</v>
      </c>
      <c r="K4271" s="13">
        <v>0</v>
      </c>
      <c r="L4271" s="13">
        <v>0</v>
      </c>
      <c r="M4271" s="13">
        <v>0</v>
      </c>
    </row>
    <row r="4272" spans="1:13" x14ac:dyDescent="0.35">
      <c r="A4272" s="12" t="str">
        <f t="shared" si="66"/>
        <v>CONSUMO PER CAPITA (kg ó litros por individuo)EspirituosasRTO CENTRO</v>
      </c>
      <c r="B4272" s="12" t="s">
        <v>120</v>
      </c>
      <c r="C4272" s="12" t="s">
        <v>148</v>
      </c>
      <c r="D4272" s="12" t="s">
        <v>6</v>
      </c>
      <c r="E4272" s="13">
        <v>1.8748681198046249</v>
      </c>
      <c r="F4272" s="13">
        <v>1.0259160067319502</v>
      </c>
      <c r="G4272" s="13">
        <v>1.9864005280051733</v>
      </c>
      <c r="H4272" s="13">
        <v>1.40694508605679</v>
      </c>
      <c r="I4272" s="13">
        <v>0</v>
      </c>
      <c r="J4272" s="13">
        <v>0</v>
      </c>
      <c r="K4272" s="13">
        <v>0</v>
      </c>
      <c r="L4272" s="13">
        <v>0</v>
      </c>
      <c r="M4272" s="13">
        <v>0</v>
      </c>
    </row>
    <row r="4273" spans="1:13" x14ac:dyDescent="0.35">
      <c r="A4273" s="12" t="str">
        <f t="shared" si="66"/>
        <v>CONSUMO PER CAPITA (kg ó litros por individuo)EspirituosasNORTE-CENTRO</v>
      </c>
      <c r="B4273" s="12" t="s">
        <v>120</v>
      </c>
      <c r="C4273" s="12" t="s">
        <v>148</v>
      </c>
      <c r="D4273" s="12" t="s">
        <v>7</v>
      </c>
      <c r="E4273" s="13">
        <v>1.6468975522642779</v>
      </c>
      <c r="F4273" s="13">
        <v>0.81215604049161794</v>
      </c>
      <c r="G4273" s="13">
        <v>0.97629797944678365</v>
      </c>
      <c r="H4273" s="13">
        <v>1.2637748187534226</v>
      </c>
      <c r="I4273" s="13">
        <v>0</v>
      </c>
      <c r="J4273" s="13">
        <v>0</v>
      </c>
      <c r="K4273" s="13">
        <v>0</v>
      </c>
      <c r="L4273" s="13">
        <v>0</v>
      </c>
      <c r="M4273" s="13">
        <v>0</v>
      </c>
    </row>
    <row r="4274" spans="1:13" x14ac:dyDescent="0.35">
      <c r="A4274" s="12" t="str">
        <f t="shared" si="66"/>
        <v>CONSUMO PER CAPITA (kg ó litros por individuo)EspirituosasNOROESTE</v>
      </c>
      <c r="B4274" s="12" t="s">
        <v>120</v>
      </c>
      <c r="C4274" s="12" t="s">
        <v>148</v>
      </c>
      <c r="D4274" s="12" t="s">
        <v>8</v>
      </c>
      <c r="E4274" s="13">
        <v>1.3975386136292529</v>
      </c>
      <c r="F4274" s="13">
        <v>0.80802986597516391</v>
      </c>
      <c r="G4274" s="13">
        <v>1.1497646721340027</v>
      </c>
      <c r="H4274" s="13">
        <v>1.4437763279067932</v>
      </c>
      <c r="I4274" s="13">
        <v>0</v>
      </c>
      <c r="J4274" s="13">
        <v>0</v>
      </c>
      <c r="K4274" s="13">
        <v>0</v>
      </c>
      <c r="L4274" s="13">
        <v>0</v>
      </c>
      <c r="M4274" s="13">
        <v>0</v>
      </c>
    </row>
    <row r="4275" spans="1:13" x14ac:dyDescent="0.35">
      <c r="A4275" s="12" t="str">
        <f t="shared" si="66"/>
        <v>CONSUMO PER CAPITA (kg ó litros por individuo)Espirituosas&lt;2MIL</v>
      </c>
      <c r="B4275" s="12" t="s">
        <v>120</v>
      </c>
      <c r="C4275" s="12" t="s">
        <v>148</v>
      </c>
      <c r="D4275" s="12" t="s">
        <v>9</v>
      </c>
      <c r="E4275" s="13">
        <v>3.0365938876569092</v>
      </c>
      <c r="F4275" s="13">
        <v>1.6212360860981057</v>
      </c>
      <c r="G4275" s="13">
        <v>2.7831324483172519</v>
      </c>
      <c r="H4275" s="13">
        <v>2.5889660151361489</v>
      </c>
      <c r="I4275" s="13">
        <v>0</v>
      </c>
      <c r="J4275" s="13">
        <v>0</v>
      </c>
      <c r="K4275" s="13">
        <v>0</v>
      </c>
      <c r="L4275" s="13">
        <v>0</v>
      </c>
      <c r="M4275" s="13">
        <v>0</v>
      </c>
    </row>
    <row r="4276" spans="1:13" x14ac:dyDescent="0.35">
      <c r="A4276" s="12" t="str">
        <f t="shared" si="66"/>
        <v>CONSUMO PER CAPITA (kg ó litros por individuo)Espirituosas2-5MIL</v>
      </c>
      <c r="B4276" s="12" t="s">
        <v>120</v>
      </c>
      <c r="C4276" s="12" t="s">
        <v>148</v>
      </c>
      <c r="D4276" s="12" t="s">
        <v>10</v>
      </c>
      <c r="E4276" s="13">
        <v>1.2078625079161409</v>
      </c>
      <c r="F4276" s="13">
        <v>0.54824487912485109</v>
      </c>
      <c r="G4276" s="13">
        <v>0.71721773843598502</v>
      </c>
      <c r="H4276" s="13">
        <v>1.0199339064466935</v>
      </c>
      <c r="I4276" s="13">
        <v>0</v>
      </c>
      <c r="J4276" s="13">
        <v>0</v>
      </c>
      <c r="K4276" s="13">
        <v>0</v>
      </c>
      <c r="L4276" s="13">
        <v>0</v>
      </c>
      <c r="M4276" s="13">
        <v>0</v>
      </c>
    </row>
    <row r="4277" spans="1:13" x14ac:dyDescent="0.35">
      <c r="A4277" s="12" t="str">
        <f t="shared" si="66"/>
        <v>CONSUMO PER CAPITA (kg ó litros por individuo)Espirituosas5-10MIL</v>
      </c>
      <c r="B4277" s="12" t="s">
        <v>120</v>
      </c>
      <c r="C4277" s="12" t="s">
        <v>148</v>
      </c>
      <c r="D4277" s="12" t="s">
        <v>11</v>
      </c>
      <c r="E4277" s="13">
        <v>1.5104683289074972</v>
      </c>
      <c r="F4277" s="13">
        <v>0.66997328323324812</v>
      </c>
      <c r="G4277" s="13">
        <v>0.96433564481164258</v>
      </c>
      <c r="H4277" s="13">
        <v>0.95875566870726725</v>
      </c>
      <c r="I4277" s="13">
        <v>0</v>
      </c>
      <c r="J4277" s="13">
        <v>0</v>
      </c>
      <c r="K4277" s="13">
        <v>0</v>
      </c>
      <c r="L4277" s="13">
        <v>0</v>
      </c>
      <c r="M4277" s="13">
        <v>0</v>
      </c>
    </row>
    <row r="4278" spans="1:13" x14ac:dyDescent="0.35">
      <c r="A4278" s="12" t="str">
        <f t="shared" si="66"/>
        <v>CONSUMO PER CAPITA (kg ó litros por individuo)Espirituosas10-30MIL</v>
      </c>
      <c r="B4278" s="12" t="s">
        <v>120</v>
      </c>
      <c r="C4278" s="12" t="s">
        <v>148</v>
      </c>
      <c r="D4278" s="12" t="s">
        <v>12</v>
      </c>
      <c r="E4278" s="13">
        <v>1.7166230445701978</v>
      </c>
      <c r="F4278" s="13">
        <v>0.88629611035180533</v>
      </c>
      <c r="G4278" s="13">
        <v>1.3943419186722601</v>
      </c>
      <c r="H4278" s="13">
        <v>1.0956502215312709</v>
      </c>
      <c r="I4278" s="13">
        <v>0</v>
      </c>
      <c r="J4278" s="13">
        <v>0</v>
      </c>
      <c r="K4278" s="13">
        <v>0</v>
      </c>
      <c r="L4278" s="13">
        <v>0</v>
      </c>
      <c r="M4278" s="13">
        <v>0</v>
      </c>
    </row>
    <row r="4279" spans="1:13" x14ac:dyDescent="0.35">
      <c r="A4279" s="12" t="str">
        <f t="shared" si="66"/>
        <v>CONSUMO PER CAPITA (kg ó litros por individuo)Espirituosas30-100MIL</v>
      </c>
      <c r="B4279" s="12" t="s">
        <v>120</v>
      </c>
      <c r="C4279" s="12" t="s">
        <v>148</v>
      </c>
      <c r="D4279" s="12" t="s">
        <v>13</v>
      </c>
      <c r="E4279" s="13">
        <v>1.2566115243487763</v>
      </c>
      <c r="F4279" s="13">
        <v>0.74260600380560815</v>
      </c>
      <c r="G4279" s="13">
        <v>1.4851838907337187</v>
      </c>
      <c r="H4279" s="13">
        <v>1.5331843281377318</v>
      </c>
      <c r="I4279" s="13">
        <v>0</v>
      </c>
      <c r="J4279" s="13">
        <v>0</v>
      </c>
      <c r="K4279" s="13">
        <v>0</v>
      </c>
      <c r="L4279" s="13">
        <v>0</v>
      </c>
      <c r="M4279" s="13">
        <v>0</v>
      </c>
    </row>
    <row r="4280" spans="1:13" x14ac:dyDescent="0.35">
      <c r="A4280" s="12" t="str">
        <f t="shared" si="66"/>
        <v>CONSUMO PER CAPITA (kg ó litros por individuo)Espirituosas100-200MIL</v>
      </c>
      <c r="B4280" s="12" t="s">
        <v>120</v>
      </c>
      <c r="C4280" s="12" t="s">
        <v>148</v>
      </c>
      <c r="D4280" s="12" t="s">
        <v>14</v>
      </c>
      <c r="E4280" s="13">
        <v>1.8212529490075502</v>
      </c>
      <c r="F4280" s="13">
        <v>0.94967608605007214</v>
      </c>
      <c r="G4280" s="13">
        <v>1.1344328338184688</v>
      </c>
      <c r="H4280" s="13">
        <v>1.2835571496103306</v>
      </c>
      <c r="I4280" s="13">
        <v>0</v>
      </c>
      <c r="J4280" s="13">
        <v>0</v>
      </c>
      <c r="K4280" s="13">
        <v>0</v>
      </c>
      <c r="L4280" s="13">
        <v>0</v>
      </c>
      <c r="M4280" s="13">
        <v>0</v>
      </c>
    </row>
    <row r="4281" spans="1:13" x14ac:dyDescent="0.35">
      <c r="A4281" s="12" t="str">
        <f t="shared" si="66"/>
        <v>CONSUMO PER CAPITA (kg ó litros por individuo)Espirituosas200-500MIL</v>
      </c>
      <c r="B4281" s="12" t="s">
        <v>120</v>
      </c>
      <c r="C4281" s="12" t="s">
        <v>148</v>
      </c>
      <c r="D4281" s="12" t="s">
        <v>15</v>
      </c>
      <c r="E4281" s="13">
        <v>1.540884582764994</v>
      </c>
      <c r="F4281" s="13">
        <v>0.9625378039848409</v>
      </c>
      <c r="G4281" s="13">
        <v>1.1037850736766404</v>
      </c>
      <c r="H4281" s="13">
        <v>1.5370184931609989</v>
      </c>
      <c r="I4281" s="13">
        <v>0</v>
      </c>
      <c r="J4281" s="13">
        <v>0</v>
      </c>
      <c r="K4281" s="13">
        <v>0</v>
      </c>
      <c r="L4281" s="13">
        <v>0</v>
      </c>
      <c r="M4281" s="13">
        <v>0</v>
      </c>
    </row>
    <row r="4282" spans="1:13" x14ac:dyDescent="0.35">
      <c r="A4282" s="12" t="str">
        <f t="shared" si="66"/>
        <v>CONSUMO PER CAPITA (kg ó litros por individuo)Espirituosas&gt;500MIL</v>
      </c>
      <c r="B4282" s="12" t="s">
        <v>120</v>
      </c>
      <c r="C4282" s="12" t="s">
        <v>148</v>
      </c>
      <c r="D4282" s="12" t="s">
        <v>16</v>
      </c>
      <c r="E4282" s="13">
        <v>1.5761751713336321</v>
      </c>
      <c r="F4282" s="13">
        <v>1.0984598184826406</v>
      </c>
      <c r="G4282" s="13">
        <v>1.5559744494684744</v>
      </c>
      <c r="H4282" s="13">
        <v>1.5353309157774659</v>
      </c>
      <c r="I4282" s="13">
        <v>0</v>
      </c>
      <c r="J4282" s="13">
        <v>0</v>
      </c>
      <c r="K4282" s="13">
        <v>0</v>
      </c>
      <c r="L4282" s="13">
        <v>0</v>
      </c>
      <c r="M4282" s="13">
        <v>0</v>
      </c>
    </row>
    <row r="4283" spans="1:13" x14ac:dyDescent="0.35">
      <c r="A4283" s="12" t="str">
        <f t="shared" si="66"/>
        <v>CONSUMO PER CAPITA (kg ó litros por individuo)EspirituosasDE 15 A 19 AÑOS</v>
      </c>
      <c r="B4283" s="12" t="s">
        <v>120</v>
      </c>
      <c r="C4283" s="12" t="s">
        <v>148</v>
      </c>
      <c r="D4283" s="12" t="s">
        <v>39</v>
      </c>
      <c r="E4283" s="13">
        <v>1.364211618599972</v>
      </c>
      <c r="F4283" s="13">
        <v>0.50916498717716807</v>
      </c>
      <c r="G4283" s="13">
        <v>1.2164788741743504</v>
      </c>
      <c r="H4283" s="13">
        <v>0.70241305010229838</v>
      </c>
      <c r="I4283" s="13">
        <v>0</v>
      </c>
      <c r="J4283" s="13">
        <v>0</v>
      </c>
      <c r="K4283" s="13">
        <v>0</v>
      </c>
      <c r="L4283" s="13">
        <v>0</v>
      </c>
      <c r="M4283" s="13">
        <v>0</v>
      </c>
    </row>
    <row r="4284" spans="1:13" x14ac:dyDescent="0.35">
      <c r="A4284" s="12" t="str">
        <f t="shared" si="66"/>
        <v>CONSUMO PER CAPITA (kg ó litros por individuo)EspirituosasDE 20 A 24 AÑOS</v>
      </c>
      <c r="B4284" s="12" t="s">
        <v>120</v>
      </c>
      <c r="C4284" s="12" t="s">
        <v>148</v>
      </c>
      <c r="D4284" s="12" t="s">
        <v>40</v>
      </c>
      <c r="E4284" s="13">
        <v>2.391517421470065</v>
      </c>
      <c r="F4284" s="13">
        <v>1.1566275505625188</v>
      </c>
      <c r="G4284" s="13">
        <v>1.4702479178450103</v>
      </c>
      <c r="H4284" s="13">
        <v>1.0652613840564151</v>
      </c>
      <c r="I4284" s="13">
        <v>0</v>
      </c>
      <c r="J4284" s="13">
        <v>0</v>
      </c>
      <c r="K4284" s="13">
        <v>0</v>
      </c>
      <c r="L4284" s="13">
        <v>0</v>
      </c>
      <c r="M4284" s="13">
        <v>0</v>
      </c>
    </row>
    <row r="4285" spans="1:13" x14ac:dyDescent="0.35">
      <c r="A4285" s="12" t="str">
        <f t="shared" si="66"/>
        <v>CONSUMO PER CAPITA (kg ó litros por individuo)EspirituosasDE 25 A 34 AÑOS</v>
      </c>
      <c r="B4285" s="12" t="s">
        <v>120</v>
      </c>
      <c r="C4285" s="12" t="s">
        <v>148</v>
      </c>
      <c r="D4285" s="12" t="s">
        <v>41</v>
      </c>
      <c r="E4285" s="13">
        <v>1.6213398401196835</v>
      </c>
      <c r="F4285" s="13">
        <v>1.0342174963150181</v>
      </c>
      <c r="G4285" s="13">
        <v>1.5252994627787853</v>
      </c>
      <c r="H4285" s="13">
        <v>1.5575484875101895</v>
      </c>
      <c r="I4285" s="13">
        <v>0</v>
      </c>
      <c r="J4285" s="13">
        <v>0</v>
      </c>
      <c r="K4285" s="13">
        <v>0</v>
      </c>
      <c r="L4285" s="13">
        <v>0</v>
      </c>
      <c r="M4285" s="13">
        <v>0</v>
      </c>
    </row>
    <row r="4286" spans="1:13" x14ac:dyDescent="0.35">
      <c r="A4286" s="12" t="str">
        <f t="shared" si="66"/>
        <v>CONSUMO PER CAPITA (kg ó litros por individuo)EspirituosasDE 35 A 49 AÑOS</v>
      </c>
      <c r="B4286" s="12" t="s">
        <v>120</v>
      </c>
      <c r="C4286" s="12" t="s">
        <v>148</v>
      </c>
      <c r="D4286" s="12" t="s">
        <v>42</v>
      </c>
      <c r="E4286" s="13">
        <v>1.2691583731959779</v>
      </c>
      <c r="F4286" s="13">
        <v>0.61935139617016</v>
      </c>
      <c r="G4286" s="13">
        <v>0.89787915935031315</v>
      </c>
      <c r="H4286" s="13">
        <v>1.0048504146027926</v>
      </c>
      <c r="I4286" s="13">
        <v>0</v>
      </c>
      <c r="J4286" s="13">
        <v>0</v>
      </c>
      <c r="K4286" s="13">
        <v>0</v>
      </c>
      <c r="L4286" s="13">
        <v>0</v>
      </c>
      <c r="M4286" s="13">
        <v>0</v>
      </c>
    </row>
    <row r="4287" spans="1:13" x14ac:dyDescent="0.35">
      <c r="A4287" s="12" t="str">
        <f t="shared" si="66"/>
        <v>CONSUMO PER CAPITA (kg ó litros por individuo)EspirituosasDE 50 A 59 AÑOS</v>
      </c>
      <c r="B4287" s="12" t="s">
        <v>120</v>
      </c>
      <c r="C4287" s="12" t="s">
        <v>148</v>
      </c>
      <c r="D4287" s="12" t="s">
        <v>43</v>
      </c>
      <c r="E4287" s="13">
        <v>2.2186197525372782</v>
      </c>
      <c r="F4287" s="13">
        <v>1.1733108148136187</v>
      </c>
      <c r="G4287" s="13">
        <v>2.1181186130447132</v>
      </c>
      <c r="H4287" s="13">
        <v>1.6446292544591952</v>
      </c>
      <c r="I4287" s="13">
        <v>0</v>
      </c>
      <c r="J4287" s="13">
        <v>0</v>
      </c>
      <c r="K4287" s="13">
        <v>0</v>
      </c>
      <c r="L4287" s="13">
        <v>0</v>
      </c>
      <c r="M4287" s="13">
        <v>0</v>
      </c>
    </row>
    <row r="4288" spans="1:13" x14ac:dyDescent="0.35">
      <c r="A4288" s="12" t="str">
        <f t="shared" si="66"/>
        <v>CONSUMO PER CAPITA (kg ó litros por individuo)EspirituosasDE 60 A 75 AÑOS</v>
      </c>
      <c r="B4288" s="12" t="s">
        <v>120</v>
      </c>
      <c r="C4288" s="12" t="s">
        <v>148</v>
      </c>
      <c r="D4288" s="12" t="s">
        <v>44</v>
      </c>
      <c r="E4288" s="13">
        <v>1.4258547606863834</v>
      </c>
      <c r="F4288" s="13">
        <v>1.0653670049947721</v>
      </c>
      <c r="G4288" s="13">
        <v>1.3042505954106887</v>
      </c>
      <c r="H4288" s="13">
        <v>1.9476537577030797</v>
      </c>
      <c r="I4288" s="13">
        <v>0</v>
      </c>
      <c r="J4288" s="13">
        <v>0</v>
      </c>
      <c r="K4288" s="13">
        <v>0</v>
      </c>
      <c r="L4288" s="13">
        <v>0</v>
      </c>
      <c r="M4288" s="13">
        <v>0</v>
      </c>
    </row>
    <row r="4289" spans="1:13" x14ac:dyDescent="0.35">
      <c r="A4289" s="12" t="str">
        <f t="shared" si="66"/>
        <v>CONSUMO PER CAPITA (kg ó litros por individuo)EspirituosasALTA Y MEDIA ALTA</v>
      </c>
      <c r="B4289" s="12" t="s">
        <v>120</v>
      </c>
      <c r="C4289" s="12" t="s">
        <v>148</v>
      </c>
      <c r="D4289" s="12" t="s">
        <v>17</v>
      </c>
      <c r="E4289" s="13">
        <v>1.661222756120875</v>
      </c>
      <c r="F4289" s="13">
        <v>0.92215308080028469</v>
      </c>
      <c r="G4289" s="13">
        <v>1.2940662504224547</v>
      </c>
      <c r="H4289" s="13">
        <v>1.2655806886335679</v>
      </c>
      <c r="I4289" s="13">
        <v>0</v>
      </c>
      <c r="J4289" s="13">
        <v>0</v>
      </c>
      <c r="K4289" s="13">
        <v>0</v>
      </c>
      <c r="L4289" s="13">
        <v>0</v>
      </c>
      <c r="M4289" s="13">
        <v>0</v>
      </c>
    </row>
    <row r="4290" spans="1:13" x14ac:dyDescent="0.35">
      <c r="A4290" s="12" t="str">
        <f t="shared" si="66"/>
        <v>CONSUMO PER CAPITA (kg ó litros por individuo)EspirituosasMEDIA</v>
      </c>
      <c r="B4290" s="12" t="s">
        <v>120</v>
      </c>
      <c r="C4290" s="12" t="s">
        <v>148</v>
      </c>
      <c r="D4290" s="12" t="s">
        <v>18</v>
      </c>
      <c r="E4290" s="13">
        <v>1.597648117826435</v>
      </c>
      <c r="F4290" s="13">
        <v>0.97561556292204832</v>
      </c>
      <c r="G4290" s="13">
        <v>1.5911770846579965</v>
      </c>
      <c r="H4290" s="13">
        <v>1.7111243490739014</v>
      </c>
      <c r="I4290" s="13">
        <v>0</v>
      </c>
      <c r="J4290" s="13">
        <v>0</v>
      </c>
      <c r="K4290" s="13">
        <v>0</v>
      </c>
      <c r="L4290" s="13">
        <v>0</v>
      </c>
      <c r="M4290" s="13">
        <v>0</v>
      </c>
    </row>
    <row r="4291" spans="1:13" x14ac:dyDescent="0.35">
      <c r="A4291" s="12" t="str">
        <f t="shared" si="66"/>
        <v>CONSUMO PER CAPITA (kg ó litros por individuo)EspirituosasMEDIA BAJA</v>
      </c>
      <c r="B4291" s="12" t="s">
        <v>120</v>
      </c>
      <c r="C4291" s="12" t="s">
        <v>148</v>
      </c>
      <c r="D4291" s="12" t="s">
        <v>19</v>
      </c>
      <c r="E4291" s="13">
        <v>1.4652484201996341</v>
      </c>
      <c r="F4291" s="13">
        <v>0.77204731252538472</v>
      </c>
      <c r="G4291" s="13">
        <v>1.0403955659319912</v>
      </c>
      <c r="H4291" s="13">
        <v>1.2119810793911123</v>
      </c>
      <c r="I4291" s="13">
        <v>0</v>
      </c>
      <c r="J4291" s="13">
        <v>0</v>
      </c>
      <c r="K4291" s="13">
        <v>0</v>
      </c>
      <c r="L4291" s="13">
        <v>0</v>
      </c>
      <c r="M4291" s="13">
        <v>0</v>
      </c>
    </row>
    <row r="4292" spans="1:13" x14ac:dyDescent="0.35">
      <c r="A4292" s="12" t="str">
        <f t="shared" ref="A4292:A4355" si="67">B4292&amp;C4292&amp;D4292</f>
        <v>CONSUMO PER CAPITA (kg ó litros por individuo)EspirituosasBAJA</v>
      </c>
      <c r="B4292" s="12" t="s">
        <v>120</v>
      </c>
      <c r="C4292" s="12" t="s">
        <v>148</v>
      </c>
      <c r="D4292" s="12" t="s">
        <v>20</v>
      </c>
      <c r="E4292" s="13">
        <v>1.8029792012135077</v>
      </c>
      <c r="F4292" s="13">
        <v>0.99305381991050734</v>
      </c>
      <c r="G4292" s="13">
        <v>1.5648408509984266</v>
      </c>
      <c r="H4292" s="13">
        <v>1.322460681055899</v>
      </c>
      <c r="I4292" s="13">
        <v>0</v>
      </c>
      <c r="J4292" s="13">
        <v>0</v>
      </c>
      <c r="K4292" s="13">
        <v>0</v>
      </c>
      <c r="L4292" s="13">
        <v>0</v>
      </c>
      <c r="M4292" s="13">
        <v>0</v>
      </c>
    </row>
    <row r="4293" spans="1:13" x14ac:dyDescent="0.35">
      <c r="A4293" s="12" t="str">
        <f t="shared" si="67"/>
        <v>CONSUMO PER CAPITA (kg ó litros por individuo)EspirituosasHOMBRE</v>
      </c>
      <c r="B4293" s="12" t="s">
        <v>120</v>
      </c>
      <c r="C4293" s="12" t="s">
        <v>148</v>
      </c>
      <c r="D4293" s="12" t="s">
        <v>21</v>
      </c>
      <c r="E4293" s="13">
        <v>1.6391141391855448</v>
      </c>
      <c r="F4293" s="13">
        <v>0.98705685743366689</v>
      </c>
      <c r="G4293" s="13">
        <v>1.3112386355629719</v>
      </c>
      <c r="H4293" s="13">
        <v>1.3886363060192541</v>
      </c>
      <c r="I4293" s="13">
        <v>0</v>
      </c>
      <c r="J4293" s="13">
        <v>0</v>
      </c>
      <c r="K4293" s="13">
        <v>0</v>
      </c>
      <c r="L4293" s="13">
        <v>0</v>
      </c>
      <c r="M4293" s="13">
        <v>0</v>
      </c>
    </row>
    <row r="4294" spans="1:13" x14ac:dyDescent="0.35">
      <c r="A4294" s="12" t="str">
        <f t="shared" si="67"/>
        <v>CONSUMO PER CAPITA (kg ó litros por individuo)EspirituosasMUJER</v>
      </c>
      <c r="B4294" s="12" t="s">
        <v>120</v>
      </c>
      <c r="C4294" s="12" t="s">
        <v>148</v>
      </c>
      <c r="D4294" s="12" t="s">
        <v>22</v>
      </c>
      <c r="E4294" s="13">
        <v>1.5925003337555459</v>
      </c>
      <c r="F4294" s="13">
        <v>0.84152915121274141</v>
      </c>
      <c r="G4294" s="13">
        <v>1.4430590795680491</v>
      </c>
      <c r="H4294" s="13">
        <v>1.4300310911263583</v>
      </c>
      <c r="I4294" s="13">
        <v>0</v>
      </c>
      <c r="J4294" s="13">
        <v>0</v>
      </c>
      <c r="K4294" s="13">
        <v>0</v>
      </c>
      <c r="L4294" s="13">
        <v>0</v>
      </c>
      <c r="M4294" s="13">
        <v>0</v>
      </c>
    </row>
    <row r="4295" spans="1:13" x14ac:dyDescent="0.35">
      <c r="A4295" s="12" t="str">
        <f t="shared" si="67"/>
        <v>CONSUMO PER CAPITA (kg ó litros por individuo)WhiskyT.ESPAÑA</v>
      </c>
      <c r="B4295" s="12" t="s">
        <v>120</v>
      </c>
      <c r="C4295" s="12" t="s">
        <v>149</v>
      </c>
      <c r="D4295" s="12" t="s">
        <v>36</v>
      </c>
      <c r="E4295" s="13">
        <v>0.13585194003917778</v>
      </c>
      <c r="F4295" s="13">
        <v>8.3026492930540874E-2</v>
      </c>
      <c r="G4295" s="13">
        <v>0.11143204623999822</v>
      </c>
      <c r="H4295" s="13">
        <v>0.12308583996221457</v>
      </c>
      <c r="I4295" s="13">
        <v>0</v>
      </c>
      <c r="J4295" s="13">
        <v>0</v>
      </c>
      <c r="K4295" s="13">
        <v>0</v>
      </c>
      <c r="L4295" s="13">
        <v>0</v>
      </c>
      <c r="M4295" s="13">
        <v>0</v>
      </c>
    </row>
    <row r="4296" spans="1:13" x14ac:dyDescent="0.35">
      <c r="A4296" s="12" t="str">
        <f t="shared" si="67"/>
        <v>CONSUMO PER CAPITA (kg ó litros por individuo)WhiskyBCN AM</v>
      </c>
      <c r="B4296" s="12" t="s">
        <v>120</v>
      </c>
      <c r="C4296" s="12" t="s">
        <v>149</v>
      </c>
      <c r="D4296" s="12" t="s">
        <v>1</v>
      </c>
      <c r="E4296" s="13">
        <v>0.16260213063938053</v>
      </c>
      <c r="F4296" s="13">
        <v>5.0979188510852744E-2</v>
      </c>
      <c r="G4296" s="13">
        <v>5.6426396756545018E-2</v>
      </c>
      <c r="H4296" s="13">
        <v>0.10075390125315734</v>
      </c>
      <c r="I4296" s="13">
        <v>0</v>
      </c>
      <c r="J4296" s="13">
        <v>0</v>
      </c>
      <c r="K4296" s="13">
        <v>0</v>
      </c>
      <c r="L4296" s="13">
        <v>0</v>
      </c>
      <c r="M4296" s="13">
        <v>0</v>
      </c>
    </row>
    <row r="4297" spans="1:13" x14ac:dyDescent="0.35">
      <c r="A4297" s="12" t="str">
        <f t="shared" si="67"/>
        <v>CONSUMO PER CAPITA (kg ó litros por individuo)WhiskyREST.CAT ARAGON</v>
      </c>
      <c r="B4297" s="12" t="s">
        <v>120</v>
      </c>
      <c r="C4297" s="12" t="s">
        <v>149</v>
      </c>
      <c r="D4297" s="12" t="s">
        <v>2</v>
      </c>
      <c r="E4297" s="13">
        <v>0.11623050350372835</v>
      </c>
      <c r="F4297" s="13">
        <v>7.1583331992188415E-2</v>
      </c>
      <c r="G4297" s="13">
        <v>4.515540748180652E-2</v>
      </c>
      <c r="H4297" s="13">
        <v>9.1174882324174158E-2</v>
      </c>
      <c r="I4297" s="13">
        <v>0</v>
      </c>
      <c r="J4297" s="13">
        <v>0</v>
      </c>
      <c r="K4297" s="13">
        <v>0</v>
      </c>
      <c r="L4297" s="13">
        <v>0</v>
      </c>
      <c r="M4297" s="13">
        <v>0</v>
      </c>
    </row>
    <row r="4298" spans="1:13" x14ac:dyDescent="0.35">
      <c r="A4298" s="12" t="str">
        <f t="shared" si="67"/>
        <v>CONSUMO PER CAPITA (kg ó litros por individuo)WhiskyLEVANTE</v>
      </c>
      <c r="B4298" s="12" t="s">
        <v>120</v>
      </c>
      <c r="C4298" s="12" t="s">
        <v>149</v>
      </c>
      <c r="D4298" s="12" t="s">
        <v>3</v>
      </c>
      <c r="E4298" s="13">
        <v>0.11199357647938274</v>
      </c>
      <c r="F4298" s="13">
        <v>4.332291621782302E-2</v>
      </c>
      <c r="G4298" s="13">
        <v>6.8626477796122395E-2</v>
      </c>
      <c r="H4298" s="13">
        <v>0.13237248708098689</v>
      </c>
      <c r="I4298" s="13">
        <v>0</v>
      </c>
      <c r="J4298" s="13">
        <v>0</v>
      </c>
      <c r="K4298" s="13">
        <v>0</v>
      </c>
      <c r="L4298" s="13">
        <v>0</v>
      </c>
      <c r="M4298" s="13">
        <v>0</v>
      </c>
    </row>
    <row r="4299" spans="1:13" x14ac:dyDescent="0.35">
      <c r="A4299" s="12" t="str">
        <f t="shared" si="67"/>
        <v>CONSUMO PER CAPITA (kg ó litros por individuo)WhiskyANDALUCIA</v>
      </c>
      <c r="B4299" s="12" t="s">
        <v>120</v>
      </c>
      <c r="C4299" s="12" t="s">
        <v>149</v>
      </c>
      <c r="D4299" s="12" t="s">
        <v>4</v>
      </c>
      <c r="E4299" s="13">
        <v>0.14276800483928395</v>
      </c>
      <c r="F4299" s="13">
        <v>0.11743517699259839</v>
      </c>
      <c r="G4299" s="13">
        <v>0.15056043708477718</v>
      </c>
      <c r="H4299" s="13">
        <v>9.3258090272196337E-2</v>
      </c>
      <c r="I4299" s="13">
        <v>0</v>
      </c>
      <c r="J4299" s="13">
        <v>0</v>
      </c>
      <c r="K4299" s="13">
        <v>0</v>
      </c>
      <c r="L4299" s="13">
        <v>0</v>
      </c>
      <c r="M4299" s="13">
        <v>0</v>
      </c>
    </row>
    <row r="4300" spans="1:13" x14ac:dyDescent="0.35">
      <c r="A4300" s="12" t="str">
        <f t="shared" si="67"/>
        <v>CONSUMO PER CAPITA (kg ó litros por individuo)WhiskyMDD AM</v>
      </c>
      <c r="B4300" s="12" t="s">
        <v>120</v>
      </c>
      <c r="C4300" s="12" t="s">
        <v>149</v>
      </c>
      <c r="D4300" s="12" t="s">
        <v>5</v>
      </c>
      <c r="E4300" s="13">
        <v>9.6943421600695176E-2</v>
      </c>
      <c r="F4300" s="13">
        <v>5.9850740778802945E-2</v>
      </c>
      <c r="G4300" s="13">
        <v>0.25176684740620203</v>
      </c>
      <c r="H4300" s="13">
        <v>0.24747700364015338</v>
      </c>
      <c r="I4300" s="13">
        <v>0</v>
      </c>
      <c r="J4300" s="13">
        <v>0</v>
      </c>
      <c r="K4300" s="13">
        <v>0</v>
      </c>
      <c r="L4300" s="13">
        <v>0</v>
      </c>
      <c r="M4300" s="13">
        <v>0</v>
      </c>
    </row>
    <row r="4301" spans="1:13" x14ac:dyDescent="0.35">
      <c r="A4301" s="12" t="str">
        <f t="shared" si="67"/>
        <v>CONSUMO PER CAPITA (kg ó litros por individuo)WhiskyRTO CENTRO</v>
      </c>
      <c r="B4301" s="12" t="s">
        <v>120</v>
      </c>
      <c r="C4301" s="12" t="s">
        <v>149</v>
      </c>
      <c r="D4301" s="12" t="s">
        <v>6</v>
      </c>
      <c r="E4301" s="13">
        <v>0.33052945801822242</v>
      </c>
      <c r="F4301" s="13">
        <v>0.19979265574409352</v>
      </c>
      <c r="G4301" s="13">
        <v>0.17321255801544488</v>
      </c>
      <c r="H4301" s="13">
        <v>0.21455839292911816</v>
      </c>
      <c r="I4301" s="13">
        <v>0</v>
      </c>
      <c r="J4301" s="13">
        <v>0</v>
      </c>
      <c r="K4301" s="13">
        <v>0</v>
      </c>
      <c r="L4301" s="13">
        <v>0</v>
      </c>
      <c r="M4301" s="13">
        <v>0</v>
      </c>
    </row>
    <row r="4302" spans="1:13" x14ac:dyDescent="0.35">
      <c r="A4302" s="12" t="str">
        <f t="shared" si="67"/>
        <v>CONSUMO PER CAPITA (kg ó litros por individuo)WhiskyNORTE-CENTRO</v>
      </c>
      <c r="B4302" s="12" t="s">
        <v>120</v>
      </c>
      <c r="C4302" s="12" t="s">
        <v>149</v>
      </c>
      <c r="D4302" s="12" t="s">
        <v>7</v>
      </c>
      <c r="E4302" s="13">
        <v>6.2231174082837175E-2</v>
      </c>
      <c r="F4302" s="13">
        <v>5.1847235763331466E-2</v>
      </c>
      <c r="G4302" s="13">
        <v>1.1228415638641475E-2</v>
      </c>
      <c r="H4302" s="13">
        <v>4.1129686580863342E-2</v>
      </c>
      <c r="I4302" s="13">
        <v>0</v>
      </c>
      <c r="J4302" s="13">
        <v>0</v>
      </c>
      <c r="K4302" s="13">
        <v>0</v>
      </c>
      <c r="L4302" s="13">
        <v>0</v>
      </c>
      <c r="M4302" s="13">
        <v>0</v>
      </c>
    </row>
    <row r="4303" spans="1:13" x14ac:dyDescent="0.35">
      <c r="A4303" s="12" t="str">
        <f t="shared" si="67"/>
        <v>CONSUMO PER CAPITA (kg ó litros por individuo)WhiskyNOROESTE</v>
      </c>
      <c r="B4303" s="12" t="s">
        <v>120</v>
      </c>
      <c r="C4303" s="12" t="s">
        <v>149</v>
      </c>
      <c r="D4303" s="12" t="s">
        <v>8</v>
      </c>
      <c r="E4303" s="13">
        <v>9.3750161250136438E-2</v>
      </c>
      <c r="F4303" s="13">
        <v>6.8321334151555002E-2</v>
      </c>
      <c r="G4303" s="13">
        <v>7.7620297255637113E-2</v>
      </c>
      <c r="H4303" s="13">
        <v>4.6587426961706382E-2</v>
      </c>
      <c r="I4303" s="13">
        <v>0</v>
      </c>
      <c r="J4303" s="13">
        <v>0</v>
      </c>
      <c r="K4303" s="13">
        <v>0</v>
      </c>
      <c r="L4303" s="13">
        <v>0</v>
      </c>
      <c r="M4303" s="13">
        <v>0</v>
      </c>
    </row>
    <row r="4304" spans="1:13" x14ac:dyDescent="0.35">
      <c r="A4304" s="12" t="str">
        <f t="shared" si="67"/>
        <v>CONSUMO PER CAPITA (kg ó litros por individuo)Whisky&lt;2MIL</v>
      </c>
      <c r="B4304" s="12" t="s">
        <v>120</v>
      </c>
      <c r="C4304" s="12" t="s">
        <v>149</v>
      </c>
      <c r="D4304" s="12" t="s">
        <v>9</v>
      </c>
      <c r="E4304" s="13">
        <v>0.20533730315815465</v>
      </c>
      <c r="F4304" s="13">
        <v>0.18699814168119319</v>
      </c>
      <c r="G4304" s="13">
        <v>5.2818429767725432E-2</v>
      </c>
      <c r="H4304" s="13">
        <v>4.0752230598481057E-2</v>
      </c>
      <c r="I4304" s="13">
        <v>0</v>
      </c>
      <c r="J4304" s="13">
        <v>0</v>
      </c>
      <c r="K4304" s="13">
        <v>0</v>
      </c>
      <c r="L4304" s="13">
        <v>0</v>
      </c>
      <c r="M4304" s="13">
        <v>0</v>
      </c>
    </row>
    <row r="4305" spans="1:13" x14ac:dyDescent="0.35">
      <c r="A4305" s="12" t="str">
        <f t="shared" si="67"/>
        <v>CONSUMO PER CAPITA (kg ó litros por individuo)Whisky2-5MIL</v>
      </c>
      <c r="B4305" s="12" t="s">
        <v>120</v>
      </c>
      <c r="C4305" s="12" t="s">
        <v>149</v>
      </c>
      <c r="D4305" s="12" t="s">
        <v>10</v>
      </c>
      <c r="E4305" s="13">
        <v>7.6185241210455876E-2</v>
      </c>
      <c r="F4305" s="13">
        <v>4.2220213856668756E-2</v>
      </c>
      <c r="G4305" s="13">
        <v>7.1405384587886866E-2</v>
      </c>
      <c r="H4305" s="13">
        <v>0.14367187815225518</v>
      </c>
      <c r="I4305" s="13">
        <v>0</v>
      </c>
      <c r="J4305" s="13">
        <v>0</v>
      </c>
      <c r="K4305" s="13">
        <v>0</v>
      </c>
      <c r="L4305" s="13">
        <v>0</v>
      </c>
      <c r="M4305" s="13">
        <v>0</v>
      </c>
    </row>
    <row r="4306" spans="1:13" x14ac:dyDescent="0.35">
      <c r="A4306" s="12" t="str">
        <f t="shared" si="67"/>
        <v>CONSUMO PER CAPITA (kg ó litros por individuo)Whisky5-10MIL</v>
      </c>
      <c r="B4306" s="12" t="s">
        <v>120</v>
      </c>
      <c r="C4306" s="12" t="s">
        <v>149</v>
      </c>
      <c r="D4306" s="12" t="s">
        <v>11</v>
      </c>
      <c r="E4306" s="13">
        <v>0.10308879408162024</v>
      </c>
      <c r="F4306" s="13">
        <v>1.9355749127601598E-2</v>
      </c>
      <c r="G4306" s="13">
        <v>2.2170986025315653E-2</v>
      </c>
      <c r="H4306" s="13">
        <v>4.6430886765149323E-2</v>
      </c>
      <c r="I4306" s="13">
        <v>0</v>
      </c>
      <c r="J4306" s="13">
        <v>0</v>
      </c>
      <c r="K4306" s="13">
        <v>0</v>
      </c>
      <c r="L4306" s="13">
        <v>0</v>
      </c>
      <c r="M4306" s="13">
        <v>0</v>
      </c>
    </row>
    <row r="4307" spans="1:13" x14ac:dyDescent="0.35">
      <c r="A4307" s="12" t="str">
        <f t="shared" si="67"/>
        <v>CONSUMO PER CAPITA (kg ó litros por individuo)Whisky10-30MIL</v>
      </c>
      <c r="B4307" s="12" t="s">
        <v>120</v>
      </c>
      <c r="C4307" s="12" t="s">
        <v>149</v>
      </c>
      <c r="D4307" s="12" t="s">
        <v>12</v>
      </c>
      <c r="E4307" s="13">
        <v>0.16479328357400086</v>
      </c>
      <c r="F4307" s="13">
        <v>8.402525177656231E-2</v>
      </c>
      <c r="G4307" s="13">
        <v>6.5066796206126043E-2</v>
      </c>
      <c r="H4307" s="13">
        <v>6.8339162092423675E-2</v>
      </c>
      <c r="I4307" s="13">
        <v>0</v>
      </c>
      <c r="J4307" s="13">
        <v>0</v>
      </c>
      <c r="K4307" s="13">
        <v>0</v>
      </c>
      <c r="L4307" s="13">
        <v>0</v>
      </c>
      <c r="M4307" s="13">
        <v>0</v>
      </c>
    </row>
    <row r="4308" spans="1:13" x14ac:dyDescent="0.35">
      <c r="A4308" s="12" t="str">
        <f t="shared" si="67"/>
        <v>CONSUMO PER CAPITA (kg ó litros por individuo)Whisky30-100MIL</v>
      </c>
      <c r="B4308" s="12" t="s">
        <v>120</v>
      </c>
      <c r="C4308" s="12" t="s">
        <v>149</v>
      </c>
      <c r="D4308" s="12" t="s">
        <v>13</v>
      </c>
      <c r="E4308" s="13">
        <v>0.14713292710132314</v>
      </c>
      <c r="F4308" s="13">
        <v>9.3534574807962761E-2</v>
      </c>
      <c r="G4308" s="13">
        <v>9.2508192601855721E-2</v>
      </c>
      <c r="H4308" s="13">
        <v>9.0849510505660341E-2</v>
      </c>
      <c r="I4308" s="13">
        <v>0</v>
      </c>
      <c r="J4308" s="13">
        <v>0</v>
      </c>
      <c r="K4308" s="13">
        <v>0</v>
      </c>
      <c r="L4308" s="13">
        <v>0</v>
      </c>
      <c r="M4308" s="13">
        <v>0</v>
      </c>
    </row>
    <row r="4309" spans="1:13" x14ac:dyDescent="0.35">
      <c r="A4309" s="12" t="str">
        <f t="shared" si="67"/>
        <v>CONSUMO PER CAPITA (kg ó litros por individuo)Whisky100-200MIL</v>
      </c>
      <c r="B4309" s="12" t="s">
        <v>120</v>
      </c>
      <c r="C4309" s="12" t="s">
        <v>149</v>
      </c>
      <c r="D4309" s="12" t="s">
        <v>14</v>
      </c>
      <c r="E4309" s="13">
        <v>0.11080539870920282</v>
      </c>
      <c r="F4309" s="13">
        <v>8.5784960408710975E-2</v>
      </c>
      <c r="G4309" s="13">
        <v>0.13508384398289885</v>
      </c>
      <c r="H4309" s="13">
        <v>6.6533049237867209E-2</v>
      </c>
      <c r="I4309" s="13">
        <v>0</v>
      </c>
      <c r="J4309" s="13">
        <v>0</v>
      </c>
      <c r="K4309" s="13">
        <v>0</v>
      </c>
      <c r="L4309" s="13">
        <v>0</v>
      </c>
      <c r="M4309" s="13">
        <v>0</v>
      </c>
    </row>
    <row r="4310" spans="1:13" x14ac:dyDescent="0.35">
      <c r="A4310" s="12" t="str">
        <f t="shared" si="67"/>
        <v>CONSUMO PER CAPITA (kg ó litros por individuo)Whisky200-500MIL</v>
      </c>
      <c r="B4310" s="12" t="s">
        <v>120</v>
      </c>
      <c r="C4310" s="12" t="s">
        <v>149</v>
      </c>
      <c r="D4310" s="12" t="s">
        <v>15</v>
      </c>
      <c r="E4310" s="13">
        <v>0.13312263469146218</v>
      </c>
      <c r="F4310" s="13">
        <v>7.0803053957323184E-2</v>
      </c>
      <c r="G4310" s="13">
        <v>0.11120086737338399</v>
      </c>
      <c r="H4310" s="13">
        <v>0.20786216993155002</v>
      </c>
      <c r="I4310" s="13">
        <v>0</v>
      </c>
      <c r="J4310" s="13">
        <v>0</v>
      </c>
      <c r="K4310" s="13">
        <v>0</v>
      </c>
      <c r="L4310" s="13">
        <v>0</v>
      </c>
      <c r="M4310" s="13">
        <v>0</v>
      </c>
    </row>
    <row r="4311" spans="1:13" x14ac:dyDescent="0.35">
      <c r="A4311" s="12" t="str">
        <f t="shared" si="67"/>
        <v>CONSUMO PER CAPITA (kg ó litros por individuo)Whisky&gt;500MIL</v>
      </c>
      <c r="B4311" s="12" t="s">
        <v>120</v>
      </c>
      <c r="C4311" s="12" t="s">
        <v>149</v>
      </c>
      <c r="D4311" s="12" t="s">
        <v>16</v>
      </c>
      <c r="E4311" s="13">
        <v>0.12287618417982185</v>
      </c>
      <c r="F4311" s="13">
        <v>8.6499498111757056E-2</v>
      </c>
      <c r="G4311" s="13">
        <v>0.24718764844721905</v>
      </c>
      <c r="H4311" s="13">
        <v>0.24761786906234429</v>
      </c>
      <c r="I4311" s="13">
        <v>0</v>
      </c>
      <c r="J4311" s="13">
        <v>0</v>
      </c>
      <c r="K4311" s="13">
        <v>0</v>
      </c>
      <c r="L4311" s="13">
        <v>0</v>
      </c>
      <c r="M4311" s="13">
        <v>0</v>
      </c>
    </row>
    <row r="4312" spans="1:13" x14ac:dyDescent="0.35">
      <c r="A4312" s="12" t="str">
        <f t="shared" si="67"/>
        <v>CONSUMO PER CAPITA (kg ó litros por individuo)WhiskyDE 15 A 19 AÑOS</v>
      </c>
      <c r="B4312" s="12" t="s">
        <v>120</v>
      </c>
      <c r="C4312" s="12" t="s">
        <v>149</v>
      </c>
      <c r="D4312" s="12" t="s">
        <v>39</v>
      </c>
      <c r="E4312" s="13">
        <v>4.1058279924431118E-2</v>
      </c>
      <c r="F4312" s="13" t="s">
        <v>212</v>
      </c>
      <c r="G4312" s="13">
        <v>2.0275393906060049E-2</v>
      </c>
      <c r="H4312" s="13">
        <v>2.1318065809882221E-2</v>
      </c>
      <c r="I4312" s="13">
        <v>0</v>
      </c>
      <c r="J4312" s="13">
        <v>0</v>
      </c>
      <c r="K4312" s="13">
        <v>0</v>
      </c>
      <c r="L4312" s="13">
        <v>0</v>
      </c>
      <c r="M4312" s="13">
        <v>0</v>
      </c>
    </row>
    <row r="4313" spans="1:13" x14ac:dyDescent="0.35">
      <c r="A4313" s="12" t="str">
        <f t="shared" si="67"/>
        <v>CONSUMO PER CAPITA (kg ó litros por individuo)WhiskyDE 20 A 24 AÑOS</v>
      </c>
      <c r="B4313" s="12" t="s">
        <v>120</v>
      </c>
      <c r="C4313" s="12" t="s">
        <v>149</v>
      </c>
      <c r="D4313" s="12" t="s">
        <v>40</v>
      </c>
      <c r="E4313" s="13">
        <v>5.5493573778796552E-2</v>
      </c>
      <c r="F4313" s="13">
        <v>3.3420590035381302E-2</v>
      </c>
      <c r="G4313" s="13">
        <v>3.3658981369545572E-2</v>
      </c>
      <c r="H4313" s="13">
        <v>2.591522682666984E-2</v>
      </c>
      <c r="I4313" s="13">
        <v>0</v>
      </c>
      <c r="J4313" s="13">
        <v>0</v>
      </c>
      <c r="K4313" s="13">
        <v>0</v>
      </c>
      <c r="L4313" s="13">
        <v>0</v>
      </c>
      <c r="M4313" s="13">
        <v>0</v>
      </c>
    </row>
    <row r="4314" spans="1:13" x14ac:dyDescent="0.35">
      <c r="A4314" s="12" t="str">
        <f t="shared" si="67"/>
        <v>CONSUMO PER CAPITA (kg ó litros por individuo)WhiskyDE 25 A 34 AÑOS</v>
      </c>
      <c r="B4314" s="12" t="s">
        <v>120</v>
      </c>
      <c r="C4314" s="12" t="s">
        <v>149</v>
      </c>
      <c r="D4314" s="12" t="s">
        <v>41</v>
      </c>
      <c r="E4314" s="13">
        <v>8.3221837054083966E-2</v>
      </c>
      <c r="F4314" s="13">
        <v>2.9327856297959209E-2</v>
      </c>
      <c r="G4314" s="13">
        <v>4.2082351744997221E-2</v>
      </c>
      <c r="H4314" s="13">
        <v>4.3231408933721793E-2</v>
      </c>
      <c r="I4314" s="13">
        <v>0</v>
      </c>
      <c r="J4314" s="13">
        <v>0</v>
      </c>
      <c r="K4314" s="13">
        <v>0</v>
      </c>
      <c r="L4314" s="13">
        <v>0</v>
      </c>
      <c r="M4314" s="13">
        <v>0</v>
      </c>
    </row>
    <row r="4315" spans="1:13" x14ac:dyDescent="0.35">
      <c r="A4315" s="12" t="str">
        <f t="shared" si="67"/>
        <v>CONSUMO PER CAPITA (kg ó litros por individuo)WhiskyDE 35 A 49 AÑOS</v>
      </c>
      <c r="B4315" s="12" t="s">
        <v>120</v>
      </c>
      <c r="C4315" s="12" t="s">
        <v>149</v>
      </c>
      <c r="D4315" s="12" t="s">
        <v>42</v>
      </c>
      <c r="E4315" s="13">
        <v>0.11796934333259405</v>
      </c>
      <c r="F4315" s="13">
        <v>4.3821865387890832E-2</v>
      </c>
      <c r="G4315" s="13">
        <v>4.6382327981174976E-2</v>
      </c>
      <c r="H4315" s="13">
        <v>7.1692864572191775E-2</v>
      </c>
      <c r="I4315" s="13">
        <v>0</v>
      </c>
      <c r="J4315" s="13">
        <v>0</v>
      </c>
      <c r="K4315" s="13">
        <v>0</v>
      </c>
      <c r="L4315" s="13">
        <v>0</v>
      </c>
      <c r="M4315" s="13">
        <v>0</v>
      </c>
    </row>
    <row r="4316" spans="1:13" x14ac:dyDescent="0.35">
      <c r="A4316" s="12" t="str">
        <f t="shared" si="67"/>
        <v>CONSUMO PER CAPITA (kg ó litros por individuo)WhiskyDE 50 A 59 AÑOS</v>
      </c>
      <c r="B4316" s="12" t="s">
        <v>120</v>
      </c>
      <c r="C4316" s="12" t="s">
        <v>149</v>
      </c>
      <c r="D4316" s="12" t="s">
        <v>43</v>
      </c>
      <c r="E4316" s="13">
        <v>0.22449280222793039</v>
      </c>
      <c r="F4316" s="13">
        <v>0.10710994439147371</v>
      </c>
      <c r="G4316" s="13">
        <v>0.13884169505174423</v>
      </c>
      <c r="H4316" s="13">
        <v>0.12095050092756997</v>
      </c>
      <c r="I4316" s="13">
        <v>0</v>
      </c>
      <c r="J4316" s="13">
        <v>0</v>
      </c>
      <c r="K4316" s="13">
        <v>0</v>
      </c>
      <c r="L4316" s="13">
        <v>0</v>
      </c>
      <c r="M4316" s="13">
        <v>0</v>
      </c>
    </row>
    <row r="4317" spans="1:13" x14ac:dyDescent="0.35">
      <c r="A4317" s="12" t="str">
        <f t="shared" si="67"/>
        <v>CONSUMO PER CAPITA (kg ó litros por individuo)WhiskyDE 60 A 75 AÑOS</v>
      </c>
      <c r="B4317" s="12" t="s">
        <v>120</v>
      </c>
      <c r="C4317" s="12" t="s">
        <v>149</v>
      </c>
      <c r="D4317" s="12" t="s">
        <v>44</v>
      </c>
      <c r="E4317" s="13">
        <v>0.16993548395746877</v>
      </c>
      <c r="F4317" s="13">
        <v>0.18984621683216066</v>
      </c>
      <c r="G4317" s="13">
        <v>0.26875086459547526</v>
      </c>
      <c r="H4317" s="13">
        <v>0.29905031183187097</v>
      </c>
      <c r="I4317" s="13">
        <v>0</v>
      </c>
      <c r="J4317" s="13">
        <v>0</v>
      </c>
      <c r="K4317" s="13">
        <v>0</v>
      </c>
      <c r="L4317" s="13">
        <v>0</v>
      </c>
      <c r="M4317" s="13">
        <v>0</v>
      </c>
    </row>
    <row r="4318" spans="1:13" x14ac:dyDescent="0.35">
      <c r="A4318" s="12" t="str">
        <f t="shared" si="67"/>
        <v>CONSUMO PER CAPITA (kg ó litros por individuo)WhiskyALTA Y MEDIA ALTA</v>
      </c>
      <c r="B4318" s="12" t="s">
        <v>120</v>
      </c>
      <c r="C4318" s="12" t="s">
        <v>149</v>
      </c>
      <c r="D4318" s="12" t="s">
        <v>17</v>
      </c>
      <c r="E4318" s="13">
        <v>0.15481230746400504</v>
      </c>
      <c r="F4318" s="13">
        <v>8.2782615048925978E-2</v>
      </c>
      <c r="G4318" s="13">
        <v>0.12652449893672693</v>
      </c>
      <c r="H4318" s="13">
        <v>0.16291190006068132</v>
      </c>
      <c r="I4318" s="13">
        <v>0</v>
      </c>
      <c r="J4318" s="13">
        <v>0</v>
      </c>
      <c r="K4318" s="13">
        <v>0</v>
      </c>
      <c r="L4318" s="13">
        <v>0</v>
      </c>
      <c r="M4318" s="13">
        <v>0</v>
      </c>
    </row>
    <row r="4319" spans="1:13" x14ac:dyDescent="0.35">
      <c r="A4319" s="12" t="str">
        <f t="shared" si="67"/>
        <v>CONSUMO PER CAPITA (kg ó litros por individuo)WhiskyMEDIA</v>
      </c>
      <c r="B4319" s="12" t="s">
        <v>120</v>
      </c>
      <c r="C4319" s="12" t="s">
        <v>149</v>
      </c>
      <c r="D4319" s="12" t="s">
        <v>18</v>
      </c>
      <c r="E4319" s="13">
        <v>0.16510438338138203</v>
      </c>
      <c r="F4319" s="13">
        <v>9.6940691299756215E-2</v>
      </c>
      <c r="G4319" s="13">
        <v>6.451580538538397E-2</v>
      </c>
      <c r="H4319" s="13">
        <v>8.7807117784531485E-2</v>
      </c>
      <c r="I4319" s="13">
        <v>0</v>
      </c>
      <c r="J4319" s="13">
        <v>0</v>
      </c>
      <c r="K4319" s="13">
        <v>0</v>
      </c>
      <c r="L4319" s="13">
        <v>0</v>
      </c>
      <c r="M4319" s="13">
        <v>0</v>
      </c>
    </row>
    <row r="4320" spans="1:13" x14ac:dyDescent="0.35">
      <c r="A4320" s="12" t="str">
        <f t="shared" si="67"/>
        <v>CONSUMO PER CAPITA (kg ó litros por individuo)WhiskyMEDIA BAJA</v>
      </c>
      <c r="B4320" s="12" t="s">
        <v>120</v>
      </c>
      <c r="C4320" s="12" t="s">
        <v>149</v>
      </c>
      <c r="D4320" s="12" t="s">
        <v>19</v>
      </c>
      <c r="E4320" s="13">
        <v>0.12769324791098741</v>
      </c>
      <c r="F4320" s="13">
        <v>6.9118245173543646E-2</v>
      </c>
      <c r="G4320" s="13">
        <v>7.1106758663214809E-2</v>
      </c>
      <c r="H4320" s="13">
        <v>0.18729865666236489</v>
      </c>
      <c r="I4320" s="13">
        <v>0</v>
      </c>
      <c r="J4320" s="13">
        <v>0</v>
      </c>
      <c r="K4320" s="13">
        <v>0</v>
      </c>
      <c r="L4320" s="13">
        <v>0</v>
      </c>
      <c r="M4320" s="13">
        <v>0</v>
      </c>
    </row>
    <row r="4321" spans="1:13" x14ac:dyDescent="0.35">
      <c r="A4321" s="12" t="str">
        <f t="shared" si="67"/>
        <v>CONSUMO PER CAPITA (kg ó litros por individuo)WhiskyBAJA</v>
      </c>
      <c r="B4321" s="12" t="s">
        <v>120</v>
      </c>
      <c r="C4321" s="12" t="s">
        <v>149</v>
      </c>
      <c r="D4321" s="12" t="s">
        <v>20</v>
      </c>
      <c r="E4321" s="13">
        <v>7.5508147573036186E-2</v>
      </c>
      <c r="F4321" s="13">
        <v>7.8584453194947557E-2</v>
      </c>
      <c r="G4321" s="13">
        <v>0.22969086564818941</v>
      </c>
      <c r="H4321" s="13">
        <v>5.2009119708016902E-2</v>
      </c>
      <c r="I4321" s="13">
        <v>0</v>
      </c>
      <c r="J4321" s="13">
        <v>0</v>
      </c>
      <c r="K4321" s="13">
        <v>0</v>
      </c>
      <c r="L4321" s="13">
        <v>0</v>
      </c>
      <c r="M4321" s="13">
        <v>0</v>
      </c>
    </row>
    <row r="4322" spans="1:13" x14ac:dyDescent="0.35">
      <c r="A4322" s="12" t="str">
        <f t="shared" si="67"/>
        <v>CONSUMO PER CAPITA (kg ó litros por individuo)WhiskyHOMBRE</v>
      </c>
      <c r="B4322" s="12" t="s">
        <v>120</v>
      </c>
      <c r="C4322" s="12" t="s">
        <v>149</v>
      </c>
      <c r="D4322" s="12" t="s">
        <v>21</v>
      </c>
      <c r="E4322" s="13">
        <v>0.2028208631494525</v>
      </c>
      <c r="F4322" s="13">
        <v>0.11588667855844241</v>
      </c>
      <c r="G4322" s="13">
        <v>0.15191260773104759</v>
      </c>
      <c r="H4322" s="13">
        <v>0.17377250241116418</v>
      </c>
      <c r="I4322" s="13">
        <v>0</v>
      </c>
      <c r="J4322" s="13">
        <v>0</v>
      </c>
      <c r="K4322" s="13">
        <v>0</v>
      </c>
      <c r="L4322" s="13">
        <v>0</v>
      </c>
      <c r="M4322" s="13">
        <v>0</v>
      </c>
    </row>
    <row r="4323" spans="1:13" x14ac:dyDescent="0.35">
      <c r="A4323" s="12" t="str">
        <f t="shared" si="67"/>
        <v>CONSUMO PER CAPITA (kg ó litros por individuo)WhiskyMUJER</v>
      </c>
      <c r="B4323" s="12" t="s">
        <v>120</v>
      </c>
      <c r="C4323" s="12" t="s">
        <v>149</v>
      </c>
      <c r="D4323" s="12" t="s">
        <v>22</v>
      </c>
      <c r="E4323" s="13">
        <v>6.9886705680842709E-2</v>
      </c>
      <c r="F4323" s="13">
        <v>5.0713598950417757E-2</v>
      </c>
      <c r="G4323" s="13">
        <v>7.1561902465754709E-2</v>
      </c>
      <c r="H4323" s="13">
        <v>7.3123366649246069E-2</v>
      </c>
      <c r="I4323" s="13">
        <v>0</v>
      </c>
      <c r="J4323" s="13">
        <v>0</v>
      </c>
      <c r="K4323" s="13">
        <v>0</v>
      </c>
      <c r="L4323" s="13">
        <v>0</v>
      </c>
      <c r="M4323" s="13">
        <v>0</v>
      </c>
    </row>
    <row r="4324" spans="1:13" x14ac:dyDescent="0.35">
      <c r="A4324" s="12" t="str">
        <f t="shared" si="67"/>
        <v>CONSUMO PER CAPITA (kg ó litros por individuo)BrandyT.ESPAÑA</v>
      </c>
      <c r="B4324" s="12" t="s">
        <v>120</v>
      </c>
      <c r="C4324" s="12" t="s">
        <v>150</v>
      </c>
      <c r="D4324" s="12" t="s">
        <v>36</v>
      </c>
      <c r="E4324" s="13">
        <v>1.4533112386100454E-2</v>
      </c>
      <c r="F4324" s="13">
        <v>1.6405978588070011E-2</v>
      </c>
      <c r="G4324" s="13">
        <v>1.7666262491543096E-2</v>
      </c>
      <c r="H4324" s="13">
        <v>8.6159611314354841E-3</v>
      </c>
      <c r="I4324" s="13">
        <v>0</v>
      </c>
      <c r="J4324" s="13">
        <v>0</v>
      </c>
      <c r="K4324" s="13">
        <v>0</v>
      </c>
      <c r="L4324" s="13">
        <v>0</v>
      </c>
      <c r="M4324" s="13">
        <v>0</v>
      </c>
    </row>
    <row r="4325" spans="1:13" x14ac:dyDescent="0.35">
      <c r="A4325" s="12" t="str">
        <f t="shared" si="67"/>
        <v>CONSUMO PER CAPITA (kg ó litros por individuo)BrandyBCN AM</v>
      </c>
      <c r="B4325" s="12" t="s">
        <v>120</v>
      </c>
      <c r="C4325" s="12" t="s">
        <v>150</v>
      </c>
      <c r="D4325" s="12" t="s">
        <v>1</v>
      </c>
      <c r="E4325" s="13">
        <v>1.2008521576162003E-2</v>
      </c>
      <c r="F4325" s="13">
        <v>3.7692257462041048E-3</v>
      </c>
      <c r="G4325" s="13">
        <v>5.9749765574173492E-3</v>
      </c>
      <c r="H4325" s="13">
        <v>1.0262958565473591E-2</v>
      </c>
      <c r="I4325" s="13">
        <v>0</v>
      </c>
      <c r="J4325" s="13">
        <v>0</v>
      </c>
      <c r="K4325" s="13">
        <v>0</v>
      </c>
      <c r="L4325" s="13">
        <v>0</v>
      </c>
      <c r="M4325" s="13">
        <v>0</v>
      </c>
    </row>
    <row r="4326" spans="1:13" x14ac:dyDescent="0.35">
      <c r="A4326" s="12" t="str">
        <f t="shared" si="67"/>
        <v>CONSUMO PER CAPITA (kg ó litros por individuo)BrandyREST.CAT ARAGON</v>
      </c>
      <c r="B4326" s="12" t="s">
        <v>120</v>
      </c>
      <c r="C4326" s="12" t="s">
        <v>150</v>
      </c>
      <c r="D4326" s="12" t="s">
        <v>2</v>
      </c>
      <c r="E4326" s="13">
        <v>1.0568947750063973E-2</v>
      </c>
      <c r="F4326" s="13">
        <v>5.7651624132246324E-3</v>
      </c>
      <c r="G4326" s="13">
        <v>9.9580912801113843E-3</v>
      </c>
      <c r="H4326" s="13">
        <v>1.1433137227197675E-2</v>
      </c>
      <c r="I4326" s="13">
        <v>0</v>
      </c>
      <c r="J4326" s="13">
        <v>0</v>
      </c>
      <c r="K4326" s="13">
        <v>0</v>
      </c>
      <c r="L4326" s="13">
        <v>0</v>
      </c>
      <c r="M4326" s="13">
        <v>0</v>
      </c>
    </row>
    <row r="4327" spans="1:13" x14ac:dyDescent="0.35">
      <c r="A4327" s="12" t="str">
        <f t="shared" si="67"/>
        <v>CONSUMO PER CAPITA (kg ó litros por individuo)BrandyLEVANTE</v>
      </c>
      <c r="B4327" s="12" t="s">
        <v>120</v>
      </c>
      <c r="C4327" s="12" t="s">
        <v>150</v>
      </c>
      <c r="D4327" s="12" t="s">
        <v>3</v>
      </c>
      <c r="E4327" s="13">
        <v>2.7188451690461336E-2</v>
      </c>
      <c r="F4327" s="13">
        <v>6.2700561216268255E-2</v>
      </c>
      <c r="G4327" s="13">
        <v>6.8023521515271662E-2</v>
      </c>
      <c r="H4327" s="13">
        <v>2.5174453077122554E-2</v>
      </c>
      <c r="I4327" s="13">
        <v>0</v>
      </c>
      <c r="J4327" s="13">
        <v>0</v>
      </c>
      <c r="K4327" s="13">
        <v>0</v>
      </c>
      <c r="L4327" s="13">
        <v>0</v>
      </c>
      <c r="M4327" s="13">
        <v>0</v>
      </c>
    </row>
    <row r="4328" spans="1:13" x14ac:dyDescent="0.35">
      <c r="A4328" s="12" t="str">
        <f t="shared" si="67"/>
        <v>CONSUMO PER CAPITA (kg ó litros por individuo)BrandyANDALUCIA</v>
      </c>
      <c r="B4328" s="12" t="s">
        <v>120</v>
      </c>
      <c r="C4328" s="12" t="s">
        <v>150</v>
      </c>
      <c r="D4328" s="12" t="s">
        <v>4</v>
      </c>
      <c r="E4328" s="13">
        <v>2.688442797997009E-2</v>
      </c>
      <c r="F4328" s="13">
        <v>9.3046207961235486E-3</v>
      </c>
      <c r="G4328" s="13">
        <v>3.9354112919884575E-3</v>
      </c>
      <c r="H4328" s="13">
        <v>2.5159378642524649E-3</v>
      </c>
      <c r="I4328" s="13">
        <v>0</v>
      </c>
      <c r="J4328" s="13">
        <v>0</v>
      </c>
      <c r="K4328" s="13">
        <v>0</v>
      </c>
      <c r="L4328" s="13">
        <v>0</v>
      </c>
      <c r="M4328" s="13">
        <v>0</v>
      </c>
    </row>
    <row r="4329" spans="1:13" x14ac:dyDescent="0.35">
      <c r="A4329" s="12" t="str">
        <f t="shared" si="67"/>
        <v>CONSUMO PER CAPITA (kg ó litros por individuo)BrandyMDD AM</v>
      </c>
      <c r="B4329" s="12" t="s">
        <v>120</v>
      </c>
      <c r="C4329" s="12" t="s">
        <v>150</v>
      </c>
      <c r="D4329" s="12" t="s">
        <v>5</v>
      </c>
      <c r="E4329" s="13">
        <v>9.2719214447557312E-3</v>
      </c>
      <c r="F4329" s="13">
        <v>2.7798127381505548E-5</v>
      </c>
      <c r="G4329" s="13">
        <v>4.2444660310452364E-3</v>
      </c>
      <c r="H4329" s="13">
        <v>2.8604370299343089E-3</v>
      </c>
      <c r="I4329" s="13">
        <v>0</v>
      </c>
      <c r="J4329" s="13">
        <v>0</v>
      </c>
      <c r="K4329" s="13">
        <v>0</v>
      </c>
      <c r="L4329" s="13">
        <v>0</v>
      </c>
      <c r="M4329" s="13">
        <v>0</v>
      </c>
    </row>
    <row r="4330" spans="1:13" x14ac:dyDescent="0.35">
      <c r="A4330" s="12" t="str">
        <f t="shared" si="67"/>
        <v>CONSUMO PER CAPITA (kg ó litros por individuo)BrandyRTO CENTRO</v>
      </c>
      <c r="B4330" s="12" t="s">
        <v>120</v>
      </c>
      <c r="C4330" s="12" t="s">
        <v>150</v>
      </c>
      <c r="D4330" s="12" t="s">
        <v>6</v>
      </c>
      <c r="E4330" s="13">
        <v>3.8830800574751038E-3</v>
      </c>
      <c r="F4330" s="13">
        <v>3.0031704491317152E-3</v>
      </c>
      <c r="G4330" s="13">
        <v>1.7969334382944371E-3</v>
      </c>
      <c r="H4330" s="13">
        <v>3.6832883235556617E-3</v>
      </c>
      <c r="I4330" s="13">
        <v>0</v>
      </c>
      <c r="J4330" s="13">
        <v>0</v>
      </c>
      <c r="K4330" s="13">
        <v>0</v>
      </c>
      <c r="L4330" s="13">
        <v>0</v>
      </c>
      <c r="M4330" s="13">
        <v>0</v>
      </c>
    </row>
    <row r="4331" spans="1:13" x14ac:dyDescent="0.35">
      <c r="A4331" s="12" t="str">
        <f t="shared" si="67"/>
        <v>CONSUMO PER CAPITA (kg ó litros por individuo)BrandyNORTE-CENTRO</v>
      </c>
      <c r="B4331" s="12" t="s">
        <v>120</v>
      </c>
      <c r="C4331" s="12" t="s">
        <v>150</v>
      </c>
      <c r="D4331" s="12" t="s">
        <v>7</v>
      </c>
      <c r="E4331" s="13">
        <v>4.4991423161891073E-3</v>
      </c>
      <c r="F4331" s="13">
        <v>3.1737286589731406E-2</v>
      </c>
      <c r="G4331" s="13">
        <v>3.641092756655942E-2</v>
      </c>
      <c r="H4331" s="13">
        <v>5.1183052101743684E-3</v>
      </c>
      <c r="I4331" s="13">
        <v>0</v>
      </c>
      <c r="J4331" s="13">
        <v>0</v>
      </c>
      <c r="K4331" s="13">
        <v>0</v>
      </c>
      <c r="L4331" s="13">
        <v>0</v>
      </c>
      <c r="M4331" s="13">
        <v>0</v>
      </c>
    </row>
    <row r="4332" spans="1:13" x14ac:dyDescent="0.35">
      <c r="A4332" s="12" t="str">
        <f t="shared" si="67"/>
        <v>CONSUMO PER CAPITA (kg ó litros por individuo)BrandyNOROESTE</v>
      </c>
      <c r="B4332" s="12" t="s">
        <v>120</v>
      </c>
      <c r="C4332" s="12" t="s">
        <v>150</v>
      </c>
      <c r="D4332" s="12" t="s">
        <v>8</v>
      </c>
      <c r="E4332" s="13">
        <v>2.9705296646183716E-3</v>
      </c>
      <c r="F4332" s="13">
        <v>4.6626558054109844E-3</v>
      </c>
      <c r="G4332" s="13">
        <v>3.4739690333574153E-3</v>
      </c>
      <c r="H4332" s="13">
        <v>5.7516130920700244E-3</v>
      </c>
      <c r="I4332" s="13">
        <v>0</v>
      </c>
      <c r="J4332" s="13">
        <v>0</v>
      </c>
      <c r="K4332" s="13">
        <v>0</v>
      </c>
      <c r="L4332" s="13">
        <v>0</v>
      </c>
      <c r="M4332" s="13">
        <v>0</v>
      </c>
    </row>
    <row r="4333" spans="1:13" x14ac:dyDescent="0.35">
      <c r="A4333" s="12" t="str">
        <f t="shared" si="67"/>
        <v>CONSUMO PER CAPITA (kg ó litros por individuo)Brandy&lt;2MIL</v>
      </c>
      <c r="B4333" s="12" t="s">
        <v>120</v>
      </c>
      <c r="C4333" s="12" t="s">
        <v>150</v>
      </c>
      <c r="D4333" s="12" t="s">
        <v>9</v>
      </c>
      <c r="E4333" s="13">
        <v>3.3541077880178227E-3</v>
      </c>
      <c r="F4333" s="13">
        <v>0.13327854857157154</v>
      </c>
      <c r="G4333" s="13">
        <v>2.7860082643432513E-3</v>
      </c>
      <c r="H4333" s="13">
        <v>8.2100685152801632E-3</v>
      </c>
      <c r="I4333" s="13">
        <v>0</v>
      </c>
      <c r="J4333" s="13">
        <v>0</v>
      </c>
      <c r="K4333" s="13">
        <v>0</v>
      </c>
      <c r="L4333" s="13">
        <v>0</v>
      </c>
      <c r="M4333" s="13">
        <v>0</v>
      </c>
    </row>
    <row r="4334" spans="1:13" x14ac:dyDescent="0.35">
      <c r="A4334" s="12" t="str">
        <f t="shared" si="67"/>
        <v>CONSUMO PER CAPITA (kg ó litros por individuo)Brandy2-5MIL</v>
      </c>
      <c r="B4334" s="12" t="s">
        <v>120</v>
      </c>
      <c r="C4334" s="12" t="s">
        <v>150</v>
      </c>
      <c r="D4334" s="12" t="s">
        <v>10</v>
      </c>
      <c r="E4334" s="13">
        <v>1.4644876094399401E-2</v>
      </c>
      <c r="F4334" s="13">
        <v>6.5522710706718808E-3</v>
      </c>
      <c r="G4334" s="13">
        <v>5.5325311202838101E-3</v>
      </c>
      <c r="H4334" s="13">
        <v>6.2782947696125102E-3</v>
      </c>
      <c r="I4334" s="13">
        <v>0</v>
      </c>
      <c r="J4334" s="13">
        <v>0</v>
      </c>
      <c r="K4334" s="13">
        <v>0</v>
      </c>
      <c r="L4334" s="13">
        <v>0</v>
      </c>
      <c r="M4334" s="13">
        <v>0</v>
      </c>
    </row>
    <row r="4335" spans="1:13" x14ac:dyDescent="0.35">
      <c r="A4335" s="12" t="str">
        <f t="shared" si="67"/>
        <v>CONSUMO PER CAPITA (kg ó litros por individuo)Brandy5-10MIL</v>
      </c>
      <c r="B4335" s="12" t="s">
        <v>120</v>
      </c>
      <c r="C4335" s="12" t="s">
        <v>150</v>
      </c>
      <c r="D4335" s="12" t="s">
        <v>11</v>
      </c>
      <c r="E4335" s="13">
        <v>1.7898862829175091E-2</v>
      </c>
      <c r="F4335" s="13">
        <v>3.3394593553106155E-3</v>
      </c>
      <c r="G4335" s="13">
        <v>7.9597012290295158E-2</v>
      </c>
      <c r="H4335" s="13">
        <v>1.0361397724347169E-2</v>
      </c>
      <c r="I4335" s="13">
        <v>0</v>
      </c>
      <c r="J4335" s="13">
        <v>0</v>
      </c>
      <c r="K4335" s="13">
        <v>0</v>
      </c>
      <c r="L4335" s="13">
        <v>0</v>
      </c>
      <c r="M4335" s="13">
        <v>0</v>
      </c>
    </row>
    <row r="4336" spans="1:13" x14ac:dyDescent="0.35">
      <c r="A4336" s="12" t="str">
        <f t="shared" si="67"/>
        <v>CONSUMO PER CAPITA (kg ó litros por individuo)Brandy10-30MIL</v>
      </c>
      <c r="B4336" s="12" t="s">
        <v>120</v>
      </c>
      <c r="C4336" s="12" t="s">
        <v>150</v>
      </c>
      <c r="D4336" s="12" t="s">
        <v>12</v>
      </c>
      <c r="E4336" s="13">
        <v>8.6914942628790719E-3</v>
      </c>
      <c r="F4336" s="13">
        <v>7.3157072839578662E-3</v>
      </c>
      <c r="G4336" s="13">
        <v>1.4645715482424892E-2</v>
      </c>
      <c r="H4336" s="13">
        <v>7.2003036979028994E-3</v>
      </c>
      <c r="I4336" s="13">
        <v>0</v>
      </c>
      <c r="J4336" s="13">
        <v>0</v>
      </c>
      <c r="K4336" s="13">
        <v>0</v>
      </c>
      <c r="L4336" s="13">
        <v>0</v>
      </c>
      <c r="M4336" s="13">
        <v>0</v>
      </c>
    </row>
    <row r="4337" spans="1:13" x14ac:dyDescent="0.35">
      <c r="A4337" s="12" t="str">
        <f t="shared" si="67"/>
        <v>CONSUMO PER CAPITA (kg ó litros por individuo)Brandy30-100MIL</v>
      </c>
      <c r="B4337" s="12" t="s">
        <v>120</v>
      </c>
      <c r="C4337" s="12" t="s">
        <v>150</v>
      </c>
      <c r="D4337" s="12" t="s">
        <v>13</v>
      </c>
      <c r="E4337" s="13">
        <v>1.5425246901725233E-2</v>
      </c>
      <c r="F4337" s="13">
        <v>9.4061786731752719E-3</v>
      </c>
      <c r="G4337" s="13">
        <v>7.4848035499790891E-3</v>
      </c>
      <c r="H4337" s="13">
        <v>9.5853258915967743E-3</v>
      </c>
      <c r="I4337" s="13">
        <v>0</v>
      </c>
      <c r="J4337" s="13">
        <v>0</v>
      </c>
      <c r="K4337" s="13">
        <v>0</v>
      </c>
      <c r="L4337" s="13">
        <v>0</v>
      </c>
      <c r="M4337" s="13">
        <v>0</v>
      </c>
    </row>
    <row r="4338" spans="1:13" x14ac:dyDescent="0.35">
      <c r="A4338" s="12" t="str">
        <f t="shared" si="67"/>
        <v>CONSUMO PER CAPITA (kg ó litros por individuo)Brandy100-200MIL</v>
      </c>
      <c r="B4338" s="12" t="s">
        <v>120</v>
      </c>
      <c r="C4338" s="12" t="s">
        <v>150</v>
      </c>
      <c r="D4338" s="12" t="s">
        <v>14</v>
      </c>
      <c r="E4338" s="13">
        <v>1.8238299778940863E-2</v>
      </c>
      <c r="F4338" s="13">
        <v>4.9856874499747312E-4</v>
      </c>
      <c r="G4338" s="13">
        <v>3.2352287022424141E-3</v>
      </c>
      <c r="H4338" s="13">
        <v>2.2301813579617309E-3</v>
      </c>
      <c r="I4338" s="13">
        <v>0</v>
      </c>
      <c r="J4338" s="13">
        <v>0</v>
      </c>
      <c r="K4338" s="13">
        <v>0</v>
      </c>
      <c r="L4338" s="13">
        <v>0</v>
      </c>
      <c r="M4338" s="13">
        <v>0</v>
      </c>
    </row>
    <row r="4339" spans="1:13" x14ac:dyDescent="0.35">
      <c r="A4339" s="12" t="str">
        <f t="shared" si="67"/>
        <v>CONSUMO PER CAPITA (kg ó litros por individuo)Brandy200-500MIL</v>
      </c>
      <c r="B4339" s="12" t="s">
        <v>120</v>
      </c>
      <c r="C4339" s="12" t="s">
        <v>150</v>
      </c>
      <c r="D4339" s="12" t="s">
        <v>15</v>
      </c>
      <c r="E4339" s="13">
        <v>1.8342544375493215E-2</v>
      </c>
      <c r="F4339" s="13">
        <v>2.516332520528378E-2</v>
      </c>
      <c r="G4339" s="13">
        <v>2.9638756339984477E-2</v>
      </c>
      <c r="H4339" s="13">
        <v>2.0857534900386221E-2</v>
      </c>
      <c r="I4339" s="13">
        <v>0</v>
      </c>
      <c r="J4339" s="13">
        <v>0</v>
      </c>
      <c r="K4339" s="13">
        <v>0</v>
      </c>
      <c r="L4339" s="13">
        <v>0</v>
      </c>
      <c r="M4339" s="13">
        <v>0</v>
      </c>
    </row>
    <row r="4340" spans="1:13" x14ac:dyDescent="0.35">
      <c r="A4340" s="12" t="str">
        <f t="shared" si="67"/>
        <v>CONSUMO PER CAPITA (kg ó litros por individuo)Brandy&gt;500MIL</v>
      </c>
      <c r="B4340" s="12" t="s">
        <v>120</v>
      </c>
      <c r="C4340" s="12" t="s">
        <v>150</v>
      </c>
      <c r="D4340" s="12" t="s">
        <v>16</v>
      </c>
      <c r="E4340" s="13">
        <v>1.7057005077194973E-2</v>
      </c>
      <c r="F4340" s="13">
        <v>7.1131075411034212E-3</v>
      </c>
      <c r="G4340" s="13">
        <v>1.291238885987165E-2</v>
      </c>
      <c r="H4340" s="13">
        <v>4.0280658689193227E-3</v>
      </c>
      <c r="I4340" s="13">
        <v>0</v>
      </c>
      <c r="J4340" s="13">
        <v>0</v>
      </c>
      <c r="K4340" s="13">
        <v>0</v>
      </c>
      <c r="L4340" s="13">
        <v>0</v>
      </c>
      <c r="M4340" s="13">
        <v>0</v>
      </c>
    </row>
    <row r="4341" spans="1:13" x14ac:dyDescent="0.35">
      <c r="A4341" s="12" t="str">
        <f t="shared" si="67"/>
        <v>CONSUMO PER CAPITA (kg ó litros por individuo)BrandyDE 15 A 19 AÑOS</v>
      </c>
      <c r="B4341" s="12" t="s">
        <v>120</v>
      </c>
      <c r="C4341" s="12" t="s">
        <v>150</v>
      </c>
      <c r="D4341" s="12" t="s">
        <v>39</v>
      </c>
      <c r="E4341" s="13" t="s">
        <v>212</v>
      </c>
      <c r="F4341" s="13" t="s">
        <v>212</v>
      </c>
      <c r="G4341" s="13" t="s">
        <v>212</v>
      </c>
      <c r="H4341" s="13" t="s">
        <v>212</v>
      </c>
      <c r="I4341" s="13">
        <v>0</v>
      </c>
      <c r="J4341" s="13">
        <v>0</v>
      </c>
      <c r="K4341" s="13">
        <v>0</v>
      </c>
      <c r="L4341" s="13">
        <v>0</v>
      </c>
      <c r="M4341" s="13">
        <v>0</v>
      </c>
    </row>
    <row r="4342" spans="1:13" x14ac:dyDescent="0.35">
      <c r="A4342" s="12" t="str">
        <f t="shared" si="67"/>
        <v>CONSUMO PER CAPITA (kg ó litros por individuo)BrandyDE 20 A 24 AÑOS</v>
      </c>
      <c r="B4342" s="12" t="s">
        <v>120</v>
      </c>
      <c r="C4342" s="12" t="s">
        <v>150</v>
      </c>
      <c r="D4342" s="12" t="s">
        <v>40</v>
      </c>
      <c r="E4342" s="13" t="s">
        <v>212</v>
      </c>
      <c r="F4342" s="13">
        <v>1.6854026543427685E-3</v>
      </c>
      <c r="G4342" s="13">
        <v>3.7153517616975323E-3</v>
      </c>
      <c r="H4342" s="13">
        <v>1.3582436855463027E-3</v>
      </c>
      <c r="I4342" s="13">
        <v>0</v>
      </c>
      <c r="J4342" s="13">
        <v>0</v>
      </c>
      <c r="K4342" s="13">
        <v>0</v>
      </c>
      <c r="L4342" s="13">
        <v>0</v>
      </c>
      <c r="M4342" s="13">
        <v>0</v>
      </c>
    </row>
    <row r="4343" spans="1:13" x14ac:dyDescent="0.35">
      <c r="A4343" s="12" t="str">
        <f t="shared" si="67"/>
        <v>CONSUMO PER CAPITA (kg ó litros por individuo)BrandyDE 25 A 34 AÑOS</v>
      </c>
      <c r="B4343" s="12" t="s">
        <v>120</v>
      </c>
      <c r="C4343" s="12" t="s">
        <v>150</v>
      </c>
      <c r="D4343" s="12" t="s">
        <v>41</v>
      </c>
      <c r="E4343" s="13">
        <v>1.1351447513963593E-2</v>
      </c>
      <c r="F4343" s="13">
        <v>2.3756097792730592E-3</v>
      </c>
      <c r="G4343" s="13">
        <v>1.0920445788986503E-3</v>
      </c>
      <c r="H4343" s="13">
        <v>3.7634505522376846E-3</v>
      </c>
      <c r="I4343" s="13">
        <v>0</v>
      </c>
      <c r="J4343" s="13">
        <v>0</v>
      </c>
      <c r="K4343" s="13">
        <v>0</v>
      </c>
      <c r="L4343" s="13">
        <v>0</v>
      </c>
      <c r="M4343" s="13">
        <v>0</v>
      </c>
    </row>
    <row r="4344" spans="1:13" x14ac:dyDescent="0.35">
      <c r="A4344" s="12" t="str">
        <f t="shared" si="67"/>
        <v>CONSUMO PER CAPITA (kg ó litros por individuo)BrandyDE 35 A 49 AÑOS</v>
      </c>
      <c r="B4344" s="12" t="s">
        <v>120</v>
      </c>
      <c r="C4344" s="12" t="s">
        <v>150</v>
      </c>
      <c r="D4344" s="12" t="s">
        <v>42</v>
      </c>
      <c r="E4344" s="13">
        <v>5.8480448641415293E-3</v>
      </c>
      <c r="F4344" s="13">
        <v>9.9754350513601097E-4</v>
      </c>
      <c r="G4344" s="13">
        <v>3.7068192214036828E-3</v>
      </c>
      <c r="H4344" s="13">
        <v>2.787978515451062E-3</v>
      </c>
      <c r="I4344" s="13">
        <v>0</v>
      </c>
      <c r="J4344" s="13">
        <v>0</v>
      </c>
      <c r="K4344" s="13">
        <v>0</v>
      </c>
      <c r="L4344" s="13">
        <v>0</v>
      </c>
      <c r="M4344" s="13">
        <v>0</v>
      </c>
    </row>
    <row r="4345" spans="1:13" x14ac:dyDescent="0.35">
      <c r="A4345" s="12" t="str">
        <f t="shared" si="67"/>
        <v>CONSUMO PER CAPITA (kg ó litros por individuo)BrandyDE 50 A 59 AÑOS</v>
      </c>
      <c r="B4345" s="12" t="s">
        <v>120</v>
      </c>
      <c r="C4345" s="12" t="s">
        <v>150</v>
      </c>
      <c r="D4345" s="12" t="s">
        <v>43</v>
      </c>
      <c r="E4345" s="13">
        <v>2.0029397521847275E-2</v>
      </c>
      <c r="F4345" s="13">
        <v>1.0491844569228791E-2</v>
      </c>
      <c r="G4345" s="13">
        <v>1.8065452619332463E-2</v>
      </c>
      <c r="H4345" s="13">
        <v>2.2684379590729855E-2</v>
      </c>
      <c r="I4345" s="13">
        <v>0</v>
      </c>
      <c r="J4345" s="13">
        <v>0</v>
      </c>
      <c r="K4345" s="13">
        <v>0</v>
      </c>
      <c r="L4345" s="13">
        <v>0</v>
      </c>
      <c r="M4345" s="13">
        <v>0</v>
      </c>
    </row>
    <row r="4346" spans="1:13" x14ac:dyDescent="0.35">
      <c r="A4346" s="12" t="str">
        <f t="shared" si="67"/>
        <v>CONSUMO PER CAPITA (kg ó litros por individuo)BrandyDE 60 A 75 AÑOS</v>
      </c>
      <c r="B4346" s="12" t="s">
        <v>120</v>
      </c>
      <c r="C4346" s="12" t="s">
        <v>150</v>
      </c>
      <c r="D4346" s="12" t="s">
        <v>44</v>
      </c>
      <c r="E4346" s="13">
        <v>3.2710082119066328E-2</v>
      </c>
      <c r="F4346" s="13">
        <v>6.1010935470952724E-2</v>
      </c>
      <c r="G4346" s="13">
        <v>5.5915582324207E-2</v>
      </c>
      <c r="H4346" s="13">
        <v>1.1644878120795784E-2</v>
      </c>
      <c r="I4346" s="13">
        <v>0</v>
      </c>
      <c r="J4346" s="13">
        <v>0</v>
      </c>
      <c r="K4346" s="13">
        <v>0</v>
      </c>
      <c r="L4346" s="13">
        <v>0</v>
      </c>
      <c r="M4346" s="13">
        <v>0</v>
      </c>
    </row>
    <row r="4347" spans="1:13" x14ac:dyDescent="0.35">
      <c r="A4347" s="12" t="str">
        <f t="shared" si="67"/>
        <v>CONSUMO PER CAPITA (kg ó litros por individuo)BrandyALTA Y MEDIA ALTA</v>
      </c>
      <c r="B4347" s="12" t="s">
        <v>120</v>
      </c>
      <c r="C4347" s="12" t="s">
        <v>150</v>
      </c>
      <c r="D4347" s="12" t="s">
        <v>17</v>
      </c>
      <c r="E4347" s="13">
        <v>3.1164602666901239E-2</v>
      </c>
      <c r="F4347" s="13">
        <v>1.1668037147302232E-2</v>
      </c>
      <c r="G4347" s="13">
        <v>4.2647219024976014E-2</v>
      </c>
      <c r="H4347" s="13">
        <v>1.2130922415669517E-2</v>
      </c>
      <c r="I4347" s="13">
        <v>0</v>
      </c>
      <c r="J4347" s="13">
        <v>0</v>
      </c>
      <c r="K4347" s="13">
        <v>0</v>
      </c>
      <c r="L4347" s="13">
        <v>0</v>
      </c>
      <c r="M4347" s="13">
        <v>0</v>
      </c>
    </row>
    <row r="4348" spans="1:13" x14ac:dyDescent="0.35">
      <c r="A4348" s="12" t="str">
        <f t="shared" si="67"/>
        <v>CONSUMO PER CAPITA (kg ó litros por individuo)BrandyMEDIA</v>
      </c>
      <c r="B4348" s="12" t="s">
        <v>120</v>
      </c>
      <c r="C4348" s="12" t="s">
        <v>150</v>
      </c>
      <c r="D4348" s="12" t="s">
        <v>18</v>
      </c>
      <c r="E4348" s="13">
        <v>1.3271819369043454E-2</v>
      </c>
      <c r="F4348" s="13">
        <v>4.751942419975526E-3</v>
      </c>
      <c r="G4348" s="13">
        <v>9.1086113986380921E-3</v>
      </c>
      <c r="H4348" s="13">
        <v>8.9786796907797093E-3</v>
      </c>
      <c r="I4348" s="13">
        <v>0</v>
      </c>
      <c r="J4348" s="13">
        <v>0</v>
      </c>
      <c r="K4348" s="13">
        <v>0</v>
      </c>
      <c r="L4348" s="13">
        <v>0</v>
      </c>
      <c r="M4348" s="13">
        <v>0</v>
      </c>
    </row>
    <row r="4349" spans="1:13" x14ac:dyDescent="0.35">
      <c r="A4349" s="12" t="str">
        <f t="shared" si="67"/>
        <v>CONSUMO PER CAPITA (kg ó litros por individuo)BrandyMEDIA BAJA</v>
      </c>
      <c r="B4349" s="12" t="s">
        <v>120</v>
      </c>
      <c r="C4349" s="12" t="s">
        <v>150</v>
      </c>
      <c r="D4349" s="12" t="s">
        <v>19</v>
      </c>
      <c r="E4349" s="13">
        <v>8.2679443217167671E-3</v>
      </c>
      <c r="F4349" s="13">
        <v>4.1665300990168741E-2</v>
      </c>
      <c r="G4349" s="13">
        <v>1.7348346638035046E-2</v>
      </c>
      <c r="H4349" s="13">
        <v>5.9844718654112079E-3</v>
      </c>
      <c r="I4349" s="13">
        <v>0</v>
      </c>
      <c r="J4349" s="13">
        <v>0</v>
      </c>
      <c r="K4349" s="13">
        <v>0</v>
      </c>
      <c r="L4349" s="13">
        <v>0</v>
      </c>
      <c r="M4349" s="13">
        <v>0</v>
      </c>
    </row>
    <row r="4350" spans="1:13" x14ac:dyDescent="0.35">
      <c r="A4350" s="12" t="str">
        <f t="shared" si="67"/>
        <v>CONSUMO PER CAPITA (kg ó litros por individuo)BrandyBAJA</v>
      </c>
      <c r="B4350" s="12" t="s">
        <v>120</v>
      </c>
      <c r="C4350" s="12" t="s">
        <v>150</v>
      </c>
      <c r="D4350" s="12" t="s">
        <v>20</v>
      </c>
      <c r="E4350" s="13">
        <v>6.7614934182272648E-3</v>
      </c>
      <c r="F4350" s="13">
        <v>6.8909320768288746E-3</v>
      </c>
      <c r="G4350" s="13">
        <v>4.9403946738001475E-3</v>
      </c>
      <c r="H4350" s="13">
        <v>7.6760189379441752E-3</v>
      </c>
      <c r="I4350" s="13">
        <v>0</v>
      </c>
      <c r="J4350" s="13">
        <v>0</v>
      </c>
      <c r="K4350" s="13">
        <v>0</v>
      </c>
      <c r="L4350" s="13">
        <v>0</v>
      </c>
      <c r="M4350" s="13">
        <v>0</v>
      </c>
    </row>
    <row r="4351" spans="1:13" x14ac:dyDescent="0.35">
      <c r="A4351" s="12" t="str">
        <f t="shared" si="67"/>
        <v>CONSUMO PER CAPITA (kg ó litros por individuo)BrandyHOMBRE</v>
      </c>
      <c r="B4351" s="12" t="s">
        <v>120</v>
      </c>
      <c r="C4351" s="12" t="s">
        <v>150</v>
      </c>
      <c r="D4351" s="12" t="s">
        <v>21</v>
      </c>
      <c r="E4351" s="13">
        <v>1.8665687949767366E-2</v>
      </c>
      <c r="F4351" s="13">
        <v>2.6434252672880743E-2</v>
      </c>
      <c r="G4351" s="13">
        <v>2.4711379833836821E-2</v>
      </c>
      <c r="H4351" s="13">
        <v>1.076247610590284E-2</v>
      </c>
      <c r="I4351" s="13">
        <v>0</v>
      </c>
      <c r="J4351" s="13">
        <v>0</v>
      </c>
      <c r="K4351" s="13">
        <v>0</v>
      </c>
      <c r="L4351" s="13">
        <v>0</v>
      </c>
      <c r="M4351" s="13">
        <v>0</v>
      </c>
    </row>
    <row r="4352" spans="1:13" x14ac:dyDescent="0.35">
      <c r="A4352" s="12" t="str">
        <f t="shared" si="67"/>
        <v>CONSUMO PER CAPITA (kg ó litros por individuo)BrandyMUJER</v>
      </c>
      <c r="B4352" s="12" t="s">
        <v>120</v>
      </c>
      <c r="C4352" s="12" t="s">
        <v>150</v>
      </c>
      <c r="D4352" s="12" t="s">
        <v>22</v>
      </c>
      <c r="E4352" s="13">
        <v>1.0462485767028495E-2</v>
      </c>
      <c r="F4352" s="13">
        <v>6.5447427113193343E-3</v>
      </c>
      <c r="G4352" s="13">
        <v>1.0727372587340096E-2</v>
      </c>
      <c r="H4352" s="13">
        <v>6.5001080577338681E-3</v>
      </c>
      <c r="I4352" s="13">
        <v>0</v>
      </c>
      <c r="J4352" s="13">
        <v>0</v>
      </c>
      <c r="K4352" s="13">
        <v>0</v>
      </c>
      <c r="L4352" s="13">
        <v>0</v>
      </c>
      <c r="M4352" s="13">
        <v>0</v>
      </c>
    </row>
    <row r="4353" spans="1:13" x14ac:dyDescent="0.35">
      <c r="A4353" s="12" t="str">
        <f t="shared" si="67"/>
        <v>CONSUMO PER CAPITA (kg ó litros por individuo)GinebraT.ESPAÑA</v>
      </c>
      <c r="B4353" s="12" t="s">
        <v>120</v>
      </c>
      <c r="C4353" s="12" t="s">
        <v>151</v>
      </c>
      <c r="D4353" s="12" t="s">
        <v>36</v>
      </c>
      <c r="E4353" s="13">
        <v>0.28240701623012526</v>
      </c>
      <c r="F4353" s="13">
        <v>0.13919389533063831</v>
      </c>
      <c r="G4353" s="13">
        <v>0.17466456448766504</v>
      </c>
      <c r="H4353" s="13">
        <v>0.18469568249954194</v>
      </c>
      <c r="I4353" s="13">
        <v>0</v>
      </c>
      <c r="J4353" s="13">
        <v>0</v>
      </c>
      <c r="K4353" s="13">
        <v>0</v>
      </c>
      <c r="L4353" s="13">
        <v>0</v>
      </c>
      <c r="M4353" s="13">
        <v>0</v>
      </c>
    </row>
    <row r="4354" spans="1:13" x14ac:dyDescent="0.35">
      <c r="A4354" s="12" t="str">
        <f t="shared" si="67"/>
        <v>CONSUMO PER CAPITA (kg ó litros por individuo)GinebraBCN AM</v>
      </c>
      <c r="B4354" s="12" t="s">
        <v>120</v>
      </c>
      <c r="C4354" s="12" t="s">
        <v>151</v>
      </c>
      <c r="D4354" s="12" t="s">
        <v>1</v>
      </c>
      <c r="E4354" s="13">
        <v>0.14562822097818084</v>
      </c>
      <c r="F4354" s="13">
        <v>6.5671518916509769E-2</v>
      </c>
      <c r="G4354" s="13">
        <v>0.12811534394894947</v>
      </c>
      <c r="H4354" s="13">
        <v>0.10794214569784599</v>
      </c>
      <c r="I4354" s="13">
        <v>0</v>
      </c>
      <c r="J4354" s="13">
        <v>0</v>
      </c>
      <c r="K4354" s="13">
        <v>0</v>
      </c>
      <c r="L4354" s="13">
        <v>0</v>
      </c>
      <c r="M4354" s="13">
        <v>0</v>
      </c>
    </row>
    <row r="4355" spans="1:13" x14ac:dyDescent="0.35">
      <c r="A4355" s="12" t="str">
        <f t="shared" si="67"/>
        <v>CONSUMO PER CAPITA (kg ó litros por individuo)GinebraREST.CAT ARAGON</v>
      </c>
      <c r="B4355" s="12" t="s">
        <v>120</v>
      </c>
      <c r="C4355" s="12" t="s">
        <v>151</v>
      </c>
      <c r="D4355" s="12" t="s">
        <v>2</v>
      </c>
      <c r="E4355" s="13">
        <v>0.21075695393260768</v>
      </c>
      <c r="F4355" s="13">
        <v>9.9781585533721726E-2</v>
      </c>
      <c r="G4355" s="13">
        <v>0.12695379795135159</v>
      </c>
      <c r="H4355" s="13">
        <v>0.11090729218606062</v>
      </c>
      <c r="I4355" s="13">
        <v>0</v>
      </c>
      <c r="J4355" s="13">
        <v>0</v>
      </c>
      <c r="K4355" s="13">
        <v>0</v>
      </c>
      <c r="L4355" s="13">
        <v>0</v>
      </c>
      <c r="M4355" s="13">
        <v>0</v>
      </c>
    </row>
    <row r="4356" spans="1:13" x14ac:dyDescent="0.35">
      <c r="A4356" s="12" t="str">
        <f t="shared" ref="A4356:A4419" si="68">B4356&amp;C4356&amp;D4356</f>
        <v>CONSUMO PER CAPITA (kg ó litros por individuo)GinebraLEVANTE</v>
      </c>
      <c r="B4356" s="12" t="s">
        <v>120</v>
      </c>
      <c r="C4356" s="12" t="s">
        <v>151</v>
      </c>
      <c r="D4356" s="12" t="s">
        <v>3</v>
      </c>
      <c r="E4356" s="13">
        <v>0.23624403923436146</v>
      </c>
      <c r="F4356" s="13">
        <v>0.12851932412283285</v>
      </c>
      <c r="G4356" s="13">
        <v>0.13828695881519004</v>
      </c>
      <c r="H4356" s="13">
        <v>0.17863110376395416</v>
      </c>
      <c r="I4356" s="13">
        <v>0</v>
      </c>
      <c r="J4356" s="13">
        <v>0</v>
      </c>
      <c r="K4356" s="13">
        <v>0</v>
      </c>
      <c r="L4356" s="13">
        <v>0</v>
      </c>
      <c r="M4356" s="13">
        <v>0</v>
      </c>
    </row>
    <row r="4357" spans="1:13" x14ac:dyDescent="0.35">
      <c r="A4357" s="12" t="str">
        <f t="shared" si="68"/>
        <v>CONSUMO PER CAPITA (kg ó litros por individuo)GinebraANDALUCIA</v>
      </c>
      <c r="B4357" s="12" t="s">
        <v>120</v>
      </c>
      <c r="C4357" s="12" t="s">
        <v>151</v>
      </c>
      <c r="D4357" s="12" t="s">
        <v>4</v>
      </c>
      <c r="E4357" s="13">
        <v>0.37547720930188672</v>
      </c>
      <c r="F4357" s="13">
        <v>0.16921113664367537</v>
      </c>
      <c r="G4357" s="13">
        <v>0.22162492616698129</v>
      </c>
      <c r="H4357" s="13">
        <v>0.22182966837168186</v>
      </c>
      <c r="I4357" s="13">
        <v>0</v>
      </c>
      <c r="J4357" s="13">
        <v>0</v>
      </c>
      <c r="K4357" s="13">
        <v>0</v>
      </c>
      <c r="L4357" s="13">
        <v>0</v>
      </c>
      <c r="M4357" s="13">
        <v>0</v>
      </c>
    </row>
    <row r="4358" spans="1:13" x14ac:dyDescent="0.35">
      <c r="A4358" s="12" t="str">
        <f t="shared" si="68"/>
        <v>CONSUMO PER CAPITA (kg ó litros por individuo)GinebraMDD AM</v>
      </c>
      <c r="B4358" s="12" t="s">
        <v>120</v>
      </c>
      <c r="C4358" s="12" t="s">
        <v>151</v>
      </c>
      <c r="D4358" s="12" t="s">
        <v>5</v>
      </c>
      <c r="E4358" s="13">
        <v>0.25035599472667697</v>
      </c>
      <c r="F4358" s="13">
        <v>0.16105695988354804</v>
      </c>
      <c r="G4358" s="13">
        <v>0.20137194955800505</v>
      </c>
      <c r="H4358" s="13">
        <v>0.16268152055760296</v>
      </c>
      <c r="I4358" s="13">
        <v>0</v>
      </c>
      <c r="J4358" s="13">
        <v>0</v>
      </c>
      <c r="K4358" s="13">
        <v>0</v>
      </c>
      <c r="L4358" s="13">
        <v>0</v>
      </c>
      <c r="M4358" s="13">
        <v>0</v>
      </c>
    </row>
    <row r="4359" spans="1:13" x14ac:dyDescent="0.35">
      <c r="A4359" s="12" t="str">
        <f t="shared" si="68"/>
        <v>CONSUMO PER CAPITA (kg ó litros por individuo)GinebraRTO CENTRO</v>
      </c>
      <c r="B4359" s="12" t="s">
        <v>120</v>
      </c>
      <c r="C4359" s="12" t="s">
        <v>151</v>
      </c>
      <c r="D4359" s="12" t="s">
        <v>6</v>
      </c>
      <c r="E4359" s="13">
        <v>0.40772307937180802</v>
      </c>
      <c r="F4359" s="13">
        <v>0.21791939182305137</v>
      </c>
      <c r="G4359" s="13">
        <v>0.20518986630991404</v>
      </c>
      <c r="H4359" s="13">
        <v>0.2414507258149762</v>
      </c>
      <c r="I4359" s="13">
        <v>0</v>
      </c>
      <c r="J4359" s="13">
        <v>0</v>
      </c>
      <c r="K4359" s="13">
        <v>0</v>
      </c>
      <c r="L4359" s="13">
        <v>0</v>
      </c>
      <c r="M4359" s="13">
        <v>0</v>
      </c>
    </row>
    <row r="4360" spans="1:13" x14ac:dyDescent="0.35">
      <c r="A4360" s="12" t="str">
        <f t="shared" si="68"/>
        <v>CONSUMO PER CAPITA (kg ó litros por individuo)GinebraNORTE-CENTRO</v>
      </c>
      <c r="B4360" s="12" t="s">
        <v>120</v>
      </c>
      <c r="C4360" s="12" t="s">
        <v>151</v>
      </c>
      <c r="D4360" s="12" t="s">
        <v>7</v>
      </c>
      <c r="E4360" s="13">
        <v>0.29551930532322152</v>
      </c>
      <c r="F4360" s="13">
        <v>0.11449996234510909</v>
      </c>
      <c r="G4360" s="13">
        <v>0.15697838779506537</v>
      </c>
      <c r="H4360" s="13">
        <v>0.21062231193449119</v>
      </c>
      <c r="I4360" s="13">
        <v>0</v>
      </c>
      <c r="J4360" s="13">
        <v>0</v>
      </c>
      <c r="K4360" s="13">
        <v>0</v>
      </c>
      <c r="L4360" s="13">
        <v>0</v>
      </c>
      <c r="M4360" s="13">
        <v>0</v>
      </c>
    </row>
    <row r="4361" spans="1:13" x14ac:dyDescent="0.35">
      <c r="A4361" s="12" t="str">
        <f t="shared" si="68"/>
        <v>CONSUMO PER CAPITA (kg ó litros por individuo)GinebraNOROESTE</v>
      </c>
      <c r="B4361" s="12" t="s">
        <v>120</v>
      </c>
      <c r="C4361" s="12" t="s">
        <v>151</v>
      </c>
      <c r="D4361" s="12" t="s">
        <v>8</v>
      </c>
      <c r="E4361" s="13">
        <v>0.29462616175066353</v>
      </c>
      <c r="F4361" s="13">
        <v>0.13322259096460859</v>
      </c>
      <c r="G4361" s="13">
        <v>0.19364845903790573</v>
      </c>
      <c r="H4361" s="13">
        <v>0.24408711454315751</v>
      </c>
      <c r="I4361" s="13">
        <v>0</v>
      </c>
      <c r="J4361" s="13">
        <v>0</v>
      </c>
      <c r="K4361" s="13">
        <v>0</v>
      </c>
      <c r="L4361" s="13">
        <v>0</v>
      </c>
      <c r="M4361" s="13">
        <v>0</v>
      </c>
    </row>
    <row r="4362" spans="1:13" x14ac:dyDescent="0.35">
      <c r="A4362" s="12" t="str">
        <f t="shared" si="68"/>
        <v>CONSUMO PER CAPITA (kg ó litros por individuo)Ginebra&lt;2MIL</v>
      </c>
      <c r="B4362" s="12" t="s">
        <v>120</v>
      </c>
      <c r="C4362" s="12" t="s">
        <v>151</v>
      </c>
      <c r="D4362" s="12" t="s">
        <v>9</v>
      </c>
      <c r="E4362" s="13">
        <v>0.65716003587806315</v>
      </c>
      <c r="F4362" s="13">
        <v>0.24156866892961332</v>
      </c>
      <c r="G4362" s="13">
        <v>0.20701246426326658</v>
      </c>
      <c r="H4362" s="13">
        <v>0.2282295159069726</v>
      </c>
      <c r="I4362" s="13">
        <v>0</v>
      </c>
      <c r="J4362" s="13">
        <v>0</v>
      </c>
      <c r="K4362" s="13">
        <v>0</v>
      </c>
      <c r="L4362" s="13">
        <v>0</v>
      </c>
      <c r="M4362" s="13">
        <v>0</v>
      </c>
    </row>
    <row r="4363" spans="1:13" x14ac:dyDescent="0.35">
      <c r="A4363" s="12" t="str">
        <f t="shared" si="68"/>
        <v>CONSUMO PER CAPITA (kg ó litros por individuo)Ginebra2-5MIL</v>
      </c>
      <c r="B4363" s="12" t="s">
        <v>120</v>
      </c>
      <c r="C4363" s="12" t="s">
        <v>151</v>
      </c>
      <c r="D4363" s="12" t="s">
        <v>10</v>
      </c>
      <c r="E4363" s="13">
        <v>0.44121111977066885</v>
      </c>
      <c r="F4363" s="13">
        <v>0.11391471720954235</v>
      </c>
      <c r="G4363" s="13">
        <v>0.12858533869556932</v>
      </c>
      <c r="H4363" s="13">
        <v>0.18306602578122333</v>
      </c>
      <c r="I4363" s="13">
        <v>0</v>
      </c>
      <c r="J4363" s="13">
        <v>0</v>
      </c>
      <c r="K4363" s="13">
        <v>0</v>
      </c>
      <c r="L4363" s="13">
        <v>0</v>
      </c>
      <c r="M4363" s="13">
        <v>0</v>
      </c>
    </row>
    <row r="4364" spans="1:13" x14ac:dyDescent="0.35">
      <c r="A4364" s="12" t="str">
        <f t="shared" si="68"/>
        <v>CONSUMO PER CAPITA (kg ó litros por individuo)Ginebra5-10MIL</v>
      </c>
      <c r="B4364" s="12" t="s">
        <v>120</v>
      </c>
      <c r="C4364" s="12" t="s">
        <v>151</v>
      </c>
      <c r="D4364" s="12" t="s">
        <v>11</v>
      </c>
      <c r="E4364" s="13">
        <v>0.32305715785653166</v>
      </c>
      <c r="F4364" s="13">
        <v>0.15955930532232473</v>
      </c>
      <c r="G4364" s="13">
        <v>0.21386721616614826</v>
      </c>
      <c r="H4364" s="13">
        <v>0.15230764859783361</v>
      </c>
      <c r="I4364" s="13">
        <v>0</v>
      </c>
      <c r="J4364" s="13">
        <v>0</v>
      </c>
      <c r="K4364" s="13">
        <v>0</v>
      </c>
      <c r="L4364" s="13">
        <v>0</v>
      </c>
      <c r="M4364" s="13">
        <v>0</v>
      </c>
    </row>
    <row r="4365" spans="1:13" x14ac:dyDescent="0.35">
      <c r="A4365" s="12" t="str">
        <f t="shared" si="68"/>
        <v>CONSUMO PER CAPITA (kg ó litros por individuo)Ginebra10-30MIL</v>
      </c>
      <c r="B4365" s="12" t="s">
        <v>120</v>
      </c>
      <c r="C4365" s="12" t="s">
        <v>151</v>
      </c>
      <c r="D4365" s="12" t="s">
        <v>12</v>
      </c>
      <c r="E4365" s="13">
        <v>0.21681995233840934</v>
      </c>
      <c r="F4365" s="13">
        <v>0.1116678748728481</v>
      </c>
      <c r="G4365" s="13">
        <v>0.12589858732655482</v>
      </c>
      <c r="H4365" s="13">
        <v>0.16013917958401697</v>
      </c>
      <c r="I4365" s="13">
        <v>0</v>
      </c>
      <c r="J4365" s="13">
        <v>0</v>
      </c>
      <c r="K4365" s="13">
        <v>0</v>
      </c>
      <c r="L4365" s="13">
        <v>0</v>
      </c>
      <c r="M4365" s="13">
        <v>0</v>
      </c>
    </row>
    <row r="4366" spans="1:13" x14ac:dyDescent="0.35">
      <c r="A4366" s="12" t="str">
        <f t="shared" si="68"/>
        <v>CONSUMO PER CAPITA (kg ó litros por individuo)Ginebra30-100MIL</v>
      </c>
      <c r="B4366" s="12" t="s">
        <v>120</v>
      </c>
      <c r="C4366" s="12" t="s">
        <v>151</v>
      </c>
      <c r="D4366" s="12" t="s">
        <v>13</v>
      </c>
      <c r="E4366" s="13">
        <v>0.22721422600579341</v>
      </c>
      <c r="F4366" s="13">
        <v>0.11155786332450703</v>
      </c>
      <c r="G4366" s="13">
        <v>0.17105865511794854</v>
      </c>
      <c r="H4366" s="13">
        <v>0.17452077563774412</v>
      </c>
      <c r="I4366" s="13">
        <v>0</v>
      </c>
      <c r="J4366" s="13">
        <v>0</v>
      </c>
      <c r="K4366" s="13">
        <v>0</v>
      </c>
      <c r="L4366" s="13">
        <v>0</v>
      </c>
      <c r="M4366" s="13">
        <v>0</v>
      </c>
    </row>
    <row r="4367" spans="1:13" x14ac:dyDescent="0.35">
      <c r="A4367" s="12" t="str">
        <f t="shared" si="68"/>
        <v>CONSUMO PER CAPITA (kg ó litros por individuo)Ginebra100-200MIL</v>
      </c>
      <c r="B4367" s="12" t="s">
        <v>120</v>
      </c>
      <c r="C4367" s="12" t="s">
        <v>151</v>
      </c>
      <c r="D4367" s="12" t="s">
        <v>14</v>
      </c>
      <c r="E4367" s="13">
        <v>0.31935532089156143</v>
      </c>
      <c r="F4367" s="13">
        <v>0.21706105493081287</v>
      </c>
      <c r="G4367" s="13">
        <v>0.20069729920740875</v>
      </c>
      <c r="H4367" s="13">
        <v>0.23304686577456485</v>
      </c>
      <c r="I4367" s="13">
        <v>0</v>
      </c>
      <c r="J4367" s="13">
        <v>0</v>
      </c>
      <c r="K4367" s="13">
        <v>0</v>
      </c>
      <c r="L4367" s="13">
        <v>0</v>
      </c>
      <c r="M4367" s="13">
        <v>0</v>
      </c>
    </row>
    <row r="4368" spans="1:13" x14ac:dyDescent="0.35">
      <c r="A4368" s="12" t="str">
        <f t="shared" si="68"/>
        <v>CONSUMO PER CAPITA (kg ó litros por individuo)Ginebra200-500MIL</v>
      </c>
      <c r="B4368" s="12" t="s">
        <v>120</v>
      </c>
      <c r="C4368" s="12" t="s">
        <v>151</v>
      </c>
      <c r="D4368" s="12" t="s">
        <v>15</v>
      </c>
      <c r="E4368" s="13">
        <v>0.18669227219921905</v>
      </c>
      <c r="F4368" s="13">
        <v>0.11392243086752356</v>
      </c>
      <c r="G4368" s="13">
        <v>0.15438145026700659</v>
      </c>
      <c r="H4368" s="13">
        <v>0.23036050246341003</v>
      </c>
      <c r="I4368" s="13">
        <v>0</v>
      </c>
      <c r="J4368" s="13">
        <v>0</v>
      </c>
      <c r="K4368" s="13">
        <v>0</v>
      </c>
      <c r="L4368" s="13">
        <v>0</v>
      </c>
      <c r="M4368" s="13">
        <v>0</v>
      </c>
    </row>
    <row r="4369" spans="1:13" x14ac:dyDescent="0.35">
      <c r="A4369" s="12" t="str">
        <f t="shared" si="68"/>
        <v>CONSUMO PER CAPITA (kg ó litros por individuo)Ginebra&gt;500MIL</v>
      </c>
      <c r="B4369" s="12" t="s">
        <v>120</v>
      </c>
      <c r="C4369" s="12" t="s">
        <v>151</v>
      </c>
      <c r="D4369" s="12" t="s">
        <v>16</v>
      </c>
      <c r="E4369" s="13">
        <v>0.25578504974291144</v>
      </c>
      <c r="F4369" s="13">
        <v>0.13866151236521954</v>
      </c>
      <c r="G4369" s="13">
        <v>0.21807880602037247</v>
      </c>
      <c r="H4369" s="13">
        <v>0.16125661365672406</v>
      </c>
      <c r="I4369" s="13">
        <v>0</v>
      </c>
      <c r="J4369" s="13">
        <v>0</v>
      </c>
      <c r="K4369" s="13">
        <v>0</v>
      </c>
      <c r="L4369" s="13">
        <v>0</v>
      </c>
      <c r="M4369" s="13">
        <v>0</v>
      </c>
    </row>
    <row r="4370" spans="1:13" x14ac:dyDescent="0.35">
      <c r="A4370" s="12" t="str">
        <f t="shared" si="68"/>
        <v>CONSUMO PER CAPITA (kg ó litros por individuo)GinebraDE 15 A 19 AÑOS</v>
      </c>
      <c r="B4370" s="12" t="s">
        <v>120</v>
      </c>
      <c r="C4370" s="12" t="s">
        <v>151</v>
      </c>
      <c r="D4370" s="12" t="s">
        <v>39</v>
      </c>
      <c r="E4370" s="13">
        <v>0.18067430507916846</v>
      </c>
      <c r="F4370" s="13">
        <v>8.8513978908684524E-2</v>
      </c>
      <c r="G4370" s="13">
        <v>0.12173550480893322</v>
      </c>
      <c r="H4370" s="13">
        <v>4.6774501604440542E-2</v>
      </c>
      <c r="I4370" s="13">
        <v>0</v>
      </c>
      <c r="J4370" s="13">
        <v>0</v>
      </c>
      <c r="K4370" s="13">
        <v>0</v>
      </c>
      <c r="L4370" s="13">
        <v>0</v>
      </c>
      <c r="M4370" s="13">
        <v>0</v>
      </c>
    </row>
    <row r="4371" spans="1:13" x14ac:dyDescent="0.35">
      <c r="A4371" s="12" t="str">
        <f t="shared" si="68"/>
        <v>CONSUMO PER CAPITA (kg ó litros por individuo)GinebraDE 20 A 24 AÑOS</v>
      </c>
      <c r="B4371" s="12" t="s">
        <v>120</v>
      </c>
      <c r="C4371" s="12" t="s">
        <v>151</v>
      </c>
      <c r="D4371" s="12" t="s">
        <v>40</v>
      </c>
      <c r="E4371" s="13">
        <v>0.51624880963650366</v>
      </c>
      <c r="F4371" s="13">
        <v>0.17168663163797646</v>
      </c>
      <c r="G4371" s="13">
        <v>0.13321837569161832</v>
      </c>
      <c r="H4371" s="13">
        <v>0.13417261179815912</v>
      </c>
      <c r="I4371" s="13">
        <v>0</v>
      </c>
      <c r="J4371" s="13">
        <v>0</v>
      </c>
      <c r="K4371" s="13">
        <v>0</v>
      </c>
      <c r="L4371" s="13">
        <v>0</v>
      </c>
      <c r="M4371" s="13">
        <v>0</v>
      </c>
    </row>
    <row r="4372" spans="1:13" x14ac:dyDescent="0.35">
      <c r="A4372" s="12" t="str">
        <f t="shared" si="68"/>
        <v>CONSUMO PER CAPITA (kg ó litros por individuo)GinebraDE 25 A 34 AÑOS</v>
      </c>
      <c r="B4372" s="12" t="s">
        <v>120</v>
      </c>
      <c r="C4372" s="12" t="s">
        <v>151</v>
      </c>
      <c r="D4372" s="12" t="s">
        <v>41</v>
      </c>
      <c r="E4372" s="13">
        <v>0.30740182366934038</v>
      </c>
      <c r="F4372" s="13">
        <v>0.18445402057089758</v>
      </c>
      <c r="G4372" s="13">
        <v>0.22590573031468958</v>
      </c>
      <c r="H4372" s="13">
        <v>0.21631446898865433</v>
      </c>
      <c r="I4372" s="13">
        <v>0</v>
      </c>
      <c r="J4372" s="13">
        <v>0</v>
      </c>
      <c r="K4372" s="13">
        <v>0</v>
      </c>
      <c r="L4372" s="13">
        <v>0</v>
      </c>
      <c r="M4372" s="13">
        <v>0</v>
      </c>
    </row>
    <row r="4373" spans="1:13" x14ac:dyDescent="0.35">
      <c r="A4373" s="12" t="str">
        <f t="shared" si="68"/>
        <v>CONSUMO PER CAPITA (kg ó litros por individuo)GinebraDE 35 A 49 AÑOS</v>
      </c>
      <c r="B4373" s="12" t="s">
        <v>120</v>
      </c>
      <c r="C4373" s="12" t="s">
        <v>151</v>
      </c>
      <c r="D4373" s="12" t="s">
        <v>42</v>
      </c>
      <c r="E4373" s="13">
        <v>0.206968918844401</v>
      </c>
      <c r="F4373" s="13">
        <v>9.694215544757262E-2</v>
      </c>
      <c r="G4373" s="13">
        <v>0.1349414875385071</v>
      </c>
      <c r="H4373" s="13">
        <v>0.16614804954154264</v>
      </c>
      <c r="I4373" s="13">
        <v>0</v>
      </c>
      <c r="J4373" s="13">
        <v>0</v>
      </c>
      <c r="K4373" s="13">
        <v>0</v>
      </c>
      <c r="L4373" s="13">
        <v>0</v>
      </c>
      <c r="M4373" s="13">
        <v>0</v>
      </c>
    </row>
    <row r="4374" spans="1:13" x14ac:dyDescent="0.35">
      <c r="A4374" s="12" t="str">
        <f t="shared" si="68"/>
        <v>CONSUMO PER CAPITA (kg ó litros por individuo)GinebraDE 50 A 59 AÑOS</v>
      </c>
      <c r="B4374" s="12" t="s">
        <v>120</v>
      </c>
      <c r="C4374" s="12" t="s">
        <v>151</v>
      </c>
      <c r="D4374" s="12" t="s">
        <v>43</v>
      </c>
      <c r="E4374" s="13">
        <v>0.30771053554043115</v>
      </c>
      <c r="F4374" s="13">
        <v>0.17406982240095653</v>
      </c>
      <c r="G4374" s="13">
        <v>0.20363194533201784</v>
      </c>
      <c r="H4374" s="13">
        <v>0.18612536282577255</v>
      </c>
      <c r="I4374" s="13">
        <v>0</v>
      </c>
      <c r="J4374" s="13">
        <v>0</v>
      </c>
      <c r="K4374" s="13">
        <v>0</v>
      </c>
      <c r="L4374" s="13">
        <v>0</v>
      </c>
      <c r="M4374" s="13">
        <v>0</v>
      </c>
    </row>
    <row r="4375" spans="1:13" x14ac:dyDescent="0.35">
      <c r="A4375" s="12" t="str">
        <f t="shared" si="68"/>
        <v>CONSUMO PER CAPITA (kg ó litros por individuo)GinebraDE 60 A 75 AÑOS</v>
      </c>
      <c r="B4375" s="12" t="s">
        <v>120</v>
      </c>
      <c r="C4375" s="12" t="s">
        <v>151</v>
      </c>
      <c r="D4375" s="12" t="s">
        <v>44</v>
      </c>
      <c r="E4375" s="13">
        <v>0.31350745759487181</v>
      </c>
      <c r="F4375" s="13">
        <v>0.14343717025689942</v>
      </c>
      <c r="G4375" s="13">
        <v>0.1978284891770147</v>
      </c>
      <c r="H4375" s="13">
        <v>0.24344460848163546</v>
      </c>
      <c r="I4375" s="13">
        <v>0</v>
      </c>
      <c r="J4375" s="13">
        <v>0</v>
      </c>
      <c r="K4375" s="13">
        <v>0</v>
      </c>
      <c r="L4375" s="13">
        <v>0</v>
      </c>
      <c r="M4375" s="13">
        <v>0</v>
      </c>
    </row>
    <row r="4376" spans="1:13" x14ac:dyDescent="0.35">
      <c r="A4376" s="12" t="str">
        <f t="shared" si="68"/>
        <v>CONSUMO PER CAPITA (kg ó litros por individuo)GinebraALTA Y MEDIA ALTA</v>
      </c>
      <c r="B4376" s="12" t="s">
        <v>120</v>
      </c>
      <c r="C4376" s="12" t="s">
        <v>151</v>
      </c>
      <c r="D4376" s="12" t="s">
        <v>17</v>
      </c>
      <c r="E4376" s="13">
        <v>0.33250632944011244</v>
      </c>
      <c r="F4376" s="13">
        <v>0.19743553814948794</v>
      </c>
      <c r="G4376" s="13">
        <v>0.25577409549343666</v>
      </c>
      <c r="H4376" s="13">
        <v>0.22298469530164486</v>
      </c>
      <c r="I4376" s="13">
        <v>0</v>
      </c>
      <c r="J4376" s="13">
        <v>0</v>
      </c>
      <c r="K4376" s="13">
        <v>0</v>
      </c>
      <c r="L4376" s="13">
        <v>0</v>
      </c>
      <c r="M4376" s="13">
        <v>0</v>
      </c>
    </row>
    <row r="4377" spans="1:13" x14ac:dyDescent="0.35">
      <c r="A4377" s="12" t="str">
        <f t="shared" si="68"/>
        <v>CONSUMO PER CAPITA (kg ó litros por individuo)GinebraMEDIA</v>
      </c>
      <c r="B4377" s="12" t="s">
        <v>120</v>
      </c>
      <c r="C4377" s="12" t="s">
        <v>151</v>
      </c>
      <c r="D4377" s="12" t="s">
        <v>18</v>
      </c>
      <c r="E4377" s="13">
        <v>0.28688012878853575</v>
      </c>
      <c r="F4377" s="13">
        <v>0.121881505999099</v>
      </c>
      <c r="G4377" s="13">
        <v>0.17017929777705829</v>
      </c>
      <c r="H4377" s="13">
        <v>0.19082454841284285</v>
      </c>
      <c r="I4377" s="13">
        <v>0</v>
      </c>
      <c r="J4377" s="13">
        <v>0</v>
      </c>
      <c r="K4377" s="13">
        <v>0</v>
      </c>
      <c r="L4377" s="13">
        <v>0</v>
      </c>
      <c r="M4377" s="13">
        <v>0</v>
      </c>
    </row>
    <row r="4378" spans="1:13" x14ac:dyDescent="0.35">
      <c r="A4378" s="12" t="str">
        <f t="shared" si="68"/>
        <v>CONSUMO PER CAPITA (kg ó litros por individuo)GinebraMEDIA BAJA</v>
      </c>
      <c r="B4378" s="12" t="s">
        <v>120</v>
      </c>
      <c r="C4378" s="12" t="s">
        <v>151</v>
      </c>
      <c r="D4378" s="12" t="s">
        <v>19</v>
      </c>
      <c r="E4378" s="13">
        <v>0.22267780569833548</v>
      </c>
      <c r="F4378" s="13">
        <v>0.11292697035901858</v>
      </c>
      <c r="G4378" s="13">
        <v>0.15089731092757172</v>
      </c>
      <c r="H4378" s="13">
        <v>0.17301399999945821</v>
      </c>
      <c r="I4378" s="13">
        <v>0</v>
      </c>
      <c r="J4378" s="13">
        <v>0</v>
      </c>
      <c r="K4378" s="13">
        <v>0</v>
      </c>
      <c r="L4378" s="13">
        <v>0</v>
      </c>
      <c r="M4378" s="13">
        <v>0</v>
      </c>
    </row>
    <row r="4379" spans="1:13" x14ac:dyDescent="0.35">
      <c r="A4379" s="12" t="str">
        <f t="shared" si="68"/>
        <v>CONSUMO PER CAPITA (kg ó litros por individuo)GinebraBAJA</v>
      </c>
      <c r="B4379" s="12" t="s">
        <v>120</v>
      </c>
      <c r="C4379" s="12" t="s">
        <v>151</v>
      </c>
      <c r="D4379" s="12" t="s">
        <v>20</v>
      </c>
      <c r="E4379" s="13">
        <v>0.30106001477836158</v>
      </c>
      <c r="F4379" s="13">
        <v>0.14016083049327777</v>
      </c>
      <c r="G4379" s="13">
        <v>0.12448397522228642</v>
      </c>
      <c r="H4379" s="13">
        <v>0.14769731608121953</v>
      </c>
      <c r="I4379" s="13">
        <v>0</v>
      </c>
      <c r="J4379" s="13">
        <v>0</v>
      </c>
      <c r="K4379" s="13">
        <v>0</v>
      </c>
      <c r="L4379" s="13">
        <v>0</v>
      </c>
      <c r="M4379" s="13">
        <v>0</v>
      </c>
    </row>
    <row r="4380" spans="1:13" x14ac:dyDescent="0.35">
      <c r="A4380" s="12" t="str">
        <f t="shared" si="68"/>
        <v>CONSUMO PER CAPITA (kg ó litros por individuo)GinebraHOMBRE</v>
      </c>
      <c r="B4380" s="12" t="s">
        <v>120</v>
      </c>
      <c r="C4380" s="12" t="s">
        <v>151</v>
      </c>
      <c r="D4380" s="12" t="s">
        <v>21</v>
      </c>
      <c r="E4380" s="13">
        <v>0.36325925570974882</v>
      </c>
      <c r="F4380" s="13">
        <v>0.15661169156711391</v>
      </c>
      <c r="G4380" s="13">
        <v>0.19266394325908318</v>
      </c>
      <c r="H4380" s="13">
        <v>0.19844155734542684</v>
      </c>
      <c r="I4380" s="13">
        <v>0</v>
      </c>
      <c r="J4380" s="13">
        <v>0</v>
      </c>
      <c r="K4380" s="13">
        <v>0</v>
      </c>
      <c r="L4380" s="13">
        <v>0</v>
      </c>
      <c r="M4380" s="13">
        <v>0</v>
      </c>
    </row>
    <row r="4381" spans="1:13" x14ac:dyDescent="0.35">
      <c r="A4381" s="12" t="str">
        <f t="shared" si="68"/>
        <v>CONSUMO PER CAPITA (kg ó litros por individuo)GinebraMUJER</v>
      </c>
      <c r="B4381" s="12" t="s">
        <v>120</v>
      </c>
      <c r="C4381" s="12" t="s">
        <v>151</v>
      </c>
      <c r="D4381" s="12" t="s">
        <v>22</v>
      </c>
      <c r="E4381" s="13">
        <v>0.20276656261464937</v>
      </c>
      <c r="F4381" s="13">
        <v>0.12206631020060994</v>
      </c>
      <c r="G4381" s="13">
        <v>0.1569366370459494</v>
      </c>
      <c r="H4381" s="13">
        <v>0.17114623733770032</v>
      </c>
      <c r="I4381" s="13">
        <v>0</v>
      </c>
      <c r="J4381" s="13">
        <v>0</v>
      </c>
      <c r="K4381" s="13">
        <v>0</v>
      </c>
      <c r="L4381" s="13">
        <v>0</v>
      </c>
      <c r="M4381" s="13">
        <v>0</v>
      </c>
    </row>
    <row r="4382" spans="1:13" x14ac:dyDescent="0.35">
      <c r="A4382" s="12" t="str">
        <f t="shared" si="68"/>
        <v>CONSUMO PER CAPITA (kg ó litros por individuo)RonT.ESPAÑA</v>
      </c>
      <c r="B4382" s="12" t="s">
        <v>120</v>
      </c>
      <c r="C4382" s="12" t="s">
        <v>152</v>
      </c>
      <c r="D4382" s="12" t="s">
        <v>36</v>
      </c>
      <c r="E4382" s="13">
        <v>0.15905257773353723</v>
      </c>
      <c r="F4382" s="13">
        <v>7.8481773569391483E-2</v>
      </c>
      <c r="G4382" s="13">
        <v>0.13275247260243814</v>
      </c>
      <c r="H4382" s="13">
        <v>0.10575587825706224</v>
      </c>
      <c r="I4382" s="13">
        <v>0</v>
      </c>
      <c r="J4382" s="13">
        <v>0</v>
      </c>
      <c r="K4382" s="13">
        <v>0</v>
      </c>
      <c r="L4382" s="13">
        <v>0</v>
      </c>
      <c r="M4382" s="13">
        <v>0</v>
      </c>
    </row>
    <row r="4383" spans="1:13" x14ac:dyDescent="0.35">
      <c r="A4383" s="12" t="str">
        <f t="shared" si="68"/>
        <v>CONSUMO PER CAPITA (kg ó litros por individuo)RonBCN AM</v>
      </c>
      <c r="B4383" s="12" t="s">
        <v>120</v>
      </c>
      <c r="C4383" s="12" t="s">
        <v>152</v>
      </c>
      <c r="D4383" s="12" t="s">
        <v>1</v>
      </c>
      <c r="E4383" s="13">
        <v>9.9318730536641475E-2</v>
      </c>
      <c r="F4383" s="13">
        <v>2.6320645231134289E-2</v>
      </c>
      <c r="G4383" s="13">
        <v>2.8035750965933661E-2</v>
      </c>
      <c r="H4383" s="13">
        <v>2.1386737038769768E-2</v>
      </c>
      <c r="I4383" s="13">
        <v>0</v>
      </c>
      <c r="J4383" s="13">
        <v>0</v>
      </c>
      <c r="K4383" s="13">
        <v>0</v>
      </c>
      <c r="L4383" s="13">
        <v>0</v>
      </c>
      <c r="M4383" s="13">
        <v>0</v>
      </c>
    </row>
    <row r="4384" spans="1:13" x14ac:dyDescent="0.35">
      <c r="A4384" s="12" t="str">
        <f t="shared" si="68"/>
        <v>CONSUMO PER CAPITA (kg ó litros por individuo)RonREST.CAT ARAGON</v>
      </c>
      <c r="B4384" s="12" t="s">
        <v>120</v>
      </c>
      <c r="C4384" s="12" t="s">
        <v>152</v>
      </c>
      <c r="D4384" s="12" t="s">
        <v>2</v>
      </c>
      <c r="E4384" s="13">
        <v>0.13998436877036696</v>
      </c>
      <c r="F4384" s="13">
        <v>7.4207908055100635E-2</v>
      </c>
      <c r="G4384" s="13">
        <v>5.8388710677288846E-2</v>
      </c>
      <c r="H4384" s="13">
        <v>5.1072276561038348E-2</v>
      </c>
      <c r="I4384" s="13">
        <v>0</v>
      </c>
      <c r="J4384" s="13">
        <v>0</v>
      </c>
      <c r="K4384" s="13">
        <v>0</v>
      </c>
      <c r="L4384" s="13">
        <v>0</v>
      </c>
      <c r="M4384" s="13">
        <v>0</v>
      </c>
    </row>
    <row r="4385" spans="1:13" x14ac:dyDescent="0.35">
      <c r="A4385" s="12" t="str">
        <f t="shared" si="68"/>
        <v>CONSUMO PER CAPITA (kg ó litros por individuo)RonLEVANTE</v>
      </c>
      <c r="B4385" s="12" t="s">
        <v>120</v>
      </c>
      <c r="C4385" s="12" t="s">
        <v>152</v>
      </c>
      <c r="D4385" s="12" t="s">
        <v>3</v>
      </c>
      <c r="E4385" s="13">
        <v>0.14729305902341572</v>
      </c>
      <c r="F4385" s="13">
        <v>4.9311817610406775E-2</v>
      </c>
      <c r="G4385" s="13">
        <v>4.731321812440302E-2</v>
      </c>
      <c r="H4385" s="13">
        <v>7.1788107394340328E-2</v>
      </c>
      <c r="I4385" s="13">
        <v>0</v>
      </c>
      <c r="J4385" s="13">
        <v>0</v>
      </c>
      <c r="K4385" s="13">
        <v>0</v>
      </c>
      <c r="L4385" s="13">
        <v>0</v>
      </c>
      <c r="M4385" s="13">
        <v>0</v>
      </c>
    </row>
    <row r="4386" spans="1:13" x14ac:dyDescent="0.35">
      <c r="A4386" s="12" t="str">
        <f t="shared" si="68"/>
        <v>CONSUMO PER CAPITA (kg ó litros por individuo)RonANDALUCIA</v>
      </c>
      <c r="B4386" s="12" t="s">
        <v>120</v>
      </c>
      <c r="C4386" s="12" t="s">
        <v>152</v>
      </c>
      <c r="D4386" s="12" t="s">
        <v>4</v>
      </c>
      <c r="E4386" s="13">
        <v>0.19734496115392705</v>
      </c>
      <c r="F4386" s="13">
        <v>0.10719812501026385</v>
      </c>
      <c r="G4386" s="13">
        <v>0.18882587601020662</v>
      </c>
      <c r="H4386" s="13">
        <v>0.15549442198968327</v>
      </c>
      <c r="I4386" s="13">
        <v>0</v>
      </c>
      <c r="J4386" s="13">
        <v>0</v>
      </c>
      <c r="K4386" s="13">
        <v>0</v>
      </c>
      <c r="L4386" s="13">
        <v>0</v>
      </c>
      <c r="M4386" s="13">
        <v>0</v>
      </c>
    </row>
    <row r="4387" spans="1:13" x14ac:dyDescent="0.35">
      <c r="A4387" s="12" t="str">
        <f t="shared" si="68"/>
        <v>CONSUMO PER CAPITA (kg ó litros por individuo)RonMDD AM</v>
      </c>
      <c r="B4387" s="12" t="s">
        <v>120</v>
      </c>
      <c r="C4387" s="12" t="s">
        <v>152</v>
      </c>
      <c r="D4387" s="12" t="s">
        <v>5</v>
      </c>
      <c r="E4387" s="13">
        <v>0.19627835126175311</v>
      </c>
      <c r="F4387" s="13">
        <v>8.1696866255291475E-2</v>
      </c>
      <c r="G4387" s="13">
        <v>0.16828511271026245</v>
      </c>
      <c r="H4387" s="13">
        <v>0.10911580688627738</v>
      </c>
      <c r="I4387" s="13">
        <v>0</v>
      </c>
      <c r="J4387" s="13">
        <v>0</v>
      </c>
      <c r="K4387" s="13">
        <v>0</v>
      </c>
      <c r="L4387" s="13">
        <v>0</v>
      </c>
      <c r="M4387" s="13">
        <v>0</v>
      </c>
    </row>
    <row r="4388" spans="1:13" x14ac:dyDescent="0.35">
      <c r="A4388" s="12" t="str">
        <f t="shared" si="68"/>
        <v>CONSUMO PER CAPITA (kg ó litros por individuo)RonRTO CENTRO</v>
      </c>
      <c r="B4388" s="12" t="s">
        <v>120</v>
      </c>
      <c r="C4388" s="12" t="s">
        <v>152</v>
      </c>
      <c r="D4388" s="12" t="s">
        <v>6</v>
      </c>
      <c r="E4388" s="13">
        <v>0.21925416552334107</v>
      </c>
      <c r="F4388" s="13">
        <v>0.14751102555922418</v>
      </c>
      <c r="G4388" s="13">
        <v>0.42467199669592504</v>
      </c>
      <c r="H4388" s="13">
        <v>0.1839048312595972</v>
      </c>
      <c r="I4388" s="13">
        <v>0</v>
      </c>
      <c r="J4388" s="13">
        <v>0</v>
      </c>
      <c r="K4388" s="13">
        <v>0</v>
      </c>
      <c r="L4388" s="13">
        <v>0</v>
      </c>
      <c r="M4388" s="13">
        <v>0</v>
      </c>
    </row>
    <row r="4389" spans="1:13" x14ac:dyDescent="0.35">
      <c r="A4389" s="12" t="str">
        <f t="shared" si="68"/>
        <v>CONSUMO PER CAPITA (kg ó litros por individuo)RonNORTE-CENTRO</v>
      </c>
      <c r="B4389" s="12" t="s">
        <v>120</v>
      </c>
      <c r="C4389" s="12" t="s">
        <v>152</v>
      </c>
      <c r="D4389" s="12" t="s">
        <v>7</v>
      </c>
      <c r="E4389" s="13">
        <v>9.7213045848215815E-2</v>
      </c>
      <c r="F4389" s="13">
        <v>5.673177731856878E-2</v>
      </c>
      <c r="G4389" s="13">
        <v>7.6729783608200236E-2</v>
      </c>
      <c r="H4389" s="13">
        <v>8.1268423837970408E-2</v>
      </c>
      <c r="I4389" s="13">
        <v>0</v>
      </c>
      <c r="J4389" s="13">
        <v>0</v>
      </c>
      <c r="K4389" s="13">
        <v>0</v>
      </c>
      <c r="L4389" s="13">
        <v>0</v>
      </c>
      <c r="M4389" s="13">
        <v>0</v>
      </c>
    </row>
    <row r="4390" spans="1:13" x14ac:dyDescent="0.35">
      <c r="A4390" s="12" t="str">
        <f t="shared" si="68"/>
        <v>CONSUMO PER CAPITA (kg ó litros por individuo)RonNOROESTE</v>
      </c>
      <c r="B4390" s="12" t="s">
        <v>120</v>
      </c>
      <c r="C4390" s="12" t="s">
        <v>152</v>
      </c>
      <c r="D4390" s="12" t="s">
        <v>8</v>
      </c>
      <c r="E4390" s="13">
        <v>0.1281210600416689</v>
      </c>
      <c r="F4390" s="13">
        <v>6.9513567911168569E-2</v>
      </c>
      <c r="G4390" s="13">
        <v>6.9975203650428308E-2</v>
      </c>
      <c r="H4390" s="13">
        <v>0.15629785472188423</v>
      </c>
      <c r="I4390" s="13">
        <v>0</v>
      </c>
      <c r="J4390" s="13">
        <v>0</v>
      </c>
      <c r="K4390" s="13">
        <v>0</v>
      </c>
      <c r="L4390" s="13">
        <v>0</v>
      </c>
      <c r="M4390" s="13">
        <v>0</v>
      </c>
    </row>
    <row r="4391" spans="1:13" x14ac:dyDescent="0.35">
      <c r="A4391" s="12" t="str">
        <f t="shared" si="68"/>
        <v>CONSUMO PER CAPITA (kg ó litros por individuo)Ron&lt;2MIL</v>
      </c>
      <c r="B4391" s="12" t="s">
        <v>120</v>
      </c>
      <c r="C4391" s="12" t="s">
        <v>152</v>
      </c>
      <c r="D4391" s="12" t="s">
        <v>9</v>
      </c>
      <c r="E4391" s="13">
        <v>0.20902860045948513</v>
      </c>
      <c r="F4391" s="13">
        <v>0.12051823055004043</v>
      </c>
      <c r="G4391" s="13">
        <v>0.16518557152083752</v>
      </c>
      <c r="H4391" s="13">
        <v>0.12269201392249959</v>
      </c>
      <c r="I4391" s="13">
        <v>0</v>
      </c>
      <c r="J4391" s="13">
        <v>0</v>
      </c>
      <c r="K4391" s="13">
        <v>0</v>
      </c>
      <c r="L4391" s="13">
        <v>0</v>
      </c>
      <c r="M4391" s="13">
        <v>0</v>
      </c>
    </row>
    <row r="4392" spans="1:13" x14ac:dyDescent="0.35">
      <c r="A4392" s="12" t="str">
        <f t="shared" si="68"/>
        <v>CONSUMO PER CAPITA (kg ó litros por individuo)Ron2-5MIL</v>
      </c>
      <c r="B4392" s="12" t="s">
        <v>120</v>
      </c>
      <c r="C4392" s="12" t="s">
        <v>152</v>
      </c>
      <c r="D4392" s="12" t="s">
        <v>10</v>
      </c>
      <c r="E4392" s="13">
        <v>7.6148147182694484E-2</v>
      </c>
      <c r="F4392" s="13">
        <v>5.090572699214907E-2</v>
      </c>
      <c r="G4392" s="13">
        <v>7.6219034255630175E-2</v>
      </c>
      <c r="H4392" s="13">
        <v>0.1527278381502061</v>
      </c>
      <c r="I4392" s="13">
        <v>0</v>
      </c>
      <c r="J4392" s="13">
        <v>0</v>
      </c>
      <c r="K4392" s="13">
        <v>0</v>
      </c>
      <c r="L4392" s="13">
        <v>0</v>
      </c>
      <c r="M4392" s="13">
        <v>0</v>
      </c>
    </row>
    <row r="4393" spans="1:13" x14ac:dyDescent="0.35">
      <c r="A4393" s="12" t="str">
        <f t="shared" si="68"/>
        <v>CONSUMO PER CAPITA (kg ó litros por individuo)Ron5-10MIL</v>
      </c>
      <c r="B4393" s="12" t="s">
        <v>120</v>
      </c>
      <c r="C4393" s="12" t="s">
        <v>152</v>
      </c>
      <c r="D4393" s="12" t="s">
        <v>11</v>
      </c>
      <c r="E4393" s="13">
        <v>0.18840695281884925</v>
      </c>
      <c r="F4393" s="13">
        <v>8.6544139891895272E-2</v>
      </c>
      <c r="G4393" s="13">
        <v>0.11778760549012178</v>
      </c>
      <c r="H4393" s="13">
        <v>8.5714204707005595E-2</v>
      </c>
      <c r="I4393" s="13">
        <v>0</v>
      </c>
      <c r="J4393" s="13">
        <v>0</v>
      </c>
      <c r="K4393" s="13">
        <v>0</v>
      </c>
      <c r="L4393" s="13">
        <v>0</v>
      </c>
      <c r="M4393" s="13">
        <v>0</v>
      </c>
    </row>
    <row r="4394" spans="1:13" x14ac:dyDescent="0.35">
      <c r="A4394" s="12" t="str">
        <f t="shared" si="68"/>
        <v>CONSUMO PER CAPITA (kg ó litros por individuo)Ron10-30MIL</v>
      </c>
      <c r="B4394" s="12" t="s">
        <v>120</v>
      </c>
      <c r="C4394" s="12" t="s">
        <v>152</v>
      </c>
      <c r="D4394" s="12" t="s">
        <v>12</v>
      </c>
      <c r="E4394" s="13">
        <v>0.17974303581412404</v>
      </c>
      <c r="F4394" s="13">
        <v>8.1776376677152207E-2</v>
      </c>
      <c r="G4394" s="13">
        <v>0.20190551728857753</v>
      </c>
      <c r="H4394" s="13">
        <v>0.1104916908116817</v>
      </c>
      <c r="I4394" s="13">
        <v>0</v>
      </c>
      <c r="J4394" s="13">
        <v>0</v>
      </c>
      <c r="K4394" s="13">
        <v>0</v>
      </c>
      <c r="L4394" s="13">
        <v>0</v>
      </c>
      <c r="M4394" s="13">
        <v>0</v>
      </c>
    </row>
    <row r="4395" spans="1:13" x14ac:dyDescent="0.35">
      <c r="A4395" s="12" t="str">
        <f t="shared" si="68"/>
        <v>CONSUMO PER CAPITA (kg ó litros por individuo)Ron30-100MIL</v>
      </c>
      <c r="B4395" s="12" t="s">
        <v>120</v>
      </c>
      <c r="C4395" s="12" t="s">
        <v>152</v>
      </c>
      <c r="D4395" s="12" t="s">
        <v>13</v>
      </c>
      <c r="E4395" s="13">
        <v>8.0321393894115148E-2</v>
      </c>
      <c r="F4395" s="13">
        <v>5.8699608421795696E-2</v>
      </c>
      <c r="G4395" s="13">
        <v>0.15860798096239564</v>
      </c>
      <c r="H4395" s="13">
        <v>0.10214097452333783</v>
      </c>
      <c r="I4395" s="13">
        <v>0</v>
      </c>
      <c r="J4395" s="13">
        <v>0</v>
      </c>
      <c r="K4395" s="13">
        <v>0</v>
      </c>
      <c r="L4395" s="13">
        <v>0</v>
      </c>
      <c r="M4395" s="13">
        <v>0</v>
      </c>
    </row>
    <row r="4396" spans="1:13" x14ac:dyDescent="0.35">
      <c r="A4396" s="12" t="str">
        <f t="shared" si="68"/>
        <v>CONSUMO PER CAPITA (kg ó litros por individuo)Ron100-200MIL</v>
      </c>
      <c r="B4396" s="12" t="s">
        <v>120</v>
      </c>
      <c r="C4396" s="12" t="s">
        <v>152</v>
      </c>
      <c r="D4396" s="12" t="s">
        <v>14</v>
      </c>
      <c r="E4396" s="13">
        <v>0.25020886260015279</v>
      </c>
      <c r="F4396" s="13">
        <v>9.2088816954564237E-2</v>
      </c>
      <c r="G4396" s="13">
        <v>7.5864933575996538E-2</v>
      </c>
      <c r="H4396" s="13">
        <v>0.10792505821029476</v>
      </c>
      <c r="I4396" s="13">
        <v>0</v>
      </c>
      <c r="J4396" s="13">
        <v>0</v>
      </c>
      <c r="K4396" s="13">
        <v>0</v>
      </c>
      <c r="L4396" s="13">
        <v>0</v>
      </c>
      <c r="M4396" s="13">
        <v>0</v>
      </c>
    </row>
    <row r="4397" spans="1:13" x14ac:dyDescent="0.35">
      <c r="A4397" s="12" t="str">
        <f t="shared" si="68"/>
        <v>CONSUMO PER CAPITA (kg ó litros por individuo)Ron200-500MIL</v>
      </c>
      <c r="B4397" s="12" t="s">
        <v>120</v>
      </c>
      <c r="C4397" s="12" t="s">
        <v>152</v>
      </c>
      <c r="D4397" s="12" t="s">
        <v>15</v>
      </c>
      <c r="E4397" s="13">
        <v>0.13740172536411896</v>
      </c>
      <c r="F4397" s="13">
        <v>8.8536777968821187E-2</v>
      </c>
      <c r="G4397" s="13">
        <v>8.8019375073278117E-2</v>
      </c>
      <c r="H4397" s="13">
        <v>8.7193691233051429E-2</v>
      </c>
      <c r="I4397" s="13">
        <v>0</v>
      </c>
      <c r="J4397" s="13">
        <v>0</v>
      </c>
      <c r="K4397" s="13">
        <v>0</v>
      </c>
      <c r="L4397" s="13">
        <v>0</v>
      </c>
      <c r="M4397" s="13">
        <v>0</v>
      </c>
    </row>
    <row r="4398" spans="1:13" x14ac:dyDescent="0.35">
      <c r="A4398" s="12" t="str">
        <f t="shared" si="68"/>
        <v>CONSUMO PER CAPITA (kg ó litros por individuo)Ron&gt;500MIL</v>
      </c>
      <c r="B4398" s="12" t="s">
        <v>120</v>
      </c>
      <c r="C4398" s="12" t="s">
        <v>152</v>
      </c>
      <c r="D4398" s="12" t="s">
        <v>16</v>
      </c>
      <c r="E4398" s="13">
        <v>0.19184983644692419</v>
      </c>
      <c r="F4398" s="13">
        <v>7.5135308310453355E-2</v>
      </c>
      <c r="G4398" s="13">
        <v>0.11440628448922541</v>
      </c>
      <c r="H4398" s="13">
        <v>0.10255882864307965</v>
      </c>
      <c r="I4398" s="13">
        <v>0</v>
      </c>
      <c r="J4398" s="13">
        <v>0</v>
      </c>
      <c r="K4398" s="13">
        <v>0</v>
      </c>
      <c r="L4398" s="13">
        <v>0</v>
      </c>
      <c r="M4398" s="13">
        <v>0</v>
      </c>
    </row>
    <row r="4399" spans="1:13" x14ac:dyDescent="0.35">
      <c r="A4399" s="12" t="str">
        <f t="shared" si="68"/>
        <v>CONSUMO PER CAPITA (kg ó litros por individuo)RonDE 15 A 19 AÑOS</v>
      </c>
      <c r="B4399" s="12" t="s">
        <v>120</v>
      </c>
      <c r="C4399" s="12" t="s">
        <v>152</v>
      </c>
      <c r="D4399" s="12" t="s">
        <v>39</v>
      </c>
      <c r="E4399" s="13">
        <v>0.22790841457162059</v>
      </c>
      <c r="F4399" s="13">
        <v>2.0088891102915202E-2</v>
      </c>
      <c r="G4399" s="13">
        <v>0.21143056619818001</v>
      </c>
      <c r="H4399" s="13">
        <v>0.20384736987931965</v>
      </c>
      <c r="I4399" s="13">
        <v>0</v>
      </c>
      <c r="J4399" s="13">
        <v>0</v>
      </c>
      <c r="K4399" s="13">
        <v>0</v>
      </c>
      <c r="L4399" s="13">
        <v>0</v>
      </c>
      <c r="M4399" s="13">
        <v>0</v>
      </c>
    </row>
    <row r="4400" spans="1:13" x14ac:dyDescent="0.35">
      <c r="A4400" s="12" t="str">
        <f t="shared" si="68"/>
        <v>CONSUMO PER CAPITA (kg ó litros por individuo)RonDE 20 A 24 AÑOS</v>
      </c>
      <c r="B4400" s="12" t="s">
        <v>120</v>
      </c>
      <c r="C4400" s="12" t="s">
        <v>152</v>
      </c>
      <c r="D4400" s="12" t="s">
        <v>40</v>
      </c>
      <c r="E4400" s="13">
        <v>0.36632749376967838</v>
      </c>
      <c r="F4400" s="13">
        <v>0.14824183563025101</v>
      </c>
      <c r="G4400" s="13">
        <v>0.18388186537633</v>
      </c>
      <c r="H4400" s="13">
        <v>0.13030179758756005</v>
      </c>
      <c r="I4400" s="13">
        <v>0</v>
      </c>
      <c r="J4400" s="13">
        <v>0</v>
      </c>
      <c r="K4400" s="13">
        <v>0</v>
      </c>
      <c r="L4400" s="13">
        <v>0</v>
      </c>
      <c r="M4400" s="13">
        <v>0</v>
      </c>
    </row>
    <row r="4401" spans="1:13" x14ac:dyDescent="0.35">
      <c r="A4401" s="12" t="str">
        <f t="shared" si="68"/>
        <v>CONSUMO PER CAPITA (kg ó litros por individuo)RonDE 25 A 34 AÑOS</v>
      </c>
      <c r="B4401" s="12" t="s">
        <v>120</v>
      </c>
      <c r="C4401" s="12" t="s">
        <v>152</v>
      </c>
      <c r="D4401" s="12" t="s">
        <v>41</v>
      </c>
      <c r="E4401" s="13">
        <v>0.16934393368744258</v>
      </c>
      <c r="F4401" s="13">
        <v>9.3064387553004085E-2</v>
      </c>
      <c r="G4401" s="13">
        <v>0.12101095951421378</v>
      </c>
      <c r="H4401" s="13">
        <v>0.10111807226359164</v>
      </c>
      <c r="I4401" s="13">
        <v>0</v>
      </c>
      <c r="J4401" s="13">
        <v>0</v>
      </c>
      <c r="K4401" s="13">
        <v>0</v>
      </c>
      <c r="L4401" s="13">
        <v>0</v>
      </c>
      <c r="M4401" s="13">
        <v>0</v>
      </c>
    </row>
    <row r="4402" spans="1:13" x14ac:dyDescent="0.35">
      <c r="A4402" s="12" t="str">
        <f t="shared" si="68"/>
        <v>CONSUMO PER CAPITA (kg ó litros por individuo)RonDE 35 A 49 AÑOS</v>
      </c>
      <c r="B4402" s="12" t="s">
        <v>120</v>
      </c>
      <c r="C4402" s="12" t="s">
        <v>152</v>
      </c>
      <c r="D4402" s="12" t="s">
        <v>42</v>
      </c>
      <c r="E4402" s="13">
        <v>0.1220561969742133</v>
      </c>
      <c r="F4402" s="13">
        <v>6.2824686772226079E-2</v>
      </c>
      <c r="G4402" s="13">
        <v>9.7831642889786144E-2</v>
      </c>
      <c r="H4402" s="13">
        <v>9.0835445070741219E-2</v>
      </c>
      <c r="I4402" s="13">
        <v>0</v>
      </c>
      <c r="J4402" s="13">
        <v>0</v>
      </c>
      <c r="K4402" s="13">
        <v>0</v>
      </c>
      <c r="L4402" s="13">
        <v>0</v>
      </c>
      <c r="M4402" s="13">
        <v>0</v>
      </c>
    </row>
    <row r="4403" spans="1:13" x14ac:dyDescent="0.35">
      <c r="A4403" s="12" t="str">
        <f t="shared" si="68"/>
        <v>CONSUMO PER CAPITA (kg ó litros por individuo)RonDE 50 A 59 AÑOS</v>
      </c>
      <c r="B4403" s="12" t="s">
        <v>120</v>
      </c>
      <c r="C4403" s="12" t="s">
        <v>152</v>
      </c>
      <c r="D4403" s="12" t="s">
        <v>43</v>
      </c>
      <c r="E4403" s="13">
        <v>0.15504845046048965</v>
      </c>
      <c r="F4403" s="13">
        <v>7.7312952260315149E-2</v>
      </c>
      <c r="G4403" s="13">
        <v>0.17922836380769563</v>
      </c>
      <c r="H4403" s="13">
        <v>9.3033239906418749E-2</v>
      </c>
      <c r="I4403" s="13">
        <v>0</v>
      </c>
      <c r="J4403" s="13">
        <v>0</v>
      </c>
      <c r="K4403" s="13">
        <v>0</v>
      </c>
      <c r="L4403" s="13">
        <v>0</v>
      </c>
      <c r="M4403" s="13">
        <v>0</v>
      </c>
    </row>
    <row r="4404" spans="1:13" x14ac:dyDescent="0.35">
      <c r="A4404" s="12" t="str">
        <f t="shared" si="68"/>
        <v>CONSUMO PER CAPITA (kg ó litros por individuo)RonDE 60 A 75 AÑOS</v>
      </c>
      <c r="B4404" s="12" t="s">
        <v>120</v>
      </c>
      <c r="C4404" s="12" t="s">
        <v>152</v>
      </c>
      <c r="D4404" s="12" t="s">
        <v>44</v>
      </c>
      <c r="E4404" s="13">
        <v>0.12812470019360295</v>
      </c>
      <c r="F4404" s="13">
        <v>8.8982585157257599E-2</v>
      </c>
      <c r="G4404" s="13">
        <v>0.10846884123852348</v>
      </c>
      <c r="H4404" s="13">
        <v>0.10272713729029263</v>
      </c>
      <c r="I4404" s="13">
        <v>0</v>
      </c>
      <c r="J4404" s="13">
        <v>0</v>
      </c>
      <c r="K4404" s="13">
        <v>0</v>
      </c>
      <c r="L4404" s="13">
        <v>0</v>
      </c>
      <c r="M4404" s="13">
        <v>0</v>
      </c>
    </row>
    <row r="4405" spans="1:13" x14ac:dyDescent="0.35">
      <c r="A4405" s="12" t="str">
        <f t="shared" si="68"/>
        <v>CONSUMO PER CAPITA (kg ó litros por individuo)RonALTA Y MEDIA ALTA</v>
      </c>
      <c r="B4405" s="12" t="s">
        <v>120</v>
      </c>
      <c r="C4405" s="12" t="s">
        <v>152</v>
      </c>
      <c r="D4405" s="12" t="s">
        <v>17</v>
      </c>
      <c r="E4405" s="13">
        <v>0.11135485106086214</v>
      </c>
      <c r="F4405" s="13">
        <v>6.5990969465818561E-2</v>
      </c>
      <c r="G4405" s="13">
        <v>0.13877439395257402</v>
      </c>
      <c r="H4405" s="13">
        <v>0.12992217977935502</v>
      </c>
      <c r="I4405" s="13">
        <v>0</v>
      </c>
      <c r="J4405" s="13">
        <v>0</v>
      </c>
      <c r="K4405" s="13">
        <v>0</v>
      </c>
      <c r="L4405" s="13">
        <v>0</v>
      </c>
      <c r="M4405" s="13">
        <v>0</v>
      </c>
    </row>
    <row r="4406" spans="1:13" x14ac:dyDescent="0.35">
      <c r="A4406" s="12" t="str">
        <f t="shared" si="68"/>
        <v>CONSUMO PER CAPITA (kg ó litros por individuo)RonMEDIA</v>
      </c>
      <c r="B4406" s="12" t="s">
        <v>120</v>
      </c>
      <c r="C4406" s="12" t="s">
        <v>152</v>
      </c>
      <c r="D4406" s="12" t="s">
        <v>18</v>
      </c>
      <c r="E4406" s="13">
        <v>0.17540032276376893</v>
      </c>
      <c r="F4406" s="13">
        <v>7.5478170356876831E-2</v>
      </c>
      <c r="G4406" s="13">
        <v>0.11563984602046169</v>
      </c>
      <c r="H4406" s="13">
        <v>0.10245599430469882</v>
      </c>
      <c r="I4406" s="13">
        <v>0</v>
      </c>
      <c r="J4406" s="13">
        <v>0</v>
      </c>
      <c r="K4406" s="13">
        <v>0</v>
      </c>
      <c r="L4406" s="13">
        <v>0</v>
      </c>
      <c r="M4406" s="13">
        <v>0</v>
      </c>
    </row>
    <row r="4407" spans="1:13" x14ac:dyDescent="0.35">
      <c r="A4407" s="12" t="str">
        <f t="shared" si="68"/>
        <v>CONSUMO PER CAPITA (kg ó litros por individuo)RonMEDIA BAJA</v>
      </c>
      <c r="B4407" s="12" t="s">
        <v>120</v>
      </c>
      <c r="C4407" s="12" t="s">
        <v>152</v>
      </c>
      <c r="D4407" s="12" t="s">
        <v>19</v>
      </c>
      <c r="E4407" s="13">
        <v>0.14170449201729118</v>
      </c>
      <c r="F4407" s="13">
        <v>7.7851067854512276E-2</v>
      </c>
      <c r="G4407" s="13">
        <v>9.8170226542763833E-2</v>
      </c>
      <c r="H4407" s="13">
        <v>8.1518364047188485E-2</v>
      </c>
      <c r="I4407" s="13">
        <v>0</v>
      </c>
      <c r="J4407" s="13">
        <v>0</v>
      </c>
      <c r="K4407" s="13">
        <v>0</v>
      </c>
      <c r="L4407" s="13">
        <v>0</v>
      </c>
      <c r="M4407" s="13">
        <v>0</v>
      </c>
    </row>
    <row r="4408" spans="1:13" x14ac:dyDescent="0.35">
      <c r="A4408" s="12" t="str">
        <f t="shared" si="68"/>
        <v>CONSUMO PER CAPITA (kg ó litros por individuo)RonBAJA</v>
      </c>
      <c r="B4408" s="12" t="s">
        <v>120</v>
      </c>
      <c r="C4408" s="12" t="s">
        <v>152</v>
      </c>
      <c r="D4408" s="12" t="s">
        <v>20</v>
      </c>
      <c r="E4408" s="13">
        <v>0.20808619298299977</v>
      </c>
      <c r="F4408" s="13">
        <v>9.8421537526288308E-2</v>
      </c>
      <c r="G4408" s="13">
        <v>0.20236279336690266</v>
      </c>
      <c r="H4408" s="13">
        <v>0.11751230832566836</v>
      </c>
      <c r="I4408" s="13">
        <v>0</v>
      </c>
      <c r="J4408" s="13">
        <v>0</v>
      </c>
      <c r="K4408" s="13">
        <v>0</v>
      </c>
      <c r="L4408" s="13">
        <v>0</v>
      </c>
      <c r="M4408" s="13">
        <v>0</v>
      </c>
    </row>
    <row r="4409" spans="1:13" x14ac:dyDescent="0.35">
      <c r="A4409" s="12" t="str">
        <f t="shared" si="68"/>
        <v>CONSUMO PER CAPITA (kg ó litros por individuo)RonHOMBRE</v>
      </c>
      <c r="B4409" s="12" t="s">
        <v>120</v>
      </c>
      <c r="C4409" s="12" t="s">
        <v>152</v>
      </c>
      <c r="D4409" s="12" t="s">
        <v>21</v>
      </c>
      <c r="E4409" s="13">
        <v>0.20005827683646124</v>
      </c>
      <c r="F4409" s="13">
        <v>9.9185740888223933E-2</v>
      </c>
      <c r="G4409" s="13">
        <v>0.1190353034715759</v>
      </c>
      <c r="H4409" s="13">
        <v>0.12170349295223756</v>
      </c>
      <c r="I4409" s="13">
        <v>0</v>
      </c>
      <c r="J4409" s="13">
        <v>0</v>
      </c>
      <c r="K4409" s="13">
        <v>0</v>
      </c>
      <c r="L4409" s="13">
        <v>0</v>
      </c>
      <c r="M4409" s="13">
        <v>0</v>
      </c>
    </row>
    <row r="4410" spans="1:13" x14ac:dyDescent="0.35">
      <c r="A4410" s="12" t="str">
        <f t="shared" si="68"/>
        <v>CONSUMO PER CAPITA (kg ó litros por individuo)RonMUJER</v>
      </c>
      <c r="B4410" s="12" t="s">
        <v>120</v>
      </c>
      <c r="C4410" s="12" t="s">
        <v>152</v>
      </c>
      <c r="D4410" s="12" t="s">
        <v>22</v>
      </c>
      <c r="E4410" s="13">
        <v>0.11866146508117408</v>
      </c>
      <c r="F4410" s="13">
        <v>5.8122684723841619E-2</v>
      </c>
      <c r="G4410" s="13">
        <v>0.14626288563660214</v>
      </c>
      <c r="H4410" s="13">
        <v>9.0036141447127821E-2</v>
      </c>
      <c r="I4410" s="13">
        <v>0</v>
      </c>
      <c r="J4410" s="13">
        <v>0</v>
      </c>
      <c r="K4410" s="13">
        <v>0</v>
      </c>
      <c r="L4410" s="13">
        <v>0</v>
      </c>
      <c r="M4410" s="13">
        <v>0</v>
      </c>
    </row>
    <row r="4411" spans="1:13" x14ac:dyDescent="0.35">
      <c r="A4411" s="12" t="str">
        <f t="shared" si="68"/>
        <v>CONSUMO PER CAPITA (kg ó litros por individuo)AnisT.ESPAÑA</v>
      </c>
      <c r="B4411" s="12" t="s">
        <v>120</v>
      </c>
      <c r="C4411" s="12" t="s">
        <v>153</v>
      </c>
      <c r="D4411" s="12" t="s">
        <v>36</v>
      </c>
      <c r="E4411" s="13">
        <v>1.3936587645480433E-2</v>
      </c>
      <c r="F4411" s="13">
        <v>1.0440064071525892E-2</v>
      </c>
      <c r="G4411" s="13">
        <v>7.6708066205362834E-3</v>
      </c>
      <c r="H4411" s="13">
        <v>9.084298457287688E-3</v>
      </c>
      <c r="I4411" s="13">
        <v>0</v>
      </c>
      <c r="J4411" s="13">
        <v>0</v>
      </c>
      <c r="K4411" s="13">
        <v>0</v>
      </c>
      <c r="L4411" s="13">
        <v>0</v>
      </c>
      <c r="M4411" s="13">
        <v>0</v>
      </c>
    </row>
    <row r="4412" spans="1:13" x14ac:dyDescent="0.35">
      <c r="A4412" s="12" t="str">
        <f t="shared" si="68"/>
        <v>CONSUMO PER CAPITA (kg ó litros por individuo)AnisBCN AM</v>
      </c>
      <c r="B4412" s="12" t="s">
        <v>120</v>
      </c>
      <c r="C4412" s="12" t="s">
        <v>153</v>
      </c>
      <c r="D4412" s="12" t="s">
        <v>1</v>
      </c>
      <c r="E4412" s="13">
        <v>9.8357718430941397E-3</v>
      </c>
      <c r="F4412" s="13">
        <v>8.936572240494222E-4</v>
      </c>
      <c r="G4412" s="13">
        <v>9.9336620555805655E-4</v>
      </c>
      <c r="H4412" s="13">
        <v>4.7591489936648571E-4</v>
      </c>
      <c r="I4412" s="13">
        <v>0</v>
      </c>
      <c r="J4412" s="13">
        <v>0</v>
      </c>
      <c r="K4412" s="13">
        <v>0</v>
      </c>
      <c r="L4412" s="13">
        <v>0</v>
      </c>
      <c r="M4412" s="13">
        <v>0</v>
      </c>
    </row>
    <row r="4413" spans="1:13" x14ac:dyDescent="0.35">
      <c r="A4413" s="12" t="str">
        <f t="shared" si="68"/>
        <v>CONSUMO PER CAPITA (kg ó litros por individuo)AnisREST.CAT ARAGON</v>
      </c>
      <c r="B4413" s="12" t="s">
        <v>120</v>
      </c>
      <c r="C4413" s="12" t="s">
        <v>153</v>
      </c>
      <c r="D4413" s="12" t="s">
        <v>2</v>
      </c>
      <c r="E4413" s="13">
        <v>4.0661471792744911E-3</v>
      </c>
      <c r="F4413" s="13">
        <v>2.2734847603499645E-3</v>
      </c>
      <c r="G4413" s="13">
        <v>3.2783113343149727E-3</v>
      </c>
      <c r="H4413" s="13">
        <v>6.6590186870682409E-3</v>
      </c>
      <c r="I4413" s="13">
        <v>0</v>
      </c>
      <c r="J4413" s="13">
        <v>0</v>
      </c>
      <c r="K4413" s="13">
        <v>0</v>
      </c>
      <c r="L4413" s="13">
        <v>0</v>
      </c>
      <c r="M4413" s="13">
        <v>0</v>
      </c>
    </row>
    <row r="4414" spans="1:13" x14ac:dyDescent="0.35">
      <c r="A4414" s="12" t="str">
        <f t="shared" si="68"/>
        <v>CONSUMO PER CAPITA (kg ó litros por individuo)AnisLEVANTE</v>
      </c>
      <c r="B4414" s="12" t="s">
        <v>120</v>
      </c>
      <c r="C4414" s="12" t="s">
        <v>153</v>
      </c>
      <c r="D4414" s="12" t="s">
        <v>3</v>
      </c>
      <c r="E4414" s="13">
        <v>7.7015630913506872E-3</v>
      </c>
      <c r="F4414" s="13">
        <v>1.182346716164598E-2</v>
      </c>
      <c r="G4414" s="13">
        <v>1.4458211054615261E-2</v>
      </c>
      <c r="H4414" s="13">
        <v>2.0901466198501552E-2</v>
      </c>
      <c r="I4414" s="13">
        <v>0</v>
      </c>
      <c r="J4414" s="13">
        <v>0</v>
      </c>
      <c r="K4414" s="13">
        <v>0</v>
      </c>
      <c r="L4414" s="13">
        <v>0</v>
      </c>
      <c r="M4414" s="13">
        <v>0</v>
      </c>
    </row>
    <row r="4415" spans="1:13" x14ac:dyDescent="0.35">
      <c r="A4415" s="12" t="str">
        <f t="shared" si="68"/>
        <v>CONSUMO PER CAPITA (kg ó litros por individuo)AnisANDALUCIA</v>
      </c>
      <c r="B4415" s="12" t="s">
        <v>120</v>
      </c>
      <c r="C4415" s="12" t="s">
        <v>153</v>
      </c>
      <c r="D4415" s="12" t="s">
        <v>4</v>
      </c>
      <c r="E4415" s="13">
        <v>2.1410324214414272E-2</v>
      </c>
      <c r="F4415" s="13">
        <v>2.9075048463863346E-2</v>
      </c>
      <c r="G4415" s="13">
        <v>1.2394441505161854E-2</v>
      </c>
      <c r="H4415" s="13">
        <v>1.2453943149756645E-2</v>
      </c>
      <c r="I4415" s="13">
        <v>0</v>
      </c>
      <c r="J4415" s="13">
        <v>0</v>
      </c>
      <c r="K4415" s="13">
        <v>0</v>
      </c>
      <c r="L4415" s="13">
        <v>0</v>
      </c>
      <c r="M4415" s="13">
        <v>0</v>
      </c>
    </row>
    <row r="4416" spans="1:13" x14ac:dyDescent="0.35">
      <c r="A4416" s="12" t="str">
        <f t="shared" si="68"/>
        <v>CONSUMO PER CAPITA (kg ó litros por individuo)AnisMDD AM</v>
      </c>
      <c r="B4416" s="12" t="s">
        <v>120</v>
      </c>
      <c r="C4416" s="12" t="s">
        <v>153</v>
      </c>
      <c r="D4416" s="12" t="s">
        <v>5</v>
      </c>
      <c r="E4416" s="13">
        <v>4.3641388114844231E-3</v>
      </c>
      <c r="F4416" s="13">
        <v>6.5001724179208726E-3</v>
      </c>
      <c r="G4416" s="13">
        <v>6.074844390360822E-3</v>
      </c>
      <c r="H4416" s="13">
        <v>9.9942631052877245E-3</v>
      </c>
      <c r="I4416" s="13">
        <v>0</v>
      </c>
      <c r="J4416" s="13">
        <v>0</v>
      </c>
      <c r="K4416" s="13">
        <v>0</v>
      </c>
      <c r="L4416" s="13">
        <v>0</v>
      </c>
      <c r="M4416" s="13">
        <v>0</v>
      </c>
    </row>
    <row r="4417" spans="1:13" x14ac:dyDescent="0.35">
      <c r="A4417" s="12" t="str">
        <f t="shared" si="68"/>
        <v>CONSUMO PER CAPITA (kg ó litros por individuo)AnisRTO CENTRO</v>
      </c>
      <c r="B4417" s="12" t="s">
        <v>120</v>
      </c>
      <c r="C4417" s="12" t="s">
        <v>153</v>
      </c>
      <c r="D4417" s="12" t="s">
        <v>6</v>
      </c>
      <c r="E4417" s="13">
        <v>5.2592081907649246E-2</v>
      </c>
      <c r="F4417" s="13">
        <v>1.3466817124307388E-2</v>
      </c>
      <c r="G4417" s="13">
        <v>1.4547804612634009E-2</v>
      </c>
      <c r="H4417" s="13">
        <v>6.745790210592041E-3</v>
      </c>
      <c r="I4417" s="13">
        <v>0</v>
      </c>
      <c r="J4417" s="13">
        <v>0</v>
      </c>
      <c r="K4417" s="13">
        <v>0</v>
      </c>
      <c r="L4417" s="13">
        <v>0</v>
      </c>
      <c r="M4417" s="13">
        <v>0</v>
      </c>
    </row>
    <row r="4418" spans="1:13" x14ac:dyDescent="0.35">
      <c r="A4418" s="12" t="str">
        <f t="shared" si="68"/>
        <v>CONSUMO PER CAPITA (kg ó litros por individuo)AnisNORTE-CENTRO</v>
      </c>
      <c r="B4418" s="12" t="s">
        <v>120</v>
      </c>
      <c r="C4418" s="12" t="s">
        <v>153</v>
      </c>
      <c r="D4418" s="12" t="s">
        <v>7</v>
      </c>
      <c r="E4418" s="13">
        <v>7.2428277223632225E-3</v>
      </c>
      <c r="F4418" s="13">
        <v>9.3982182779802357E-5</v>
      </c>
      <c r="G4418" s="13">
        <v>3.4785070893102613E-5</v>
      </c>
      <c r="H4418" s="13">
        <v>1.6203607352262405E-3</v>
      </c>
      <c r="I4418" s="13">
        <v>0</v>
      </c>
      <c r="J4418" s="13">
        <v>0</v>
      </c>
      <c r="K4418" s="13">
        <v>0</v>
      </c>
      <c r="L4418" s="13">
        <v>0</v>
      </c>
      <c r="M4418" s="13">
        <v>0</v>
      </c>
    </row>
    <row r="4419" spans="1:13" x14ac:dyDescent="0.35">
      <c r="A4419" s="12" t="str">
        <f t="shared" si="68"/>
        <v>CONSUMO PER CAPITA (kg ó litros por individuo)AnisNOROESTE</v>
      </c>
      <c r="B4419" s="12" t="s">
        <v>120</v>
      </c>
      <c r="C4419" s="12" t="s">
        <v>153</v>
      </c>
      <c r="D4419" s="12" t="s">
        <v>8</v>
      </c>
      <c r="E4419" s="13">
        <v>6.8799271732916754E-3</v>
      </c>
      <c r="F4419" s="13">
        <v>1.0626331141845098E-3</v>
      </c>
      <c r="G4419" s="13">
        <v>1.904996940268954E-3</v>
      </c>
      <c r="H4419" s="13">
        <v>2.5533314777985631E-3</v>
      </c>
      <c r="I4419" s="13">
        <v>0</v>
      </c>
      <c r="J4419" s="13">
        <v>0</v>
      </c>
      <c r="K4419" s="13">
        <v>0</v>
      </c>
      <c r="L4419" s="13">
        <v>0</v>
      </c>
      <c r="M4419" s="13">
        <v>0</v>
      </c>
    </row>
    <row r="4420" spans="1:13" x14ac:dyDescent="0.35">
      <c r="A4420" s="12" t="str">
        <f t="shared" ref="A4420:A4483" si="69">B4420&amp;C4420&amp;D4420</f>
        <v>CONSUMO PER CAPITA (kg ó litros por individuo)Anis&lt;2MIL</v>
      </c>
      <c r="B4420" s="12" t="s">
        <v>120</v>
      </c>
      <c r="C4420" s="12" t="s">
        <v>153</v>
      </c>
      <c r="D4420" s="12" t="s">
        <v>9</v>
      </c>
      <c r="E4420" s="13">
        <v>5.8147060048898804E-3</v>
      </c>
      <c r="F4420" s="13">
        <v>3.089205083610953E-3</v>
      </c>
      <c r="G4420" s="13">
        <v>6.4591590729971777E-3</v>
      </c>
      <c r="H4420" s="13">
        <v>2.8410490794367632E-3</v>
      </c>
      <c r="I4420" s="13">
        <v>0</v>
      </c>
      <c r="J4420" s="13">
        <v>0</v>
      </c>
      <c r="K4420" s="13">
        <v>0</v>
      </c>
      <c r="L4420" s="13">
        <v>0</v>
      </c>
      <c r="M4420" s="13">
        <v>0</v>
      </c>
    </row>
    <row r="4421" spans="1:13" x14ac:dyDescent="0.35">
      <c r="A4421" s="12" t="str">
        <f t="shared" si="69"/>
        <v>CONSUMO PER CAPITA (kg ó litros por individuo)Anis2-5MIL</v>
      </c>
      <c r="B4421" s="12" t="s">
        <v>120</v>
      </c>
      <c r="C4421" s="12" t="s">
        <v>153</v>
      </c>
      <c r="D4421" s="12" t="s">
        <v>10</v>
      </c>
      <c r="E4421" s="13">
        <v>5.3569359881832472E-3</v>
      </c>
      <c r="F4421" s="13">
        <v>2.2370692022338516E-3</v>
      </c>
      <c r="G4421" s="13">
        <v>1.1260939917690776E-3</v>
      </c>
      <c r="H4421" s="13">
        <v>2.3010097004809845E-3</v>
      </c>
      <c r="I4421" s="13">
        <v>0</v>
      </c>
      <c r="J4421" s="13">
        <v>0</v>
      </c>
      <c r="K4421" s="13">
        <v>0</v>
      </c>
      <c r="L4421" s="13">
        <v>0</v>
      </c>
      <c r="M4421" s="13">
        <v>0</v>
      </c>
    </row>
    <row r="4422" spans="1:13" x14ac:dyDescent="0.35">
      <c r="A4422" s="12" t="str">
        <f t="shared" si="69"/>
        <v>CONSUMO PER CAPITA (kg ó litros por individuo)Anis5-10MIL</v>
      </c>
      <c r="B4422" s="12" t="s">
        <v>120</v>
      </c>
      <c r="C4422" s="12" t="s">
        <v>153</v>
      </c>
      <c r="D4422" s="12" t="s">
        <v>11</v>
      </c>
      <c r="E4422" s="13">
        <v>3.32252383252142E-2</v>
      </c>
      <c r="F4422" s="13">
        <v>5.4999436175054532E-3</v>
      </c>
      <c r="G4422" s="13">
        <v>3.1163310457798599E-3</v>
      </c>
      <c r="H4422" s="13">
        <v>1.7157123998492783E-3</v>
      </c>
      <c r="I4422" s="13">
        <v>0</v>
      </c>
      <c r="J4422" s="13">
        <v>0</v>
      </c>
      <c r="K4422" s="13">
        <v>0</v>
      </c>
      <c r="L4422" s="13">
        <v>0</v>
      </c>
      <c r="M4422" s="13">
        <v>0</v>
      </c>
    </row>
    <row r="4423" spans="1:13" x14ac:dyDescent="0.35">
      <c r="A4423" s="12" t="str">
        <f t="shared" si="69"/>
        <v>CONSUMO PER CAPITA (kg ó litros por individuo)Anis10-30MIL</v>
      </c>
      <c r="B4423" s="12" t="s">
        <v>120</v>
      </c>
      <c r="C4423" s="12" t="s">
        <v>153</v>
      </c>
      <c r="D4423" s="12" t="s">
        <v>12</v>
      </c>
      <c r="E4423" s="13">
        <v>1.626413184178949E-2</v>
      </c>
      <c r="F4423" s="13">
        <v>1.3823567140385377E-2</v>
      </c>
      <c r="G4423" s="13">
        <v>1.2241451851291262E-2</v>
      </c>
      <c r="H4423" s="13">
        <v>1.2586202840490789E-2</v>
      </c>
      <c r="I4423" s="13">
        <v>0</v>
      </c>
      <c r="J4423" s="13">
        <v>0</v>
      </c>
      <c r="K4423" s="13">
        <v>0</v>
      </c>
      <c r="L4423" s="13">
        <v>0</v>
      </c>
      <c r="M4423" s="13">
        <v>0</v>
      </c>
    </row>
    <row r="4424" spans="1:13" x14ac:dyDescent="0.35">
      <c r="A4424" s="12" t="str">
        <f t="shared" si="69"/>
        <v>CONSUMO PER CAPITA (kg ó litros por individuo)Anis30-100MIL</v>
      </c>
      <c r="B4424" s="12" t="s">
        <v>120</v>
      </c>
      <c r="C4424" s="12" t="s">
        <v>153</v>
      </c>
      <c r="D4424" s="12" t="s">
        <v>13</v>
      </c>
      <c r="E4424" s="13">
        <v>1.2681855568231483E-2</v>
      </c>
      <c r="F4424" s="13">
        <v>6.1117524419745922E-3</v>
      </c>
      <c r="G4424" s="13">
        <v>1.0374409933351328E-2</v>
      </c>
      <c r="H4424" s="13">
        <v>1.2858072849659284E-2</v>
      </c>
      <c r="I4424" s="13">
        <v>0</v>
      </c>
      <c r="J4424" s="13">
        <v>0</v>
      </c>
      <c r="K4424" s="13">
        <v>0</v>
      </c>
      <c r="L4424" s="13">
        <v>0</v>
      </c>
      <c r="M4424" s="13">
        <v>0</v>
      </c>
    </row>
    <row r="4425" spans="1:13" x14ac:dyDescent="0.35">
      <c r="A4425" s="12" t="str">
        <f t="shared" si="69"/>
        <v>CONSUMO PER CAPITA (kg ó litros por individuo)Anis100-200MIL</v>
      </c>
      <c r="B4425" s="12" t="s">
        <v>120</v>
      </c>
      <c r="C4425" s="12" t="s">
        <v>153</v>
      </c>
      <c r="D4425" s="12" t="s">
        <v>14</v>
      </c>
      <c r="E4425" s="13">
        <v>2.3128390369539626E-3</v>
      </c>
      <c r="F4425" s="13">
        <v>6.0460000504971032E-3</v>
      </c>
      <c r="G4425" s="13">
        <v>2.8744561879954027E-3</v>
      </c>
      <c r="H4425" s="13">
        <v>1.2029812229957991E-2</v>
      </c>
      <c r="I4425" s="13">
        <v>0</v>
      </c>
      <c r="J4425" s="13">
        <v>0</v>
      </c>
      <c r="K4425" s="13">
        <v>0</v>
      </c>
      <c r="L4425" s="13">
        <v>0</v>
      </c>
      <c r="M4425" s="13">
        <v>0</v>
      </c>
    </row>
    <row r="4426" spans="1:13" x14ac:dyDescent="0.35">
      <c r="A4426" s="12" t="str">
        <f t="shared" si="69"/>
        <v>CONSUMO PER CAPITA (kg ó litros por individuo)Anis200-500MIL</v>
      </c>
      <c r="B4426" s="12" t="s">
        <v>120</v>
      </c>
      <c r="C4426" s="12" t="s">
        <v>153</v>
      </c>
      <c r="D4426" s="12" t="s">
        <v>15</v>
      </c>
      <c r="E4426" s="13">
        <v>2.3427442725506252E-2</v>
      </c>
      <c r="F4426" s="13">
        <v>4.3844540789758496E-3</v>
      </c>
      <c r="G4426" s="13">
        <v>4.933546541833732E-3</v>
      </c>
      <c r="H4426" s="13">
        <v>5.918065169917522E-3</v>
      </c>
      <c r="I4426" s="13">
        <v>0</v>
      </c>
      <c r="J4426" s="13">
        <v>0</v>
      </c>
      <c r="K4426" s="13">
        <v>0</v>
      </c>
      <c r="L4426" s="13">
        <v>0</v>
      </c>
      <c r="M4426" s="13">
        <v>0</v>
      </c>
    </row>
    <row r="4427" spans="1:13" x14ac:dyDescent="0.35">
      <c r="A4427" s="12" t="str">
        <f t="shared" si="69"/>
        <v>CONSUMO PER CAPITA (kg ó litros por individuo)Anis&gt;500MIL</v>
      </c>
      <c r="B4427" s="12" t="s">
        <v>120</v>
      </c>
      <c r="C4427" s="12" t="s">
        <v>153</v>
      </c>
      <c r="D4427" s="12" t="s">
        <v>16</v>
      </c>
      <c r="E4427" s="13">
        <v>1.0050221533517435E-2</v>
      </c>
      <c r="F4427" s="13">
        <v>2.6975002803280378E-2</v>
      </c>
      <c r="G4427" s="13">
        <v>9.7114723757329886E-3</v>
      </c>
      <c r="H4427" s="13">
        <v>9.887635523014561E-3</v>
      </c>
      <c r="I4427" s="13">
        <v>0</v>
      </c>
      <c r="J4427" s="13">
        <v>0</v>
      </c>
      <c r="K4427" s="13">
        <v>0</v>
      </c>
      <c r="L4427" s="13">
        <v>0</v>
      </c>
      <c r="M4427" s="13">
        <v>0</v>
      </c>
    </row>
    <row r="4428" spans="1:13" x14ac:dyDescent="0.35">
      <c r="A4428" s="12" t="str">
        <f t="shared" si="69"/>
        <v>CONSUMO PER CAPITA (kg ó litros por individuo)AnisDE 15 A 19 AÑOS</v>
      </c>
      <c r="B4428" s="12" t="s">
        <v>120</v>
      </c>
      <c r="C4428" s="12" t="s">
        <v>153</v>
      </c>
      <c r="D4428" s="12" t="s">
        <v>39</v>
      </c>
      <c r="E4428" s="13">
        <v>2.6033278808357197E-2</v>
      </c>
      <c r="F4428" s="13">
        <v>4.7436726398911826E-3</v>
      </c>
      <c r="G4428" s="13" t="s">
        <v>212</v>
      </c>
      <c r="H4428" s="13" t="s">
        <v>212</v>
      </c>
      <c r="I4428" s="13">
        <v>0</v>
      </c>
      <c r="J4428" s="13">
        <v>0</v>
      </c>
      <c r="K4428" s="13">
        <v>0</v>
      </c>
      <c r="L4428" s="13">
        <v>0</v>
      </c>
      <c r="M4428" s="13">
        <v>0</v>
      </c>
    </row>
    <row r="4429" spans="1:13" x14ac:dyDescent="0.35">
      <c r="A4429" s="12" t="str">
        <f t="shared" si="69"/>
        <v>CONSUMO PER CAPITA (kg ó litros por individuo)AnisDE 20 A 24 AÑOS</v>
      </c>
      <c r="B4429" s="12" t="s">
        <v>120</v>
      </c>
      <c r="C4429" s="12" t="s">
        <v>153</v>
      </c>
      <c r="D4429" s="12" t="s">
        <v>40</v>
      </c>
      <c r="E4429" s="13">
        <v>6.2405069996195675E-2</v>
      </c>
      <c r="F4429" s="13">
        <v>1.848322915392258E-2</v>
      </c>
      <c r="G4429" s="13">
        <v>6.3424884699100634E-3</v>
      </c>
      <c r="H4429" s="13">
        <v>9.4579884987192192E-3</v>
      </c>
      <c r="I4429" s="13">
        <v>0</v>
      </c>
      <c r="J4429" s="13">
        <v>0</v>
      </c>
      <c r="K4429" s="13">
        <v>0</v>
      </c>
      <c r="L4429" s="13">
        <v>0</v>
      </c>
      <c r="M4429" s="13">
        <v>0</v>
      </c>
    </row>
    <row r="4430" spans="1:13" x14ac:dyDescent="0.35">
      <c r="A4430" s="12" t="str">
        <f t="shared" si="69"/>
        <v>CONSUMO PER CAPITA (kg ó litros por individuo)AnisDE 25 A 34 AÑOS</v>
      </c>
      <c r="B4430" s="12" t="s">
        <v>120</v>
      </c>
      <c r="C4430" s="12" t="s">
        <v>153</v>
      </c>
      <c r="D4430" s="12" t="s">
        <v>41</v>
      </c>
      <c r="E4430" s="13">
        <v>1.2397466413326447E-2</v>
      </c>
      <c r="F4430" s="13">
        <v>7.8647859500583037E-3</v>
      </c>
      <c r="G4430" s="13">
        <v>1.0398537047589243E-2</v>
      </c>
      <c r="H4430" s="13">
        <v>1.9564297573847582E-2</v>
      </c>
      <c r="I4430" s="13">
        <v>0</v>
      </c>
      <c r="J4430" s="13">
        <v>0</v>
      </c>
      <c r="K4430" s="13">
        <v>0</v>
      </c>
      <c r="L4430" s="13">
        <v>0</v>
      </c>
      <c r="M4430" s="13">
        <v>0</v>
      </c>
    </row>
    <row r="4431" spans="1:13" x14ac:dyDescent="0.35">
      <c r="A4431" s="12" t="str">
        <f t="shared" si="69"/>
        <v>CONSUMO PER CAPITA (kg ó litros por individuo)AnisDE 35 A 49 AÑOS</v>
      </c>
      <c r="B4431" s="12" t="s">
        <v>120</v>
      </c>
      <c r="C4431" s="12" t="s">
        <v>153</v>
      </c>
      <c r="D4431" s="12" t="s">
        <v>42</v>
      </c>
      <c r="E4431" s="13">
        <v>7.8516508615019479E-3</v>
      </c>
      <c r="F4431" s="13">
        <v>3.3684415752067935E-3</v>
      </c>
      <c r="G4431" s="13">
        <v>7.911581681200033E-3</v>
      </c>
      <c r="H4431" s="13">
        <v>7.4433354202243828E-3</v>
      </c>
      <c r="I4431" s="13">
        <v>0</v>
      </c>
      <c r="J4431" s="13">
        <v>0</v>
      </c>
      <c r="K4431" s="13">
        <v>0</v>
      </c>
      <c r="L4431" s="13">
        <v>0</v>
      </c>
      <c r="M4431" s="13">
        <v>0</v>
      </c>
    </row>
    <row r="4432" spans="1:13" x14ac:dyDescent="0.35">
      <c r="A4432" s="12" t="str">
        <f t="shared" si="69"/>
        <v>CONSUMO PER CAPITA (kg ó litros por individuo)AnisDE 50 A 59 AÑOS</v>
      </c>
      <c r="B4432" s="12" t="s">
        <v>120</v>
      </c>
      <c r="C4432" s="12" t="s">
        <v>153</v>
      </c>
      <c r="D4432" s="12" t="s">
        <v>43</v>
      </c>
      <c r="E4432" s="13">
        <v>1.6598173926231051E-2</v>
      </c>
      <c r="F4432" s="13">
        <v>1.7276305221891219E-2</v>
      </c>
      <c r="G4432" s="13">
        <v>1.2300809405512295E-2</v>
      </c>
      <c r="H4432" s="13">
        <v>1.2372987651737583E-2</v>
      </c>
      <c r="I4432" s="13">
        <v>0</v>
      </c>
      <c r="J4432" s="13">
        <v>0</v>
      </c>
      <c r="K4432" s="13">
        <v>0</v>
      </c>
      <c r="L4432" s="13">
        <v>0</v>
      </c>
      <c r="M4432" s="13">
        <v>0</v>
      </c>
    </row>
    <row r="4433" spans="1:13" x14ac:dyDescent="0.35">
      <c r="A4433" s="12" t="str">
        <f t="shared" si="69"/>
        <v>CONSUMO PER CAPITA (kg ó litros por individuo)AnisDE 60 A 75 AÑOS</v>
      </c>
      <c r="B4433" s="12" t="s">
        <v>120</v>
      </c>
      <c r="C4433" s="12" t="s">
        <v>153</v>
      </c>
      <c r="D4433" s="12" t="s">
        <v>44</v>
      </c>
      <c r="E4433" s="13">
        <v>3.7117490705634647E-3</v>
      </c>
      <c r="F4433" s="13">
        <v>1.526887147426427E-2</v>
      </c>
      <c r="G4433" s="13">
        <v>4.246159593686143E-3</v>
      </c>
      <c r="H4433" s="13">
        <v>4.4768540492289401E-3</v>
      </c>
      <c r="I4433" s="13">
        <v>0</v>
      </c>
      <c r="J4433" s="13">
        <v>0</v>
      </c>
      <c r="K4433" s="13">
        <v>0</v>
      </c>
      <c r="L4433" s="13">
        <v>0</v>
      </c>
      <c r="M4433" s="13">
        <v>0</v>
      </c>
    </row>
    <row r="4434" spans="1:13" x14ac:dyDescent="0.35">
      <c r="A4434" s="12" t="str">
        <f t="shared" si="69"/>
        <v>CONSUMO PER CAPITA (kg ó litros por individuo)AnisALTA Y MEDIA ALTA</v>
      </c>
      <c r="B4434" s="12" t="s">
        <v>120</v>
      </c>
      <c r="C4434" s="12" t="s">
        <v>153</v>
      </c>
      <c r="D4434" s="12" t="s">
        <v>17</v>
      </c>
      <c r="E4434" s="13">
        <v>6.0846797217639706E-3</v>
      </c>
      <c r="F4434" s="13">
        <v>6.714264992703339E-3</v>
      </c>
      <c r="G4434" s="13">
        <v>3.6317909050209004E-3</v>
      </c>
      <c r="H4434" s="13">
        <v>2.6586261321586051E-3</v>
      </c>
      <c r="I4434" s="13">
        <v>0</v>
      </c>
      <c r="J4434" s="13">
        <v>0</v>
      </c>
      <c r="K4434" s="13">
        <v>0</v>
      </c>
      <c r="L4434" s="13">
        <v>0</v>
      </c>
      <c r="M4434" s="13">
        <v>0</v>
      </c>
    </row>
    <row r="4435" spans="1:13" x14ac:dyDescent="0.35">
      <c r="A4435" s="12" t="str">
        <f t="shared" si="69"/>
        <v>CONSUMO PER CAPITA (kg ó litros por individuo)AnisMEDIA</v>
      </c>
      <c r="B4435" s="12" t="s">
        <v>120</v>
      </c>
      <c r="C4435" s="12" t="s">
        <v>153</v>
      </c>
      <c r="D4435" s="12" t="s">
        <v>18</v>
      </c>
      <c r="E4435" s="13">
        <v>1.2879094250667142E-2</v>
      </c>
      <c r="F4435" s="13">
        <v>5.7908388747439383E-3</v>
      </c>
      <c r="G4435" s="13">
        <v>2.4970053808261597E-3</v>
      </c>
      <c r="H4435" s="13">
        <v>7.9484418800207651E-3</v>
      </c>
      <c r="I4435" s="13">
        <v>0</v>
      </c>
      <c r="J4435" s="13">
        <v>0</v>
      </c>
      <c r="K4435" s="13">
        <v>0</v>
      </c>
      <c r="L4435" s="13">
        <v>0</v>
      </c>
      <c r="M4435" s="13">
        <v>0</v>
      </c>
    </row>
    <row r="4436" spans="1:13" x14ac:dyDescent="0.35">
      <c r="A4436" s="12" t="str">
        <f t="shared" si="69"/>
        <v>CONSUMO PER CAPITA (kg ó litros por individuo)AnisMEDIA BAJA</v>
      </c>
      <c r="B4436" s="12" t="s">
        <v>120</v>
      </c>
      <c r="C4436" s="12" t="s">
        <v>153</v>
      </c>
      <c r="D4436" s="12" t="s">
        <v>19</v>
      </c>
      <c r="E4436" s="13">
        <v>2.3321423114527898E-2</v>
      </c>
      <c r="F4436" s="13">
        <v>1.1144139062449307E-2</v>
      </c>
      <c r="G4436" s="13">
        <v>1.0619265859142218E-2</v>
      </c>
      <c r="H4436" s="13">
        <v>8.1244819085993913E-3</v>
      </c>
      <c r="I4436" s="13">
        <v>0</v>
      </c>
      <c r="J4436" s="13">
        <v>0</v>
      </c>
      <c r="K4436" s="13">
        <v>0</v>
      </c>
      <c r="L4436" s="13">
        <v>0</v>
      </c>
      <c r="M4436" s="13">
        <v>0</v>
      </c>
    </row>
    <row r="4437" spans="1:13" x14ac:dyDescent="0.35">
      <c r="A4437" s="12" t="str">
        <f t="shared" si="69"/>
        <v>CONSUMO PER CAPITA (kg ó litros por individuo)AnisBAJA</v>
      </c>
      <c r="B4437" s="12" t="s">
        <v>120</v>
      </c>
      <c r="C4437" s="12" t="s">
        <v>153</v>
      </c>
      <c r="D4437" s="12" t="s">
        <v>20</v>
      </c>
      <c r="E4437" s="13">
        <v>1.1594694120807261E-2</v>
      </c>
      <c r="F4437" s="13">
        <v>2.1597135363939819E-2</v>
      </c>
      <c r="G4437" s="13">
        <v>1.6988123396973077E-2</v>
      </c>
      <c r="H4437" s="13">
        <v>1.943903861998619E-2</v>
      </c>
      <c r="I4437" s="13">
        <v>0</v>
      </c>
      <c r="J4437" s="13">
        <v>0</v>
      </c>
      <c r="K4437" s="13">
        <v>0</v>
      </c>
      <c r="L4437" s="13">
        <v>0</v>
      </c>
      <c r="M4437" s="13">
        <v>0</v>
      </c>
    </row>
    <row r="4438" spans="1:13" x14ac:dyDescent="0.35">
      <c r="A4438" s="12" t="str">
        <f t="shared" si="69"/>
        <v>CONSUMO PER CAPITA (kg ó litros por individuo)AnisHOMBRE</v>
      </c>
      <c r="B4438" s="12" t="s">
        <v>120</v>
      </c>
      <c r="C4438" s="12" t="s">
        <v>153</v>
      </c>
      <c r="D4438" s="12" t="s">
        <v>21</v>
      </c>
      <c r="E4438" s="13">
        <v>1.8522382471237664E-2</v>
      </c>
      <c r="F4438" s="13">
        <v>1.4576393453830438E-2</v>
      </c>
      <c r="G4438" s="13">
        <v>7.9229595991358193E-3</v>
      </c>
      <c r="H4438" s="13">
        <v>8.3982045319812345E-3</v>
      </c>
      <c r="I4438" s="13">
        <v>0</v>
      </c>
      <c r="J4438" s="13">
        <v>0</v>
      </c>
      <c r="K4438" s="13">
        <v>0</v>
      </c>
      <c r="L4438" s="13">
        <v>0</v>
      </c>
      <c r="M4438" s="13">
        <v>0</v>
      </c>
    </row>
    <row r="4439" spans="1:13" x14ac:dyDescent="0.35">
      <c r="A4439" s="12" t="str">
        <f t="shared" si="69"/>
        <v>CONSUMO PER CAPITA (kg ó litros por individuo)AnisMUJER</v>
      </c>
      <c r="B4439" s="12" t="s">
        <v>120</v>
      </c>
      <c r="C4439" s="12" t="s">
        <v>153</v>
      </c>
      <c r="D4439" s="12" t="s">
        <v>22</v>
      </c>
      <c r="E4439" s="13">
        <v>9.419535765474156E-3</v>
      </c>
      <c r="F4439" s="13">
        <v>6.3726295700177347E-3</v>
      </c>
      <c r="G4439" s="13">
        <v>7.4224594478000229E-3</v>
      </c>
      <c r="H4439" s="13">
        <v>9.7605915189048122E-3</v>
      </c>
      <c r="I4439" s="13">
        <v>0</v>
      </c>
      <c r="J4439" s="13">
        <v>0</v>
      </c>
      <c r="K4439" s="13">
        <v>0</v>
      </c>
      <c r="L4439" s="13">
        <v>0</v>
      </c>
      <c r="M4439" s="13">
        <v>0</v>
      </c>
    </row>
    <row r="4440" spans="1:13" x14ac:dyDescent="0.35">
      <c r="A4440" s="12" t="str">
        <f t="shared" si="69"/>
        <v>CONSUMO PER CAPITA (kg ó litros por individuo)Otras EspirituosasT.ESPAÑA</v>
      </c>
      <c r="B4440" s="12" t="s">
        <v>120</v>
      </c>
      <c r="C4440" s="12" t="s">
        <v>154</v>
      </c>
      <c r="D4440" s="12" t="s">
        <v>36</v>
      </c>
      <c r="E4440" s="12">
        <v>1.0098499489081636</v>
      </c>
      <c r="F4440" s="12">
        <v>0.5861338408338016</v>
      </c>
      <c r="G4440" s="12">
        <v>0.93346346281729198</v>
      </c>
      <c r="H4440" s="12">
        <v>0.97824525490936809</v>
      </c>
      <c r="I4440" s="12">
        <v>0</v>
      </c>
      <c r="J4440" s="12">
        <v>0</v>
      </c>
      <c r="K4440" s="12">
        <v>0</v>
      </c>
      <c r="L4440" s="12">
        <v>0</v>
      </c>
      <c r="M4440" s="12">
        <v>0</v>
      </c>
    </row>
    <row r="4441" spans="1:13" x14ac:dyDescent="0.35">
      <c r="A4441" s="12" t="str">
        <f t="shared" si="69"/>
        <v>CONSUMO PER CAPITA (kg ó litros por individuo)Otras EspirituosasBCN AM</v>
      </c>
      <c r="B4441" s="12" t="s">
        <v>120</v>
      </c>
      <c r="C4441" s="12" t="s">
        <v>154</v>
      </c>
      <c r="D4441" s="12" t="s">
        <v>1</v>
      </c>
      <c r="E4441" s="12">
        <v>0.91901755113784067</v>
      </c>
      <c r="F4441" s="12">
        <v>0.71518275023769462</v>
      </c>
      <c r="G4441" s="12">
        <v>0.84946861411003205</v>
      </c>
      <c r="H4441" s="12">
        <v>0.78903201075294704</v>
      </c>
      <c r="I4441" s="12">
        <v>0</v>
      </c>
      <c r="J4441" s="12">
        <v>0</v>
      </c>
      <c r="K4441" s="12">
        <v>0</v>
      </c>
      <c r="L4441" s="12">
        <v>0</v>
      </c>
      <c r="M4441" s="12">
        <v>0</v>
      </c>
    </row>
    <row r="4442" spans="1:13" x14ac:dyDescent="0.35">
      <c r="A4442" s="12" t="str">
        <f t="shared" si="69"/>
        <v>CONSUMO PER CAPITA (kg ó litros por individuo)Otras EspirituosasREST.CAT ARAGON</v>
      </c>
      <c r="B4442" s="12" t="s">
        <v>120</v>
      </c>
      <c r="C4442" s="12" t="s">
        <v>154</v>
      </c>
      <c r="D4442" s="12" t="s">
        <v>2</v>
      </c>
      <c r="E4442" s="12">
        <v>1.6691112384110762</v>
      </c>
      <c r="F4442" s="12">
        <v>0.96183672232455875</v>
      </c>
      <c r="G4442" s="12">
        <v>1.5037414079349862</v>
      </c>
      <c r="H4442" s="12">
        <v>1.2985680947324956</v>
      </c>
      <c r="I4442" s="12">
        <v>0</v>
      </c>
      <c r="J4442" s="12">
        <v>0</v>
      </c>
      <c r="K4442" s="12">
        <v>0</v>
      </c>
      <c r="L4442" s="12">
        <v>0</v>
      </c>
      <c r="M4442" s="12">
        <v>0</v>
      </c>
    </row>
    <row r="4443" spans="1:13" x14ac:dyDescent="0.35">
      <c r="A4443" s="12" t="str">
        <f t="shared" si="69"/>
        <v>CONSUMO PER CAPITA (kg ó litros por individuo)Otras EspirituosasLEVANTE</v>
      </c>
      <c r="B4443" s="12" t="s">
        <v>120</v>
      </c>
      <c r="C4443" s="12" t="s">
        <v>154</v>
      </c>
      <c r="D4443" s="12" t="s">
        <v>3</v>
      </c>
      <c r="E4443" s="12">
        <v>0.93596354897577161</v>
      </c>
      <c r="F4443" s="12">
        <v>0.38959161129435305</v>
      </c>
      <c r="G4443" s="12">
        <v>1.090535402659824</v>
      </c>
      <c r="H4443" s="12">
        <v>1.2788818242406199</v>
      </c>
      <c r="I4443" s="12">
        <v>0</v>
      </c>
      <c r="J4443" s="12">
        <v>0</v>
      </c>
      <c r="K4443" s="12">
        <v>0</v>
      </c>
      <c r="L4443" s="12">
        <v>0</v>
      </c>
      <c r="M4443" s="12">
        <v>0</v>
      </c>
    </row>
    <row r="4444" spans="1:13" x14ac:dyDescent="0.35">
      <c r="A4444" s="12" t="str">
        <f t="shared" si="69"/>
        <v>CONSUMO PER CAPITA (kg ó litros por individuo)Otras EspirituosasANDALUCIA</v>
      </c>
      <c r="B4444" s="12" t="s">
        <v>120</v>
      </c>
      <c r="C4444" s="12" t="s">
        <v>154</v>
      </c>
      <c r="D4444" s="12" t="s">
        <v>4</v>
      </c>
      <c r="E4444" s="12">
        <v>0.74689148782829928</v>
      </c>
      <c r="F4444" s="12">
        <v>0.46642864844128351</v>
      </c>
      <c r="G4444" s="12">
        <v>0.58210583605044475</v>
      </c>
      <c r="H4444" s="12">
        <v>0.73900072589740806</v>
      </c>
      <c r="I4444" s="12">
        <v>0</v>
      </c>
      <c r="J4444" s="12">
        <v>0</v>
      </c>
      <c r="K4444" s="12">
        <v>0</v>
      </c>
      <c r="L4444" s="12">
        <v>0</v>
      </c>
      <c r="M4444" s="12">
        <v>0</v>
      </c>
    </row>
    <row r="4445" spans="1:13" x14ac:dyDescent="0.35">
      <c r="A4445" s="12" t="str">
        <f t="shared" si="69"/>
        <v>CONSUMO PER CAPITA (kg ó litros por individuo)Otras EspirituosasMDD AM</v>
      </c>
      <c r="B4445" s="12" t="s">
        <v>120</v>
      </c>
      <c r="C4445" s="12" t="s">
        <v>154</v>
      </c>
      <c r="D4445" s="12" t="s">
        <v>5</v>
      </c>
      <c r="E4445" s="12">
        <v>1.0106380095371466</v>
      </c>
      <c r="F4445" s="12">
        <v>0.69968221538808373</v>
      </c>
      <c r="G4445" s="12">
        <v>0.88619403129042851</v>
      </c>
      <c r="H4445" s="12">
        <v>1.0029799708386411</v>
      </c>
      <c r="I4445" s="12">
        <v>0</v>
      </c>
      <c r="J4445" s="12">
        <v>0</v>
      </c>
      <c r="K4445" s="12">
        <v>0</v>
      </c>
      <c r="L4445" s="12">
        <v>0</v>
      </c>
      <c r="M4445" s="12">
        <v>0</v>
      </c>
    </row>
    <row r="4446" spans="1:13" x14ac:dyDescent="0.35">
      <c r="A4446" s="12" t="str">
        <f t="shared" si="69"/>
        <v>CONSUMO PER CAPITA (kg ó litros por individuo)Otras EspirituosasRTO CENTRO</v>
      </c>
      <c r="B4446" s="12" t="s">
        <v>120</v>
      </c>
      <c r="C4446" s="12" t="s">
        <v>154</v>
      </c>
      <c r="D4446" s="12" t="s">
        <v>6</v>
      </c>
      <c r="E4446" s="12">
        <v>0.86088631075104594</v>
      </c>
      <c r="F4446" s="12">
        <v>0.44422332688738253</v>
      </c>
      <c r="G4446" s="12">
        <v>1.1669811581289085</v>
      </c>
      <c r="H4446" s="12">
        <v>0.75660215332181058</v>
      </c>
      <c r="I4446" s="12">
        <v>0</v>
      </c>
      <c r="J4446" s="12">
        <v>0</v>
      </c>
      <c r="K4446" s="12">
        <v>0</v>
      </c>
      <c r="L4446" s="12">
        <v>0</v>
      </c>
      <c r="M4446" s="12">
        <v>0</v>
      </c>
    </row>
    <row r="4447" spans="1:13" x14ac:dyDescent="0.35">
      <c r="A4447" s="12" t="str">
        <f t="shared" si="69"/>
        <v>CONSUMO PER CAPITA (kg ó litros por individuo)Otras EspirituosasNORTE-CENTRO</v>
      </c>
      <c r="B4447" s="12" t="s">
        <v>120</v>
      </c>
      <c r="C4447" s="12" t="s">
        <v>154</v>
      </c>
      <c r="D4447" s="12" t="s">
        <v>7</v>
      </c>
      <c r="E4447" s="12">
        <v>1.1801923949783972</v>
      </c>
      <c r="F4447" s="12">
        <v>0.5572458828539979</v>
      </c>
      <c r="G4447" s="12">
        <v>0.69491527764223948</v>
      </c>
      <c r="H4447" s="12">
        <v>0.92401560642656622</v>
      </c>
      <c r="I4447" s="12">
        <v>0</v>
      </c>
      <c r="J4447" s="12">
        <v>0</v>
      </c>
      <c r="K4447" s="12">
        <v>0</v>
      </c>
      <c r="L4447" s="12">
        <v>0</v>
      </c>
      <c r="M4447" s="12">
        <v>0</v>
      </c>
    </row>
    <row r="4448" spans="1:13" x14ac:dyDescent="0.35">
      <c r="A4448" s="12" t="str">
        <f t="shared" si="69"/>
        <v>CONSUMO PER CAPITA (kg ó litros por individuo)Otras EspirituosasNOROESTE</v>
      </c>
      <c r="B4448" s="12" t="s">
        <v>120</v>
      </c>
      <c r="C4448" s="12" t="s">
        <v>154</v>
      </c>
      <c r="D4448" s="12" t="s">
        <v>8</v>
      </c>
      <c r="E4448" s="12">
        <v>0.87119061768402217</v>
      </c>
      <c r="F4448" s="12">
        <v>0.53124709536291015</v>
      </c>
      <c r="G4448" s="12">
        <v>0.80314119049119836</v>
      </c>
      <c r="H4448" s="12">
        <v>0.98849918223689726</v>
      </c>
      <c r="I4448" s="12">
        <v>0</v>
      </c>
      <c r="J4448" s="12">
        <v>0</v>
      </c>
      <c r="K4448" s="12">
        <v>0</v>
      </c>
      <c r="L4448" s="12">
        <v>0</v>
      </c>
      <c r="M4448" s="12">
        <v>0</v>
      </c>
    </row>
    <row r="4449" spans="1:13" x14ac:dyDescent="0.35">
      <c r="A4449" s="12" t="str">
        <f t="shared" si="69"/>
        <v>CONSUMO PER CAPITA (kg ó litros por individuo)Otras Espirituosas&lt;2MIL</v>
      </c>
      <c r="B4449" s="12" t="s">
        <v>120</v>
      </c>
      <c r="C4449" s="12" t="s">
        <v>154</v>
      </c>
      <c r="D4449" s="12" t="s">
        <v>9</v>
      </c>
      <c r="E4449" s="12">
        <v>1.9558989109941383</v>
      </c>
      <c r="F4449" s="12">
        <v>0.9357831303111066</v>
      </c>
      <c r="G4449" s="12">
        <v>2.3488712897990172</v>
      </c>
      <c r="H4449" s="12">
        <v>2.1862413390647397</v>
      </c>
      <c r="I4449" s="12">
        <v>0</v>
      </c>
      <c r="J4449" s="12">
        <v>0</v>
      </c>
      <c r="K4449" s="12">
        <v>0</v>
      </c>
      <c r="L4449" s="12">
        <v>0</v>
      </c>
      <c r="M4449" s="12">
        <v>0</v>
      </c>
    </row>
    <row r="4450" spans="1:13" x14ac:dyDescent="0.35">
      <c r="A4450" s="12" t="str">
        <f t="shared" si="69"/>
        <v>CONSUMO PER CAPITA (kg ó litros por individuo)Otras Espirituosas2-5MIL</v>
      </c>
      <c r="B4450" s="12" t="s">
        <v>120</v>
      </c>
      <c r="C4450" s="12" t="s">
        <v>154</v>
      </c>
      <c r="D4450" s="12" t="s">
        <v>10</v>
      </c>
      <c r="E4450" s="12">
        <v>0.59431618527059094</v>
      </c>
      <c r="F4450" s="12">
        <v>0.332414862007957</v>
      </c>
      <c r="G4450" s="12">
        <v>0.43434951807769195</v>
      </c>
      <c r="H4450" s="12">
        <v>0.53188841878420789</v>
      </c>
      <c r="I4450" s="12">
        <v>0</v>
      </c>
      <c r="J4450" s="12">
        <v>0</v>
      </c>
      <c r="K4450" s="12">
        <v>0</v>
      </c>
      <c r="L4450" s="12">
        <v>0</v>
      </c>
      <c r="M4450" s="12">
        <v>0</v>
      </c>
    </row>
    <row r="4451" spans="1:13" x14ac:dyDescent="0.35">
      <c r="A4451" s="12" t="str">
        <f t="shared" si="69"/>
        <v>CONSUMO PER CAPITA (kg ó litros por individuo)Otras Espirituosas5-10MIL</v>
      </c>
      <c r="B4451" s="12" t="s">
        <v>120</v>
      </c>
      <c r="C4451" s="12" t="s">
        <v>154</v>
      </c>
      <c r="D4451" s="12" t="s">
        <v>11</v>
      </c>
      <c r="E4451" s="12">
        <v>0.84479093644578118</v>
      </c>
      <c r="F4451" s="12">
        <v>0.39567463096330369</v>
      </c>
      <c r="G4451" s="12">
        <v>0.52779678156030652</v>
      </c>
      <c r="H4451" s="12">
        <v>0.66222588093229906</v>
      </c>
      <c r="I4451" s="12">
        <v>0</v>
      </c>
      <c r="J4451" s="12">
        <v>0</v>
      </c>
      <c r="K4451" s="12">
        <v>0</v>
      </c>
      <c r="L4451" s="12">
        <v>0</v>
      </c>
      <c r="M4451" s="12">
        <v>0</v>
      </c>
    </row>
    <row r="4452" spans="1:13" x14ac:dyDescent="0.35">
      <c r="A4452" s="12" t="str">
        <f t="shared" si="69"/>
        <v>CONSUMO PER CAPITA (kg ó litros por individuo)Otras Espirituosas10-30MIL</v>
      </c>
      <c r="B4452" s="12" t="s">
        <v>120</v>
      </c>
      <c r="C4452" s="12" t="s">
        <v>154</v>
      </c>
      <c r="D4452" s="12" t="s">
        <v>12</v>
      </c>
      <c r="E4452" s="12">
        <v>1.1303108326343023</v>
      </c>
      <c r="F4452" s="12">
        <v>0.58768714772650743</v>
      </c>
      <c r="G4452" s="12">
        <v>0.97458404905265583</v>
      </c>
      <c r="H4452" s="12">
        <v>0.73689339255706121</v>
      </c>
      <c r="I4452" s="12">
        <v>0</v>
      </c>
      <c r="J4452" s="12">
        <v>0</v>
      </c>
      <c r="K4452" s="12">
        <v>0</v>
      </c>
      <c r="L4452" s="12">
        <v>0</v>
      </c>
      <c r="M4452" s="12">
        <v>0</v>
      </c>
    </row>
    <row r="4453" spans="1:13" x14ac:dyDescent="0.35">
      <c r="A4453" s="12" t="str">
        <f t="shared" si="69"/>
        <v>CONSUMO PER CAPITA (kg ó litros por individuo)Otras Espirituosas30-100MIL</v>
      </c>
      <c r="B4453" s="12" t="s">
        <v>120</v>
      </c>
      <c r="C4453" s="12" t="s">
        <v>154</v>
      </c>
      <c r="D4453" s="12" t="s">
        <v>13</v>
      </c>
      <c r="E4453" s="12">
        <v>0.77383585415188261</v>
      </c>
      <c r="F4453" s="12">
        <v>0.46329592514799489</v>
      </c>
      <c r="G4453" s="12">
        <v>1.0451494434923356</v>
      </c>
      <c r="H4453" s="12">
        <v>1.1432296953209742</v>
      </c>
      <c r="I4453" s="12">
        <v>0</v>
      </c>
      <c r="J4453" s="12">
        <v>0</v>
      </c>
      <c r="K4453" s="12">
        <v>0</v>
      </c>
      <c r="L4453" s="12">
        <v>0</v>
      </c>
      <c r="M4453" s="12">
        <v>0</v>
      </c>
    </row>
    <row r="4454" spans="1:13" x14ac:dyDescent="0.35">
      <c r="A4454" s="12" t="str">
        <f t="shared" si="69"/>
        <v>CONSUMO PER CAPITA (kg ó litros por individuo)Otras Espirituosas100-200MIL</v>
      </c>
      <c r="B4454" s="12" t="s">
        <v>120</v>
      </c>
      <c r="C4454" s="12" t="s">
        <v>154</v>
      </c>
      <c r="D4454" s="12" t="s">
        <v>14</v>
      </c>
      <c r="E4454" s="12">
        <v>1.1203315709385739</v>
      </c>
      <c r="F4454" s="12">
        <v>0.54819672357704274</v>
      </c>
      <c r="G4454" s="12">
        <v>0.71667703888240797</v>
      </c>
      <c r="H4454" s="12">
        <v>0.86179250299559418</v>
      </c>
      <c r="I4454" s="12">
        <v>0</v>
      </c>
      <c r="J4454" s="12">
        <v>0</v>
      </c>
      <c r="K4454" s="12">
        <v>0</v>
      </c>
      <c r="L4454" s="12">
        <v>0</v>
      </c>
      <c r="M4454" s="12">
        <v>0</v>
      </c>
    </row>
    <row r="4455" spans="1:13" x14ac:dyDescent="0.35">
      <c r="A4455" s="12" t="str">
        <f t="shared" si="69"/>
        <v>CONSUMO PER CAPITA (kg ó litros por individuo)Otras Espirituosas200-500MIL</v>
      </c>
      <c r="B4455" s="12" t="s">
        <v>120</v>
      </c>
      <c r="C4455" s="12" t="s">
        <v>154</v>
      </c>
      <c r="D4455" s="12" t="s">
        <v>15</v>
      </c>
      <c r="E4455" s="12">
        <v>1.0418982865336377</v>
      </c>
      <c r="F4455" s="12">
        <v>0.65972737487905708</v>
      </c>
      <c r="G4455" s="12">
        <v>0.71561115607788595</v>
      </c>
      <c r="H4455" s="12">
        <v>0.98482671615013118</v>
      </c>
      <c r="I4455" s="12">
        <v>0</v>
      </c>
      <c r="J4455" s="12">
        <v>0</v>
      </c>
      <c r="K4455" s="12">
        <v>0</v>
      </c>
      <c r="L4455" s="12">
        <v>0</v>
      </c>
      <c r="M4455" s="12">
        <v>0</v>
      </c>
    </row>
    <row r="4456" spans="1:13" x14ac:dyDescent="0.35">
      <c r="A4456" s="12" t="str">
        <f t="shared" si="69"/>
        <v>CONSUMO PER CAPITA (kg ó litros por individuo)Otras Espirituosas&gt;500MIL</v>
      </c>
      <c r="B4456" s="12" t="s">
        <v>120</v>
      </c>
      <c r="C4456" s="12" t="s">
        <v>154</v>
      </c>
      <c r="D4456" s="12" t="s">
        <v>16</v>
      </c>
      <c r="E4456" s="12">
        <v>0.97855653497667305</v>
      </c>
      <c r="F4456" s="12">
        <v>0.76407546831917794</v>
      </c>
      <c r="G4456" s="12">
        <v>0.95367809587504726</v>
      </c>
      <c r="H4456" s="12">
        <v>1.0099817764821453</v>
      </c>
      <c r="I4456" s="12">
        <v>0</v>
      </c>
      <c r="J4456" s="12">
        <v>0</v>
      </c>
      <c r="K4456" s="12">
        <v>0</v>
      </c>
      <c r="L4456" s="12">
        <v>0</v>
      </c>
      <c r="M4456" s="12">
        <v>0</v>
      </c>
    </row>
    <row r="4457" spans="1:13" x14ac:dyDescent="0.35">
      <c r="A4457" s="12" t="str">
        <f t="shared" si="69"/>
        <v>CONSUMO PER CAPITA (kg ó litros por individuo)Otras EspirituosasDE 15 A 19 AÑOS</v>
      </c>
      <c r="B4457" s="12" t="s">
        <v>120</v>
      </c>
      <c r="C4457" s="12" t="s">
        <v>154</v>
      </c>
      <c r="D4457" s="12" t="s">
        <v>39</v>
      </c>
      <c r="E4457" s="12">
        <v>0.8885374698421642</v>
      </c>
      <c r="F4457" s="12">
        <v>0.3958184312417225</v>
      </c>
      <c r="G4457" s="12">
        <v>0.86303721241268949</v>
      </c>
      <c r="H4457" s="12">
        <v>0.43047320637244152</v>
      </c>
      <c r="I4457" s="12">
        <v>0</v>
      </c>
      <c r="J4457" s="12">
        <v>0</v>
      </c>
      <c r="K4457" s="12">
        <v>0</v>
      </c>
      <c r="L4457" s="12">
        <v>0</v>
      </c>
      <c r="M4457" s="12">
        <v>0</v>
      </c>
    </row>
    <row r="4458" spans="1:13" x14ac:dyDescent="0.35">
      <c r="A4458" s="12" t="str">
        <f t="shared" si="69"/>
        <v>CONSUMO PER CAPITA (kg ó litros por individuo)Otras EspirituosasDE 20 A 24 AÑOS</v>
      </c>
      <c r="B4458" s="12" t="s">
        <v>120</v>
      </c>
      <c r="C4458" s="12" t="s">
        <v>154</v>
      </c>
      <c r="D4458" s="12" t="s">
        <v>40</v>
      </c>
      <c r="E4458" s="12">
        <v>1.3910431819719198</v>
      </c>
      <c r="F4458" s="12">
        <v>0.78310955314277841</v>
      </c>
      <c r="G4458" s="12">
        <v>1.109430758561629</v>
      </c>
      <c r="H4458" s="12">
        <v>0.76405537414857139</v>
      </c>
      <c r="I4458" s="12">
        <v>0</v>
      </c>
      <c r="J4458" s="12">
        <v>0</v>
      </c>
      <c r="K4458" s="12">
        <v>0</v>
      </c>
      <c r="L4458" s="12">
        <v>0</v>
      </c>
      <c r="M4458" s="12">
        <v>0</v>
      </c>
    </row>
    <row r="4459" spans="1:13" x14ac:dyDescent="0.35">
      <c r="A4459" s="12" t="str">
        <f t="shared" si="69"/>
        <v>CONSUMO PER CAPITA (kg ó litros por individuo)Otras EspirituosasDE 25 A 34 AÑOS</v>
      </c>
      <c r="B4459" s="12" t="s">
        <v>120</v>
      </c>
      <c r="C4459" s="12" t="s">
        <v>154</v>
      </c>
      <c r="D4459" s="12" t="s">
        <v>41</v>
      </c>
      <c r="E4459" s="12">
        <v>1.0376229588008834</v>
      </c>
      <c r="F4459" s="12">
        <v>0.71713117125538295</v>
      </c>
      <c r="G4459" s="12">
        <v>1.12480971648657</v>
      </c>
      <c r="H4459" s="12">
        <v>1.1735568749087548</v>
      </c>
      <c r="I4459" s="12">
        <v>0</v>
      </c>
      <c r="J4459" s="12">
        <v>0</v>
      </c>
      <c r="K4459" s="12">
        <v>0</v>
      </c>
      <c r="L4459" s="12">
        <v>0</v>
      </c>
      <c r="M4459" s="12">
        <v>0</v>
      </c>
    </row>
    <row r="4460" spans="1:13" x14ac:dyDescent="0.35">
      <c r="A4460" s="12" t="str">
        <f t="shared" si="69"/>
        <v>CONSUMO PER CAPITA (kg ó litros por individuo)Otras EspirituosasDE 35 A 49 AÑOS</v>
      </c>
      <c r="B4460" s="12" t="s">
        <v>120</v>
      </c>
      <c r="C4460" s="12" t="s">
        <v>154</v>
      </c>
      <c r="D4460" s="12" t="s">
        <v>42</v>
      </c>
      <c r="E4460" s="12">
        <v>0.80846415922395554</v>
      </c>
      <c r="F4460" s="12">
        <v>0.41139678564300441</v>
      </c>
      <c r="G4460" s="12">
        <v>0.60710529185237339</v>
      </c>
      <c r="H4460" s="12">
        <v>0.66594289241267235</v>
      </c>
      <c r="I4460" s="12">
        <v>0</v>
      </c>
      <c r="J4460" s="12">
        <v>0</v>
      </c>
      <c r="K4460" s="12">
        <v>0</v>
      </c>
      <c r="L4460" s="12">
        <v>0</v>
      </c>
      <c r="M4460" s="12">
        <v>0</v>
      </c>
    </row>
    <row r="4461" spans="1:13" x14ac:dyDescent="0.35">
      <c r="A4461" s="12" t="str">
        <f t="shared" si="69"/>
        <v>CONSUMO PER CAPITA (kg ó litros por individuo)Otras EspirituosasDE 50 A 59 AÑOS</v>
      </c>
      <c r="B4461" s="12" t="s">
        <v>120</v>
      </c>
      <c r="C4461" s="12" t="s">
        <v>154</v>
      </c>
      <c r="D4461" s="12" t="s">
        <v>43</v>
      </c>
      <c r="E4461" s="12">
        <v>1.4947404487258045</v>
      </c>
      <c r="F4461" s="12">
        <v>0.78704995098330088</v>
      </c>
      <c r="G4461" s="12">
        <v>1.5660503756504636</v>
      </c>
      <c r="H4461" s="12">
        <v>1.2094627554363129</v>
      </c>
      <c r="I4461" s="12">
        <v>0</v>
      </c>
      <c r="J4461" s="12">
        <v>0</v>
      </c>
      <c r="K4461" s="12">
        <v>0</v>
      </c>
      <c r="L4461" s="12">
        <v>0</v>
      </c>
      <c r="M4461" s="12">
        <v>0</v>
      </c>
    </row>
    <row r="4462" spans="1:13" x14ac:dyDescent="0.35">
      <c r="A4462" s="12" t="str">
        <f t="shared" si="69"/>
        <v>CONSUMO PER CAPITA (kg ó litros por individuo)Otras EspirituosasDE 60 A 75 AÑOS</v>
      </c>
      <c r="B4462" s="12" t="s">
        <v>120</v>
      </c>
      <c r="C4462" s="12" t="s">
        <v>154</v>
      </c>
      <c r="D4462" s="12" t="s">
        <v>44</v>
      </c>
      <c r="E4462" s="12">
        <v>0.77786524701053694</v>
      </c>
      <c r="F4462" s="12">
        <v>0.56682115432941471</v>
      </c>
      <c r="G4462" s="12">
        <v>0.66904061336733733</v>
      </c>
      <c r="H4462" s="12">
        <v>1.2863102251078788</v>
      </c>
      <c r="I4462" s="12">
        <v>0</v>
      </c>
      <c r="J4462" s="12">
        <v>0</v>
      </c>
      <c r="K4462" s="12">
        <v>0</v>
      </c>
      <c r="L4462" s="12">
        <v>0</v>
      </c>
      <c r="M4462" s="12">
        <v>0</v>
      </c>
    </row>
    <row r="4463" spans="1:13" x14ac:dyDescent="0.35">
      <c r="A4463" s="12" t="str">
        <f t="shared" si="69"/>
        <v>CONSUMO PER CAPITA (kg ó litros por individuo)Otras EspirituosasALTA Y MEDIA ALTA</v>
      </c>
      <c r="B4463" s="12" t="s">
        <v>120</v>
      </c>
      <c r="C4463" s="12" t="s">
        <v>154</v>
      </c>
      <c r="D4463" s="12" t="s">
        <v>17</v>
      </c>
      <c r="E4463" s="12">
        <v>1.0253001325366604</v>
      </c>
      <c r="F4463" s="12">
        <v>0.55756182034936452</v>
      </c>
      <c r="G4463" s="12">
        <v>0.7267143871859203</v>
      </c>
      <c r="H4463" s="12">
        <v>0.73497247478274885</v>
      </c>
      <c r="I4463" s="12">
        <v>0</v>
      </c>
      <c r="J4463" s="12">
        <v>0</v>
      </c>
      <c r="K4463" s="12">
        <v>0</v>
      </c>
      <c r="L4463" s="12">
        <v>0</v>
      </c>
      <c r="M4463" s="12">
        <v>0</v>
      </c>
    </row>
    <row r="4464" spans="1:13" x14ac:dyDescent="0.35">
      <c r="A4464" s="12" t="str">
        <f t="shared" si="69"/>
        <v>CONSUMO PER CAPITA (kg ó litros por individuo)Otras EspirituosasMEDIA</v>
      </c>
      <c r="B4464" s="12" t="s">
        <v>120</v>
      </c>
      <c r="C4464" s="12" t="s">
        <v>154</v>
      </c>
      <c r="D4464" s="12" t="s">
        <v>18</v>
      </c>
      <c r="E4464" s="12">
        <v>0.9441122522512182</v>
      </c>
      <c r="F4464" s="12">
        <v>0.67077248773204878</v>
      </c>
      <c r="G4464" s="12">
        <v>1.2292365440447106</v>
      </c>
      <c r="H4464" s="12">
        <v>1.3131097629246129</v>
      </c>
      <c r="I4464" s="12">
        <v>0</v>
      </c>
      <c r="J4464" s="12">
        <v>0</v>
      </c>
      <c r="K4464" s="12">
        <v>0</v>
      </c>
      <c r="L4464" s="12">
        <v>0</v>
      </c>
      <c r="M4464" s="12">
        <v>0</v>
      </c>
    </row>
    <row r="4465" spans="1:13" x14ac:dyDescent="0.35">
      <c r="A4465" s="12" t="str">
        <f t="shared" si="69"/>
        <v>CONSUMO PER CAPITA (kg ó litros por individuo)Otras EspirituosasMEDIA BAJA</v>
      </c>
      <c r="B4465" s="12" t="s">
        <v>120</v>
      </c>
      <c r="C4465" s="12" t="s">
        <v>154</v>
      </c>
      <c r="D4465" s="12" t="s">
        <v>19</v>
      </c>
      <c r="E4465" s="12">
        <v>0.94158376527719712</v>
      </c>
      <c r="F4465" s="12">
        <v>0.45934151167535914</v>
      </c>
      <c r="G4465" s="12">
        <v>0.69225357674091481</v>
      </c>
      <c r="H4465" s="12">
        <v>0.75604076260423669</v>
      </c>
      <c r="I4465" s="12">
        <v>0</v>
      </c>
      <c r="J4465" s="12">
        <v>0</v>
      </c>
      <c r="K4465" s="12">
        <v>0</v>
      </c>
      <c r="L4465" s="12">
        <v>0</v>
      </c>
      <c r="M4465" s="12">
        <v>0</v>
      </c>
    </row>
    <row r="4466" spans="1:13" x14ac:dyDescent="0.35">
      <c r="A4466" s="12" t="str">
        <f t="shared" si="69"/>
        <v>CONSUMO PER CAPITA (kg ó litros por individuo)Otras EspirituosasBAJA</v>
      </c>
      <c r="B4466" s="12" t="s">
        <v>120</v>
      </c>
      <c r="C4466" s="12" t="s">
        <v>154</v>
      </c>
      <c r="D4466" s="12" t="s">
        <v>20</v>
      </c>
      <c r="E4466" s="12">
        <v>1.1999685110460101</v>
      </c>
      <c r="F4466" s="12">
        <v>0.64739920331183032</v>
      </c>
      <c r="G4466" s="12">
        <v>0.9863746687671624</v>
      </c>
      <c r="H4466" s="12">
        <v>0.97812713423031517</v>
      </c>
      <c r="I4466" s="12">
        <v>0</v>
      </c>
      <c r="J4466" s="12">
        <v>0</v>
      </c>
      <c r="K4466" s="12">
        <v>0</v>
      </c>
      <c r="L4466" s="12">
        <v>0</v>
      </c>
      <c r="M4466" s="12">
        <v>0</v>
      </c>
    </row>
    <row r="4467" spans="1:13" x14ac:dyDescent="0.35">
      <c r="A4467" s="12" t="str">
        <f t="shared" si="69"/>
        <v>CONSUMO PER CAPITA (kg ó litros por individuo)Otras EspirituosasHOMBRE</v>
      </c>
      <c r="B4467" s="12" t="s">
        <v>120</v>
      </c>
      <c r="C4467" s="12" t="s">
        <v>154</v>
      </c>
      <c r="D4467" s="12" t="s">
        <v>21</v>
      </c>
      <c r="E4467" s="12">
        <v>0.83578768797774261</v>
      </c>
      <c r="F4467" s="12">
        <v>0.57436210501698048</v>
      </c>
      <c r="G4467" s="12">
        <v>0.8149925040257685</v>
      </c>
      <c r="H4467" s="12">
        <v>0.87555809817407992</v>
      </c>
      <c r="I4467" s="12">
        <v>0</v>
      </c>
      <c r="J4467" s="12">
        <v>0</v>
      </c>
      <c r="K4467" s="12">
        <v>0</v>
      </c>
      <c r="L4467" s="12">
        <v>0</v>
      </c>
      <c r="M4467" s="12">
        <v>0</v>
      </c>
    </row>
    <row r="4468" spans="1:13" x14ac:dyDescent="0.35">
      <c r="A4468" s="12" t="str">
        <f t="shared" si="69"/>
        <v>CONSUMO PER CAPITA (kg ó litros por individuo)Otras EspirituosasMUJER</v>
      </c>
      <c r="B4468" s="12" t="s">
        <v>120</v>
      </c>
      <c r="C4468" s="12" t="s">
        <v>154</v>
      </c>
      <c r="D4468" s="12" t="s">
        <v>22</v>
      </c>
      <c r="E4468" s="12">
        <v>1.1813035745870133</v>
      </c>
      <c r="F4468" s="12">
        <v>0.59770909388290061</v>
      </c>
      <c r="G4468" s="12">
        <v>1.0501476451238771</v>
      </c>
      <c r="H4468" s="12">
        <v>1.0794646579387663</v>
      </c>
      <c r="I4468" s="12">
        <v>0</v>
      </c>
      <c r="J4468" s="12">
        <v>0</v>
      </c>
      <c r="K4468" s="12">
        <v>0</v>
      </c>
      <c r="L4468" s="12">
        <v>0</v>
      </c>
      <c r="M4468" s="12">
        <v>0</v>
      </c>
    </row>
    <row r="4469" spans="1:13" x14ac:dyDescent="0.35">
      <c r="A4469" s="12" t="str">
        <f t="shared" si="69"/>
        <v>CONSUMO PER CAPITA (kg ó litros por individuo)T.Zumo+Horchata+MostoT.ESPAÑA</v>
      </c>
      <c r="B4469" s="12" t="s">
        <v>120</v>
      </c>
      <c r="C4469" s="12" t="s">
        <v>155</v>
      </c>
      <c r="D4469" s="12" t="s">
        <v>36</v>
      </c>
      <c r="E4469" s="12">
        <v>1.988418052297324</v>
      </c>
      <c r="F4469" s="12">
        <v>1.2213933538911144</v>
      </c>
      <c r="G4469" s="12">
        <v>1.161895827611499</v>
      </c>
      <c r="H4469" s="12">
        <v>1.2776694407591593</v>
      </c>
      <c r="I4469" s="12">
        <v>0</v>
      </c>
      <c r="J4469" s="12">
        <v>0</v>
      </c>
      <c r="K4469" s="12">
        <v>0</v>
      </c>
      <c r="L4469" s="12">
        <v>0</v>
      </c>
      <c r="M4469" s="12">
        <v>0</v>
      </c>
    </row>
    <row r="4470" spans="1:13" x14ac:dyDescent="0.35">
      <c r="A4470" s="12" t="str">
        <f t="shared" si="69"/>
        <v>CONSUMO PER CAPITA (kg ó litros por individuo)T.Zumo+Horchata+MostoBCN AM</v>
      </c>
      <c r="B4470" s="12" t="s">
        <v>120</v>
      </c>
      <c r="C4470" s="12" t="s">
        <v>155</v>
      </c>
      <c r="D4470" s="12" t="s">
        <v>1</v>
      </c>
      <c r="E4470" s="12">
        <v>1.5333345456512666</v>
      </c>
      <c r="F4470" s="12">
        <v>1.4704275310963675</v>
      </c>
      <c r="G4470" s="12">
        <v>1.2648409286641435</v>
      </c>
      <c r="H4470" s="12">
        <v>1.7391414300223194</v>
      </c>
      <c r="I4470" s="12">
        <v>0</v>
      </c>
      <c r="J4470" s="12">
        <v>0</v>
      </c>
      <c r="K4470" s="12">
        <v>0</v>
      </c>
      <c r="L4470" s="12">
        <v>0</v>
      </c>
      <c r="M4470" s="12">
        <v>0</v>
      </c>
    </row>
    <row r="4471" spans="1:13" x14ac:dyDescent="0.35">
      <c r="A4471" s="12" t="str">
        <f t="shared" si="69"/>
        <v>CONSUMO PER CAPITA (kg ó litros por individuo)T.Zumo+Horchata+MostoREST.CAT ARAGON</v>
      </c>
      <c r="B4471" s="12" t="s">
        <v>120</v>
      </c>
      <c r="C4471" s="12" t="s">
        <v>155</v>
      </c>
      <c r="D4471" s="12" t="s">
        <v>2</v>
      </c>
      <c r="E4471" s="12">
        <v>1.2831607702875587</v>
      </c>
      <c r="F4471" s="12">
        <v>0.78396661983166804</v>
      </c>
      <c r="G4471" s="12">
        <v>0.68030210206627773</v>
      </c>
      <c r="H4471" s="12">
        <v>0.71617499005979002</v>
      </c>
      <c r="I4471" s="12">
        <v>0</v>
      </c>
      <c r="J4471" s="12">
        <v>0</v>
      </c>
      <c r="K4471" s="12">
        <v>0</v>
      </c>
      <c r="L4471" s="12">
        <v>0</v>
      </c>
      <c r="M4471" s="12">
        <v>0</v>
      </c>
    </row>
    <row r="4472" spans="1:13" x14ac:dyDescent="0.35">
      <c r="A4472" s="12" t="str">
        <f t="shared" si="69"/>
        <v>CONSUMO PER CAPITA (kg ó litros por individuo)T.Zumo+Horchata+MostoLEVANTE</v>
      </c>
      <c r="B4472" s="12" t="s">
        <v>120</v>
      </c>
      <c r="C4472" s="12" t="s">
        <v>155</v>
      </c>
      <c r="D4472" s="12" t="s">
        <v>3</v>
      </c>
      <c r="E4472" s="12">
        <v>1.7324100119385279</v>
      </c>
      <c r="F4472" s="12">
        <v>1.1050158412901809</v>
      </c>
      <c r="G4472" s="12">
        <v>1.0032056827385836</v>
      </c>
      <c r="H4472" s="12">
        <v>1.0224002335521838</v>
      </c>
      <c r="I4472" s="12">
        <v>0</v>
      </c>
      <c r="J4472" s="12">
        <v>0</v>
      </c>
      <c r="K4472" s="12">
        <v>0</v>
      </c>
      <c r="L4472" s="12">
        <v>0</v>
      </c>
      <c r="M4472" s="12">
        <v>0</v>
      </c>
    </row>
    <row r="4473" spans="1:13" x14ac:dyDescent="0.35">
      <c r="A4473" s="12" t="str">
        <f t="shared" si="69"/>
        <v>CONSUMO PER CAPITA (kg ó litros por individuo)T.Zumo+Horchata+MostoANDALUCIA</v>
      </c>
      <c r="B4473" s="12" t="s">
        <v>120</v>
      </c>
      <c r="C4473" s="12" t="s">
        <v>155</v>
      </c>
      <c r="D4473" s="12" t="s">
        <v>4</v>
      </c>
      <c r="E4473" s="12">
        <v>2.1518528016430056</v>
      </c>
      <c r="F4473" s="12">
        <v>1.1588651696035972</v>
      </c>
      <c r="G4473" s="12">
        <v>1.1756495690731914</v>
      </c>
      <c r="H4473" s="12">
        <v>1.1795342056117364</v>
      </c>
      <c r="I4473" s="12">
        <v>0</v>
      </c>
      <c r="J4473" s="12">
        <v>0</v>
      </c>
      <c r="K4473" s="12">
        <v>0</v>
      </c>
      <c r="L4473" s="12">
        <v>0</v>
      </c>
      <c r="M4473" s="12">
        <v>0</v>
      </c>
    </row>
    <row r="4474" spans="1:13" x14ac:dyDescent="0.35">
      <c r="A4474" s="12" t="str">
        <f t="shared" si="69"/>
        <v>CONSUMO PER CAPITA (kg ó litros por individuo)T.Zumo+Horchata+MostoMDD AM</v>
      </c>
      <c r="B4474" s="12" t="s">
        <v>120</v>
      </c>
      <c r="C4474" s="12" t="s">
        <v>155</v>
      </c>
      <c r="D4474" s="12" t="s">
        <v>5</v>
      </c>
      <c r="E4474" s="12">
        <v>1.5178104320583439</v>
      </c>
      <c r="F4474" s="12">
        <v>0.98094588800452798</v>
      </c>
      <c r="G4474" s="12">
        <v>0.91032861938470389</v>
      </c>
      <c r="H4474" s="12">
        <v>1.2174103269802063</v>
      </c>
      <c r="I4474" s="12">
        <v>0</v>
      </c>
      <c r="J4474" s="12">
        <v>0</v>
      </c>
      <c r="K4474" s="12">
        <v>0</v>
      </c>
      <c r="L4474" s="12">
        <v>0</v>
      </c>
      <c r="M4474" s="12">
        <v>0</v>
      </c>
    </row>
    <row r="4475" spans="1:13" x14ac:dyDescent="0.35">
      <c r="A4475" s="12" t="str">
        <f t="shared" si="69"/>
        <v>CONSUMO PER CAPITA (kg ó litros por individuo)T.Zumo+Horchata+MostoRTO CENTRO</v>
      </c>
      <c r="B4475" s="12" t="s">
        <v>120</v>
      </c>
      <c r="C4475" s="12" t="s">
        <v>155</v>
      </c>
      <c r="D4475" s="12" t="s">
        <v>6</v>
      </c>
      <c r="E4475" s="12">
        <v>1.8628331816673245</v>
      </c>
      <c r="F4475" s="12">
        <v>1.1153655487671965</v>
      </c>
      <c r="G4475" s="12">
        <v>1.1623189734975905</v>
      </c>
      <c r="H4475" s="12">
        <v>1.1959029975395603</v>
      </c>
      <c r="I4475" s="12">
        <v>0</v>
      </c>
      <c r="J4475" s="12">
        <v>0</v>
      </c>
      <c r="K4475" s="12">
        <v>0</v>
      </c>
      <c r="L4475" s="12">
        <v>0</v>
      </c>
      <c r="M4475" s="12">
        <v>0</v>
      </c>
    </row>
    <row r="4476" spans="1:13" x14ac:dyDescent="0.35">
      <c r="A4476" s="12" t="str">
        <f t="shared" si="69"/>
        <v>CONSUMO PER CAPITA (kg ó litros por individuo)T.Zumo+Horchata+MostoNORTE-CENTRO</v>
      </c>
      <c r="B4476" s="12" t="s">
        <v>120</v>
      </c>
      <c r="C4476" s="12" t="s">
        <v>155</v>
      </c>
      <c r="D4476" s="12" t="s">
        <v>7</v>
      </c>
      <c r="E4476" s="12">
        <v>3.8170377922732568</v>
      </c>
      <c r="F4476" s="12">
        <v>2.0811484102520961</v>
      </c>
      <c r="G4476" s="12">
        <v>2.0582328005304604</v>
      </c>
      <c r="H4476" s="12">
        <v>2.0875905681457545</v>
      </c>
      <c r="I4476" s="12">
        <v>0</v>
      </c>
      <c r="J4476" s="12">
        <v>0</v>
      </c>
      <c r="K4476" s="12">
        <v>0</v>
      </c>
      <c r="L4476" s="12">
        <v>0</v>
      </c>
      <c r="M4476" s="12">
        <v>0</v>
      </c>
    </row>
    <row r="4477" spans="1:13" x14ac:dyDescent="0.35">
      <c r="A4477" s="12" t="str">
        <f t="shared" si="69"/>
        <v>CONSUMO PER CAPITA (kg ó litros por individuo)T.Zumo+Horchata+MostoNOROESTE</v>
      </c>
      <c r="B4477" s="12" t="s">
        <v>120</v>
      </c>
      <c r="C4477" s="12" t="s">
        <v>155</v>
      </c>
      <c r="D4477" s="12" t="s">
        <v>8</v>
      </c>
      <c r="E4477" s="12">
        <v>2.4320345473389553</v>
      </c>
      <c r="F4477" s="12">
        <v>1.49725038099184</v>
      </c>
      <c r="G4477" s="12">
        <v>1.4347466561126632</v>
      </c>
      <c r="H4477" s="12">
        <v>1.6056249762785453</v>
      </c>
      <c r="I4477" s="12">
        <v>0</v>
      </c>
      <c r="J4477" s="12">
        <v>0</v>
      </c>
      <c r="K4477" s="12">
        <v>0</v>
      </c>
      <c r="L4477" s="12">
        <v>0</v>
      </c>
      <c r="M4477" s="12">
        <v>0</v>
      </c>
    </row>
    <row r="4478" spans="1:13" x14ac:dyDescent="0.35">
      <c r="A4478" s="12" t="str">
        <f t="shared" si="69"/>
        <v>CONSUMO PER CAPITA (kg ó litros por individuo)T.Zumo+Horchata+Mosto&lt;2MIL</v>
      </c>
      <c r="B4478" s="12" t="s">
        <v>120</v>
      </c>
      <c r="C4478" s="12" t="s">
        <v>155</v>
      </c>
      <c r="D4478" s="12" t="s">
        <v>9</v>
      </c>
      <c r="E4478" s="12">
        <v>2.4732390712757857</v>
      </c>
      <c r="F4478" s="12">
        <v>1.067028443370186</v>
      </c>
      <c r="G4478" s="12">
        <v>0.83490988256645704</v>
      </c>
      <c r="H4478" s="12">
        <v>0.94575279753096386</v>
      </c>
      <c r="I4478" s="12">
        <v>0</v>
      </c>
      <c r="J4478" s="12">
        <v>0</v>
      </c>
      <c r="K4478" s="12">
        <v>0</v>
      </c>
      <c r="L4478" s="12">
        <v>0</v>
      </c>
      <c r="M4478" s="12">
        <v>0</v>
      </c>
    </row>
    <row r="4479" spans="1:13" x14ac:dyDescent="0.35">
      <c r="A4479" s="12" t="str">
        <f t="shared" si="69"/>
        <v>CONSUMO PER CAPITA (kg ó litros por individuo)T.Zumo+Horchata+Mosto2-5MIL</v>
      </c>
      <c r="B4479" s="12" t="s">
        <v>120</v>
      </c>
      <c r="C4479" s="12" t="s">
        <v>155</v>
      </c>
      <c r="D4479" s="12" t="s">
        <v>10</v>
      </c>
      <c r="E4479" s="12">
        <v>1.8270403361795093</v>
      </c>
      <c r="F4479" s="12">
        <v>0.92345101238071725</v>
      </c>
      <c r="G4479" s="12">
        <v>0.71568239427205926</v>
      </c>
      <c r="H4479" s="12">
        <v>0.97624037463966018</v>
      </c>
      <c r="I4479" s="12">
        <v>0</v>
      </c>
      <c r="J4479" s="12">
        <v>0</v>
      </c>
      <c r="K4479" s="12">
        <v>0</v>
      </c>
      <c r="L4479" s="12">
        <v>0</v>
      </c>
      <c r="M4479" s="12">
        <v>0</v>
      </c>
    </row>
    <row r="4480" spans="1:13" x14ac:dyDescent="0.35">
      <c r="A4480" s="12" t="str">
        <f t="shared" si="69"/>
        <v>CONSUMO PER CAPITA (kg ó litros por individuo)T.Zumo+Horchata+Mosto5-10MIL</v>
      </c>
      <c r="B4480" s="12" t="s">
        <v>120</v>
      </c>
      <c r="C4480" s="12" t="s">
        <v>155</v>
      </c>
      <c r="D4480" s="12" t="s">
        <v>11</v>
      </c>
      <c r="E4480" s="12">
        <v>2.389639890189732</v>
      </c>
      <c r="F4480" s="12">
        <v>1.15962261301148</v>
      </c>
      <c r="G4480" s="12">
        <v>1.2758327608301205</v>
      </c>
      <c r="H4480" s="12">
        <v>1.099596615917543</v>
      </c>
      <c r="I4480" s="12">
        <v>0</v>
      </c>
      <c r="J4480" s="12">
        <v>0</v>
      </c>
      <c r="K4480" s="12">
        <v>0</v>
      </c>
      <c r="L4480" s="12">
        <v>0</v>
      </c>
      <c r="M4480" s="12">
        <v>0</v>
      </c>
    </row>
    <row r="4481" spans="1:13" x14ac:dyDescent="0.35">
      <c r="A4481" s="12" t="str">
        <f t="shared" si="69"/>
        <v>CONSUMO PER CAPITA (kg ó litros por individuo)T.Zumo+Horchata+Mosto10-30MIL</v>
      </c>
      <c r="B4481" s="12" t="s">
        <v>120</v>
      </c>
      <c r="C4481" s="12" t="s">
        <v>155</v>
      </c>
      <c r="D4481" s="12" t="s">
        <v>12</v>
      </c>
      <c r="E4481" s="12">
        <v>1.9365056490107033</v>
      </c>
      <c r="F4481" s="12">
        <v>1.1322079813819075</v>
      </c>
      <c r="G4481" s="12">
        <v>1.1598301812102045</v>
      </c>
      <c r="H4481" s="12">
        <v>1.1856730850635253</v>
      </c>
      <c r="I4481" s="12">
        <v>0</v>
      </c>
      <c r="J4481" s="12">
        <v>0</v>
      </c>
      <c r="K4481" s="12">
        <v>0</v>
      </c>
      <c r="L4481" s="12">
        <v>0</v>
      </c>
      <c r="M4481" s="12">
        <v>0</v>
      </c>
    </row>
    <row r="4482" spans="1:13" x14ac:dyDescent="0.35">
      <c r="A4482" s="12" t="str">
        <f t="shared" si="69"/>
        <v>CONSUMO PER CAPITA (kg ó litros por individuo)T.Zumo+Horchata+Mosto30-100MIL</v>
      </c>
      <c r="B4482" s="12" t="s">
        <v>120</v>
      </c>
      <c r="C4482" s="12" t="s">
        <v>155</v>
      </c>
      <c r="D4482" s="12" t="s">
        <v>13</v>
      </c>
      <c r="E4482" s="12">
        <v>1.8104813030650204</v>
      </c>
      <c r="F4482" s="12">
        <v>1.2107721262392963</v>
      </c>
      <c r="G4482" s="12">
        <v>1.281669604148022</v>
      </c>
      <c r="H4482" s="12">
        <v>1.402196069978968</v>
      </c>
      <c r="I4482" s="12">
        <v>0</v>
      </c>
      <c r="J4482" s="12">
        <v>0</v>
      </c>
      <c r="K4482" s="12">
        <v>0</v>
      </c>
      <c r="L4482" s="12">
        <v>0</v>
      </c>
      <c r="M4482" s="12">
        <v>0</v>
      </c>
    </row>
    <row r="4483" spans="1:13" x14ac:dyDescent="0.35">
      <c r="A4483" s="12" t="str">
        <f t="shared" si="69"/>
        <v>CONSUMO PER CAPITA (kg ó litros por individuo)T.Zumo+Horchata+Mosto100-200MIL</v>
      </c>
      <c r="B4483" s="12" t="s">
        <v>120</v>
      </c>
      <c r="C4483" s="12" t="s">
        <v>155</v>
      </c>
      <c r="D4483" s="12" t="s">
        <v>14</v>
      </c>
      <c r="E4483" s="12">
        <v>1.841631956298234</v>
      </c>
      <c r="F4483" s="12">
        <v>1.2832916661723921</v>
      </c>
      <c r="G4483" s="12">
        <v>1.2309645692519606</v>
      </c>
      <c r="H4483" s="12">
        <v>1.2845053322926865</v>
      </c>
      <c r="I4483" s="12">
        <v>0</v>
      </c>
      <c r="J4483" s="12">
        <v>0</v>
      </c>
      <c r="K4483" s="12">
        <v>0</v>
      </c>
      <c r="L4483" s="12">
        <v>0</v>
      </c>
      <c r="M4483" s="12">
        <v>0</v>
      </c>
    </row>
    <row r="4484" spans="1:13" x14ac:dyDescent="0.35">
      <c r="A4484" s="12" t="str">
        <f t="shared" ref="A4484:A4547" si="70">B4484&amp;C4484&amp;D4484</f>
        <v>CONSUMO PER CAPITA (kg ó litros por individuo)T.Zumo+Horchata+Mosto200-500MIL</v>
      </c>
      <c r="B4484" s="12" t="s">
        <v>120</v>
      </c>
      <c r="C4484" s="12" t="s">
        <v>155</v>
      </c>
      <c r="D4484" s="12" t="s">
        <v>15</v>
      </c>
      <c r="E4484" s="12">
        <v>2.5083542665678147</v>
      </c>
      <c r="F4484" s="12">
        <v>1.6010700005927974</v>
      </c>
      <c r="G4484" s="12">
        <v>1.4813474710804408</v>
      </c>
      <c r="H4484" s="12">
        <v>1.4719723981170287</v>
      </c>
      <c r="I4484" s="12">
        <v>0</v>
      </c>
      <c r="J4484" s="12">
        <v>0</v>
      </c>
      <c r="K4484" s="12">
        <v>0</v>
      </c>
      <c r="L4484" s="12">
        <v>0</v>
      </c>
      <c r="M4484" s="12">
        <v>0</v>
      </c>
    </row>
    <row r="4485" spans="1:13" x14ac:dyDescent="0.35">
      <c r="A4485" s="12" t="str">
        <f t="shared" si="70"/>
        <v>CONSUMO PER CAPITA (kg ó litros por individuo)T.Zumo+Horchata+Mosto&gt;500MIL</v>
      </c>
      <c r="B4485" s="12" t="s">
        <v>120</v>
      </c>
      <c r="C4485" s="12" t="s">
        <v>155</v>
      </c>
      <c r="D4485" s="12" t="s">
        <v>16</v>
      </c>
      <c r="E4485" s="12">
        <v>1.6661648693781343</v>
      </c>
      <c r="F4485" s="12">
        <v>1.2134698369058741</v>
      </c>
      <c r="G4485" s="12">
        <v>0.98179718161509799</v>
      </c>
      <c r="H4485" s="12">
        <v>1.4022877121502606</v>
      </c>
      <c r="I4485" s="12">
        <v>0</v>
      </c>
      <c r="J4485" s="12">
        <v>0</v>
      </c>
      <c r="K4485" s="12">
        <v>0</v>
      </c>
      <c r="L4485" s="12">
        <v>0</v>
      </c>
      <c r="M4485" s="12">
        <v>0</v>
      </c>
    </row>
    <row r="4486" spans="1:13" x14ac:dyDescent="0.35">
      <c r="A4486" s="12" t="str">
        <f t="shared" si="70"/>
        <v>CONSUMO PER CAPITA (kg ó litros por individuo)T.Zumo+Horchata+MostoDE 15 A 19 AÑOS</v>
      </c>
      <c r="B4486" s="12" t="s">
        <v>120</v>
      </c>
      <c r="C4486" s="12" t="s">
        <v>155</v>
      </c>
      <c r="D4486" s="12" t="s">
        <v>39</v>
      </c>
      <c r="E4486" s="12">
        <v>1.2859547035725438</v>
      </c>
      <c r="F4486" s="12">
        <v>0.54387719766430809</v>
      </c>
      <c r="G4486" s="12">
        <v>0.74403379254818236</v>
      </c>
      <c r="H4486" s="12">
        <v>0.24543167599156235</v>
      </c>
      <c r="I4486" s="12">
        <v>0</v>
      </c>
      <c r="J4486" s="12">
        <v>0</v>
      </c>
      <c r="K4486" s="12">
        <v>0</v>
      </c>
      <c r="L4486" s="12">
        <v>0</v>
      </c>
      <c r="M4486" s="12">
        <v>0</v>
      </c>
    </row>
    <row r="4487" spans="1:13" x14ac:dyDescent="0.35">
      <c r="A4487" s="12" t="str">
        <f t="shared" si="70"/>
        <v>CONSUMO PER CAPITA (kg ó litros por individuo)T.Zumo+Horchata+MostoDE 20 A 24 AÑOS</v>
      </c>
      <c r="B4487" s="12" t="s">
        <v>120</v>
      </c>
      <c r="C4487" s="12" t="s">
        <v>155</v>
      </c>
      <c r="D4487" s="12" t="s">
        <v>40</v>
      </c>
      <c r="E4487" s="12">
        <v>1.1127860348247716</v>
      </c>
      <c r="F4487" s="12">
        <v>0.84043499101979258</v>
      </c>
      <c r="G4487" s="12">
        <v>0.77803296022094315</v>
      </c>
      <c r="H4487" s="12">
        <v>0.76240475485572334</v>
      </c>
      <c r="I4487" s="12">
        <v>0</v>
      </c>
      <c r="J4487" s="12">
        <v>0</v>
      </c>
      <c r="K4487" s="12">
        <v>0</v>
      </c>
      <c r="L4487" s="12">
        <v>0</v>
      </c>
      <c r="M4487" s="12">
        <v>0</v>
      </c>
    </row>
    <row r="4488" spans="1:13" x14ac:dyDescent="0.35">
      <c r="A4488" s="12" t="str">
        <f t="shared" si="70"/>
        <v>CONSUMO PER CAPITA (kg ó litros por individuo)T.Zumo+Horchata+MostoDE 25 A 34 AÑOS</v>
      </c>
      <c r="B4488" s="12" t="s">
        <v>120</v>
      </c>
      <c r="C4488" s="12" t="s">
        <v>155</v>
      </c>
      <c r="D4488" s="12" t="s">
        <v>41</v>
      </c>
      <c r="E4488" s="12">
        <v>1.6119745810243631</v>
      </c>
      <c r="F4488" s="12">
        <v>0.87834704208741043</v>
      </c>
      <c r="G4488" s="12">
        <v>0.77400560760657222</v>
      </c>
      <c r="H4488" s="12">
        <v>0.74774988951890276</v>
      </c>
      <c r="I4488" s="12">
        <v>0</v>
      </c>
      <c r="J4488" s="12">
        <v>0</v>
      </c>
      <c r="K4488" s="12">
        <v>0</v>
      </c>
      <c r="L4488" s="12">
        <v>0</v>
      </c>
      <c r="M4488" s="12">
        <v>0</v>
      </c>
    </row>
    <row r="4489" spans="1:13" x14ac:dyDescent="0.35">
      <c r="A4489" s="12" t="str">
        <f t="shared" si="70"/>
        <v>CONSUMO PER CAPITA (kg ó litros por individuo)T.Zumo+Horchata+MostoDE 35 A 49 AÑOS</v>
      </c>
      <c r="B4489" s="12" t="s">
        <v>120</v>
      </c>
      <c r="C4489" s="12" t="s">
        <v>155</v>
      </c>
      <c r="D4489" s="12" t="s">
        <v>42</v>
      </c>
      <c r="E4489" s="12">
        <v>1.7971975670161362</v>
      </c>
      <c r="F4489" s="12">
        <v>1.0769764688944712</v>
      </c>
      <c r="G4489" s="12">
        <v>1.0850456971250679</v>
      </c>
      <c r="H4489" s="12">
        <v>1.1572532750926485</v>
      </c>
      <c r="I4489" s="12">
        <v>0</v>
      </c>
      <c r="J4489" s="12">
        <v>0</v>
      </c>
      <c r="K4489" s="12">
        <v>0</v>
      </c>
      <c r="L4489" s="12">
        <v>0</v>
      </c>
      <c r="M4489" s="12">
        <v>0</v>
      </c>
    </row>
    <row r="4490" spans="1:13" x14ac:dyDescent="0.35">
      <c r="A4490" s="12" t="str">
        <f t="shared" si="70"/>
        <v>CONSUMO PER CAPITA (kg ó litros por individuo)T.Zumo+Horchata+MostoDE 50 A 59 AÑOS</v>
      </c>
      <c r="B4490" s="12" t="s">
        <v>120</v>
      </c>
      <c r="C4490" s="12" t="s">
        <v>155</v>
      </c>
      <c r="D4490" s="12" t="s">
        <v>43</v>
      </c>
      <c r="E4490" s="12">
        <v>2.145729942205616</v>
      </c>
      <c r="F4490" s="12">
        <v>1.4354179790599237</v>
      </c>
      <c r="G4490" s="12">
        <v>1.5093757473861014</v>
      </c>
      <c r="H4490" s="12">
        <v>1.6853615335268479</v>
      </c>
      <c r="I4490" s="12">
        <v>0</v>
      </c>
      <c r="J4490" s="12">
        <v>0</v>
      </c>
      <c r="K4490" s="12">
        <v>0</v>
      </c>
      <c r="L4490" s="12">
        <v>0</v>
      </c>
      <c r="M4490" s="12">
        <v>0</v>
      </c>
    </row>
    <row r="4491" spans="1:13" x14ac:dyDescent="0.35">
      <c r="A4491" s="12" t="str">
        <f t="shared" si="70"/>
        <v>CONSUMO PER CAPITA (kg ó litros por individuo)T.Zumo+Horchata+MostoDE 60 A 75 AÑOS</v>
      </c>
      <c r="B4491" s="12" t="s">
        <v>120</v>
      </c>
      <c r="C4491" s="12" t="s">
        <v>155</v>
      </c>
      <c r="D4491" s="12" t="s">
        <v>44</v>
      </c>
      <c r="E4491" s="12">
        <v>2.8355418271224897</v>
      </c>
      <c r="F4491" s="12">
        <v>1.7675714907210953</v>
      </c>
      <c r="G4491" s="12">
        <v>1.4457929518038846</v>
      </c>
      <c r="H4491" s="12">
        <v>1.8637992123027332</v>
      </c>
      <c r="I4491" s="12">
        <v>0</v>
      </c>
      <c r="J4491" s="12">
        <v>0</v>
      </c>
      <c r="K4491" s="12">
        <v>0</v>
      </c>
      <c r="L4491" s="12">
        <v>0</v>
      </c>
      <c r="M4491" s="12">
        <v>0</v>
      </c>
    </row>
    <row r="4492" spans="1:13" x14ac:dyDescent="0.35">
      <c r="A4492" s="12" t="str">
        <f t="shared" si="70"/>
        <v>CONSUMO PER CAPITA (kg ó litros por individuo)T.Zumo+Horchata+MostoALTA Y MEDIA ALTA</v>
      </c>
      <c r="B4492" s="12" t="s">
        <v>120</v>
      </c>
      <c r="C4492" s="12" t="s">
        <v>155</v>
      </c>
      <c r="D4492" s="12" t="s">
        <v>17</v>
      </c>
      <c r="E4492" s="12">
        <v>2.3121871454191449</v>
      </c>
      <c r="F4492" s="12">
        <v>1.3589494657462289</v>
      </c>
      <c r="G4492" s="12">
        <v>1.3621402447351705</v>
      </c>
      <c r="H4492" s="12">
        <v>1.3343092839239523</v>
      </c>
      <c r="I4492" s="12">
        <v>0</v>
      </c>
      <c r="J4492" s="12">
        <v>0</v>
      </c>
      <c r="K4492" s="12">
        <v>0</v>
      </c>
      <c r="L4492" s="12">
        <v>0</v>
      </c>
      <c r="M4492" s="12">
        <v>0</v>
      </c>
    </row>
    <row r="4493" spans="1:13" x14ac:dyDescent="0.35">
      <c r="A4493" s="12" t="str">
        <f t="shared" si="70"/>
        <v>CONSUMO PER CAPITA (kg ó litros por individuo)T.Zumo+Horchata+MostoMEDIA</v>
      </c>
      <c r="B4493" s="12" t="s">
        <v>120</v>
      </c>
      <c r="C4493" s="12" t="s">
        <v>155</v>
      </c>
      <c r="D4493" s="12" t="s">
        <v>18</v>
      </c>
      <c r="E4493" s="12">
        <v>1.9372795078164968</v>
      </c>
      <c r="F4493" s="12">
        <v>1.2192847309248775</v>
      </c>
      <c r="G4493" s="12">
        <v>1.0004416279851918</v>
      </c>
      <c r="H4493" s="12">
        <v>1.1353573081731152</v>
      </c>
      <c r="I4493" s="12">
        <v>0</v>
      </c>
      <c r="J4493" s="12">
        <v>0</v>
      </c>
      <c r="K4493" s="12">
        <v>0</v>
      </c>
      <c r="L4493" s="12">
        <v>0</v>
      </c>
      <c r="M4493" s="12">
        <v>0</v>
      </c>
    </row>
    <row r="4494" spans="1:13" x14ac:dyDescent="0.35">
      <c r="A4494" s="12" t="str">
        <f t="shared" si="70"/>
        <v>CONSUMO PER CAPITA (kg ó litros por individuo)T.Zumo+Horchata+MostoMEDIA BAJA</v>
      </c>
      <c r="B4494" s="12" t="s">
        <v>120</v>
      </c>
      <c r="C4494" s="12" t="s">
        <v>155</v>
      </c>
      <c r="D4494" s="12" t="s">
        <v>19</v>
      </c>
      <c r="E4494" s="12">
        <v>1.8253247172149278</v>
      </c>
      <c r="F4494" s="12">
        <v>1.078322735331692</v>
      </c>
      <c r="G4494" s="12">
        <v>1.1626115289602408</v>
      </c>
      <c r="H4494" s="12">
        <v>1.5217558025411955</v>
      </c>
      <c r="I4494" s="12">
        <v>0</v>
      </c>
      <c r="J4494" s="12">
        <v>0</v>
      </c>
      <c r="K4494" s="12">
        <v>0</v>
      </c>
      <c r="L4494" s="12">
        <v>0</v>
      </c>
      <c r="M4494" s="12">
        <v>0</v>
      </c>
    </row>
    <row r="4495" spans="1:13" x14ac:dyDescent="0.35">
      <c r="A4495" s="12" t="str">
        <f t="shared" si="70"/>
        <v>CONSUMO PER CAPITA (kg ó litros por individuo)T.Zumo+Horchata+MostoBAJA</v>
      </c>
      <c r="B4495" s="12" t="s">
        <v>120</v>
      </c>
      <c r="C4495" s="12" t="s">
        <v>155</v>
      </c>
      <c r="D4495" s="12" t="s">
        <v>20</v>
      </c>
      <c r="E4495" s="12">
        <v>1.9396277527700077</v>
      </c>
      <c r="F4495" s="12">
        <v>1.2687469297384315</v>
      </c>
      <c r="G4495" s="12">
        <v>1.2140852607277755</v>
      </c>
      <c r="H4495" s="12">
        <v>1.1264097493813361</v>
      </c>
      <c r="I4495" s="12">
        <v>0</v>
      </c>
      <c r="J4495" s="12">
        <v>0</v>
      </c>
      <c r="K4495" s="12">
        <v>0</v>
      </c>
      <c r="L4495" s="12">
        <v>0</v>
      </c>
      <c r="M4495" s="12">
        <v>0</v>
      </c>
    </row>
    <row r="4496" spans="1:13" x14ac:dyDescent="0.35">
      <c r="A4496" s="12" t="str">
        <f t="shared" si="70"/>
        <v>CONSUMO PER CAPITA (kg ó litros por individuo)T.Zumo+Horchata+MostoHOMBRE</v>
      </c>
      <c r="B4496" s="12" t="s">
        <v>120</v>
      </c>
      <c r="C4496" s="12" t="s">
        <v>155</v>
      </c>
      <c r="D4496" s="12" t="s">
        <v>21</v>
      </c>
      <c r="E4496" s="12">
        <v>1.8135371165334686</v>
      </c>
      <c r="F4496" s="12">
        <v>1.2068739050481521</v>
      </c>
      <c r="G4496" s="12">
        <v>1.1781480491011216</v>
      </c>
      <c r="H4496" s="12">
        <v>1.3296724568433838</v>
      </c>
      <c r="I4496" s="12">
        <v>0</v>
      </c>
      <c r="J4496" s="12">
        <v>0</v>
      </c>
      <c r="K4496" s="12">
        <v>0</v>
      </c>
      <c r="L4496" s="12">
        <v>0</v>
      </c>
      <c r="M4496" s="12">
        <v>0</v>
      </c>
    </row>
    <row r="4497" spans="1:13" x14ac:dyDescent="0.35">
      <c r="A4497" s="12" t="str">
        <f t="shared" si="70"/>
        <v>CONSUMO PER CAPITA (kg ó litros por individuo)T.Zumo+Horchata+MostoMUJER</v>
      </c>
      <c r="B4497" s="12" t="s">
        <v>120</v>
      </c>
      <c r="C4497" s="12" t="s">
        <v>155</v>
      </c>
      <c r="D4497" s="12" t="s">
        <v>22</v>
      </c>
      <c r="E4497" s="12">
        <v>2.1606774765576646</v>
      </c>
      <c r="F4497" s="12">
        <v>1.2356698788254339</v>
      </c>
      <c r="G4497" s="12">
        <v>1.1458886725648147</v>
      </c>
      <c r="H4497" s="12">
        <v>1.2264093541492529</v>
      </c>
      <c r="I4497" s="12">
        <v>0</v>
      </c>
      <c r="J4497" s="12">
        <v>0</v>
      </c>
      <c r="K4497" s="12">
        <v>0</v>
      </c>
      <c r="L4497" s="12">
        <v>0</v>
      </c>
      <c r="M4497" s="12">
        <v>0</v>
      </c>
    </row>
    <row r="4498" spans="1:13" x14ac:dyDescent="0.35">
      <c r="A4498" s="12" t="str">
        <f t="shared" si="70"/>
        <v>CONSUMO PER CAPITA (kg ó litros por individuo)Agua EnvasadaT.ESPAÑA</v>
      </c>
      <c r="B4498" s="12" t="s">
        <v>120</v>
      </c>
      <c r="C4498" s="12" t="s">
        <v>156</v>
      </c>
      <c r="D4498" s="12" t="s">
        <v>36</v>
      </c>
      <c r="E4498" s="12">
        <v>27.975450611593363</v>
      </c>
      <c r="F4498" s="12">
        <v>16.620852468126522</v>
      </c>
      <c r="G4498" s="12">
        <v>16.228299395940734</v>
      </c>
      <c r="H4498" s="12">
        <v>18.418803633878447</v>
      </c>
      <c r="I4498" s="12">
        <v>0</v>
      </c>
      <c r="J4498" s="12">
        <v>0</v>
      </c>
      <c r="K4498" s="12">
        <v>0</v>
      </c>
      <c r="L4498" s="12">
        <v>0</v>
      </c>
      <c r="M4498" s="12">
        <v>0</v>
      </c>
    </row>
    <row r="4499" spans="1:13" x14ac:dyDescent="0.35">
      <c r="A4499" s="12" t="str">
        <f t="shared" si="70"/>
        <v>CONSUMO PER CAPITA (kg ó litros por individuo)Agua EnvasadaBCN AM</v>
      </c>
      <c r="B4499" s="12" t="s">
        <v>120</v>
      </c>
      <c r="C4499" s="12" t="s">
        <v>156</v>
      </c>
      <c r="D4499" s="12" t="s">
        <v>1</v>
      </c>
      <c r="E4499" s="12">
        <v>27.008310422587886</v>
      </c>
      <c r="F4499" s="12">
        <v>17.372933416355515</v>
      </c>
      <c r="G4499" s="12">
        <v>19.94840197665836</v>
      </c>
      <c r="H4499" s="12">
        <v>22.363270226612485</v>
      </c>
      <c r="I4499" s="12">
        <v>0</v>
      </c>
      <c r="J4499" s="12">
        <v>0</v>
      </c>
      <c r="K4499" s="12">
        <v>0</v>
      </c>
      <c r="L4499" s="12">
        <v>0</v>
      </c>
      <c r="M4499" s="12">
        <v>0</v>
      </c>
    </row>
    <row r="4500" spans="1:13" x14ac:dyDescent="0.35">
      <c r="A4500" s="12" t="str">
        <f t="shared" si="70"/>
        <v>CONSUMO PER CAPITA (kg ó litros por individuo)Agua EnvasadaREST.CAT ARAGON</v>
      </c>
      <c r="B4500" s="12" t="s">
        <v>120</v>
      </c>
      <c r="C4500" s="12" t="s">
        <v>156</v>
      </c>
      <c r="D4500" s="12" t="s">
        <v>2</v>
      </c>
      <c r="E4500" s="12">
        <v>40.027009704625975</v>
      </c>
      <c r="F4500" s="12">
        <v>18.085236502531355</v>
      </c>
      <c r="G4500" s="12">
        <v>17.269580331875133</v>
      </c>
      <c r="H4500" s="12">
        <v>20.392338237526296</v>
      </c>
      <c r="I4500" s="12">
        <v>0</v>
      </c>
      <c r="J4500" s="12">
        <v>0</v>
      </c>
      <c r="K4500" s="12">
        <v>0</v>
      </c>
      <c r="L4500" s="12">
        <v>0</v>
      </c>
      <c r="M4500" s="12">
        <v>0</v>
      </c>
    </row>
    <row r="4501" spans="1:13" x14ac:dyDescent="0.35">
      <c r="A4501" s="12" t="str">
        <f t="shared" si="70"/>
        <v>CONSUMO PER CAPITA (kg ó litros por individuo)Agua EnvasadaLEVANTE</v>
      </c>
      <c r="B4501" s="12" t="s">
        <v>120</v>
      </c>
      <c r="C4501" s="12" t="s">
        <v>156</v>
      </c>
      <c r="D4501" s="12" t="s">
        <v>3</v>
      </c>
      <c r="E4501" s="12">
        <v>37.312836050082026</v>
      </c>
      <c r="F4501" s="12">
        <v>20.007492848410255</v>
      </c>
      <c r="G4501" s="12">
        <v>20.196342234480738</v>
      </c>
      <c r="H4501" s="12">
        <v>19.900588685210547</v>
      </c>
      <c r="I4501" s="12">
        <v>0</v>
      </c>
      <c r="J4501" s="12">
        <v>0</v>
      </c>
      <c r="K4501" s="12">
        <v>0</v>
      </c>
      <c r="L4501" s="12">
        <v>0</v>
      </c>
      <c r="M4501" s="12">
        <v>0</v>
      </c>
    </row>
    <row r="4502" spans="1:13" x14ac:dyDescent="0.35">
      <c r="A4502" s="12" t="str">
        <f t="shared" si="70"/>
        <v>CONSUMO PER CAPITA (kg ó litros por individuo)Agua EnvasadaANDALUCIA</v>
      </c>
      <c r="B4502" s="12" t="s">
        <v>120</v>
      </c>
      <c r="C4502" s="12" t="s">
        <v>156</v>
      </c>
      <c r="D4502" s="12" t="s">
        <v>4</v>
      </c>
      <c r="E4502" s="12">
        <v>20.438387180573603</v>
      </c>
      <c r="F4502" s="12">
        <v>15.709267843473171</v>
      </c>
      <c r="G4502" s="12">
        <v>12.971442536921614</v>
      </c>
      <c r="H4502" s="12">
        <v>14.201674706080215</v>
      </c>
      <c r="I4502" s="12">
        <v>0</v>
      </c>
      <c r="J4502" s="12">
        <v>0</v>
      </c>
      <c r="K4502" s="12">
        <v>0</v>
      </c>
      <c r="L4502" s="12">
        <v>0</v>
      </c>
      <c r="M4502" s="12">
        <v>0</v>
      </c>
    </row>
    <row r="4503" spans="1:13" x14ac:dyDescent="0.35">
      <c r="A4503" s="12" t="str">
        <f t="shared" si="70"/>
        <v>CONSUMO PER CAPITA (kg ó litros por individuo)Agua EnvasadaMDD AM</v>
      </c>
      <c r="B4503" s="12" t="s">
        <v>120</v>
      </c>
      <c r="C4503" s="12" t="s">
        <v>156</v>
      </c>
      <c r="D4503" s="12" t="s">
        <v>5</v>
      </c>
      <c r="E4503" s="12">
        <v>18.758640739306351</v>
      </c>
      <c r="F4503" s="12">
        <v>10.766456597075159</v>
      </c>
      <c r="G4503" s="12">
        <v>12.526138159263597</v>
      </c>
      <c r="H4503" s="12">
        <v>16.157268817429976</v>
      </c>
      <c r="I4503" s="12">
        <v>0</v>
      </c>
      <c r="J4503" s="12">
        <v>0</v>
      </c>
      <c r="K4503" s="12">
        <v>0</v>
      </c>
      <c r="L4503" s="12">
        <v>0</v>
      </c>
      <c r="M4503" s="12">
        <v>0</v>
      </c>
    </row>
    <row r="4504" spans="1:13" x14ac:dyDescent="0.35">
      <c r="A4504" s="12" t="str">
        <f t="shared" si="70"/>
        <v>CONSUMO PER CAPITA (kg ó litros por individuo)Agua EnvasadaRTO CENTRO</v>
      </c>
      <c r="B4504" s="12" t="s">
        <v>120</v>
      </c>
      <c r="C4504" s="12" t="s">
        <v>156</v>
      </c>
      <c r="D4504" s="12" t="s">
        <v>6</v>
      </c>
      <c r="E4504" s="12">
        <v>21.953669600488169</v>
      </c>
      <c r="F4504" s="12">
        <v>14.029522614803561</v>
      </c>
      <c r="G4504" s="12">
        <v>15.721893110940158</v>
      </c>
      <c r="H4504" s="12">
        <v>19.553294916484504</v>
      </c>
      <c r="I4504" s="12">
        <v>0</v>
      </c>
      <c r="J4504" s="12">
        <v>0</v>
      </c>
      <c r="K4504" s="12">
        <v>0</v>
      </c>
      <c r="L4504" s="12">
        <v>0</v>
      </c>
      <c r="M4504" s="12">
        <v>0</v>
      </c>
    </row>
    <row r="4505" spans="1:13" x14ac:dyDescent="0.35">
      <c r="A4505" s="12" t="str">
        <f t="shared" si="70"/>
        <v>CONSUMO PER CAPITA (kg ó litros por individuo)Agua EnvasadaNORTE-CENTRO</v>
      </c>
      <c r="B4505" s="12" t="s">
        <v>120</v>
      </c>
      <c r="C4505" s="12" t="s">
        <v>156</v>
      </c>
      <c r="D4505" s="12" t="s">
        <v>7</v>
      </c>
      <c r="E4505" s="12">
        <v>24.990185538324312</v>
      </c>
      <c r="F4505" s="12">
        <v>14.94055147318708</v>
      </c>
      <c r="G4505" s="12">
        <v>14.269878096655312</v>
      </c>
      <c r="H4505" s="12">
        <v>15.723403405040399</v>
      </c>
      <c r="I4505" s="12">
        <v>0</v>
      </c>
      <c r="J4505" s="12">
        <v>0</v>
      </c>
      <c r="K4505" s="12">
        <v>0</v>
      </c>
      <c r="L4505" s="12">
        <v>0</v>
      </c>
      <c r="M4505" s="12">
        <v>0</v>
      </c>
    </row>
    <row r="4506" spans="1:13" x14ac:dyDescent="0.35">
      <c r="A4506" s="12" t="str">
        <f t="shared" si="70"/>
        <v>CONSUMO PER CAPITA (kg ó litros por individuo)Agua EnvasadaNOROESTE</v>
      </c>
      <c r="B4506" s="12" t="s">
        <v>120</v>
      </c>
      <c r="C4506" s="12" t="s">
        <v>156</v>
      </c>
      <c r="D4506" s="12" t="s">
        <v>8</v>
      </c>
      <c r="E4506" s="12">
        <v>35.874474116672779</v>
      </c>
      <c r="F4506" s="12">
        <v>23.04868389623411</v>
      </c>
      <c r="G4506" s="12">
        <v>19.541517210260114</v>
      </c>
      <c r="H4506" s="12">
        <v>23.427367211742929</v>
      </c>
      <c r="I4506" s="12">
        <v>0</v>
      </c>
      <c r="J4506" s="12">
        <v>0</v>
      </c>
      <c r="K4506" s="12">
        <v>0</v>
      </c>
      <c r="L4506" s="12">
        <v>0</v>
      </c>
      <c r="M4506" s="12">
        <v>0</v>
      </c>
    </row>
    <row r="4507" spans="1:13" x14ac:dyDescent="0.35">
      <c r="A4507" s="12" t="str">
        <f t="shared" si="70"/>
        <v>CONSUMO PER CAPITA (kg ó litros por individuo)Agua Envasada&lt;2MIL</v>
      </c>
      <c r="B4507" s="12" t="s">
        <v>120</v>
      </c>
      <c r="C4507" s="12" t="s">
        <v>156</v>
      </c>
      <c r="D4507" s="12" t="s">
        <v>9</v>
      </c>
      <c r="E4507" s="12">
        <v>22.841156863225347</v>
      </c>
      <c r="F4507" s="12">
        <v>17.707977945944489</v>
      </c>
      <c r="G4507" s="12">
        <v>17.704003556776826</v>
      </c>
      <c r="H4507" s="12">
        <v>19.202238615807943</v>
      </c>
      <c r="I4507" s="12">
        <v>0</v>
      </c>
      <c r="J4507" s="12">
        <v>0</v>
      </c>
      <c r="K4507" s="12">
        <v>0</v>
      </c>
      <c r="L4507" s="12">
        <v>0</v>
      </c>
      <c r="M4507" s="12">
        <v>0</v>
      </c>
    </row>
    <row r="4508" spans="1:13" x14ac:dyDescent="0.35">
      <c r="A4508" s="12" t="str">
        <f t="shared" si="70"/>
        <v>CONSUMO PER CAPITA (kg ó litros por individuo)Agua Envasada2-5MIL</v>
      </c>
      <c r="B4508" s="12" t="s">
        <v>120</v>
      </c>
      <c r="C4508" s="12" t="s">
        <v>156</v>
      </c>
      <c r="D4508" s="12" t="s">
        <v>10</v>
      </c>
      <c r="E4508" s="12">
        <v>24.318204803053</v>
      </c>
      <c r="F4508" s="12">
        <v>11.850815367383495</v>
      </c>
      <c r="G4508" s="12">
        <v>9.4288546741508892</v>
      </c>
      <c r="H4508" s="12">
        <v>12.829060807872754</v>
      </c>
      <c r="I4508" s="12">
        <v>0</v>
      </c>
      <c r="J4508" s="12">
        <v>0</v>
      </c>
      <c r="K4508" s="12">
        <v>0</v>
      </c>
      <c r="L4508" s="12">
        <v>0</v>
      </c>
      <c r="M4508" s="12">
        <v>0</v>
      </c>
    </row>
    <row r="4509" spans="1:13" x14ac:dyDescent="0.35">
      <c r="A4509" s="12" t="str">
        <f t="shared" si="70"/>
        <v>CONSUMO PER CAPITA (kg ó litros por individuo)Agua Envasada5-10MIL</v>
      </c>
      <c r="B4509" s="12" t="s">
        <v>120</v>
      </c>
      <c r="C4509" s="12" t="s">
        <v>156</v>
      </c>
      <c r="D4509" s="12" t="s">
        <v>11</v>
      </c>
      <c r="E4509" s="12">
        <v>31.368973682317552</v>
      </c>
      <c r="F4509" s="12">
        <v>16.841182166812292</v>
      </c>
      <c r="G4509" s="12">
        <v>19.143336286650012</v>
      </c>
      <c r="H4509" s="12">
        <v>23.39397402794453</v>
      </c>
      <c r="I4509" s="12">
        <v>0</v>
      </c>
      <c r="J4509" s="12">
        <v>0</v>
      </c>
      <c r="K4509" s="12">
        <v>0</v>
      </c>
      <c r="L4509" s="12">
        <v>0</v>
      </c>
      <c r="M4509" s="12">
        <v>0</v>
      </c>
    </row>
    <row r="4510" spans="1:13" x14ac:dyDescent="0.35">
      <c r="A4510" s="12" t="str">
        <f t="shared" si="70"/>
        <v>CONSUMO PER CAPITA (kg ó litros por individuo)Agua Envasada10-30MIL</v>
      </c>
      <c r="B4510" s="12" t="s">
        <v>120</v>
      </c>
      <c r="C4510" s="12" t="s">
        <v>156</v>
      </c>
      <c r="D4510" s="12" t="s">
        <v>12</v>
      </c>
      <c r="E4510" s="12">
        <v>41.021254865678799</v>
      </c>
      <c r="F4510" s="12">
        <v>19.81284671622501</v>
      </c>
      <c r="G4510" s="12">
        <v>18.748566830568198</v>
      </c>
      <c r="H4510" s="12">
        <v>19.397066130511771</v>
      </c>
      <c r="I4510" s="12">
        <v>0</v>
      </c>
      <c r="J4510" s="12">
        <v>0</v>
      </c>
      <c r="K4510" s="12">
        <v>0</v>
      </c>
      <c r="L4510" s="12">
        <v>0</v>
      </c>
      <c r="M4510" s="12">
        <v>0</v>
      </c>
    </row>
    <row r="4511" spans="1:13" x14ac:dyDescent="0.35">
      <c r="A4511" s="12" t="str">
        <f t="shared" si="70"/>
        <v>CONSUMO PER CAPITA (kg ó litros por individuo)Agua Envasada30-100MIL</v>
      </c>
      <c r="B4511" s="12" t="s">
        <v>120</v>
      </c>
      <c r="C4511" s="12" t="s">
        <v>156</v>
      </c>
      <c r="D4511" s="12" t="s">
        <v>13</v>
      </c>
      <c r="E4511" s="12">
        <v>25.428790394792333</v>
      </c>
      <c r="F4511" s="12">
        <v>16.149876118512378</v>
      </c>
      <c r="G4511" s="12">
        <v>15.284518195986987</v>
      </c>
      <c r="H4511" s="12">
        <v>15.953597278054053</v>
      </c>
      <c r="I4511" s="12">
        <v>0</v>
      </c>
      <c r="J4511" s="12">
        <v>0</v>
      </c>
      <c r="K4511" s="12">
        <v>0</v>
      </c>
      <c r="L4511" s="12">
        <v>0</v>
      </c>
      <c r="M4511" s="12">
        <v>0</v>
      </c>
    </row>
    <row r="4512" spans="1:13" x14ac:dyDescent="0.35">
      <c r="A4512" s="12" t="str">
        <f t="shared" si="70"/>
        <v>CONSUMO PER CAPITA (kg ó litros por individuo)Agua Envasada100-200MIL</v>
      </c>
      <c r="B4512" s="12" t="s">
        <v>120</v>
      </c>
      <c r="C4512" s="12" t="s">
        <v>156</v>
      </c>
      <c r="D4512" s="12" t="s">
        <v>14</v>
      </c>
      <c r="E4512" s="12">
        <v>22.343668767586081</v>
      </c>
      <c r="F4512" s="12">
        <v>14.488554131480004</v>
      </c>
      <c r="G4512" s="12">
        <v>14.998267305318386</v>
      </c>
      <c r="H4512" s="12">
        <v>16.892646075360197</v>
      </c>
      <c r="I4512" s="12">
        <v>0</v>
      </c>
      <c r="J4512" s="12">
        <v>0</v>
      </c>
      <c r="K4512" s="12">
        <v>0</v>
      </c>
      <c r="L4512" s="12">
        <v>0</v>
      </c>
      <c r="M4512" s="12">
        <v>0</v>
      </c>
    </row>
    <row r="4513" spans="1:13" x14ac:dyDescent="0.35">
      <c r="A4513" s="12" t="str">
        <f t="shared" si="70"/>
        <v>CONSUMO PER CAPITA (kg ó litros por individuo)Agua Envasada200-500MIL</v>
      </c>
      <c r="B4513" s="12" t="s">
        <v>120</v>
      </c>
      <c r="C4513" s="12" t="s">
        <v>156</v>
      </c>
      <c r="D4513" s="12" t="s">
        <v>15</v>
      </c>
      <c r="E4513" s="12">
        <v>25.547402048088571</v>
      </c>
      <c r="F4513" s="12">
        <v>16.213959315375387</v>
      </c>
      <c r="G4513" s="12">
        <v>14.051886160549943</v>
      </c>
      <c r="H4513" s="12">
        <v>17.485681398860194</v>
      </c>
      <c r="I4513" s="12">
        <v>0</v>
      </c>
      <c r="J4513" s="12">
        <v>0</v>
      </c>
      <c r="K4513" s="12">
        <v>0</v>
      </c>
      <c r="L4513" s="12">
        <v>0</v>
      </c>
      <c r="M4513" s="12">
        <v>0</v>
      </c>
    </row>
    <row r="4514" spans="1:13" x14ac:dyDescent="0.35">
      <c r="A4514" s="12" t="str">
        <f t="shared" si="70"/>
        <v>CONSUMO PER CAPITA (kg ó litros por individuo)Agua Envasada&gt;500MIL</v>
      </c>
      <c r="B4514" s="12" t="s">
        <v>120</v>
      </c>
      <c r="C4514" s="12" t="s">
        <v>156</v>
      </c>
      <c r="D4514" s="12" t="s">
        <v>16</v>
      </c>
      <c r="E4514" s="12">
        <v>23.593079486950643</v>
      </c>
      <c r="F4514" s="12">
        <v>16.673808355669049</v>
      </c>
      <c r="G4514" s="12">
        <v>17.777747426092066</v>
      </c>
      <c r="H4514" s="12">
        <v>21.387486903226993</v>
      </c>
      <c r="I4514" s="12">
        <v>0</v>
      </c>
      <c r="J4514" s="12">
        <v>0</v>
      </c>
      <c r="K4514" s="12">
        <v>0</v>
      </c>
      <c r="L4514" s="12">
        <v>0</v>
      </c>
      <c r="M4514" s="12">
        <v>0</v>
      </c>
    </row>
    <row r="4515" spans="1:13" x14ac:dyDescent="0.35">
      <c r="A4515" s="12" t="str">
        <f t="shared" si="70"/>
        <v>CONSUMO PER CAPITA (kg ó litros por individuo)Agua EnvasadaDE 15 A 19 AÑOS</v>
      </c>
      <c r="B4515" s="12" t="s">
        <v>120</v>
      </c>
      <c r="C4515" s="12" t="s">
        <v>156</v>
      </c>
      <c r="D4515" s="12" t="s">
        <v>39</v>
      </c>
      <c r="E4515" s="12">
        <v>9.2426605826778196</v>
      </c>
      <c r="F4515" s="12">
        <v>8.5835225359717029</v>
      </c>
      <c r="G4515" s="12">
        <v>7.4383279188090095</v>
      </c>
      <c r="H4515" s="12">
        <v>8.4618307215825812</v>
      </c>
      <c r="I4515" s="12">
        <v>0</v>
      </c>
      <c r="J4515" s="12">
        <v>0</v>
      </c>
      <c r="K4515" s="12">
        <v>0</v>
      </c>
      <c r="L4515" s="12">
        <v>0</v>
      </c>
      <c r="M4515" s="12">
        <v>0</v>
      </c>
    </row>
    <row r="4516" spans="1:13" x14ac:dyDescent="0.35">
      <c r="A4516" s="12" t="str">
        <f t="shared" si="70"/>
        <v>CONSUMO PER CAPITA (kg ó litros por individuo)Agua EnvasadaDE 20 A 24 AÑOS</v>
      </c>
      <c r="B4516" s="12" t="s">
        <v>120</v>
      </c>
      <c r="C4516" s="12" t="s">
        <v>156</v>
      </c>
      <c r="D4516" s="12" t="s">
        <v>40</v>
      </c>
      <c r="E4516" s="12">
        <v>13.496911411756525</v>
      </c>
      <c r="F4516" s="12">
        <v>10.087234132058143</v>
      </c>
      <c r="G4516" s="12">
        <v>6.9632667132602517</v>
      </c>
      <c r="H4516" s="12">
        <v>5.996997275407244</v>
      </c>
      <c r="I4516" s="12">
        <v>0</v>
      </c>
      <c r="J4516" s="12">
        <v>0</v>
      </c>
      <c r="K4516" s="12">
        <v>0</v>
      </c>
      <c r="L4516" s="12">
        <v>0</v>
      </c>
      <c r="M4516" s="12">
        <v>0</v>
      </c>
    </row>
    <row r="4517" spans="1:13" x14ac:dyDescent="0.35">
      <c r="A4517" s="12" t="str">
        <f t="shared" si="70"/>
        <v>CONSUMO PER CAPITA (kg ó litros por individuo)Agua EnvasadaDE 25 A 34 AÑOS</v>
      </c>
      <c r="B4517" s="12" t="s">
        <v>120</v>
      </c>
      <c r="C4517" s="12" t="s">
        <v>156</v>
      </c>
      <c r="D4517" s="12" t="s">
        <v>41</v>
      </c>
      <c r="E4517" s="12">
        <v>16.772695100133781</v>
      </c>
      <c r="F4517" s="12">
        <v>8.8237655202137617</v>
      </c>
      <c r="G4517" s="12">
        <v>10.031992465981688</v>
      </c>
      <c r="H4517" s="12">
        <v>8.8796151511598005</v>
      </c>
      <c r="I4517" s="12">
        <v>0</v>
      </c>
      <c r="J4517" s="12">
        <v>0</v>
      </c>
      <c r="K4517" s="12">
        <v>0</v>
      </c>
      <c r="L4517" s="12">
        <v>0</v>
      </c>
      <c r="M4517" s="12">
        <v>0</v>
      </c>
    </row>
    <row r="4518" spans="1:13" x14ac:dyDescent="0.35">
      <c r="A4518" s="12" t="str">
        <f t="shared" si="70"/>
        <v>CONSUMO PER CAPITA (kg ó litros por individuo)Agua EnvasadaDE 35 A 49 AÑOS</v>
      </c>
      <c r="B4518" s="12" t="s">
        <v>120</v>
      </c>
      <c r="C4518" s="12" t="s">
        <v>156</v>
      </c>
      <c r="D4518" s="12" t="s">
        <v>42</v>
      </c>
      <c r="E4518" s="12">
        <v>29.297153008670673</v>
      </c>
      <c r="F4518" s="12">
        <v>17.598223799649791</v>
      </c>
      <c r="G4518" s="12">
        <v>17.348752437951532</v>
      </c>
      <c r="H4518" s="12">
        <v>18.759894735309892</v>
      </c>
      <c r="I4518" s="12">
        <v>0</v>
      </c>
      <c r="J4518" s="12">
        <v>0</v>
      </c>
      <c r="K4518" s="12">
        <v>0</v>
      </c>
      <c r="L4518" s="12">
        <v>0</v>
      </c>
      <c r="M4518" s="12">
        <v>0</v>
      </c>
    </row>
    <row r="4519" spans="1:13" x14ac:dyDescent="0.35">
      <c r="A4519" s="12" t="str">
        <f t="shared" si="70"/>
        <v>CONSUMO PER CAPITA (kg ó litros por individuo)Agua EnvasadaDE 50 A 59 AÑOS</v>
      </c>
      <c r="B4519" s="12" t="s">
        <v>120</v>
      </c>
      <c r="C4519" s="12" t="s">
        <v>156</v>
      </c>
      <c r="D4519" s="12" t="s">
        <v>43</v>
      </c>
      <c r="E4519" s="12">
        <v>29.868530852227224</v>
      </c>
      <c r="F4519" s="12">
        <v>19.734530189402488</v>
      </c>
      <c r="G4519" s="12">
        <v>21.344764998763488</v>
      </c>
      <c r="H4519" s="12">
        <v>22.403308487634327</v>
      </c>
      <c r="I4519" s="12">
        <v>0</v>
      </c>
      <c r="J4519" s="12">
        <v>0</v>
      </c>
      <c r="K4519" s="12">
        <v>0</v>
      </c>
      <c r="L4519" s="12">
        <v>0</v>
      </c>
      <c r="M4519" s="12">
        <v>0</v>
      </c>
    </row>
    <row r="4520" spans="1:13" x14ac:dyDescent="0.35">
      <c r="A4520" s="12" t="str">
        <f t="shared" si="70"/>
        <v>CONSUMO PER CAPITA (kg ó litros por individuo)Agua EnvasadaDE 60 A 75 AÑOS</v>
      </c>
      <c r="B4520" s="12" t="s">
        <v>120</v>
      </c>
      <c r="C4520" s="12" t="s">
        <v>156</v>
      </c>
      <c r="D4520" s="12" t="s">
        <v>44</v>
      </c>
      <c r="E4520" s="12">
        <v>41.655216086311448</v>
      </c>
      <c r="F4520" s="12">
        <v>21.885431725803954</v>
      </c>
      <c r="G4520" s="12">
        <v>19.528164401628882</v>
      </c>
      <c r="H4520" s="12">
        <v>26.959881540756164</v>
      </c>
      <c r="I4520" s="12">
        <v>0</v>
      </c>
      <c r="J4520" s="12">
        <v>0</v>
      </c>
      <c r="K4520" s="12">
        <v>0</v>
      </c>
      <c r="L4520" s="12">
        <v>0</v>
      </c>
      <c r="M4520" s="12">
        <v>0</v>
      </c>
    </row>
    <row r="4521" spans="1:13" x14ac:dyDescent="0.35">
      <c r="A4521" s="12" t="str">
        <f t="shared" si="70"/>
        <v>CONSUMO PER CAPITA (kg ó litros por individuo)Agua EnvasadaALTA Y MEDIA ALTA</v>
      </c>
      <c r="B4521" s="12" t="s">
        <v>120</v>
      </c>
      <c r="C4521" s="12" t="s">
        <v>156</v>
      </c>
      <c r="D4521" s="12" t="s">
        <v>17</v>
      </c>
      <c r="E4521" s="12">
        <v>29.641666828185354</v>
      </c>
      <c r="F4521" s="12">
        <v>17.715880928675812</v>
      </c>
      <c r="G4521" s="12">
        <v>20.624074699792352</v>
      </c>
      <c r="H4521" s="12">
        <v>21.273731030501764</v>
      </c>
      <c r="I4521" s="12">
        <v>0</v>
      </c>
      <c r="J4521" s="12">
        <v>0</v>
      </c>
      <c r="K4521" s="12">
        <v>0</v>
      </c>
      <c r="L4521" s="12">
        <v>0</v>
      </c>
      <c r="M4521" s="12">
        <v>0</v>
      </c>
    </row>
    <row r="4522" spans="1:13" x14ac:dyDescent="0.35">
      <c r="A4522" s="12" t="str">
        <f t="shared" si="70"/>
        <v>CONSUMO PER CAPITA (kg ó litros por individuo)Agua EnvasadaMEDIA</v>
      </c>
      <c r="B4522" s="12" t="s">
        <v>120</v>
      </c>
      <c r="C4522" s="12" t="s">
        <v>156</v>
      </c>
      <c r="D4522" s="12" t="s">
        <v>18</v>
      </c>
      <c r="E4522" s="12">
        <v>26.468227215640077</v>
      </c>
      <c r="F4522" s="12">
        <v>15.683475554461705</v>
      </c>
      <c r="G4522" s="12">
        <v>15.797491557864205</v>
      </c>
      <c r="H4522" s="12">
        <v>19.249246162508889</v>
      </c>
      <c r="I4522" s="12">
        <v>0</v>
      </c>
      <c r="J4522" s="12">
        <v>0</v>
      </c>
      <c r="K4522" s="12">
        <v>0</v>
      </c>
      <c r="L4522" s="12">
        <v>0</v>
      </c>
      <c r="M4522" s="12">
        <v>0</v>
      </c>
    </row>
    <row r="4523" spans="1:13" x14ac:dyDescent="0.35">
      <c r="A4523" s="12" t="str">
        <f t="shared" si="70"/>
        <v>CONSUMO PER CAPITA (kg ó litros por individuo)Agua EnvasadaMEDIA BAJA</v>
      </c>
      <c r="B4523" s="12" t="s">
        <v>120</v>
      </c>
      <c r="C4523" s="12" t="s">
        <v>156</v>
      </c>
      <c r="D4523" s="12" t="s">
        <v>19</v>
      </c>
      <c r="E4523" s="12">
        <v>35.630481743006044</v>
      </c>
      <c r="F4523" s="12">
        <v>18.419215769277809</v>
      </c>
      <c r="G4523" s="12">
        <v>14.156385825183298</v>
      </c>
      <c r="H4523" s="12">
        <v>17.416680298409716</v>
      </c>
      <c r="I4523" s="12">
        <v>0</v>
      </c>
      <c r="J4523" s="12">
        <v>0</v>
      </c>
      <c r="K4523" s="12">
        <v>0</v>
      </c>
      <c r="L4523" s="12">
        <v>0</v>
      </c>
      <c r="M4523" s="12">
        <v>0</v>
      </c>
    </row>
    <row r="4524" spans="1:13" x14ac:dyDescent="0.35">
      <c r="A4524" s="12" t="str">
        <f t="shared" si="70"/>
        <v>CONSUMO PER CAPITA (kg ó litros por individuo)Agua EnvasadaBAJA</v>
      </c>
      <c r="B4524" s="12" t="s">
        <v>120</v>
      </c>
      <c r="C4524" s="12" t="s">
        <v>156</v>
      </c>
      <c r="D4524" s="12" t="s">
        <v>20</v>
      </c>
      <c r="E4524" s="12">
        <v>18.15895985945512</v>
      </c>
      <c r="F4524" s="12">
        <v>14.531954237522521</v>
      </c>
      <c r="G4524" s="12">
        <v>14.896352375149005</v>
      </c>
      <c r="H4524" s="12">
        <v>15.201154883490524</v>
      </c>
      <c r="I4524" s="12">
        <v>0</v>
      </c>
      <c r="J4524" s="12">
        <v>0</v>
      </c>
      <c r="K4524" s="12">
        <v>0</v>
      </c>
      <c r="L4524" s="12">
        <v>0</v>
      </c>
      <c r="M4524" s="12">
        <v>0</v>
      </c>
    </row>
    <row r="4525" spans="1:13" x14ac:dyDescent="0.35">
      <c r="A4525" s="12" t="str">
        <f t="shared" si="70"/>
        <v>CONSUMO PER CAPITA (kg ó litros por individuo)Agua EnvasadaHOMBRE</v>
      </c>
      <c r="B4525" s="12" t="s">
        <v>120</v>
      </c>
      <c r="C4525" s="12" t="s">
        <v>156</v>
      </c>
      <c r="D4525" s="12" t="s">
        <v>21</v>
      </c>
      <c r="E4525" s="12">
        <v>29.918465913493126</v>
      </c>
      <c r="F4525" s="12">
        <v>19.010801201154255</v>
      </c>
      <c r="G4525" s="12">
        <v>19.171636912592263</v>
      </c>
      <c r="H4525" s="12">
        <v>21.79031168430463</v>
      </c>
      <c r="I4525" s="12">
        <v>0</v>
      </c>
      <c r="J4525" s="12">
        <v>0</v>
      </c>
      <c r="K4525" s="12">
        <v>0</v>
      </c>
      <c r="L4525" s="12">
        <v>0</v>
      </c>
      <c r="M4525" s="12">
        <v>0</v>
      </c>
    </row>
    <row r="4526" spans="1:13" x14ac:dyDescent="0.35">
      <c r="A4526" s="12" t="str">
        <f t="shared" si="70"/>
        <v>CONSUMO PER CAPITA (kg ó litros por individuo)Agua EnvasadaMUJER</v>
      </c>
      <c r="B4526" s="12" t="s">
        <v>120</v>
      </c>
      <c r="C4526" s="12" t="s">
        <v>156</v>
      </c>
      <c r="D4526" s="12" t="s">
        <v>22</v>
      </c>
      <c r="E4526" s="12">
        <v>26.061558245902372</v>
      </c>
      <c r="F4526" s="12">
        <v>14.270721278344938</v>
      </c>
      <c r="G4526" s="12">
        <v>13.329353391383592</v>
      </c>
      <c r="H4526" s="12">
        <v>15.095454370745635</v>
      </c>
      <c r="I4526" s="12">
        <v>0</v>
      </c>
      <c r="J4526" s="12">
        <v>0</v>
      </c>
      <c r="K4526" s="12">
        <v>0</v>
      </c>
      <c r="L4526" s="12">
        <v>0</v>
      </c>
      <c r="M4526" s="12">
        <v>0</v>
      </c>
    </row>
    <row r="4527" spans="1:13" x14ac:dyDescent="0.35">
      <c r="A4527" s="12" t="str">
        <f t="shared" si="70"/>
        <v>CONSUMO PER CAPITA (kg ó litros por individuo)Bebidas RefrescantesT.ESPAÑA</v>
      </c>
      <c r="B4527" s="12" t="s">
        <v>120</v>
      </c>
      <c r="C4527" s="12" t="s">
        <v>157</v>
      </c>
      <c r="D4527" s="12" t="s">
        <v>36</v>
      </c>
      <c r="E4527" s="12">
        <v>14.943288131548474</v>
      </c>
      <c r="F4527" s="12">
        <v>10.087408776050106</v>
      </c>
      <c r="G4527" s="12">
        <v>10.170850521679727</v>
      </c>
      <c r="H4527" s="12">
        <v>10.357304406392979</v>
      </c>
      <c r="I4527" s="12">
        <v>0</v>
      </c>
      <c r="J4527" s="12">
        <v>0</v>
      </c>
      <c r="K4527" s="12">
        <v>0</v>
      </c>
      <c r="L4527" s="12">
        <v>0</v>
      </c>
      <c r="M4527" s="12">
        <v>0</v>
      </c>
    </row>
    <row r="4528" spans="1:13" x14ac:dyDescent="0.35">
      <c r="A4528" s="12" t="str">
        <f t="shared" si="70"/>
        <v>CONSUMO PER CAPITA (kg ó litros por individuo)Bebidas RefrescantesBCN AM</v>
      </c>
      <c r="B4528" s="12" t="s">
        <v>120</v>
      </c>
      <c r="C4528" s="12" t="s">
        <v>157</v>
      </c>
      <c r="D4528" s="12" t="s">
        <v>1</v>
      </c>
      <c r="E4528" s="12">
        <v>13.016303715126769</v>
      </c>
      <c r="F4528" s="12">
        <v>9.0278334525199213</v>
      </c>
      <c r="G4528" s="12">
        <v>9.0681539327625114</v>
      </c>
      <c r="H4528" s="12">
        <v>9.7559171408215288</v>
      </c>
      <c r="I4528" s="12">
        <v>0</v>
      </c>
      <c r="J4528" s="12">
        <v>0</v>
      </c>
      <c r="K4528" s="12">
        <v>0</v>
      </c>
      <c r="L4528" s="12">
        <v>0</v>
      </c>
      <c r="M4528" s="12">
        <v>0</v>
      </c>
    </row>
    <row r="4529" spans="1:13" x14ac:dyDescent="0.35">
      <c r="A4529" s="12" t="str">
        <f t="shared" si="70"/>
        <v>CONSUMO PER CAPITA (kg ó litros por individuo)Bebidas RefrescantesREST.CAT ARAGON</v>
      </c>
      <c r="B4529" s="12" t="s">
        <v>120</v>
      </c>
      <c r="C4529" s="12" t="s">
        <v>157</v>
      </c>
      <c r="D4529" s="12" t="s">
        <v>2</v>
      </c>
      <c r="E4529" s="12">
        <v>12.94342412711358</v>
      </c>
      <c r="F4529" s="12">
        <v>7.7819253833738884</v>
      </c>
      <c r="G4529" s="12">
        <v>8.0574653995096508</v>
      </c>
      <c r="H4529" s="12">
        <v>8.2755189003033447</v>
      </c>
      <c r="I4529" s="12">
        <v>0</v>
      </c>
      <c r="J4529" s="12">
        <v>0</v>
      </c>
      <c r="K4529" s="12">
        <v>0</v>
      </c>
      <c r="L4529" s="12">
        <v>0</v>
      </c>
      <c r="M4529" s="12">
        <v>0</v>
      </c>
    </row>
    <row r="4530" spans="1:13" x14ac:dyDescent="0.35">
      <c r="A4530" s="12" t="str">
        <f t="shared" si="70"/>
        <v>CONSUMO PER CAPITA (kg ó litros por individuo)Bebidas RefrescantesLEVANTE</v>
      </c>
      <c r="B4530" s="12" t="s">
        <v>120</v>
      </c>
      <c r="C4530" s="12" t="s">
        <v>157</v>
      </c>
      <c r="D4530" s="12" t="s">
        <v>3</v>
      </c>
      <c r="E4530" s="12">
        <v>14.093403459573425</v>
      </c>
      <c r="F4530" s="12">
        <v>9.035546404011745</v>
      </c>
      <c r="G4530" s="12">
        <v>10.526421289683014</v>
      </c>
      <c r="H4530" s="12">
        <v>10.841743968872587</v>
      </c>
      <c r="I4530" s="12">
        <v>0</v>
      </c>
      <c r="J4530" s="12">
        <v>0</v>
      </c>
      <c r="K4530" s="12">
        <v>0</v>
      </c>
      <c r="L4530" s="12">
        <v>0</v>
      </c>
      <c r="M4530" s="12">
        <v>0</v>
      </c>
    </row>
    <row r="4531" spans="1:13" x14ac:dyDescent="0.35">
      <c r="A4531" s="12" t="str">
        <f t="shared" si="70"/>
        <v>CONSUMO PER CAPITA (kg ó litros por individuo)Bebidas RefrescantesANDALUCIA</v>
      </c>
      <c r="B4531" s="12" t="s">
        <v>120</v>
      </c>
      <c r="C4531" s="12" t="s">
        <v>157</v>
      </c>
      <c r="D4531" s="12" t="s">
        <v>4</v>
      </c>
      <c r="E4531" s="12">
        <v>16.883631082124751</v>
      </c>
      <c r="F4531" s="12">
        <v>10.722492611375294</v>
      </c>
      <c r="G4531" s="12">
        <v>10.396417861846931</v>
      </c>
      <c r="H4531" s="12">
        <v>11.299623957989978</v>
      </c>
      <c r="I4531" s="12">
        <v>0</v>
      </c>
      <c r="J4531" s="12">
        <v>0</v>
      </c>
      <c r="K4531" s="12">
        <v>0</v>
      </c>
      <c r="L4531" s="12">
        <v>0</v>
      </c>
      <c r="M4531" s="12">
        <v>0</v>
      </c>
    </row>
    <row r="4532" spans="1:13" x14ac:dyDescent="0.35">
      <c r="A4532" s="12" t="str">
        <f t="shared" si="70"/>
        <v>CONSUMO PER CAPITA (kg ó litros por individuo)Bebidas RefrescantesMDD AM</v>
      </c>
      <c r="B4532" s="12" t="s">
        <v>120</v>
      </c>
      <c r="C4532" s="12" t="s">
        <v>157</v>
      </c>
      <c r="D4532" s="12" t="s">
        <v>5</v>
      </c>
      <c r="E4532" s="12">
        <v>18.223677719222945</v>
      </c>
      <c r="F4532" s="12">
        <v>11.032241351041828</v>
      </c>
      <c r="G4532" s="12">
        <v>12.199736982139171</v>
      </c>
      <c r="H4532" s="12">
        <v>12.617003753809069</v>
      </c>
      <c r="I4532" s="12">
        <v>0</v>
      </c>
      <c r="J4532" s="12">
        <v>0</v>
      </c>
      <c r="K4532" s="12">
        <v>0</v>
      </c>
      <c r="L4532" s="12">
        <v>0</v>
      </c>
      <c r="M4532" s="12">
        <v>0</v>
      </c>
    </row>
    <row r="4533" spans="1:13" x14ac:dyDescent="0.35">
      <c r="A4533" s="12" t="str">
        <f t="shared" si="70"/>
        <v>CONSUMO PER CAPITA (kg ó litros por individuo)Bebidas RefrescantesRTO CENTRO</v>
      </c>
      <c r="B4533" s="12" t="s">
        <v>120</v>
      </c>
      <c r="C4533" s="12" t="s">
        <v>157</v>
      </c>
      <c r="D4533" s="12" t="s">
        <v>6</v>
      </c>
      <c r="E4533" s="12">
        <v>16.432386080090172</v>
      </c>
      <c r="F4533" s="12">
        <v>14.457246022463414</v>
      </c>
      <c r="G4533" s="12">
        <v>14.989921002379537</v>
      </c>
      <c r="H4533" s="12">
        <v>12.188093249658484</v>
      </c>
      <c r="I4533" s="12">
        <v>0</v>
      </c>
      <c r="J4533" s="12">
        <v>0</v>
      </c>
      <c r="K4533" s="12">
        <v>0</v>
      </c>
      <c r="L4533" s="12">
        <v>0</v>
      </c>
      <c r="M4533" s="12">
        <v>0</v>
      </c>
    </row>
    <row r="4534" spans="1:13" x14ac:dyDescent="0.35">
      <c r="A4534" s="12" t="str">
        <f t="shared" si="70"/>
        <v>CONSUMO PER CAPITA (kg ó litros por individuo)Bebidas RefrescantesNORTE-CENTRO</v>
      </c>
      <c r="B4534" s="12" t="s">
        <v>120</v>
      </c>
      <c r="C4534" s="12" t="s">
        <v>157</v>
      </c>
      <c r="D4534" s="12" t="s">
        <v>7</v>
      </c>
      <c r="E4534" s="12">
        <v>11.506923063781752</v>
      </c>
      <c r="F4534" s="12">
        <v>10.65685780921549</v>
      </c>
      <c r="G4534" s="12">
        <v>8.0983305439436784</v>
      </c>
      <c r="H4534" s="12">
        <v>8.7754425761064834</v>
      </c>
      <c r="I4534" s="12">
        <v>0</v>
      </c>
      <c r="J4534" s="12">
        <v>0</v>
      </c>
      <c r="K4534" s="12">
        <v>0</v>
      </c>
      <c r="L4534" s="12">
        <v>0</v>
      </c>
      <c r="M4534" s="12">
        <v>0</v>
      </c>
    </row>
    <row r="4535" spans="1:13" x14ac:dyDescent="0.35">
      <c r="A4535" s="12" t="str">
        <f t="shared" si="70"/>
        <v>CONSUMO PER CAPITA (kg ó litros por individuo)Bebidas RefrescantesNOROESTE</v>
      </c>
      <c r="B4535" s="12" t="s">
        <v>120</v>
      </c>
      <c r="C4535" s="12" t="s">
        <v>157</v>
      </c>
      <c r="D4535" s="12" t="s">
        <v>8</v>
      </c>
      <c r="E4535" s="12">
        <v>13.999631570906002</v>
      </c>
      <c r="F4535" s="12">
        <v>8.3425557779912207</v>
      </c>
      <c r="G4535" s="12">
        <v>7.3807661984882422</v>
      </c>
      <c r="H4535" s="12">
        <v>7.3812067082010282</v>
      </c>
      <c r="I4535" s="12">
        <v>0</v>
      </c>
      <c r="J4535" s="12">
        <v>0</v>
      </c>
      <c r="K4535" s="12">
        <v>0</v>
      </c>
      <c r="L4535" s="12">
        <v>0</v>
      </c>
      <c r="M4535" s="12">
        <v>0</v>
      </c>
    </row>
    <row r="4536" spans="1:13" x14ac:dyDescent="0.35">
      <c r="A4536" s="12" t="str">
        <f t="shared" si="70"/>
        <v>CONSUMO PER CAPITA (kg ó litros por individuo)Bebidas Refrescantes&lt;2MIL</v>
      </c>
      <c r="B4536" s="12" t="s">
        <v>120</v>
      </c>
      <c r="C4536" s="12" t="s">
        <v>157</v>
      </c>
      <c r="D4536" s="12" t="s">
        <v>9</v>
      </c>
      <c r="E4536" s="12">
        <v>16.547094441698672</v>
      </c>
      <c r="F4536" s="12">
        <v>14.785200515780145</v>
      </c>
      <c r="G4536" s="12">
        <v>11.533205913222726</v>
      </c>
      <c r="H4536" s="12">
        <v>9.7909723879135537</v>
      </c>
      <c r="I4536" s="12">
        <v>0</v>
      </c>
      <c r="J4536" s="12">
        <v>0</v>
      </c>
      <c r="K4536" s="12">
        <v>0</v>
      </c>
      <c r="L4536" s="12">
        <v>0</v>
      </c>
      <c r="M4536" s="12">
        <v>0</v>
      </c>
    </row>
    <row r="4537" spans="1:13" x14ac:dyDescent="0.35">
      <c r="A4537" s="12" t="str">
        <f t="shared" si="70"/>
        <v>CONSUMO PER CAPITA (kg ó litros por individuo)Bebidas Refrescantes2-5MIL</v>
      </c>
      <c r="B4537" s="12" t="s">
        <v>120</v>
      </c>
      <c r="C4537" s="12" t="s">
        <v>157</v>
      </c>
      <c r="D4537" s="12" t="s">
        <v>10</v>
      </c>
      <c r="E4537" s="12">
        <v>13.165360554827823</v>
      </c>
      <c r="F4537" s="12">
        <v>9.5799426910583989</v>
      </c>
      <c r="G4537" s="12">
        <v>7.5991933335511268</v>
      </c>
      <c r="H4537" s="12">
        <v>9.1447830968745532</v>
      </c>
      <c r="I4537" s="12">
        <v>0</v>
      </c>
      <c r="J4537" s="12">
        <v>0</v>
      </c>
      <c r="K4537" s="12">
        <v>0</v>
      </c>
      <c r="L4537" s="12">
        <v>0</v>
      </c>
      <c r="M4537" s="12">
        <v>0</v>
      </c>
    </row>
    <row r="4538" spans="1:13" x14ac:dyDescent="0.35">
      <c r="A4538" s="12" t="str">
        <f t="shared" si="70"/>
        <v>CONSUMO PER CAPITA (kg ó litros por individuo)Bebidas Refrescantes5-10MIL</v>
      </c>
      <c r="B4538" s="12" t="s">
        <v>120</v>
      </c>
      <c r="C4538" s="12" t="s">
        <v>157</v>
      </c>
      <c r="D4538" s="12" t="s">
        <v>11</v>
      </c>
      <c r="E4538" s="12">
        <v>14.860582112341142</v>
      </c>
      <c r="F4538" s="12">
        <v>8.6981183082487181</v>
      </c>
      <c r="G4538" s="12">
        <v>9.1891035761957873</v>
      </c>
      <c r="H4538" s="12">
        <v>10.593463312736995</v>
      </c>
      <c r="I4538" s="12">
        <v>0</v>
      </c>
      <c r="J4538" s="12">
        <v>0</v>
      </c>
      <c r="K4538" s="12">
        <v>0</v>
      </c>
      <c r="L4538" s="12">
        <v>0</v>
      </c>
      <c r="M4538" s="12">
        <v>0</v>
      </c>
    </row>
    <row r="4539" spans="1:13" x14ac:dyDescent="0.35">
      <c r="A4539" s="12" t="str">
        <f t="shared" si="70"/>
        <v>CONSUMO PER CAPITA (kg ó litros por individuo)Bebidas Refrescantes10-30MIL</v>
      </c>
      <c r="B4539" s="12" t="s">
        <v>120</v>
      </c>
      <c r="C4539" s="12" t="s">
        <v>157</v>
      </c>
      <c r="D4539" s="12" t="s">
        <v>12</v>
      </c>
      <c r="E4539" s="12">
        <v>15.078093738021975</v>
      </c>
      <c r="F4539" s="12">
        <v>9.5905615929252495</v>
      </c>
      <c r="G4539" s="12">
        <v>10.170302503898457</v>
      </c>
      <c r="H4539" s="12">
        <v>9.3505539485082121</v>
      </c>
      <c r="I4539" s="12">
        <v>0</v>
      </c>
      <c r="J4539" s="12">
        <v>0</v>
      </c>
      <c r="K4539" s="12">
        <v>0</v>
      </c>
      <c r="L4539" s="12">
        <v>0</v>
      </c>
      <c r="M4539" s="12">
        <v>0</v>
      </c>
    </row>
    <row r="4540" spans="1:13" x14ac:dyDescent="0.35">
      <c r="A4540" s="12" t="str">
        <f t="shared" si="70"/>
        <v>CONSUMO PER CAPITA (kg ó litros por individuo)Bebidas Refrescantes30-100MIL</v>
      </c>
      <c r="B4540" s="12" t="s">
        <v>120</v>
      </c>
      <c r="C4540" s="12" t="s">
        <v>157</v>
      </c>
      <c r="D4540" s="12" t="s">
        <v>13</v>
      </c>
      <c r="E4540" s="12">
        <v>14.294342035277777</v>
      </c>
      <c r="F4540" s="12">
        <v>10.123608990189124</v>
      </c>
      <c r="G4540" s="12">
        <v>10.140638222807807</v>
      </c>
      <c r="H4540" s="12">
        <v>10.311932706513984</v>
      </c>
      <c r="I4540" s="12">
        <v>0</v>
      </c>
      <c r="J4540" s="12">
        <v>0</v>
      </c>
      <c r="K4540" s="12">
        <v>0</v>
      </c>
      <c r="L4540" s="12">
        <v>0</v>
      </c>
      <c r="M4540" s="12">
        <v>0</v>
      </c>
    </row>
    <row r="4541" spans="1:13" x14ac:dyDescent="0.35">
      <c r="A4541" s="12" t="str">
        <f t="shared" si="70"/>
        <v>CONSUMO PER CAPITA (kg ó litros por individuo)Bebidas Refrescantes100-200MIL</v>
      </c>
      <c r="B4541" s="12" t="s">
        <v>120</v>
      </c>
      <c r="C4541" s="12" t="s">
        <v>157</v>
      </c>
      <c r="D4541" s="12" t="s">
        <v>14</v>
      </c>
      <c r="E4541" s="12">
        <v>14.032958139499542</v>
      </c>
      <c r="F4541" s="12">
        <v>9.0469492453189524</v>
      </c>
      <c r="G4541" s="12">
        <v>9.6543456532399929</v>
      </c>
      <c r="H4541" s="12">
        <v>10.665530675782147</v>
      </c>
      <c r="I4541" s="12">
        <v>0</v>
      </c>
      <c r="J4541" s="12">
        <v>0</v>
      </c>
      <c r="K4541" s="12">
        <v>0</v>
      </c>
      <c r="L4541" s="12">
        <v>0</v>
      </c>
      <c r="M4541" s="12">
        <v>0</v>
      </c>
    </row>
    <row r="4542" spans="1:13" x14ac:dyDescent="0.35">
      <c r="A4542" s="12" t="str">
        <f t="shared" si="70"/>
        <v>CONSUMO PER CAPITA (kg ó litros por individuo)Bebidas Refrescantes200-500MIL</v>
      </c>
      <c r="B4542" s="12" t="s">
        <v>120</v>
      </c>
      <c r="C4542" s="12" t="s">
        <v>157</v>
      </c>
      <c r="D4542" s="12" t="s">
        <v>15</v>
      </c>
      <c r="E4542" s="12">
        <v>14.798209608700207</v>
      </c>
      <c r="F4542" s="12">
        <v>9.3337809906659608</v>
      </c>
      <c r="G4542" s="12">
        <v>10.015037192892441</v>
      </c>
      <c r="H4542" s="12">
        <v>9.9867740158021689</v>
      </c>
      <c r="I4542" s="12">
        <v>0</v>
      </c>
      <c r="J4542" s="12">
        <v>0</v>
      </c>
      <c r="K4542" s="12">
        <v>0</v>
      </c>
      <c r="L4542" s="12">
        <v>0</v>
      </c>
      <c r="M4542" s="12">
        <v>0</v>
      </c>
    </row>
    <row r="4543" spans="1:13" x14ac:dyDescent="0.35">
      <c r="A4543" s="12" t="str">
        <f t="shared" si="70"/>
        <v>CONSUMO PER CAPITA (kg ó litros por individuo)Bebidas Refrescantes&gt;500MIL</v>
      </c>
      <c r="B4543" s="12" t="s">
        <v>120</v>
      </c>
      <c r="C4543" s="12" t="s">
        <v>157</v>
      </c>
      <c r="D4543" s="12" t="s">
        <v>16</v>
      </c>
      <c r="E4543" s="12">
        <v>16.396344636733332</v>
      </c>
      <c r="F4543" s="12">
        <v>10.981730058771335</v>
      </c>
      <c r="G4543" s="12">
        <v>11.644856768481258</v>
      </c>
      <c r="H4543" s="12">
        <v>12.126753494648908</v>
      </c>
      <c r="I4543" s="12">
        <v>0</v>
      </c>
      <c r="J4543" s="12">
        <v>0</v>
      </c>
      <c r="K4543" s="12">
        <v>0</v>
      </c>
      <c r="L4543" s="12">
        <v>0</v>
      </c>
      <c r="M4543" s="12">
        <v>0</v>
      </c>
    </row>
    <row r="4544" spans="1:13" x14ac:dyDescent="0.35">
      <c r="A4544" s="12" t="str">
        <f t="shared" si="70"/>
        <v>CONSUMO PER CAPITA (kg ó litros por individuo)Bebidas RefrescantesDE 15 A 19 AÑOS</v>
      </c>
      <c r="B4544" s="12" t="s">
        <v>120</v>
      </c>
      <c r="C4544" s="12" t="s">
        <v>157</v>
      </c>
      <c r="D4544" s="12" t="s">
        <v>39</v>
      </c>
      <c r="E4544" s="12">
        <v>12.36745026557452</v>
      </c>
      <c r="F4544" s="12">
        <v>9.3255462302816561</v>
      </c>
      <c r="G4544" s="12">
        <v>6.9944956630106736</v>
      </c>
      <c r="H4544" s="12">
        <v>7.394007223281549</v>
      </c>
      <c r="I4544" s="12">
        <v>0</v>
      </c>
      <c r="J4544" s="12">
        <v>0</v>
      </c>
      <c r="K4544" s="12">
        <v>0</v>
      </c>
      <c r="L4544" s="12">
        <v>0</v>
      </c>
      <c r="M4544" s="12">
        <v>0</v>
      </c>
    </row>
    <row r="4545" spans="1:13" x14ac:dyDescent="0.35">
      <c r="A4545" s="12" t="str">
        <f t="shared" si="70"/>
        <v>CONSUMO PER CAPITA (kg ó litros por individuo)Bebidas RefrescantesDE 20 A 24 AÑOS</v>
      </c>
      <c r="B4545" s="12" t="s">
        <v>120</v>
      </c>
      <c r="C4545" s="12" t="s">
        <v>157</v>
      </c>
      <c r="D4545" s="12" t="s">
        <v>40</v>
      </c>
      <c r="E4545" s="12">
        <v>13.63764280999365</v>
      </c>
      <c r="F4545" s="12">
        <v>10.859218030993526</v>
      </c>
      <c r="G4545" s="12">
        <v>8.0213480574483302</v>
      </c>
      <c r="H4545" s="12">
        <v>7.2741110701112524</v>
      </c>
      <c r="I4545" s="12">
        <v>0</v>
      </c>
      <c r="J4545" s="12">
        <v>0</v>
      </c>
      <c r="K4545" s="12">
        <v>0</v>
      </c>
      <c r="L4545" s="12">
        <v>0</v>
      </c>
      <c r="M4545" s="12">
        <v>0</v>
      </c>
    </row>
    <row r="4546" spans="1:13" x14ac:dyDescent="0.35">
      <c r="A4546" s="12" t="str">
        <f t="shared" si="70"/>
        <v>CONSUMO PER CAPITA (kg ó litros por individuo)Bebidas RefrescantesDE 25 A 34 AÑOS</v>
      </c>
      <c r="B4546" s="12" t="s">
        <v>120</v>
      </c>
      <c r="C4546" s="12" t="s">
        <v>157</v>
      </c>
      <c r="D4546" s="12" t="s">
        <v>41</v>
      </c>
      <c r="E4546" s="12">
        <v>13.680768265233734</v>
      </c>
      <c r="F4546" s="12">
        <v>8.8394942346343619</v>
      </c>
      <c r="G4546" s="12">
        <v>8.5261250566105744</v>
      </c>
      <c r="H4546" s="12">
        <v>7.6134664926494251</v>
      </c>
      <c r="I4546" s="12">
        <v>0</v>
      </c>
      <c r="J4546" s="12">
        <v>0</v>
      </c>
      <c r="K4546" s="12">
        <v>0</v>
      </c>
      <c r="L4546" s="12">
        <v>0</v>
      </c>
      <c r="M4546" s="12">
        <v>0</v>
      </c>
    </row>
    <row r="4547" spans="1:13" x14ac:dyDescent="0.35">
      <c r="A4547" s="12" t="str">
        <f t="shared" si="70"/>
        <v>CONSUMO PER CAPITA (kg ó litros por individuo)Bebidas RefrescantesDE 35 A 49 AÑOS</v>
      </c>
      <c r="B4547" s="12" t="s">
        <v>120</v>
      </c>
      <c r="C4547" s="12" t="s">
        <v>157</v>
      </c>
      <c r="D4547" s="12" t="s">
        <v>42</v>
      </c>
      <c r="E4547" s="12">
        <v>16.798229942513867</v>
      </c>
      <c r="F4547" s="12">
        <v>10.90924922928488</v>
      </c>
      <c r="G4547" s="12">
        <v>11.410038595793825</v>
      </c>
      <c r="H4547" s="12">
        <v>11.571229038340981</v>
      </c>
      <c r="I4547" s="12">
        <v>0</v>
      </c>
      <c r="J4547" s="12">
        <v>0</v>
      </c>
      <c r="K4547" s="12">
        <v>0</v>
      </c>
      <c r="L4547" s="12">
        <v>0</v>
      </c>
      <c r="M4547" s="12">
        <v>0</v>
      </c>
    </row>
    <row r="4548" spans="1:13" x14ac:dyDescent="0.35">
      <c r="A4548" s="12" t="str">
        <f t="shared" ref="A4548:A4611" si="71">B4548&amp;C4548&amp;D4548</f>
        <v>CONSUMO PER CAPITA (kg ó litros por individuo)Bebidas RefrescantesDE 50 A 59 AÑOS</v>
      </c>
      <c r="B4548" s="12" t="s">
        <v>120</v>
      </c>
      <c r="C4548" s="12" t="s">
        <v>157</v>
      </c>
      <c r="D4548" s="12" t="s">
        <v>43</v>
      </c>
      <c r="E4548" s="12">
        <v>17.533467222505596</v>
      </c>
      <c r="F4548" s="12">
        <v>11.614671996181015</v>
      </c>
      <c r="G4548" s="12">
        <v>13.044631525889567</v>
      </c>
      <c r="H4548" s="12">
        <v>11.560714955927338</v>
      </c>
      <c r="I4548" s="12">
        <v>0</v>
      </c>
      <c r="J4548" s="12">
        <v>0</v>
      </c>
      <c r="K4548" s="12">
        <v>0</v>
      </c>
      <c r="L4548" s="12">
        <v>0</v>
      </c>
      <c r="M4548" s="12">
        <v>0</v>
      </c>
    </row>
    <row r="4549" spans="1:13" x14ac:dyDescent="0.35">
      <c r="A4549" s="12" t="str">
        <f t="shared" si="71"/>
        <v>CONSUMO PER CAPITA (kg ó litros por individuo)Bebidas RefrescantesDE 60 A 75 AÑOS</v>
      </c>
      <c r="B4549" s="12" t="s">
        <v>120</v>
      </c>
      <c r="C4549" s="12" t="s">
        <v>157</v>
      </c>
      <c r="D4549" s="12" t="s">
        <v>44</v>
      </c>
      <c r="E4549" s="12">
        <v>12.008554589825007</v>
      </c>
      <c r="F4549" s="12">
        <v>8.4358111829663809</v>
      </c>
      <c r="G4549" s="12">
        <v>8.6259758635758779</v>
      </c>
      <c r="H4549" s="12">
        <v>11.208432467701908</v>
      </c>
      <c r="I4549" s="12">
        <v>0</v>
      </c>
      <c r="J4549" s="12">
        <v>0</v>
      </c>
      <c r="K4549" s="12">
        <v>0</v>
      </c>
      <c r="L4549" s="12">
        <v>0</v>
      </c>
      <c r="M4549" s="12">
        <v>0</v>
      </c>
    </row>
    <row r="4550" spans="1:13" x14ac:dyDescent="0.35">
      <c r="A4550" s="12" t="str">
        <f t="shared" si="71"/>
        <v>CONSUMO PER CAPITA (kg ó litros por individuo)Bebidas RefrescantesALTA Y MEDIA ALTA</v>
      </c>
      <c r="B4550" s="12" t="s">
        <v>120</v>
      </c>
      <c r="C4550" s="12" t="s">
        <v>157</v>
      </c>
      <c r="D4550" s="12" t="s">
        <v>17</v>
      </c>
      <c r="E4550" s="12">
        <v>14.694377446213171</v>
      </c>
      <c r="F4550" s="12">
        <v>10.496690289854534</v>
      </c>
      <c r="G4550" s="12">
        <v>11.073141017807146</v>
      </c>
      <c r="H4550" s="12">
        <v>10.659128528336712</v>
      </c>
      <c r="I4550" s="12">
        <v>0</v>
      </c>
      <c r="J4550" s="12">
        <v>0</v>
      </c>
      <c r="K4550" s="12">
        <v>0</v>
      </c>
      <c r="L4550" s="12">
        <v>0</v>
      </c>
      <c r="M4550" s="12">
        <v>0</v>
      </c>
    </row>
    <row r="4551" spans="1:13" x14ac:dyDescent="0.35">
      <c r="A4551" s="12" t="str">
        <f t="shared" si="71"/>
        <v>CONSUMO PER CAPITA (kg ó litros por individuo)Bebidas RefrescantesMEDIA</v>
      </c>
      <c r="B4551" s="12" t="s">
        <v>120</v>
      </c>
      <c r="C4551" s="12" t="s">
        <v>157</v>
      </c>
      <c r="D4551" s="12" t="s">
        <v>18</v>
      </c>
      <c r="E4551" s="12">
        <v>14.944122928113668</v>
      </c>
      <c r="F4551" s="12">
        <v>9.4260100628331092</v>
      </c>
      <c r="G4551" s="12">
        <v>9.4550611335551711</v>
      </c>
      <c r="H4551" s="12">
        <v>9.4770423391740248</v>
      </c>
      <c r="I4551" s="12">
        <v>0</v>
      </c>
      <c r="J4551" s="12">
        <v>0</v>
      </c>
      <c r="K4551" s="12">
        <v>0</v>
      </c>
      <c r="L4551" s="12">
        <v>0</v>
      </c>
      <c r="M4551" s="12">
        <v>0</v>
      </c>
    </row>
    <row r="4552" spans="1:13" x14ac:dyDescent="0.35">
      <c r="A4552" s="12" t="str">
        <f t="shared" si="71"/>
        <v>CONSUMO PER CAPITA (kg ó litros por individuo)Bebidas RefrescantesMEDIA BAJA</v>
      </c>
      <c r="B4552" s="12" t="s">
        <v>120</v>
      </c>
      <c r="C4552" s="12" t="s">
        <v>157</v>
      </c>
      <c r="D4552" s="12" t="s">
        <v>19</v>
      </c>
      <c r="E4552" s="12">
        <v>14.370944890117311</v>
      </c>
      <c r="F4552" s="12">
        <v>9.424931391341147</v>
      </c>
      <c r="G4552" s="12">
        <v>9.6258563408918416</v>
      </c>
      <c r="H4552" s="12">
        <v>10.373854542876765</v>
      </c>
      <c r="I4552" s="12">
        <v>0</v>
      </c>
      <c r="J4552" s="12">
        <v>0</v>
      </c>
      <c r="K4552" s="12">
        <v>0</v>
      </c>
      <c r="L4552" s="12">
        <v>0</v>
      </c>
      <c r="M4552" s="12">
        <v>0</v>
      </c>
    </row>
    <row r="4553" spans="1:13" x14ac:dyDescent="0.35">
      <c r="A4553" s="12" t="str">
        <f t="shared" si="71"/>
        <v>CONSUMO PER CAPITA (kg ó litros por individuo)Bebidas RefrescantesBAJA</v>
      </c>
      <c r="B4553" s="12" t="s">
        <v>120</v>
      </c>
      <c r="C4553" s="12" t="s">
        <v>157</v>
      </c>
      <c r="D4553" s="12" t="s">
        <v>20</v>
      </c>
      <c r="E4553" s="12">
        <v>16.008885202002801</v>
      </c>
      <c r="F4553" s="12">
        <v>11.678135498589384</v>
      </c>
      <c r="G4553" s="12">
        <v>11.132187016986354</v>
      </c>
      <c r="H4553" s="12">
        <v>11.501685008203596</v>
      </c>
      <c r="I4553" s="12">
        <v>0</v>
      </c>
      <c r="J4553" s="12">
        <v>0</v>
      </c>
      <c r="K4553" s="12">
        <v>0</v>
      </c>
      <c r="L4553" s="12">
        <v>0</v>
      </c>
      <c r="M4553" s="12">
        <v>0</v>
      </c>
    </row>
    <row r="4554" spans="1:13" x14ac:dyDescent="0.35">
      <c r="A4554" s="12" t="str">
        <f t="shared" si="71"/>
        <v>CONSUMO PER CAPITA (kg ó litros por individuo)Bebidas RefrescantesHOMBRE</v>
      </c>
      <c r="B4554" s="12" t="s">
        <v>120</v>
      </c>
      <c r="C4554" s="12" t="s">
        <v>157</v>
      </c>
      <c r="D4554" s="12" t="s">
        <v>21</v>
      </c>
      <c r="E4554" s="12">
        <v>14.267921652723803</v>
      </c>
      <c r="F4554" s="12">
        <v>9.388417832935124</v>
      </c>
      <c r="G4554" s="12">
        <v>10.072988780863968</v>
      </c>
      <c r="H4554" s="12">
        <v>10.876224124217616</v>
      </c>
      <c r="I4554" s="12">
        <v>0</v>
      </c>
      <c r="J4554" s="12">
        <v>0</v>
      </c>
      <c r="K4554" s="12">
        <v>0</v>
      </c>
      <c r="L4554" s="12">
        <v>0</v>
      </c>
      <c r="M4554" s="12">
        <v>0</v>
      </c>
    </row>
    <row r="4555" spans="1:13" x14ac:dyDescent="0.35">
      <c r="A4555" s="12" t="str">
        <f t="shared" si="71"/>
        <v>CONSUMO PER CAPITA (kg ó litros por individuo)Bebidas RefrescantesMUJER</v>
      </c>
      <c r="B4555" s="12" t="s">
        <v>120</v>
      </c>
      <c r="C4555" s="12" t="s">
        <v>157</v>
      </c>
      <c r="D4555" s="12" t="s">
        <v>22</v>
      </c>
      <c r="E4555" s="12">
        <v>15.608530692111277</v>
      </c>
      <c r="F4555" s="12">
        <v>10.774759751206329</v>
      </c>
      <c r="G4555" s="12">
        <v>10.267236960991147</v>
      </c>
      <c r="H4555" s="12">
        <v>9.845800183158314</v>
      </c>
      <c r="I4555" s="12">
        <v>0</v>
      </c>
      <c r="J4555" s="12">
        <v>0</v>
      </c>
      <c r="K4555" s="12">
        <v>0</v>
      </c>
      <c r="L4555" s="12">
        <v>0</v>
      </c>
      <c r="M4555" s="12">
        <v>0</v>
      </c>
    </row>
    <row r="4556" spans="1:13" x14ac:dyDescent="0.35">
      <c r="A4556" s="12" t="str">
        <f t="shared" si="71"/>
        <v>CONSUMO PER CAPITA (kg ó litros por individuo)ColasT.ESPAÑA</v>
      </c>
      <c r="B4556" s="12" t="s">
        <v>120</v>
      </c>
      <c r="C4556" s="12" t="s">
        <v>158</v>
      </c>
      <c r="D4556" s="12" t="s">
        <v>36</v>
      </c>
      <c r="E4556" s="12">
        <v>9.0768310081742012</v>
      </c>
      <c r="F4556" s="12">
        <v>5.9338535555715239</v>
      </c>
      <c r="G4556" s="12">
        <v>6.1594763591498056</v>
      </c>
      <c r="H4556" s="12">
        <v>5.5194080420055229</v>
      </c>
      <c r="I4556" s="12">
        <v>0</v>
      </c>
      <c r="J4556" s="12">
        <v>0</v>
      </c>
      <c r="K4556" s="12">
        <v>0</v>
      </c>
      <c r="L4556" s="12">
        <v>0</v>
      </c>
      <c r="M4556" s="12">
        <v>0</v>
      </c>
    </row>
    <row r="4557" spans="1:13" x14ac:dyDescent="0.35">
      <c r="A4557" s="12" t="str">
        <f t="shared" si="71"/>
        <v>CONSUMO PER CAPITA (kg ó litros por individuo)ColasBCN AM</v>
      </c>
      <c r="B4557" s="12" t="s">
        <v>120</v>
      </c>
      <c r="C4557" s="12" t="s">
        <v>158</v>
      </c>
      <c r="D4557" s="12" t="s">
        <v>1</v>
      </c>
      <c r="E4557" s="12">
        <v>8.6924841037054499</v>
      </c>
      <c r="F4557" s="12">
        <v>6.1056360360711723</v>
      </c>
      <c r="G4557" s="12">
        <v>5.9447291513988603</v>
      </c>
      <c r="H4557" s="12">
        <v>5.5043776372919631</v>
      </c>
      <c r="I4557" s="12">
        <v>0</v>
      </c>
      <c r="J4557" s="12">
        <v>0</v>
      </c>
      <c r="K4557" s="12">
        <v>0</v>
      </c>
      <c r="L4557" s="12">
        <v>0</v>
      </c>
      <c r="M4557" s="12">
        <v>0</v>
      </c>
    </row>
    <row r="4558" spans="1:13" x14ac:dyDescent="0.35">
      <c r="A4558" s="12" t="str">
        <f t="shared" si="71"/>
        <v>CONSUMO PER CAPITA (kg ó litros por individuo)ColasREST.CAT ARAGON</v>
      </c>
      <c r="B4558" s="12" t="s">
        <v>120</v>
      </c>
      <c r="C4558" s="12" t="s">
        <v>158</v>
      </c>
      <c r="D4558" s="12" t="s">
        <v>2</v>
      </c>
      <c r="E4558" s="12">
        <v>7.5107776742246717</v>
      </c>
      <c r="F4558" s="12">
        <v>4.9612440619998122</v>
      </c>
      <c r="G4558" s="12">
        <v>4.9429547883699891</v>
      </c>
      <c r="H4558" s="12">
        <v>5.0391181890452508</v>
      </c>
      <c r="I4558" s="12">
        <v>0</v>
      </c>
      <c r="J4558" s="12">
        <v>0</v>
      </c>
      <c r="K4558" s="12">
        <v>0</v>
      </c>
      <c r="L4558" s="12">
        <v>0</v>
      </c>
      <c r="M4558" s="12">
        <v>0</v>
      </c>
    </row>
    <row r="4559" spans="1:13" x14ac:dyDescent="0.35">
      <c r="A4559" s="12" t="str">
        <f t="shared" si="71"/>
        <v>CONSUMO PER CAPITA (kg ó litros por individuo)ColasLEVANTE</v>
      </c>
      <c r="B4559" s="12" t="s">
        <v>120</v>
      </c>
      <c r="C4559" s="12" t="s">
        <v>158</v>
      </c>
      <c r="D4559" s="12" t="s">
        <v>3</v>
      </c>
      <c r="E4559" s="12">
        <v>9.0894309070909554</v>
      </c>
      <c r="F4559" s="12">
        <v>5.8285323992936631</v>
      </c>
      <c r="G4559" s="12">
        <v>6.7064401989024072</v>
      </c>
      <c r="H4559" s="12">
        <v>5.8234728432826408</v>
      </c>
      <c r="I4559" s="12">
        <v>0</v>
      </c>
      <c r="J4559" s="12">
        <v>0</v>
      </c>
      <c r="K4559" s="12">
        <v>0</v>
      </c>
      <c r="L4559" s="12">
        <v>0</v>
      </c>
      <c r="M4559" s="12">
        <v>0</v>
      </c>
    </row>
    <row r="4560" spans="1:13" x14ac:dyDescent="0.35">
      <c r="A4560" s="12" t="str">
        <f t="shared" si="71"/>
        <v>CONSUMO PER CAPITA (kg ó litros por individuo)ColasANDALUCIA</v>
      </c>
      <c r="B4560" s="12" t="s">
        <v>120</v>
      </c>
      <c r="C4560" s="12" t="s">
        <v>158</v>
      </c>
      <c r="D4560" s="12" t="s">
        <v>4</v>
      </c>
      <c r="E4560" s="12">
        <v>10.143510422071753</v>
      </c>
      <c r="F4560" s="12">
        <v>6.1807229292423882</v>
      </c>
      <c r="G4560" s="12">
        <v>6.1871574370300149</v>
      </c>
      <c r="H4560" s="12">
        <v>5.5473177858408675</v>
      </c>
      <c r="I4560" s="12">
        <v>0</v>
      </c>
      <c r="J4560" s="12">
        <v>0</v>
      </c>
      <c r="K4560" s="12">
        <v>0</v>
      </c>
      <c r="L4560" s="12">
        <v>0</v>
      </c>
      <c r="M4560" s="12">
        <v>0</v>
      </c>
    </row>
    <row r="4561" spans="1:13" x14ac:dyDescent="0.35">
      <c r="A4561" s="12" t="str">
        <f t="shared" si="71"/>
        <v>CONSUMO PER CAPITA (kg ó litros por individuo)ColasMDD AM</v>
      </c>
      <c r="B4561" s="12" t="s">
        <v>120</v>
      </c>
      <c r="C4561" s="12" t="s">
        <v>158</v>
      </c>
      <c r="D4561" s="12" t="s">
        <v>5</v>
      </c>
      <c r="E4561" s="12">
        <v>11.656114191521452</v>
      </c>
      <c r="F4561" s="12">
        <v>7.1906044943542247</v>
      </c>
      <c r="G4561" s="12">
        <v>8.0346385996176259</v>
      </c>
      <c r="H4561" s="12">
        <v>7.9957713879489063</v>
      </c>
      <c r="I4561" s="12">
        <v>0</v>
      </c>
      <c r="J4561" s="12">
        <v>0</v>
      </c>
      <c r="K4561" s="12">
        <v>0</v>
      </c>
      <c r="L4561" s="12">
        <v>0</v>
      </c>
      <c r="M4561" s="12">
        <v>0</v>
      </c>
    </row>
    <row r="4562" spans="1:13" x14ac:dyDescent="0.35">
      <c r="A4562" s="12" t="str">
        <f t="shared" si="71"/>
        <v>CONSUMO PER CAPITA (kg ó litros por individuo)ColasRTO CENTRO</v>
      </c>
      <c r="B4562" s="12" t="s">
        <v>120</v>
      </c>
      <c r="C4562" s="12" t="s">
        <v>158</v>
      </c>
      <c r="D4562" s="12" t="s">
        <v>6</v>
      </c>
      <c r="E4562" s="12">
        <v>9.5293783261694376</v>
      </c>
      <c r="F4562" s="12">
        <v>8.098984016198866</v>
      </c>
      <c r="G4562" s="12">
        <v>8.4114104154702645</v>
      </c>
      <c r="H4562" s="12">
        <v>5.783371274491766</v>
      </c>
      <c r="I4562" s="12">
        <v>0</v>
      </c>
      <c r="J4562" s="12">
        <v>0</v>
      </c>
      <c r="K4562" s="12">
        <v>0</v>
      </c>
      <c r="L4562" s="12">
        <v>0</v>
      </c>
      <c r="M4562" s="12">
        <v>0</v>
      </c>
    </row>
    <row r="4563" spans="1:13" x14ac:dyDescent="0.35">
      <c r="A4563" s="12" t="str">
        <f t="shared" si="71"/>
        <v>CONSUMO PER CAPITA (kg ó litros por individuo)ColasNORTE-CENTRO</v>
      </c>
      <c r="B4563" s="12" t="s">
        <v>120</v>
      </c>
      <c r="C4563" s="12" t="s">
        <v>158</v>
      </c>
      <c r="D4563" s="12" t="s">
        <v>7</v>
      </c>
      <c r="E4563" s="12">
        <v>7.1077831637932718</v>
      </c>
      <c r="F4563" s="12">
        <v>4.6723465116674463</v>
      </c>
      <c r="G4563" s="12">
        <v>4.6191589275018172</v>
      </c>
      <c r="H4563" s="12">
        <v>3.9257976460035158</v>
      </c>
      <c r="I4563" s="12">
        <v>0</v>
      </c>
      <c r="J4563" s="12">
        <v>0</v>
      </c>
      <c r="K4563" s="12">
        <v>0</v>
      </c>
      <c r="L4563" s="12">
        <v>0</v>
      </c>
      <c r="M4563" s="12">
        <v>0</v>
      </c>
    </row>
    <row r="4564" spans="1:13" x14ac:dyDescent="0.35">
      <c r="A4564" s="12" t="str">
        <f t="shared" si="71"/>
        <v>CONSUMO PER CAPITA (kg ó litros por individuo)ColasNOROESTE</v>
      </c>
      <c r="B4564" s="12" t="s">
        <v>120</v>
      </c>
      <c r="C4564" s="12" t="s">
        <v>158</v>
      </c>
      <c r="D4564" s="12" t="s">
        <v>8</v>
      </c>
      <c r="E4564" s="12">
        <v>7.080825710321319</v>
      </c>
      <c r="F4564" s="12">
        <v>4.0067786394697364</v>
      </c>
      <c r="G4564" s="12">
        <v>3.6180181223608003</v>
      </c>
      <c r="H4564" s="12">
        <v>3.311989002597767</v>
      </c>
      <c r="I4564" s="12">
        <v>0</v>
      </c>
      <c r="J4564" s="12">
        <v>0</v>
      </c>
      <c r="K4564" s="12">
        <v>0</v>
      </c>
      <c r="L4564" s="12">
        <v>0</v>
      </c>
      <c r="M4564" s="12">
        <v>0</v>
      </c>
    </row>
    <row r="4565" spans="1:13" x14ac:dyDescent="0.35">
      <c r="A4565" s="12" t="str">
        <f t="shared" si="71"/>
        <v>CONSUMO PER CAPITA (kg ó litros por individuo)Colas&lt;2MIL</v>
      </c>
      <c r="B4565" s="12" t="s">
        <v>120</v>
      </c>
      <c r="C4565" s="12" t="s">
        <v>158</v>
      </c>
      <c r="D4565" s="12" t="s">
        <v>9</v>
      </c>
      <c r="E4565" s="12">
        <v>9.3247015693770603</v>
      </c>
      <c r="F4565" s="12">
        <v>6.3232647482237274</v>
      </c>
      <c r="G4565" s="12">
        <v>6.2657405396007109</v>
      </c>
      <c r="H4565" s="12">
        <v>5.4094427047083826</v>
      </c>
      <c r="I4565" s="12">
        <v>0</v>
      </c>
      <c r="J4565" s="12">
        <v>0</v>
      </c>
      <c r="K4565" s="12">
        <v>0</v>
      </c>
      <c r="L4565" s="12">
        <v>0</v>
      </c>
      <c r="M4565" s="12">
        <v>0</v>
      </c>
    </row>
    <row r="4566" spans="1:13" x14ac:dyDescent="0.35">
      <c r="A4566" s="12" t="str">
        <f t="shared" si="71"/>
        <v>CONSUMO PER CAPITA (kg ó litros por individuo)Colas2-5MIL</v>
      </c>
      <c r="B4566" s="12" t="s">
        <v>120</v>
      </c>
      <c r="C4566" s="12" t="s">
        <v>158</v>
      </c>
      <c r="D4566" s="12" t="s">
        <v>10</v>
      </c>
      <c r="E4566" s="12">
        <v>7.7963102807147227</v>
      </c>
      <c r="F4566" s="12">
        <v>5.4497180791778685</v>
      </c>
      <c r="G4566" s="12">
        <v>4.6068340816974418</v>
      </c>
      <c r="H4566" s="12">
        <v>4.6323499605411262</v>
      </c>
      <c r="I4566" s="12">
        <v>0</v>
      </c>
      <c r="J4566" s="12">
        <v>0</v>
      </c>
      <c r="K4566" s="12">
        <v>0</v>
      </c>
      <c r="L4566" s="12">
        <v>0</v>
      </c>
      <c r="M4566" s="12">
        <v>0</v>
      </c>
    </row>
    <row r="4567" spans="1:13" x14ac:dyDescent="0.35">
      <c r="A4567" s="12" t="str">
        <f t="shared" si="71"/>
        <v>CONSUMO PER CAPITA (kg ó litros por individuo)Colas5-10MIL</v>
      </c>
      <c r="B4567" s="12" t="s">
        <v>120</v>
      </c>
      <c r="C4567" s="12" t="s">
        <v>158</v>
      </c>
      <c r="D4567" s="12" t="s">
        <v>11</v>
      </c>
      <c r="E4567" s="12">
        <v>9.2458707973472958</v>
      </c>
      <c r="F4567" s="12">
        <v>5.0779067712854911</v>
      </c>
      <c r="G4567" s="12">
        <v>5.8023411849425086</v>
      </c>
      <c r="H4567" s="12">
        <v>5.2892461139087779</v>
      </c>
      <c r="I4567" s="12">
        <v>0</v>
      </c>
      <c r="J4567" s="12">
        <v>0</v>
      </c>
      <c r="K4567" s="12">
        <v>0</v>
      </c>
      <c r="L4567" s="12">
        <v>0</v>
      </c>
      <c r="M4567" s="12">
        <v>0</v>
      </c>
    </row>
    <row r="4568" spans="1:13" x14ac:dyDescent="0.35">
      <c r="A4568" s="12" t="str">
        <f t="shared" si="71"/>
        <v>CONSUMO PER CAPITA (kg ó litros por individuo)Colas10-30MIL</v>
      </c>
      <c r="B4568" s="12" t="s">
        <v>120</v>
      </c>
      <c r="C4568" s="12" t="s">
        <v>158</v>
      </c>
      <c r="D4568" s="12" t="s">
        <v>12</v>
      </c>
      <c r="E4568" s="12">
        <v>8.9607800631754486</v>
      </c>
      <c r="F4568" s="12">
        <v>5.767347384001094</v>
      </c>
      <c r="G4568" s="12">
        <v>5.9801888307023114</v>
      </c>
      <c r="H4568" s="12">
        <v>4.639104201156262</v>
      </c>
      <c r="I4568" s="12">
        <v>0</v>
      </c>
      <c r="J4568" s="12">
        <v>0</v>
      </c>
      <c r="K4568" s="12">
        <v>0</v>
      </c>
      <c r="L4568" s="12">
        <v>0</v>
      </c>
      <c r="M4568" s="12">
        <v>0</v>
      </c>
    </row>
    <row r="4569" spans="1:13" x14ac:dyDescent="0.35">
      <c r="A4569" s="12" t="str">
        <f t="shared" si="71"/>
        <v>CONSUMO PER CAPITA (kg ó litros por individuo)Colas30-100MIL</v>
      </c>
      <c r="B4569" s="12" t="s">
        <v>120</v>
      </c>
      <c r="C4569" s="12" t="s">
        <v>158</v>
      </c>
      <c r="D4569" s="12" t="s">
        <v>13</v>
      </c>
      <c r="E4569" s="12">
        <v>8.7875143294094649</v>
      </c>
      <c r="F4569" s="12">
        <v>5.8496748444122026</v>
      </c>
      <c r="G4569" s="12">
        <v>6.2250926632486054</v>
      </c>
      <c r="H4569" s="12">
        <v>5.9218735900387491</v>
      </c>
      <c r="I4569" s="12">
        <v>0</v>
      </c>
      <c r="J4569" s="12">
        <v>0</v>
      </c>
      <c r="K4569" s="12">
        <v>0</v>
      </c>
      <c r="L4569" s="12">
        <v>0</v>
      </c>
      <c r="M4569" s="12">
        <v>0</v>
      </c>
    </row>
    <row r="4570" spans="1:13" x14ac:dyDescent="0.35">
      <c r="A4570" s="12" t="str">
        <f t="shared" si="71"/>
        <v>CONSUMO PER CAPITA (kg ó litros por individuo)Colas100-200MIL</v>
      </c>
      <c r="B4570" s="12" t="s">
        <v>120</v>
      </c>
      <c r="C4570" s="12" t="s">
        <v>158</v>
      </c>
      <c r="D4570" s="12" t="s">
        <v>14</v>
      </c>
      <c r="E4570" s="12">
        <v>8.7827875163397611</v>
      </c>
      <c r="F4570" s="12">
        <v>5.7256418501752666</v>
      </c>
      <c r="G4570" s="12">
        <v>5.651099903607224</v>
      </c>
      <c r="H4570" s="12">
        <v>4.92465745945122</v>
      </c>
      <c r="I4570" s="12">
        <v>0</v>
      </c>
      <c r="J4570" s="12">
        <v>0</v>
      </c>
      <c r="K4570" s="12">
        <v>0</v>
      </c>
      <c r="L4570" s="12">
        <v>0</v>
      </c>
      <c r="M4570" s="12">
        <v>0</v>
      </c>
    </row>
    <row r="4571" spans="1:13" x14ac:dyDescent="0.35">
      <c r="A4571" s="12" t="str">
        <f t="shared" si="71"/>
        <v>CONSUMO PER CAPITA (kg ó litros por individuo)Colas200-500MIL</v>
      </c>
      <c r="B4571" s="12" t="s">
        <v>120</v>
      </c>
      <c r="C4571" s="12" t="s">
        <v>158</v>
      </c>
      <c r="D4571" s="12" t="s">
        <v>15</v>
      </c>
      <c r="E4571" s="12">
        <v>8.6884830271609257</v>
      </c>
      <c r="F4571" s="12">
        <v>5.1739703780561994</v>
      </c>
      <c r="G4571" s="12">
        <v>5.600319792932563</v>
      </c>
      <c r="H4571" s="12">
        <v>5.0205102014521898</v>
      </c>
      <c r="I4571" s="12">
        <v>0</v>
      </c>
      <c r="J4571" s="12">
        <v>0</v>
      </c>
      <c r="K4571" s="12">
        <v>0</v>
      </c>
      <c r="L4571" s="12">
        <v>0</v>
      </c>
      <c r="M4571" s="12">
        <v>0</v>
      </c>
    </row>
    <row r="4572" spans="1:13" x14ac:dyDescent="0.35">
      <c r="A4572" s="12" t="str">
        <f t="shared" si="71"/>
        <v>CONSUMO PER CAPITA (kg ó litros por individuo)Colas&gt;500MIL</v>
      </c>
      <c r="B4572" s="12" t="s">
        <v>120</v>
      </c>
      <c r="C4572" s="12" t="s">
        <v>158</v>
      </c>
      <c r="D4572" s="12" t="s">
        <v>16</v>
      </c>
      <c r="E4572" s="12">
        <v>10.346374847023503</v>
      </c>
      <c r="F4572" s="12">
        <v>7.3493591899330362</v>
      </c>
      <c r="G4572" s="12">
        <v>7.731319905063379</v>
      </c>
      <c r="H4572" s="12">
        <v>7.1995906934395624</v>
      </c>
      <c r="I4572" s="12">
        <v>0</v>
      </c>
      <c r="J4572" s="12">
        <v>0</v>
      </c>
      <c r="K4572" s="12">
        <v>0</v>
      </c>
      <c r="L4572" s="12">
        <v>0</v>
      </c>
      <c r="M4572" s="12">
        <v>0</v>
      </c>
    </row>
    <row r="4573" spans="1:13" x14ac:dyDescent="0.35">
      <c r="A4573" s="12" t="str">
        <f t="shared" si="71"/>
        <v>CONSUMO PER CAPITA (kg ó litros por individuo)ColasDE 15 A 19 AÑOS</v>
      </c>
      <c r="B4573" s="12" t="s">
        <v>120</v>
      </c>
      <c r="C4573" s="12" t="s">
        <v>158</v>
      </c>
      <c r="D4573" s="12" t="s">
        <v>39</v>
      </c>
      <c r="E4573" s="12">
        <v>5.7149605764833202</v>
      </c>
      <c r="F4573" s="12">
        <v>2.6402156635237231</v>
      </c>
      <c r="G4573" s="12">
        <v>3.1840155429672277</v>
      </c>
      <c r="H4573" s="12">
        <v>3.4852808238628619</v>
      </c>
      <c r="I4573" s="12">
        <v>0</v>
      </c>
      <c r="J4573" s="12">
        <v>0</v>
      </c>
      <c r="K4573" s="12">
        <v>0</v>
      </c>
      <c r="L4573" s="12">
        <v>0</v>
      </c>
      <c r="M4573" s="12">
        <v>0</v>
      </c>
    </row>
    <row r="4574" spans="1:13" x14ac:dyDescent="0.35">
      <c r="A4574" s="12" t="str">
        <f t="shared" si="71"/>
        <v>CONSUMO PER CAPITA (kg ó litros por individuo)ColasDE 20 A 24 AÑOS</v>
      </c>
      <c r="B4574" s="12" t="s">
        <v>120</v>
      </c>
      <c r="C4574" s="12" t="s">
        <v>158</v>
      </c>
      <c r="D4574" s="12" t="s">
        <v>40</v>
      </c>
      <c r="E4574" s="12">
        <v>7.3711256557546685</v>
      </c>
      <c r="F4574" s="12">
        <v>5.9814917225419197</v>
      </c>
      <c r="G4574" s="12">
        <v>4.2158333968487165</v>
      </c>
      <c r="H4574" s="12">
        <v>3.0187663394219371</v>
      </c>
      <c r="I4574" s="12">
        <v>0</v>
      </c>
      <c r="J4574" s="12">
        <v>0</v>
      </c>
      <c r="K4574" s="12">
        <v>0</v>
      </c>
      <c r="L4574" s="12">
        <v>0</v>
      </c>
      <c r="M4574" s="12">
        <v>0</v>
      </c>
    </row>
    <row r="4575" spans="1:13" x14ac:dyDescent="0.35">
      <c r="A4575" s="12" t="str">
        <f t="shared" si="71"/>
        <v>CONSUMO PER CAPITA (kg ó litros por individuo)ColasDE 25 A 34 AÑOS</v>
      </c>
      <c r="B4575" s="12" t="s">
        <v>120</v>
      </c>
      <c r="C4575" s="12" t="s">
        <v>158</v>
      </c>
      <c r="D4575" s="12" t="s">
        <v>41</v>
      </c>
      <c r="E4575" s="12">
        <v>8.775826718796381</v>
      </c>
      <c r="F4575" s="12">
        <v>5.7048476709462177</v>
      </c>
      <c r="G4575" s="12">
        <v>5.6728412895936877</v>
      </c>
      <c r="H4575" s="12">
        <v>4.3295576277352179</v>
      </c>
      <c r="I4575" s="12">
        <v>0</v>
      </c>
      <c r="J4575" s="12">
        <v>0</v>
      </c>
      <c r="K4575" s="12">
        <v>0</v>
      </c>
      <c r="L4575" s="12">
        <v>0</v>
      </c>
      <c r="M4575" s="12">
        <v>0</v>
      </c>
    </row>
    <row r="4576" spans="1:13" x14ac:dyDescent="0.35">
      <c r="A4576" s="12" t="str">
        <f t="shared" si="71"/>
        <v>CONSUMO PER CAPITA (kg ó litros por individuo)ColasDE 35 A 49 AÑOS</v>
      </c>
      <c r="B4576" s="12" t="s">
        <v>120</v>
      </c>
      <c r="C4576" s="12" t="s">
        <v>158</v>
      </c>
      <c r="D4576" s="12" t="s">
        <v>42</v>
      </c>
      <c r="E4576" s="12">
        <v>10.823171564389156</v>
      </c>
      <c r="F4576" s="12">
        <v>6.9245033100802109</v>
      </c>
      <c r="G4576" s="12">
        <v>7.0311057586475139</v>
      </c>
      <c r="H4576" s="12">
        <v>6.4092404266884691</v>
      </c>
      <c r="I4576" s="12">
        <v>0</v>
      </c>
      <c r="J4576" s="12">
        <v>0</v>
      </c>
      <c r="K4576" s="12">
        <v>0</v>
      </c>
      <c r="L4576" s="12">
        <v>0</v>
      </c>
      <c r="M4576" s="12">
        <v>0</v>
      </c>
    </row>
    <row r="4577" spans="1:13" x14ac:dyDescent="0.35">
      <c r="A4577" s="12" t="str">
        <f t="shared" si="71"/>
        <v>CONSUMO PER CAPITA (kg ó litros por individuo)ColasDE 50 A 59 AÑOS</v>
      </c>
      <c r="B4577" s="12" t="s">
        <v>120</v>
      </c>
      <c r="C4577" s="12" t="s">
        <v>158</v>
      </c>
      <c r="D4577" s="12" t="s">
        <v>43</v>
      </c>
      <c r="E4577" s="12">
        <v>11.21414602629237</v>
      </c>
      <c r="F4577" s="12">
        <v>7.4211845031682646</v>
      </c>
      <c r="G4577" s="12">
        <v>8.4977667645058332</v>
      </c>
      <c r="H4577" s="12">
        <v>6.7457879045527172</v>
      </c>
      <c r="I4577" s="12">
        <v>0</v>
      </c>
      <c r="J4577" s="12">
        <v>0</v>
      </c>
      <c r="K4577" s="12">
        <v>0</v>
      </c>
      <c r="L4577" s="12">
        <v>0</v>
      </c>
      <c r="M4577" s="12">
        <v>0</v>
      </c>
    </row>
    <row r="4578" spans="1:13" x14ac:dyDescent="0.35">
      <c r="A4578" s="12" t="str">
        <f t="shared" si="71"/>
        <v>CONSUMO PER CAPITA (kg ó litros por individuo)ColasDE 60 A 75 AÑOS</v>
      </c>
      <c r="B4578" s="12" t="s">
        <v>120</v>
      </c>
      <c r="C4578" s="12" t="s">
        <v>158</v>
      </c>
      <c r="D4578" s="12" t="s">
        <v>44</v>
      </c>
      <c r="E4578" s="12">
        <v>6.3999087427804806</v>
      </c>
      <c r="F4578" s="12">
        <v>4.3890887225227297</v>
      </c>
      <c r="G4578" s="12">
        <v>4.7151758189878246</v>
      </c>
      <c r="H4578" s="12">
        <v>5.3654403563297155</v>
      </c>
      <c r="I4578" s="12">
        <v>0</v>
      </c>
      <c r="J4578" s="12">
        <v>0</v>
      </c>
      <c r="K4578" s="12">
        <v>0</v>
      </c>
      <c r="L4578" s="12">
        <v>0</v>
      </c>
      <c r="M4578" s="12">
        <v>0</v>
      </c>
    </row>
    <row r="4579" spans="1:13" x14ac:dyDescent="0.35">
      <c r="A4579" s="12" t="str">
        <f t="shared" si="71"/>
        <v>CONSUMO PER CAPITA (kg ó litros por individuo)ColasALTA Y MEDIA ALTA</v>
      </c>
      <c r="B4579" s="12" t="s">
        <v>120</v>
      </c>
      <c r="C4579" s="12" t="s">
        <v>158</v>
      </c>
      <c r="D4579" s="12" t="s">
        <v>17</v>
      </c>
      <c r="E4579" s="12">
        <v>9.0492592891317862</v>
      </c>
      <c r="F4579" s="12">
        <v>5.8636951183412886</v>
      </c>
      <c r="G4579" s="12">
        <v>6.7146243623020307</v>
      </c>
      <c r="H4579" s="12">
        <v>5.9052015015698718</v>
      </c>
      <c r="I4579" s="12">
        <v>0</v>
      </c>
      <c r="J4579" s="12">
        <v>0</v>
      </c>
      <c r="K4579" s="12">
        <v>0</v>
      </c>
      <c r="L4579" s="12">
        <v>0</v>
      </c>
      <c r="M4579" s="12">
        <v>0</v>
      </c>
    </row>
    <row r="4580" spans="1:13" x14ac:dyDescent="0.35">
      <c r="A4580" s="12" t="str">
        <f t="shared" si="71"/>
        <v>CONSUMO PER CAPITA (kg ó litros por individuo)ColasMEDIA</v>
      </c>
      <c r="B4580" s="12" t="s">
        <v>120</v>
      </c>
      <c r="C4580" s="12" t="s">
        <v>158</v>
      </c>
      <c r="D4580" s="12" t="s">
        <v>18</v>
      </c>
      <c r="E4580" s="12">
        <v>9.3194403344986121</v>
      </c>
      <c r="F4580" s="12">
        <v>5.7600665202290591</v>
      </c>
      <c r="G4580" s="12">
        <v>6.0552733193442787</v>
      </c>
      <c r="H4580" s="12">
        <v>5.472000690966456</v>
      </c>
      <c r="I4580" s="12">
        <v>0</v>
      </c>
      <c r="J4580" s="12">
        <v>0</v>
      </c>
      <c r="K4580" s="12">
        <v>0</v>
      </c>
      <c r="L4580" s="12">
        <v>0</v>
      </c>
      <c r="M4580" s="12">
        <v>0</v>
      </c>
    </row>
    <row r="4581" spans="1:13" x14ac:dyDescent="0.35">
      <c r="A4581" s="12" t="str">
        <f t="shared" si="71"/>
        <v>CONSUMO PER CAPITA (kg ó litros por individuo)ColasMEDIA BAJA</v>
      </c>
      <c r="B4581" s="12" t="s">
        <v>120</v>
      </c>
      <c r="C4581" s="12" t="s">
        <v>158</v>
      </c>
      <c r="D4581" s="12" t="s">
        <v>19</v>
      </c>
      <c r="E4581" s="12">
        <v>8.4950529642134676</v>
      </c>
      <c r="F4581" s="12">
        <v>5.6787966331688429</v>
      </c>
      <c r="G4581" s="12">
        <v>5.7258535018324856</v>
      </c>
      <c r="H4581" s="12">
        <v>5.3938624061987577</v>
      </c>
      <c r="I4581" s="12">
        <v>0</v>
      </c>
      <c r="J4581" s="12">
        <v>0</v>
      </c>
      <c r="K4581" s="12">
        <v>0</v>
      </c>
      <c r="L4581" s="12">
        <v>0</v>
      </c>
      <c r="M4581" s="12">
        <v>0</v>
      </c>
    </row>
    <row r="4582" spans="1:13" x14ac:dyDescent="0.35">
      <c r="A4582" s="12" t="str">
        <f t="shared" si="71"/>
        <v>CONSUMO PER CAPITA (kg ó litros por individuo)ColasBAJA</v>
      </c>
      <c r="B4582" s="12" t="s">
        <v>120</v>
      </c>
      <c r="C4582" s="12" t="s">
        <v>158</v>
      </c>
      <c r="D4582" s="12" t="s">
        <v>20</v>
      </c>
      <c r="E4582" s="12">
        <v>9.49154024399731</v>
      </c>
      <c r="F4582" s="12">
        <v>6.6613679393244745</v>
      </c>
      <c r="G4582" s="12">
        <v>6.3103895631315776</v>
      </c>
      <c r="H4582" s="12">
        <v>5.3434082672467689</v>
      </c>
      <c r="I4582" s="12">
        <v>0</v>
      </c>
      <c r="J4582" s="12">
        <v>0</v>
      </c>
      <c r="K4582" s="12">
        <v>0</v>
      </c>
      <c r="L4582" s="12">
        <v>0</v>
      </c>
      <c r="M4582" s="12">
        <v>0</v>
      </c>
    </row>
    <row r="4583" spans="1:13" x14ac:dyDescent="0.35">
      <c r="A4583" s="12" t="str">
        <f t="shared" si="71"/>
        <v>CONSUMO PER CAPITA (kg ó litros por individuo)ColasHOMBRE</v>
      </c>
      <c r="B4583" s="12" t="s">
        <v>120</v>
      </c>
      <c r="C4583" s="12" t="s">
        <v>158</v>
      </c>
      <c r="D4583" s="12" t="s">
        <v>21</v>
      </c>
      <c r="E4583" s="12">
        <v>8.3889347172831403</v>
      </c>
      <c r="F4583" s="12">
        <v>5.5958583243793703</v>
      </c>
      <c r="G4583" s="12">
        <v>6.0734398691294942</v>
      </c>
      <c r="H4583" s="12">
        <v>5.8580671395488029</v>
      </c>
      <c r="I4583" s="12">
        <v>0</v>
      </c>
      <c r="J4583" s="12">
        <v>0</v>
      </c>
      <c r="K4583" s="12">
        <v>0</v>
      </c>
      <c r="L4583" s="12">
        <v>0</v>
      </c>
      <c r="M4583" s="12">
        <v>0</v>
      </c>
    </row>
    <row r="4584" spans="1:13" x14ac:dyDescent="0.35">
      <c r="A4584" s="12" t="str">
        <f t="shared" si="71"/>
        <v>CONSUMO PER CAPITA (kg ó litros por individuo)ColasMUJER</v>
      </c>
      <c r="B4584" s="12" t="s">
        <v>120</v>
      </c>
      <c r="C4584" s="12" t="s">
        <v>158</v>
      </c>
      <c r="D4584" s="12" t="s">
        <v>22</v>
      </c>
      <c r="E4584" s="12">
        <v>9.7544164794102155</v>
      </c>
      <c r="F4584" s="12">
        <v>6.2662201848893506</v>
      </c>
      <c r="G4584" s="12">
        <v>6.2442121154655217</v>
      </c>
      <c r="H4584" s="12">
        <v>5.1855858014586227</v>
      </c>
      <c r="I4584" s="12">
        <v>0</v>
      </c>
      <c r="J4584" s="12">
        <v>0</v>
      </c>
      <c r="K4584" s="12">
        <v>0</v>
      </c>
      <c r="L4584" s="12">
        <v>0</v>
      </c>
      <c r="M4584" s="12">
        <v>0</v>
      </c>
    </row>
    <row r="4585" spans="1:13" x14ac:dyDescent="0.35">
      <c r="A4585" s="12" t="str">
        <f t="shared" si="71"/>
        <v>CONSUMO PER CAPITA (kg ó litros por individuo)Cola RegularT.ESPAÑA</v>
      </c>
      <c r="B4585" s="12" t="s">
        <v>120</v>
      </c>
      <c r="C4585" s="12" t="s">
        <v>159</v>
      </c>
      <c r="D4585" s="12" t="s">
        <v>36</v>
      </c>
      <c r="E4585" s="12">
        <v>4.4606000311555682</v>
      </c>
      <c r="F4585" s="12">
        <v>2.9948797860778797</v>
      </c>
      <c r="G4585" s="12">
        <v>3.0652960735919108</v>
      </c>
      <c r="H4585" s="12">
        <v>2.52057265705885</v>
      </c>
      <c r="I4585" s="12">
        <v>0</v>
      </c>
      <c r="J4585" s="12">
        <v>0</v>
      </c>
      <c r="K4585" s="12">
        <v>0</v>
      </c>
      <c r="L4585" s="12">
        <v>0</v>
      </c>
      <c r="M4585" s="12">
        <v>0</v>
      </c>
    </row>
    <row r="4586" spans="1:13" x14ac:dyDescent="0.35">
      <c r="A4586" s="12" t="str">
        <f t="shared" si="71"/>
        <v>CONSUMO PER CAPITA (kg ó litros por individuo)Cola RegularBCN AM</v>
      </c>
      <c r="B4586" s="12" t="s">
        <v>120</v>
      </c>
      <c r="C4586" s="12" t="s">
        <v>159</v>
      </c>
      <c r="D4586" s="12" t="s">
        <v>1</v>
      </c>
      <c r="E4586" s="12">
        <v>3.5817286902857943</v>
      </c>
      <c r="F4586" s="12">
        <v>2.4433117583813946</v>
      </c>
      <c r="G4586" s="12">
        <v>2.6170980833172819</v>
      </c>
      <c r="H4586" s="12">
        <v>1.7233340071997851</v>
      </c>
      <c r="I4586" s="12">
        <v>0</v>
      </c>
      <c r="J4586" s="12">
        <v>0</v>
      </c>
      <c r="K4586" s="12">
        <v>0</v>
      </c>
      <c r="L4586" s="12">
        <v>0</v>
      </c>
      <c r="M4586" s="12">
        <v>0</v>
      </c>
    </row>
    <row r="4587" spans="1:13" x14ac:dyDescent="0.35">
      <c r="A4587" s="12" t="str">
        <f t="shared" si="71"/>
        <v>CONSUMO PER CAPITA (kg ó litros por individuo)Cola RegularREST.CAT ARAGON</v>
      </c>
      <c r="B4587" s="12" t="s">
        <v>120</v>
      </c>
      <c r="C4587" s="12" t="s">
        <v>159</v>
      </c>
      <c r="D4587" s="12" t="s">
        <v>2</v>
      </c>
      <c r="E4587" s="12">
        <v>3.6295334068308529</v>
      </c>
      <c r="F4587" s="12">
        <v>2.4681757464407799</v>
      </c>
      <c r="G4587" s="12">
        <v>2.7066984331273316</v>
      </c>
      <c r="H4587" s="12">
        <v>2.4749544220155935</v>
      </c>
      <c r="I4587" s="12">
        <v>0</v>
      </c>
      <c r="J4587" s="12">
        <v>0</v>
      </c>
      <c r="K4587" s="12">
        <v>0</v>
      </c>
      <c r="L4587" s="12">
        <v>0</v>
      </c>
      <c r="M4587" s="12">
        <v>0</v>
      </c>
    </row>
    <row r="4588" spans="1:13" x14ac:dyDescent="0.35">
      <c r="A4588" s="12" t="str">
        <f t="shared" si="71"/>
        <v>CONSUMO PER CAPITA (kg ó litros por individuo)Cola RegularLEVANTE</v>
      </c>
      <c r="B4588" s="12" t="s">
        <v>120</v>
      </c>
      <c r="C4588" s="12" t="s">
        <v>159</v>
      </c>
      <c r="D4588" s="12" t="s">
        <v>3</v>
      </c>
      <c r="E4588" s="12">
        <v>4.5932214261687587</v>
      </c>
      <c r="F4588" s="12">
        <v>2.909808909139517</v>
      </c>
      <c r="G4588" s="12">
        <v>3.4020831026587017</v>
      </c>
      <c r="H4588" s="12">
        <v>2.6989306963023894</v>
      </c>
      <c r="I4588" s="12">
        <v>0</v>
      </c>
      <c r="J4588" s="12">
        <v>0</v>
      </c>
      <c r="K4588" s="12">
        <v>0</v>
      </c>
      <c r="L4588" s="12">
        <v>0</v>
      </c>
      <c r="M4588" s="12">
        <v>0</v>
      </c>
    </row>
    <row r="4589" spans="1:13" x14ac:dyDescent="0.35">
      <c r="A4589" s="12" t="str">
        <f t="shared" si="71"/>
        <v>CONSUMO PER CAPITA (kg ó litros por individuo)Cola RegularANDALUCIA</v>
      </c>
      <c r="B4589" s="12" t="s">
        <v>120</v>
      </c>
      <c r="C4589" s="12" t="s">
        <v>159</v>
      </c>
      <c r="D4589" s="12" t="s">
        <v>4</v>
      </c>
      <c r="E4589" s="12">
        <v>5.1461970594505937</v>
      </c>
      <c r="F4589" s="12">
        <v>3.304631273509556</v>
      </c>
      <c r="G4589" s="12">
        <v>3.0619325965759221</v>
      </c>
      <c r="H4589" s="12">
        <v>2.6627085537515098</v>
      </c>
      <c r="I4589" s="12">
        <v>0</v>
      </c>
      <c r="J4589" s="12">
        <v>0</v>
      </c>
      <c r="K4589" s="12">
        <v>0</v>
      </c>
      <c r="L4589" s="12">
        <v>0</v>
      </c>
      <c r="M4589" s="12">
        <v>0</v>
      </c>
    </row>
    <row r="4590" spans="1:13" x14ac:dyDescent="0.35">
      <c r="A4590" s="12" t="str">
        <f t="shared" si="71"/>
        <v>CONSUMO PER CAPITA (kg ó litros por individuo)Cola RegularMDD AM</v>
      </c>
      <c r="B4590" s="12" t="s">
        <v>120</v>
      </c>
      <c r="C4590" s="12" t="s">
        <v>159</v>
      </c>
      <c r="D4590" s="12" t="s">
        <v>5</v>
      </c>
      <c r="E4590" s="12">
        <v>4.6396050463704679</v>
      </c>
      <c r="F4590" s="12">
        <v>2.891669184882216</v>
      </c>
      <c r="G4590" s="12">
        <v>3.6195991736089499</v>
      </c>
      <c r="H4590" s="12">
        <v>3.4392135584953203</v>
      </c>
      <c r="I4590" s="12">
        <v>0</v>
      </c>
      <c r="J4590" s="12">
        <v>0</v>
      </c>
      <c r="K4590" s="12">
        <v>0</v>
      </c>
      <c r="L4590" s="12">
        <v>0</v>
      </c>
      <c r="M4590" s="12">
        <v>0</v>
      </c>
    </row>
    <row r="4591" spans="1:13" x14ac:dyDescent="0.35">
      <c r="A4591" s="12" t="str">
        <f t="shared" si="71"/>
        <v>CONSUMO PER CAPITA (kg ó litros por individuo)Cola RegularRTO CENTRO</v>
      </c>
      <c r="B4591" s="12" t="s">
        <v>120</v>
      </c>
      <c r="C4591" s="12" t="s">
        <v>159</v>
      </c>
      <c r="D4591" s="12" t="s">
        <v>6</v>
      </c>
      <c r="E4591" s="12">
        <v>5.0577090361309684</v>
      </c>
      <c r="F4591" s="12">
        <v>4.5307136334598006</v>
      </c>
      <c r="G4591" s="12">
        <v>4.1367808227737868</v>
      </c>
      <c r="H4591" s="12">
        <v>2.5519354713529459</v>
      </c>
      <c r="I4591" s="12">
        <v>0</v>
      </c>
      <c r="J4591" s="12">
        <v>0</v>
      </c>
      <c r="K4591" s="12">
        <v>0</v>
      </c>
      <c r="L4591" s="12">
        <v>0</v>
      </c>
      <c r="M4591" s="12">
        <v>0</v>
      </c>
    </row>
    <row r="4592" spans="1:13" x14ac:dyDescent="0.35">
      <c r="A4592" s="12" t="str">
        <f t="shared" si="71"/>
        <v>CONSUMO PER CAPITA (kg ó litros por individuo)Cola RegularNORTE-CENTRO</v>
      </c>
      <c r="B4592" s="12" t="s">
        <v>120</v>
      </c>
      <c r="C4592" s="12" t="s">
        <v>159</v>
      </c>
      <c r="D4592" s="12" t="s">
        <v>7</v>
      </c>
      <c r="E4592" s="12">
        <v>4.3041744399144308</v>
      </c>
      <c r="F4592" s="12">
        <v>3.1275790482601971</v>
      </c>
      <c r="G4592" s="12">
        <v>2.797398265325417</v>
      </c>
      <c r="H4592" s="12">
        <v>2.2736501568585421</v>
      </c>
      <c r="I4592" s="12">
        <v>0</v>
      </c>
      <c r="J4592" s="12">
        <v>0</v>
      </c>
      <c r="K4592" s="12">
        <v>0</v>
      </c>
      <c r="L4592" s="12">
        <v>0</v>
      </c>
      <c r="M4592" s="12">
        <v>0</v>
      </c>
    </row>
    <row r="4593" spans="1:13" x14ac:dyDescent="0.35">
      <c r="A4593" s="12" t="str">
        <f t="shared" si="71"/>
        <v>CONSUMO PER CAPITA (kg ó litros por individuo)Cola RegularNOROESTE</v>
      </c>
      <c r="B4593" s="12" t="s">
        <v>120</v>
      </c>
      <c r="C4593" s="12" t="s">
        <v>159</v>
      </c>
      <c r="D4593" s="12" t="s">
        <v>8</v>
      </c>
      <c r="E4593" s="12">
        <v>4.0530777477065234</v>
      </c>
      <c r="F4593" s="12">
        <v>2.2042119602817887</v>
      </c>
      <c r="G4593" s="12">
        <v>1.8306096180599878</v>
      </c>
      <c r="H4593" s="12">
        <v>1.6361346820913882</v>
      </c>
      <c r="I4593" s="12">
        <v>0</v>
      </c>
      <c r="J4593" s="12">
        <v>0</v>
      </c>
      <c r="K4593" s="12">
        <v>0</v>
      </c>
      <c r="L4593" s="12">
        <v>0</v>
      </c>
      <c r="M4593" s="12">
        <v>0</v>
      </c>
    </row>
    <row r="4594" spans="1:13" x14ac:dyDescent="0.35">
      <c r="A4594" s="12" t="str">
        <f t="shared" si="71"/>
        <v>CONSUMO PER CAPITA (kg ó litros por individuo)Cola Regular&lt;2MIL</v>
      </c>
      <c r="B4594" s="12" t="s">
        <v>120</v>
      </c>
      <c r="C4594" s="12" t="s">
        <v>159</v>
      </c>
      <c r="D4594" s="12" t="s">
        <v>9</v>
      </c>
      <c r="E4594" s="12">
        <v>5.4436206378661449</v>
      </c>
      <c r="F4594" s="12">
        <v>3.8687076114661982</v>
      </c>
      <c r="G4594" s="12">
        <v>4.1523476671946726</v>
      </c>
      <c r="H4594" s="12">
        <v>3.4193568593949144</v>
      </c>
      <c r="I4594" s="12">
        <v>0</v>
      </c>
      <c r="J4594" s="12">
        <v>0</v>
      </c>
      <c r="K4594" s="12">
        <v>0</v>
      </c>
      <c r="L4594" s="12">
        <v>0</v>
      </c>
      <c r="M4594" s="12">
        <v>0</v>
      </c>
    </row>
    <row r="4595" spans="1:13" x14ac:dyDescent="0.35">
      <c r="A4595" s="12" t="str">
        <f t="shared" si="71"/>
        <v>CONSUMO PER CAPITA (kg ó litros por individuo)Cola Regular2-5MIL</v>
      </c>
      <c r="B4595" s="12" t="s">
        <v>120</v>
      </c>
      <c r="C4595" s="12" t="s">
        <v>159</v>
      </c>
      <c r="D4595" s="12" t="s">
        <v>10</v>
      </c>
      <c r="E4595" s="12">
        <v>4.155688581465701</v>
      </c>
      <c r="F4595" s="12">
        <v>2.7700237569035582</v>
      </c>
      <c r="G4595" s="12">
        <v>2.6006281513227667</v>
      </c>
      <c r="H4595" s="12">
        <v>2.8094257123303201</v>
      </c>
      <c r="I4595" s="12">
        <v>0</v>
      </c>
      <c r="J4595" s="12">
        <v>0</v>
      </c>
      <c r="K4595" s="12">
        <v>0</v>
      </c>
      <c r="L4595" s="12">
        <v>0</v>
      </c>
      <c r="M4595" s="12">
        <v>0</v>
      </c>
    </row>
    <row r="4596" spans="1:13" x14ac:dyDescent="0.35">
      <c r="A4596" s="12" t="str">
        <f t="shared" si="71"/>
        <v>CONSUMO PER CAPITA (kg ó litros por individuo)Cola Regular5-10MIL</v>
      </c>
      <c r="B4596" s="12" t="s">
        <v>120</v>
      </c>
      <c r="C4596" s="12" t="s">
        <v>159</v>
      </c>
      <c r="D4596" s="12" t="s">
        <v>11</v>
      </c>
      <c r="E4596" s="12">
        <v>5.1011642398576633</v>
      </c>
      <c r="F4596" s="12">
        <v>3.1420662164990723</v>
      </c>
      <c r="G4596" s="12">
        <v>3.0502759012034995</v>
      </c>
      <c r="H4596" s="12">
        <v>2.6976862662339491</v>
      </c>
      <c r="I4596" s="12">
        <v>0</v>
      </c>
      <c r="J4596" s="12">
        <v>0</v>
      </c>
      <c r="K4596" s="12">
        <v>0</v>
      </c>
      <c r="L4596" s="12">
        <v>0</v>
      </c>
      <c r="M4596" s="12">
        <v>0</v>
      </c>
    </row>
    <row r="4597" spans="1:13" x14ac:dyDescent="0.35">
      <c r="A4597" s="12" t="str">
        <f t="shared" si="71"/>
        <v>CONSUMO PER CAPITA (kg ó litros por individuo)Cola Regular10-30MIL</v>
      </c>
      <c r="B4597" s="12" t="s">
        <v>120</v>
      </c>
      <c r="C4597" s="12" t="s">
        <v>159</v>
      </c>
      <c r="D4597" s="12" t="s">
        <v>12</v>
      </c>
      <c r="E4597" s="12">
        <v>4.5511062054450857</v>
      </c>
      <c r="F4597" s="12">
        <v>3.1529117227729784</v>
      </c>
      <c r="G4597" s="12">
        <v>3.032914381403633</v>
      </c>
      <c r="H4597" s="12">
        <v>1.9865696669407202</v>
      </c>
      <c r="I4597" s="12">
        <v>0</v>
      </c>
      <c r="J4597" s="12">
        <v>0</v>
      </c>
      <c r="K4597" s="12">
        <v>0</v>
      </c>
      <c r="L4597" s="12">
        <v>0</v>
      </c>
      <c r="M4597" s="12">
        <v>0</v>
      </c>
    </row>
    <row r="4598" spans="1:13" x14ac:dyDescent="0.35">
      <c r="A4598" s="12" t="str">
        <f t="shared" si="71"/>
        <v>CONSUMO PER CAPITA (kg ó litros por individuo)Cola Regular30-100MIL</v>
      </c>
      <c r="B4598" s="12" t="s">
        <v>120</v>
      </c>
      <c r="C4598" s="12" t="s">
        <v>159</v>
      </c>
      <c r="D4598" s="12" t="s">
        <v>13</v>
      </c>
      <c r="E4598" s="12">
        <v>3.9163560886441657</v>
      </c>
      <c r="F4598" s="12">
        <v>2.666144623609739</v>
      </c>
      <c r="G4598" s="12">
        <v>2.7816165844481913</v>
      </c>
      <c r="H4598" s="12">
        <v>2.5223346552463761</v>
      </c>
      <c r="I4598" s="12">
        <v>0</v>
      </c>
      <c r="J4598" s="12">
        <v>0</v>
      </c>
      <c r="K4598" s="12">
        <v>0</v>
      </c>
      <c r="L4598" s="12">
        <v>0</v>
      </c>
      <c r="M4598" s="12">
        <v>0</v>
      </c>
    </row>
    <row r="4599" spans="1:13" x14ac:dyDescent="0.35">
      <c r="A4599" s="12" t="str">
        <f t="shared" si="71"/>
        <v>CONSUMO PER CAPITA (kg ó litros por individuo)Cola Regular100-200MIL</v>
      </c>
      <c r="B4599" s="12" t="s">
        <v>120</v>
      </c>
      <c r="C4599" s="12" t="s">
        <v>159</v>
      </c>
      <c r="D4599" s="12" t="s">
        <v>14</v>
      </c>
      <c r="E4599" s="12">
        <v>4.1903518386200851</v>
      </c>
      <c r="F4599" s="12">
        <v>3.0612662437685265</v>
      </c>
      <c r="G4599" s="12">
        <v>2.8790727231225191</v>
      </c>
      <c r="H4599" s="12">
        <v>2.0814249045204529</v>
      </c>
      <c r="I4599" s="12">
        <v>0</v>
      </c>
      <c r="J4599" s="12">
        <v>0</v>
      </c>
      <c r="K4599" s="12">
        <v>0</v>
      </c>
      <c r="L4599" s="12">
        <v>0</v>
      </c>
      <c r="M4599" s="12">
        <v>0</v>
      </c>
    </row>
    <row r="4600" spans="1:13" x14ac:dyDescent="0.35">
      <c r="A4600" s="12" t="str">
        <f t="shared" si="71"/>
        <v>CONSUMO PER CAPITA (kg ó litros por individuo)Cola Regular200-500MIL</v>
      </c>
      <c r="B4600" s="12" t="s">
        <v>120</v>
      </c>
      <c r="C4600" s="12" t="s">
        <v>159</v>
      </c>
      <c r="D4600" s="12" t="s">
        <v>15</v>
      </c>
      <c r="E4600" s="12">
        <v>4.7908376832180508</v>
      </c>
      <c r="F4600" s="12">
        <v>2.6171012039603543</v>
      </c>
      <c r="G4600" s="12">
        <v>2.7820525522964368</v>
      </c>
      <c r="H4600" s="12">
        <v>2.2221264202256226</v>
      </c>
      <c r="I4600" s="12">
        <v>0</v>
      </c>
      <c r="J4600" s="12">
        <v>0</v>
      </c>
      <c r="K4600" s="12">
        <v>0</v>
      </c>
      <c r="L4600" s="12">
        <v>0</v>
      </c>
      <c r="M4600" s="12">
        <v>0</v>
      </c>
    </row>
    <row r="4601" spans="1:13" x14ac:dyDescent="0.35">
      <c r="A4601" s="12" t="str">
        <f t="shared" si="71"/>
        <v>CONSUMO PER CAPITA (kg ó litros por individuo)Cola Regular&gt;500MIL</v>
      </c>
      <c r="B4601" s="12" t="s">
        <v>120</v>
      </c>
      <c r="C4601" s="12" t="s">
        <v>159</v>
      </c>
      <c r="D4601" s="12" t="s">
        <v>16</v>
      </c>
      <c r="E4601" s="12">
        <v>4.4004582460686228</v>
      </c>
      <c r="F4601" s="12">
        <v>3.1650956724314501</v>
      </c>
      <c r="G4601" s="12">
        <v>3.5683278638251732</v>
      </c>
      <c r="H4601" s="12">
        <v>3.0541193183422273</v>
      </c>
      <c r="I4601" s="12">
        <v>0</v>
      </c>
      <c r="J4601" s="12">
        <v>0</v>
      </c>
      <c r="K4601" s="12">
        <v>0</v>
      </c>
      <c r="L4601" s="12">
        <v>0</v>
      </c>
      <c r="M4601" s="12">
        <v>0</v>
      </c>
    </row>
    <row r="4602" spans="1:13" x14ac:dyDescent="0.35">
      <c r="A4602" s="12" t="str">
        <f t="shared" si="71"/>
        <v>CONSUMO PER CAPITA (kg ó litros por individuo)Cola RegularDE 15 A 19 AÑOS</v>
      </c>
      <c r="B4602" s="12" t="s">
        <v>120</v>
      </c>
      <c r="C4602" s="12" t="s">
        <v>159</v>
      </c>
      <c r="D4602" s="12" t="s">
        <v>39</v>
      </c>
      <c r="E4602" s="12">
        <v>4.1913823596272239</v>
      </c>
      <c r="F4602" s="12">
        <v>2.1029665690647463</v>
      </c>
      <c r="G4602" s="12">
        <v>2.0634230039236887</v>
      </c>
      <c r="H4602" s="12">
        <v>2.5490277990113195</v>
      </c>
      <c r="I4602" s="12">
        <v>0</v>
      </c>
      <c r="J4602" s="12">
        <v>0</v>
      </c>
      <c r="K4602" s="12">
        <v>0</v>
      </c>
      <c r="L4602" s="12">
        <v>0</v>
      </c>
      <c r="M4602" s="12">
        <v>0</v>
      </c>
    </row>
    <row r="4603" spans="1:13" x14ac:dyDescent="0.35">
      <c r="A4603" s="12" t="str">
        <f t="shared" si="71"/>
        <v>CONSUMO PER CAPITA (kg ó litros por individuo)Cola RegularDE 20 A 24 AÑOS</v>
      </c>
      <c r="B4603" s="12" t="s">
        <v>120</v>
      </c>
      <c r="C4603" s="12" t="s">
        <v>159</v>
      </c>
      <c r="D4603" s="12" t="s">
        <v>40</v>
      </c>
      <c r="E4603" s="12">
        <v>4.7009060362779715</v>
      </c>
      <c r="F4603" s="12">
        <v>4.15607595762265</v>
      </c>
      <c r="G4603" s="12">
        <v>2.8334211523455588</v>
      </c>
      <c r="H4603" s="12">
        <v>1.5161804624974689</v>
      </c>
      <c r="I4603" s="12">
        <v>0</v>
      </c>
      <c r="J4603" s="12">
        <v>0</v>
      </c>
      <c r="K4603" s="12">
        <v>0</v>
      </c>
      <c r="L4603" s="12">
        <v>0</v>
      </c>
      <c r="M4603" s="12">
        <v>0</v>
      </c>
    </row>
    <row r="4604" spans="1:13" x14ac:dyDescent="0.35">
      <c r="A4604" s="12" t="str">
        <f t="shared" si="71"/>
        <v>CONSUMO PER CAPITA (kg ó litros por individuo)Cola RegularDE 25 A 34 AÑOS</v>
      </c>
      <c r="B4604" s="12" t="s">
        <v>120</v>
      </c>
      <c r="C4604" s="12" t="s">
        <v>159</v>
      </c>
      <c r="D4604" s="12" t="s">
        <v>41</v>
      </c>
      <c r="E4604" s="12">
        <v>5.0749133374688347</v>
      </c>
      <c r="F4604" s="12">
        <v>3.3216087117125044</v>
      </c>
      <c r="G4604" s="12">
        <v>2.8673111926759689</v>
      </c>
      <c r="H4604" s="12">
        <v>1.8619071326332828</v>
      </c>
      <c r="I4604" s="12">
        <v>0</v>
      </c>
      <c r="J4604" s="12">
        <v>0</v>
      </c>
      <c r="K4604" s="12">
        <v>0</v>
      </c>
      <c r="L4604" s="12">
        <v>0</v>
      </c>
      <c r="M4604" s="12">
        <v>0</v>
      </c>
    </row>
    <row r="4605" spans="1:13" x14ac:dyDescent="0.35">
      <c r="A4605" s="12" t="str">
        <f t="shared" si="71"/>
        <v>CONSUMO PER CAPITA (kg ó litros por individuo)Cola RegularDE 35 A 49 AÑOS</v>
      </c>
      <c r="B4605" s="12" t="s">
        <v>120</v>
      </c>
      <c r="C4605" s="12" t="s">
        <v>159</v>
      </c>
      <c r="D4605" s="12" t="s">
        <v>42</v>
      </c>
      <c r="E4605" s="12">
        <v>4.8521900101675701</v>
      </c>
      <c r="F4605" s="12">
        <v>3.213743651563477</v>
      </c>
      <c r="G4605" s="12">
        <v>3.304958689005252</v>
      </c>
      <c r="H4605" s="12">
        <v>2.7089958832696071</v>
      </c>
      <c r="I4605" s="12">
        <v>0</v>
      </c>
      <c r="J4605" s="12">
        <v>0</v>
      </c>
      <c r="K4605" s="12">
        <v>0</v>
      </c>
      <c r="L4605" s="12">
        <v>0</v>
      </c>
      <c r="M4605" s="12">
        <v>0</v>
      </c>
    </row>
    <row r="4606" spans="1:13" x14ac:dyDescent="0.35">
      <c r="A4606" s="12" t="str">
        <f t="shared" si="71"/>
        <v>CONSUMO PER CAPITA (kg ó litros por individuo)Cola RegularDE 50 A 59 AÑOS</v>
      </c>
      <c r="B4606" s="12" t="s">
        <v>120</v>
      </c>
      <c r="C4606" s="12" t="s">
        <v>159</v>
      </c>
      <c r="D4606" s="12" t="s">
        <v>43</v>
      </c>
      <c r="E4606" s="12">
        <v>5.2670077378843017</v>
      </c>
      <c r="F4606" s="12">
        <v>3.6667537504603622</v>
      </c>
      <c r="G4606" s="12">
        <v>4.3895078126298506</v>
      </c>
      <c r="H4606" s="12">
        <v>2.8674418053878474</v>
      </c>
      <c r="I4606" s="12">
        <v>0</v>
      </c>
      <c r="J4606" s="12">
        <v>0</v>
      </c>
      <c r="K4606" s="12">
        <v>0</v>
      </c>
      <c r="L4606" s="12">
        <v>0</v>
      </c>
      <c r="M4606" s="12">
        <v>0</v>
      </c>
    </row>
    <row r="4607" spans="1:13" x14ac:dyDescent="0.35">
      <c r="A4607" s="12" t="str">
        <f t="shared" si="71"/>
        <v>CONSUMO PER CAPITA (kg ó litros por individuo)Cola RegularDE 60 A 75 AÑOS</v>
      </c>
      <c r="B4607" s="12" t="s">
        <v>120</v>
      </c>
      <c r="C4607" s="12" t="s">
        <v>159</v>
      </c>
      <c r="D4607" s="12" t="s">
        <v>44</v>
      </c>
      <c r="E4607" s="12">
        <v>2.7931565686302049</v>
      </c>
      <c r="F4607" s="12">
        <v>1.8275922898106389</v>
      </c>
      <c r="G4607" s="12">
        <v>2.0835302894339987</v>
      </c>
      <c r="H4607" s="12">
        <v>2.6639179616419599</v>
      </c>
      <c r="I4607" s="12">
        <v>0</v>
      </c>
      <c r="J4607" s="12">
        <v>0</v>
      </c>
      <c r="K4607" s="12">
        <v>0</v>
      </c>
      <c r="L4607" s="12">
        <v>0</v>
      </c>
      <c r="M4607" s="12">
        <v>0</v>
      </c>
    </row>
    <row r="4608" spans="1:13" x14ac:dyDescent="0.35">
      <c r="A4608" s="12" t="str">
        <f t="shared" si="71"/>
        <v>CONSUMO PER CAPITA (kg ó litros por individuo)Cola RegularALTA Y MEDIA ALTA</v>
      </c>
      <c r="B4608" s="12" t="s">
        <v>120</v>
      </c>
      <c r="C4608" s="12" t="s">
        <v>159</v>
      </c>
      <c r="D4608" s="12" t="s">
        <v>17</v>
      </c>
      <c r="E4608" s="12">
        <v>3.8250466512880275</v>
      </c>
      <c r="F4608" s="12">
        <v>2.477442490659401</v>
      </c>
      <c r="G4608" s="12">
        <v>2.6075829442840064</v>
      </c>
      <c r="H4608" s="12">
        <v>2.1265941089551212</v>
      </c>
      <c r="I4608" s="12">
        <v>0</v>
      </c>
      <c r="J4608" s="12">
        <v>0</v>
      </c>
      <c r="K4608" s="12">
        <v>0</v>
      </c>
      <c r="L4608" s="12">
        <v>0</v>
      </c>
      <c r="M4608" s="12">
        <v>0</v>
      </c>
    </row>
    <row r="4609" spans="1:13" x14ac:dyDescent="0.35">
      <c r="A4609" s="12" t="str">
        <f t="shared" si="71"/>
        <v>CONSUMO PER CAPITA (kg ó litros por individuo)Cola RegularMEDIA</v>
      </c>
      <c r="B4609" s="12" t="s">
        <v>120</v>
      </c>
      <c r="C4609" s="12" t="s">
        <v>159</v>
      </c>
      <c r="D4609" s="12" t="s">
        <v>18</v>
      </c>
      <c r="E4609" s="12">
        <v>4.0843827418160021</v>
      </c>
      <c r="F4609" s="12">
        <v>2.5608339909365561</v>
      </c>
      <c r="G4609" s="12">
        <v>2.7289679229900323</v>
      </c>
      <c r="H4609" s="12">
        <v>2.3481541441431024</v>
      </c>
      <c r="I4609" s="12">
        <v>0</v>
      </c>
      <c r="J4609" s="12">
        <v>0</v>
      </c>
      <c r="K4609" s="12">
        <v>0</v>
      </c>
      <c r="L4609" s="12">
        <v>0</v>
      </c>
      <c r="M4609" s="12">
        <v>0</v>
      </c>
    </row>
    <row r="4610" spans="1:13" x14ac:dyDescent="0.35">
      <c r="A4610" s="12" t="str">
        <f t="shared" si="71"/>
        <v>CONSUMO PER CAPITA (kg ó litros por individuo)Cola RegularMEDIA BAJA</v>
      </c>
      <c r="B4610" s="12" t="s">
        <v>120</v>
      </c>
      <c r="C4610" s="12" t="s">
        <v>159</v>
      </c>
      <c r="D4610" s="12" t="s">
        <v>19</v>
      </c>
      <c r="E4610" s="12">
        <v>4.6625013530660997</v>
      </c>
      <c r="F4610" s="12">
        <v>3.1143385228844984</v>
      </c>
      <c r="G4610" s="12">
        <v>3.1189479891756848</v>
      </c>
      <c r="H4610" s="12">
        <v>2.2927173591616725</v>
      </c>
      <c r="I4610" s="12">
        <v>0</v>
      </c>
      <c r="J4610" s="12">
        <v>0</v>
      </c>
      <c r="K4610" s="12">
        <v>0</v>
      </c>
      <c r="L4610" s="12">
        <v>0</v>
      </c>
      <c r="M4610" s="12">
        <v>0</v>
      </c>
    </row>
    <row r="4611" spans="1:13" x14ac:dyDescent="0.35">
      <c r="A4611" s="12" t="str">
        <f t="shared" si="71"/>
        <v>CONSUMO PER CAPITA (kg ó litros por individuo)Cola RegularBAJA</v>
      </c>
      <c r="B4611" s="12" t="s">
        <v>120</v>
      </c>
      <c r="C4611" s="12" t="s">
        <v>159</v>
      </c>
      <c r="D4611" s="12" t="s">
        <v>20</v>
      </c>
      <c r="E4611" s="12">
        <v>5.540638418837065</v>
      </c>
      <c r="F4611" s="12">
        <v>4.1514925588214231</v>
      </c>
      <c r="G4611" s="12">
        <v>4.0758390661187045</v>
      </c>
      <c r="H4611" s="12">
        <v>3.5600442611186338</v>
      </c>
      <c r="I4611" s="12">
        <v>0</v>
      </c>
      <c r="J4611" s="12">
        <v>0</v>
      </c>
      <c r="K4611" s="12">
        <v>0</v>
      </c>
      <c r="L4611" s="12">
        <v>0</v>
      </c>
      <c r="M4611" s="12">
        <v>0</v>
      </c>
    </row>
    <row r="4612" spans="1:13" x14ac:dyDescent="0.35">
      <c r="A4612" s="12" t="str">
        <f t="shared" ref="A4612:A4675" si="72">B4612&amp;C4612&amp;D4612</f>
        <v>CONSUMO PER CAPITA (kg ó litros por individuo)Cola RegularHOMBRE</v>
      </c>
      <c r="B4612" s="12" t="s">
        <v>120</v>
      </c>
      <c r="C4612" s="12" t="s">
        <v>159</v>
      </c>
      <c r="D4612" s="12" t="s">
        <v>21</v>
      </c>
      <c r="E4612" s="12">
        <v>4.2470843825027806</v>
      </c>
      <c r="F4612" s="12">
        <v>2.956935386792324</v>
      </c>
      <c r="G4612" s="12">
        <v>3.1371028199327595</v>
      </c>
      <c r="H4612" s="12">
        <v>2.7558863946493486</v>
      </c>
      <c r="I4612" s="12">
        <v>0</v>
      </c>
      <c r="J4612" s="12">
        <v>0</v>
      </c>
      <c r="K4612" s="12">
        <v>0</v>
      </c>
      <c r="L4612" s="12">
        <v>0</v>
      </c>
      <c r="M4612" s="12">
        <v>0</v>
      </c>
    </row>
    <row r="4613" spans="1:13" x14ac:dyDescent="0.35">
      <c r="A4613" s="12" t="str">
        <f t="shared" si="72"/>
        <v>CONSUMO PER CAPITA (kg ó litros por individuo)Cola RegularMUJER</v>
      </c>
      <c r="B4613" s="12" t="s">
        <v>120</v>
      </c>
      <c r="C4613" s="12" t="s">
        <v>159</v>
      </c>
      <c r="D4613" s="12" t="s">
        <v>22</v>
      </c>
      <c r="E4613" s="12">
        <v>4.6709150107825606</v>
      </c>
      <c r="F4613" s="12">
        <v>3.0321906421676235</v>
      </c>
      <c r="G4613" s="12">
        <v>2.9945697298402725</v>
      </c>
      <c r="H4613" s="12">
        <v>2.2886199544363932</v>
      </c>
      <c r="I4613" s="12">
        <v>0</v>
      </c>
      <c r="J4613" s="12">
        <v>0</v>
      </c>
      <c r="K4613" s="12">
        <v>0</v>
      </c>
      <c r="L4613" s="12">
        <v>0</v>
      </c>
      <c r="M4613" s="12">
        <v>0</v>
      </c>
    </row>
    <row r="4614" spans="1:13" x14ac:dyDescent="0.35">
      <c r="A4614" s="12" t="str">
        <f t="shared" si="72"/>
        <v>CONSUMO PER CAPITA (kg ó litros por individuo)Light/ZeroT.ESPAÑA</v>
      </c>
      <c r="B4614" s="12" t="s">
        <v>120</v>
      </c>
      <c r="C4614" s="12" t="s">
        <v>160</v>
      </c>
      <c r="D4614" s="12" t="s">
        <v>36</v>
      </c>
      <c r="E4614" s="12">
        <v>4.5193006723241469</v>
      </c>
      <c r="F4614" s="12">
        <v>2.9294712750125069</v>
      </c>
      <c r="G4614" s="12">
        <v>3.0941808083106692</v>
      </c>
      <c r="H4614" s="12">
        <v>2.9988356511957708</v>
      </c>
      <c r="I4614" s="12">
        <v>0</v>
      </c>
      <c r="J4614" s="12">
        <v>0</v>
      </c>
      <c r="K4614" s="12">
        <v>0</v>
      </c>
      <c r="L4614" s="12">
        <v>0</v>
      </c>
      <c r="M4614" s="12">
        <v>0</v>
      </c>
    </row>
    <row r="4615" spans="1:13" x14ac:dyDescent="0.35">
      <c r="A4615" s="12" t="str">
        <f t="shared" si="72"/>
        <v>CONSUMO PER CAPITA (kg ó litros por individuo)Light/ZeroBCN AM</v>
      </c>
      <c r="B4615" s="12" t="s">
        <v>120</v>
      </c>
      <c r="C4615" s="12" t="s">
        <v>160</v>
      </c>
      <c r="D4615" s="12" t="s">
        <v>1</v>
      </c>
      <c r="E4615" s="12">
        <v>5.0327353057966864</v>
      </c>
      <c r="F4615" s="12">
        <v>3.6445203095616288</v>
      </c>
      <c r="G4615" s="12">
        <v>3.3276316651013151</v>
      </c>
      <c r="H4615" s="12">
        <v>3.7810426733768279</v>
      </c>
      <c r="I4615" s="12">
        <v>0</v>
      </c>
      <c r="J4615" s="12">
        <v>0</v>
      </c>
      <c r="K4615" s="12">
        <v>0</v>
      </c>
      <c r="L4615" s="12">
        <v>0</v>
      </c>
      <c r="M4615" s="12">
        <v>0</v>
      </c>
    </row>
    <row r="4616" spans="1:13" x14ac:dyDescent="0.35">
      <c r="A4616" s="12" t="str">
        <f t="shared" si="72"/>
        <v>CONSUMO PER CAPITA (kg ó litros por individuo)Light/ZeroREST.CAT ARAGON</v>
      </c>
      <c r="B4616" s="12" t="s">
        <v>120</v>
      </c>
      <c r="C4616" s="12" t="s">
        <v>160</v>
      </c>
      <c r="D4616" s="12" t="s">
        <v>2</v>
      </c>
      <c r="E4616" s="12">
        <v>3.817002866081546</v>
      </c>
      <c r="F4616" s="12">
        <v>2.4884025045582838</v>
      </c>
      <c r="G4616" s="12">
        <v>2.2362557810208283</v>
      </c>
      <c r="H4616" s="12">
        <v>2.5641632603880287</v>
      </c>
      <c r="I4616" s="12">
        <v>0</v>
      </c>
      <c r="J4616" s="12">
        <v>0</v>
      </c>
      <c r="K4616" s="12">
        <v>0</v>
      </c>
      <c r="L4616" s="12">
        <v>0</v>
      </c>
      <c r="M4616" s="12">
        <v>0</v>
      </c>
    </row>
    <row r="4617" spans="1:13" x14ac:dyDescent="0.35">
      <c r="A4617" s="12" t="str">
        <f t="shared" si="72"/>
        <v>CONSUMO PER CAPITA (kg ó litros por individuo)Light/ZeroLEVANTE</v>
      </c>
      <c r="B4617" s="12" t="s">
        <v>120</v>
      </c>
      <c r="C4617" s="12" t="s">
        <v>160</v>
      </c>
      <c r="D4617" s="12" t="s">
        <v>3</v>
      </c>
      <c r="E4617" s="12">
        <v>4.3571117856758628</v>
      </c>
      <c r="F4617" s="12">
        <v>2.9036105690529479</v>
      </c>
      <c r="G4617" s="12">
        <v>3.3043567298489815</v>
      </c>
      <c r="H4617" s="12">
        <v>3.124541953955053</v>
      </c>
      <c r="I4617" s="12">
        <v>0</v>
      </c>
      <c r="J4617" s="12">
        <v>0</v>
      </c>
      <c r="K4617" s="12">
        <v>0</v>
      </c>
      <c r="L4617" s="12">
        <v>0</v>
      </c>
      <c r="M4617" s="12">
        <v>0</v>
      </c>
    </row>
    <row r="4618" spans="1:13" x14ac:dyDescent="0.35">
      <c r="A4618" s="12" t="str">
        <f t="shared" si="72"/>
        <v>CONSUMO PER CAPITA (kg ó litros por individuo)Light/ZeroANDALUCIA</v>
      </c>
      <c r="B4618" s="12" t="s">
        <v>120</v>
      </c>
      <c r="C4618" s="12" t="s">
        <v>160</v>
      </c>
      <c r="D4618" s="12" t="s">
        <v>4</v>
      </c>
      <c r="E4618" s="12">
        <v>4.8544912221688286</v>
      </c>
      <c r="F4618" s="12">
        <v>2.8634066882601839</v>
      </c>
      <c r="G4618" s="12">
        <v>3.1252256175787809</v>
      </c>
      <c r="H4618" s="12">
        <v>2.8846092206337843</v>
      </c>
      <c r="I4618" s="12">
        <v>0</v>
      </c>
      <c r="J4618" s="12">
        <v>0</v>
      </c>
      <c r="K4618" s="12">
        <v>0</v>
      </c>
      <c r="L4618" s="12">
        <v>0</v>
      </c>
      <c r="M4618" s="12">
        <v>0</v>
      </c>
    </row>
    <row r="4619" spans="1:13" x14ac:dyDescent="0.35">
      <c r="A4619" s="12" t="str">
        <f t="shared" si="72"/>
        <v>CONSUMO PER CAPITA (kg ó litros por individuo)Light/ZeroMDD AM</v>
      </c>
      <c r="B4619" s="12" t="s">
        <v>120</v>
      </c>
      <c r="C4619" s="12" t="s">
        <v>160</v>
      </c>
      <c r="D4619" s="12" t="s">
        <v>5</v>
      </c>
      <c r="E4619" s="12">
        <v>6.9452440654388967</v>
      </c>
      <c r="F4619" s="12">
        <v>4.2899725450698849</v>
      </c>
      <c r="G4619" s="12">
        <v>4.415038632041635</v>
      </c>
      <c r="H4619" s="12">
        <v>4.5565570959339698</v>
      </c>
      <c r="I4619" s="12">
        <v>0</v>
      </c>
      <c r="J4619" s="12">
        <v>0</v>
      </c>
      <c r="K4619" s="12">
        <v>0</v>
      </c>
      <c r="L4619" s="12">
        <v>0</v>
      </c>
      <c r="M4619" s="12">
        <v>0</v>
      </c>
    </row>
    <row r="4620" spans="1:13" x14ac:dyDescent="0.35">
      <c r="A4620" s="12" t="str">
        <f t="shared" si="72"/>
        <v>CONSUMO PER CAPITA (kg ó litros por individuo)Light/ZeroRTO CENTRO</v>
      </c>
      <c r="B4620" s="12" t="s">
        <v>120</v>
      </c>
      <c r="C4620" s="12" t="s">
        <v>160</v>
      </c>
      <c r="D4620" s="12" t="s">
        <v>6</v>
      </c>
      <c r="E4620" s="12">
        <v>4.4158066640691596</v>
      </c>
      <c r="F4620" s="12">
        <v>3.5627499080703657</v>
      </c>
      <c r="G4620" s="12">
        <v>4.2746317792600532</v>
      </c>
      <c r="H4620" s="12">
        <v>3.2314350816603064</v>
      </c>
      <c r="I4620" s="12">
        <v>0</v>
      </c>
      <c r="J4620" s="12">
        <v>0</v>
      </c>
      <c r="K4620" s="12">
        <v>0</v>
      </c>
      <c r="L4620" s="12">
        <v>0</v>
      </c>
      <c r="M4620" s="12">
        <v>0</v>
      </c>
    </row>
    <row r="4621" spans="1:13" x14ac:dyDescent="0.35">
      <c r="A4621" s="12" t="str">
        <f t="shared" si="72"/>
        <v>CONSUMO PER CAPITA (kg ó litros por individuo)Light/ZeroNORTE-CENTRO</v>
      </c>
      <c r="B4621" s="12" t="s">
        <v>120</v>
      </c>
      <c r="C4621" s="12" t="s">
        <v>160</v>
      </c>
      <c r="D4621" s="12" t="s">
        <v>7</v>
      </c>
      <c r="E4621" s="12">
        <v>2.732251410370039</v>
      </c>
      <c r="F4621" s="12">
        <v>1.5389069437518785</v>
      </c>
      <c r="G4621" s="12">
        <v>1.8217618479343716</v>
      </c>
      <c r="H4621" s="12">
        <v>1.6521467262141503</v>
      </c>
      <c r="I4621" s="12">
        <v>0</v>
      </c>
      <c r="J4621" s="12">
        <v>0</v>
      </c>
      <c r="K4621" s="12">
        <v>0</v>
      </c>
      <c r="L4621" s="12">
        <v>0</v>
      </c>
      <c r="M4621" s="12">
        <v>0</v>
      </c>
    </row>
    <row r="4622" spans="1:13" x14ac:dyDescent="0.35">
      <c r="A4622" s="12" t="str">
        <f t="shared" si="72"/>
        <v>CONSUMO PER CAPITA (kg ó litros por individuo)Light/ZeroNOROESTE</v>
      </c>
      <c r="B4622" s="12" t="s">
        <v>120</v>
      </c>
      <c r="C4622" s="12" t="s">
        <v>160</v>
      </c>
      <c r="D4622" s="12" t="s">
        <v>8</v>
      </c>
      <c r="E4622" s="12">
        <v>2.933194928584685</v>
      </c>
      <c r="F4622" s="12">
        <v>1.8025671457977068</v>
      </c>
      <c r="G4622" s="12">
        <v>1.7874078429741798</v>
      </c>
      <c r="H4622" s="12">
        <v>1.6758525911877753</v>
      </c>
      <c r="I4622" s="12">
        <v>0</v>
      </c>
      <c r="J4622" s="12">
        <v>0</v>
      </c>
      <c r="K4622" s="12">
        <v>0</v>
      </c>
      <c r="L4622" s="12">
        <v>0</v>
      </c>
      <c r="M4622" s="12">
        <v>0</v>
      </c>
    </row>
    <row r="4623" spans="1:13" x14ac:dyDescent="0.35">
      <c r="A4623" s="12" t="str">
        <f t="shared" si="72"/>
        <v>CONSUMO PER CAPITA (kg ó litros por individuo)Light/Zero&lt;2MIL</v>
      </c>
      <c r="B4623" s="12" t="s">
        <v>120</v>
      </c>
      <c r="C4623" s="12" t="s">
        <v>160</v>
      </c>
      <c r="D4623" s="12" t="s">
        <v>9</v>
      </c>
      <c r="E4623" s="12">
        <v>3.7987554089418398</v>
      </c>
      <c r="F4623" s="12">
        <v>2.4545541842018812</v>
      </c>
      <c r="G4623" s="12">
        <v>2.113392682301277</v>
      </c>
      <c r="H4623" s="12">
        <v>1.9900863895831522</v>
      </c>
      <c r="I4623" s="12">
        <v>0</v>
      </c>
      <c r="J4623" s="12">
        <v>0</v>
      </c>
      <c r="K4623" s="12">
        <v>0</v>
      </c>
      <c r="L4623" s="12">
        <v>0</v>
      </c>
      <c r="M4623" s="12">
        <v>0</v>
      </c>
    </row>
    <row r="4624" spans="1:13" x14ac:dyDescent="0.35">
      <c r="A4624" s="12" t="str">
        <f t="shared" si="72"/>
        <v>CONSUMO PER CAPITA (kg ó litros por individuo)Light/Zero2-5MIL</v>
      </c>
      <c r="B4624" s="12" t="s">
        <v>120</v>
      </c>
      <c r="C4624" s="12" t="s">
        <v>160</v>
      </c>
      <c r="D4624" s="12" t="s">
        <v>10</v>
      </c>
      <c r="E4624" s="12">
        <v>3.4936248504153165</v>
      </c>
      <c r="F4624" s="12">
        <v>2.6645712653371967</v>
      </c>
      <c r="G4624" s="12">
        <v>2.0062050740750976</v>
      </c>
      <c r="H4624" s="12">
        <v>1.8229249935163929</v>
      </c>
      <c r="I4624" s="12">
        <v>0</v>
      </c>
      <c r="J4624" s="12">
        <v>0</v>
      </c>
      <c r="K4624" s="12">
        <v>0</v>
      </c>
      <c r="L4624" s="12">
        <v>0</v>
      </c>
      <c r="M4624" s="12">
        <v>0</v>
      </c>
    </row>
    <row r="4625" spans="1:13" x14ac:dyDescent="0.35">
      <c r="A4625" s="12" t="str">
        <f t="shared" si="72"/>
        <v>CONSUMO PER CAPITA (kg ó litros por individuo)Light/Zero5-10MIL</v>
      </c>
      <c r="B4625" s="12" t="s">
        <v>120</v>
      </c>
      <c r="C4625" s="12" t="s">
        <v>160</v>
      </c>
      <c r="D4625" s="12" t="s">
        <v>11</v>
      </c>
      <c r="E4625" s="12">
        <v>4.0914078277090828</v>
      </c>
      <c r="F4625" s="12">
        <v>1.9342832476970104</v>
      </c>
      <c r="G4625" s="12">
        <v>2.7520623574358685</v>
      </c>
      <c r="H4625" s="12">
        <v>2.5915571722921107</v>
      </c>
      <c r="I4625" s="12">
        <v>0</v>
      </c>
      <c r="J4625" s="12">
        <v>0</v>
      </c>
      <c r="K4625" s="12">
        <v>0</v>
      </c>
      <c r="L4625" s="12">
        <v>0</v>
      </c>
      <c r="M4625" s="12">
        <v>0</v>
      </c>
    </row>
    <row r="4626" spans="1:13" x14ac:dyDescent="0.35">
      <c r="A4626" s="12" t="str">
        <f t="shared" si="72"/>
        <v>CONSUMO PER CAPITA (kg ó litros por individuo)Light/Zero10-30MIL</v>
      </c>
      <c r="B4626" s="12" t="s">
        <v>120</v>
      </c>
      <c r="C4626" s="12" t="s">
        <v>160</v>
      </c>
      <c r="D4626" s="12" t="s">
        <v>12</v>
      </c>
      <c r="E4626" s="12">
        <v>4.3571104715101647</v>
      </c>
      <c r="F4626" s="12">
        <v>2.6068099949591792</v>
      </c>
      <c r="G4626" s="12">
        <v>2.9472740400283954</v>
      </c>
      <c r="H4626" s="12">
        <v>2.6525336360681395</v>
      </c>
      <c r="I4626" s="12">
        <v>0</v>
      </c>
      <c r="J4626" s="12">
        <v>0</v>
      </c>
      <c r="K4626" s="12">
        <v>0</v>
      </c>
      <c r="L4626" s="12">
        <v>0</v>
      </c>
      <c r="M4626" s="12">
        <v>0</v>
      </c>
    </row>
    <row r="4627" spans="1:13" x14ac:dyDescent="0.35">
      <c r="A4627" s="12" t="str">
        <f t="shared" si="72"/>
        <v>CONSUMO PER CAPITA (kg ó litros por individuo)Light/Zero30-100MIL</v>
      </c>
      <c r="B4627" s="12" t="s">
        <v>120</v>
      </c>
      <c r="C4627" s="12" t="s">
        <v>160</v>
      </c>
      <c r="D4627" s="12" t="s">
        <v>13</v>
      </c>
      <c r="E4627" s="12">
        <v>4.7457995882597261</v>
      </c>
      <c r="F4627" s="12">
        <v>3.1669131434853308</v>
      </c>
      <c r="G4627" s="12">
        <v>3.4434762382409803</v>
      </c>
      <c r="H4627" s="12">
        <v>3.3995385040772192</v>
      </c>
      <c r="I4627" s="12">
        <v>0</v>
      </c>
      <c r="J4627" s="12">
        <v>0</v>
      </c>
      <c r="K4627" s="12">
        <v>0</v>
      </c>
      <c r="L4627" s="12">
        <v>0</v>
      </c>
      <c r="M4627" s="12">
        <v>0</v>
      </c>
    </row>
    <row r="4628" spans="1:13" x14ac:dyDescent="0.35">
      <c r="A4628" s="12" t="str">
        <f t="shared" si="72"/>
        <v>CONSUMO PER CAPITA (kg ó litros por individuo)Light/Zero100-200MIL</v>
      </c>
      <c r="B4628" s="12" t="s">
        <v>120</v>
      </c>
      <c r="C4628" s="12" t="s">
        <v>160</v>
      </c>
      <c r="D4628" s="12" t="s">
        <v>14</v>
      </c>
      <c r="E4628" s="12">
        <v>4.5463586490865868</v>
      </c>
      <c r="F4628" s="12">
        <v>2.6607406072439979</v>
      </c>
      <c r="G4628" s="12">
        <v>2.7720271307701307</v>
      </c>
      <c r="H4628" s="12">
        <v>2.843233220186923</v>
      </c>
      <c r="I4628" s="12">
        <v>0</v>
      </c>
      <c r="J4628" s="12">
        <v>0</v>
      </c>
      <c r="K4628" s="12">
        <v>0</v>
      </c>
      <c r="L4628" s="12">
        <v>0</v>
      </c>
      <c r="M4628" s="12">
        <v>0</v>
      </c>
    </row>
    <row r="4629" spans="1:13" x14ac:dyDescent="0.35">
      <c r="A4629" s="12" t="str">
        <f t="shared" si="72"/>
        <v>CONSUMO PER CAPITA (kg ó litros por individuo)Light/Zero200-500MIL</v>
      </c>
      <c r="B4629" s="12" t="s">
        <v>120</v>
      </c>
      <c r="C4629" s="12" t="s">
        <v>160</v>
      </c>
      <c r="D4629" s="12" t="s">
        <v>15</v>
      </c>
      <c r="E4629" s="12">
        <v>3.7806933576665092</v>
      </c>
      <c r="F4629" s="12">
        <v>2.5382764595371996</v>
      </c>
      <c r="G4629" s="12">
        <v>2.8182684386289076</v>
      </c>
      <c r="H4629" s="12">
        <v>2.7983826990462641</v>
      </c>
      <c r="I4629" s="12">
        <v>0</v>
      </c>
      <c r="J4629" s="12">
        <v>0</v>
      </c>
      <c r="K4629" s="12">
        <v>0</v>
      </c>
      <c r="L4629" s="12">
        <v>0</v>
      </c>
      <c r="M4629" s="12">
        <v>0</v>
      </c>
    </row>
    <row r="4630" spans="1:13" x14ac:dyDescent="0.35">
      <c r="A4630" s="12" t="str">
        <f t="shared" si="72"/>
        <v>CONSUMO PER CAPITA (kg ó litros por individuo)Light/Zero&gt;500MIL</v>
      </c>
      <c r="B4630" s="12" t="s">
        <v>120</v>
      </c>
      <c r="C4630" s="12" t="s">
        <v>160</v>
      </c>
      <c r="D4630" s="12" t="s">
        <v>16</v>
      </c>
      <c r="E4630" s="12">
        <v>5.8126227998063627</v>
      </c>
      <c r="F4630" s="12">
        <v>4.1794942635480261</v>
      </c>
      <c r="G4630" s="12">
        <v>4.162991609060656</v>
      </c>
      <c r="H4630" s="12">
        <v>4.14547215361232</v>
      </c>
      <c r="I4630" s="12">
        <v>0</v>
      </c>
      <c r="J4630" s="12">
        <v>0</v>
      </c>
      <c r="K4630" s="12">
        <v>0</v>
      </c>
      <c r="L4630" s="12">
        <v>0</v>
      </c>
      <c r="M4630" s="12">
        <v>0</v>
      </c>
    </row>
    <row r="4631" spans="1:13" x14ac:dyDescent="0.35">
      <c r="A4631" s="12" t="str">
        <f t="shared" si="72"/>
        <v>CONSUMO PER CAPITA (kg ó litros por individuo)Light/ZeroDE 15 A 19 AÑOS</v>
      </c>
      <c r="B4631" s="12" t="s">
        <v>120</v>
      </c>
      <c r="C4631" s="12" t="s">
        <v>160</v>
      </c>
      <c r="D4631" s="12" t="s">
        <v>39</v>
      </c>
      <c r="E4631" s="12">
        <v>1.2180791830110234</v>
      </c>
      <c r="F4631" s="12">
        <v>0.53724899140414728</v>
      </c>
      <c r="G4631" s="12">
        <v>1.1205925213112098</v>
      </c>
      <c r="H4631" s="12">
        <v>0.93625402159512905</v>
      </c>
      <c r="I4631" s="12">
        <v>0</v>
      </c>
      <c r="J4631" s="12">
        <v>0</v>
      </c>
      <c r="K4631" s="12">
        <v>0</v>
      </c>
      <c r="L4631" s="12">
        <v>0</v>
      </c>
      <c r="M4631" s="12">
        <v>0</v>
      </c>
    </row>
    <row r="4632" spans="1:13" x14ac:dyDescent="0.35">
      <c r="A4632" s="12" t="str">
        <f t="shared" si="72"/>
        <v>CONSUMO PER CAPITA (kg ó litros por individuo)Light/ZeroDE 20 A 24 AÑOS</v>
      </c>
      <c r="B4632" s="12" t="s">
        <v>120</v>
      </c>
      <c r="C4632" s="12" t="s">
        <v>160</v>
      </c>
      <c r="D4632" s="12" t="s">
        <v>40</v>
      </c>
      <c r="E4632" s="12">
        <v>2.3784110415297244</v>
      </c>
      <c r="F4632" s="12">
        <v>1.7869960886759473</v>
      </c>
      <c r="G4632" s="12">
        <v>1.3824139168117628</v>
      </c>
      <c r="H4632" s="12">
        <v>1.5025866580330602</v>
      </c>
      <c r="I4632" s="12">
        <v>0</v>
      </c>
      <c r="J4632" s="12">
        <v>0</v>
      </c>
      <c r="K4632" s="12">
        <v>0</v>
      </c>
      <c r="L4632" s="12">
        <v>0</v>
      </c>
      <c r="M4632" s="12">
        <v>0</v>
      </c>
    </row>
    <row r="4633" spans="1:13" x14ac:dyDescent="0.35">
      <c r="A4633" s="12" t="str">
        <f t="shared" si="72"/>
        <v>CONSUMO PER CAPITA (kg ó litros por individuo)Light/ZeroDE 25 A 34 AÑOS</v>
      </c>
      <c r="B4633" s="12" t="s">
        <v>120</v>
      </c>
      <c r="C4633" s="12" t="s">
        <v>160</v>
      </c>
      <c r="D4633" s="12" t="s">
        <v>41</v>
      </c>
      <c r="E4633" s="12">
        <v>3.5817296263534644</v>
      </c>
      <c r="F4633" s="12">
        <v>2.3630736480254568</v>
      </c>
      <c r="G4633" s="12">
        <v>2.8055314792856589</v>
      </c>
      <c r="H4633" s="12">
        <v>2.4676502355178562</v>
      </c>
      <c r="I4633" s="12">
        <v>0</v>
      </c>
      <c r="J4633" s="12">
        <v>0</v>
      </c>
      <c r="K4633" s="12">
        <v>0</v>
      </c>
      <c r="L4633" s="12">
        <v>0</v>
      </c>
      <c r="M4633" s="12">
        <v>0</v>
      </c>
    </row>
    <row r="4634" spans="1:13" x14ac:dyDescent="0.35">
      <c r="A4634" s="12" t="str">
        <f t="shared" si="72"/>
        <v>CONSUMO PER CAPITA (kg ó litros por individuo)Light/ZeroDE 35 A 49 AÑOS</v>
      </c>
      <c r="B4634" s="12" t="s">
        <v>120</v>
      </c>
      <c r="C4634" s="12" t="s">
        <v>160</v>
      </c>
      <c r="D4634" s="12" t="s">
        <v>42</v>
      </c>
      <c r="E4634" s="12">
        <v>5.9084228728945938</v>
      </c>
      <c r="F4634" s="12">
        <v>3.7071525879879306</v>
      </c>
      <c r="G4634" s="12">
        <v>3.7261479996223188</v>
      </c>
      <c r="H4634" s="12">
        <v>3.7002449539837508</v>
      </c>
      <c r="I4634" s="12">
        <v>0</v>
      </c>
      <c r="J4634" s="12">
        <v>0</v>
      </c>
      <c r="K4634" s="12">
        <v>0</v>
      </c>
      <c r="L4634" s="12">
        <v>0</v>
      </c>
      <c r="M4634" s="12">
        <v>0</v>
      </c>
    </row>
    <row r="4635" spans="1:13" x14ac:dyDescent="0.35">
      <c r="A4635" s="12" t="str">
        <f t="shared" si="72"/>
        <v>CONSUMO PER CAPITA (kg ó litros por individuo)Light/ZeroDE 50 A 59 AÑOS</v>
      </c>
      <c r="B4635" s="12" t="s">
        <v>120</v>
      </c>
      <c r="C4635" s="12" t="s">
        <v>160</v>
      </c>
      <c r="D4635" s="12" t="s">
        <v>43</v>
      </c>
      <c r="E4635" s="12">
        <v>5.8923243492257136</v>
      </c>
      <c r="F4635" s="12">
        <v>3.7439643590403433</v>
      </c>
      <c r="G4635" s="12">
        <v>4.1082604689499531</v>
      </c>
      <c r="H4635" s="12">
        <v>3.8783473671292725</v>
      </c>
      <c r="I4635" s="12">
        <v>0</v>
      </c>
      <c r="J4635" s="12">
        <v>0</v>
      </c>
      <c r="K4635" s="12">
        <v>0</v>
      </c>
      <c r="L4635" s="12">
        <v>0</v>
      </c>
      <c r="M4635" s="12">
        <v>0</v>
      </c>
    </row>
    <row r="4636" spans="1:13" x14ac:dyDescent="0.35">
      <c r="A4636" s="12" t="str">
        <f t="shared" si="72"/>
        <v>CONSUMO PER CAPITA (kg ó litros por individuo)Light/ZeroDE 60 A 75 AÑOS</v>
      </c>
      <c r="B4636" s="12" t="s">
        <v>120</v>
      </c>
      <c r="C4636" s="12" t="s">
        <v>160</v>
      </c>
      <c r="D4636" s="12" t="s">
        <v>44</v>
      </c>
      <c r="E4636" s="12">
        <v>3.5567845647454899</v>
      </c>
      <c r="F4636" s="12">
        <v>2.5571073677027552</v>
      </c>
      <c r="G4636" s="12">
        <v>2.6316462433798558</v>
      </c>
      <c r="H4636" s="12">
        <v>2.7015226280562845</v>
      </c>
      <c r="I4636" s="12">
        <v>0</v>
      </c>
      <c r="J4636" s="12">
        <v>0</v>
      </c>
      <c r="K4636" s="12">
        <v>0</v>
      </c>
      <c r="L4636" s="12">
        <v>0</v>
      </c>
      <c r="M4636" s="12">
        <v>0</v>
      </c>
    </row>
    <row r="4637" spans="1:13" x14ac:dyDescent="0.35">
      <c r="A4637" s="12" t="str">
        <f t="shared" si="72"/>
        <v>CONSUMO PER CAPITA (kg ó litros por individuo)Light/ZeroALTA Y MEDIA ALTA</v>
      </c>
      <c r="B4637" s="12" t="s">
        <v>120</v>
      </c>
      <c r="C4637" s="12" t="s">
        <v>160</v>
      </c>
      <c r="D4637" s="12" t="s">
        <v>17</v>
      </c>
      <c r="E4637" s="12">
        <v>5.1589038635881836</v>
      </c>
      <c r="F4637" s="12">
        <v>3.3789101121207885</v>
      </c>
      <c r="G4637" s="12">
        <v>4.1070407545389669</v>
      </c>
      <c r="H4637" s="12">
        <v>3.7786069723551967</v>
      </c>
      <c r="I4637" s="12">
        <v>0</v>
      </c>
      <c r="J4637" s="12">
        <v>0</v>
      </c>
      <c r="K4637" s="12">
        <v>0</v>
      </c>
      <c r="L4637" s="12">
        <v>0</v>
      </c>
      <c r="M4637" s="12">
        <v>0</v>
      </c>
    </row>
    <row r="4638" spans="1:13" x14ac:dyDescent="0.35">
      <c r="A4638" s="12" t="str">
        <f t="shared" si="72"/>
        <v>CONSUMO PER CAPITA (kg ó litros por individuo)Light/ZeroMEDIA</v>
      </c>
      <c r="B4638" s="12" t="s">
        <v>120</v>
      </c>
      <c r="C4638" s="12" t="s">
        <v>160</v>
      </c>
      <c r="D4638" s="12" t="s">
        <v>18</v>
      </c>
      <c r="E4638" s="12">
        <v>5.1571442261677847</v>
      </c>
      <c r="F4638" s="12">
        <v>3.1938952304616941</v>
      </c>
      <c r="G4638" s="12">
        <v>3.3263056513932163</v>
      </c>
      <c r="H4638" s="12">
        <v>3.1238462596796737</v>
      </c>
      <c r="I4638" s="12">
        <v>0</v>
      </c>
      <c r="J4638" s="12">
        <v>0</v>
      </c>
      <c r="K4638" s="12">
        <v>0</v>
      </c>
      <c r="L4638" s="12">
        <v>0</v>
      </c>
      <c r="M4638" s="12">
        <v>0</v>
      </c>
    </row>
    <row r="4639" spans="1:13" x14ac:dyDescent="0.35">
      <c r="A4639" s="12" t="str">
        <f t="shared" si="72"/>
        <v>CONSUMO PER CAPITA (kg ó litros por individuo)Light/ZeroMEDIA BAJA</v>
      </c>
      <c r="B4639" s="12" t="s">
        <v>120</v>
      </c>
      <c r="C4639" s="12" t="s">
        <v>160</v>
      </c>
      <c r="D4639" s="12" t="s">
        <v>19</v>
      </c>
      <c r="E4639" s="12">
        <v>3.780861180482594</v>
      </c>
      <c r="F4639" s="12">
        <v>2.5586787044440396</v>
      </c>
      <c r="G4639" s="12">
        <v>2.6069056058232336</v>
      </c>
      <c r="H4639" s="12">
        <v>3.1011455432369432</v>
      </c>
      <c r="I4639" s="12">
        <v>0</v>
      </c>
      <c r="J4639" s="12">
        <v>0</v>
      </c>
      <c r="K4639" s="12">
        <v>0</v>
      </c>
      <c r="L4639" s="12">
        <v>0</v>
      </c>
      <c r="M4639" s="12">
        <v>0</v>
      </c>
    </row>
    <row r="4640" spans="1:13" x14ac:dyDescent="0.35">
      <c r="A4640" s="12" t="str">
        <f t="shared" si="72"/>
        <v>CONSUMO PER CAPITA (kg ó litros por individuo)Light/ZeroBAJA</v>
      </c>
      <c r="B4640" s="12" t="s">
        <v>120</v>
      </c>
      <c r="C4640" s="12" t="s">
        <v>160</v>
      </c>
      <c r="D4640" s="12" t="s">
        <v>20</v>
      </c>
      <c r="E4640" s="12">
        <v>3.7234981613437625</v>
      </c>
      <c r="F4640" s="12">
        <v>2.48569769675017</v>
      </c>
      <c r="G4640" s="12">
        <v>2.2345507176712003</v>
      </c>
      <c r="H4640" s="12">
        <v>1.7833633334621026</v>
      </c>
      <c r="I4640" s="12">
        <v>0</v>
      </c>
      <c r="J4640" s="12">
        <v>0</v>
      </c>
      <c r="K4640" s="12">
        <v>0</v>
      </c>
      <c r="L4640" s="12">
        <v>0</v>
      </c>
      <c r="M4640" s="12">
        <v>0</v>
      </c>
    </row>
    <row r="4641" spans="1:13" x14ac:dyDescent="0.35">
      <c r="A4641" s="12" t="str">
        <f t="shared" si="72"/>
        <v>CONSUMO PER CAPITA (kg ó litros por individuo)Light/ZeroHOMBRE</v>
      </c>
      <c r="B4641" s="12" t="s">
        <v>120</v>
      </c>
      <c r="C4641" s="12" t="s">
        <v>160</v>
      </c>
      <c r="D4641" s="12" t="s">
        <v>21</v>
      </c>
      <c r="E4641" s="12">
        <v>4.0765242364080096</v>
      </c>
      <c r="F4641" s="12">
        <v>2.6348455282953496</v>
      </c>
      <c r="G4641" s="12">
        <v>2.9363398369381644</v>
      </c>
      <c r="H4641" s="12">
        <v>3.1021812420126418</v>
      </c>
      <c r="I4641" s="12">
        <v>0</v>
      </c>
      <c r="J4641" s="12">
        <v>0</v>
      </c>
      <c r="K4641" s="12">
        <v>0</v>
      </c>
      <c r="L4641" s="12">
        <v>0</v>
      </c>
      <c r="M4641" s="12">
        <v>0</v>
      </c>
    </row>
    <row r="4642" spans="1:13" x14ac:dyDescent="0.35">
      <c r="A4642" s="12" t="str">
        <f t="shared" si="72"/>
        <v>CONSUMO PER CAPITA (kg ó litros por individuo)Light/ZeroMUJER</v>
      </c>
      <c r="B4642" s="12" t="s">
        <v>120</v>
      </c>
      <c r="C4642" s="12" t="s">
        <v>160</v>
      </c>
      <c r="D4642" s="12" t="s">
        <v>22</v>
      </c>
      <c r="E4642" s="12">
        <v>4.9554401587727464</v>
      </c>
      <c r="F4642" s="12">
        <v>3.2191903990908188</v>
      </c>
      <c r="G4642" s="12">
        <v>3.2496414507307141</v>
      </c>
      <c r="H4642" s="12">
        <v>2.8969675005743776</v>
      </c>
      <c r="I4642" s="12">
        <v>0</v>
      </c>
      <c r="J4642" s="12">
        <v>0</v>
      </c>
      <c r="K4642" s="12">
        <v>0</v>
      </c>
      <c r="L4642" s="12">
        <v>0</v>
      </c>
      <c r="M4642" s="12">
        <v>0</v>
      </c>
    </row>
    <row r="4643" spans="1:13" x14ac:dyDescent="0.35">
      <c r="A4643" s="12" t="str">
        <f t="shared" si="72"/>
        <v>CONSUMO PER CAPITA (kg ó litros por individuo)Otra Variedad ColaT.ESPAÑA</v>
      </c>
      <c r="B4643" s="12" t="s">
        <v>120</v>
      </c>
      <c r="C4643" s="12" t="s">
        <v>161</v>
      </c>
      <c r="D4643" s="12" t="s">
        <v>36</v>
      </c>
      <c r="E4643" s="12">
        <v>9.6932578067060904E-2</v>
      </c>
      <c r="F4643" s="12">
        <v>9.5019616866337132E-3</v>
      </c>
      <c r="G4643" s="12" t="s">
        <v>212</v>
      </c>
      <c r="H4643" s="12" t="s">
        <v>212</v>
      </c>
      <c r="I4643" s="12">
        <v>0</v>
      </c>
      <c r="J4643" s="12">
        <v>0</v>
      </c>
      <c r="K4643" s="12">
        <v>0</v>
      </c>
      <c r="L4643" s="12">
        <v>0</v>
      </c>
      <c r="M4643" s="12">
        <v>0</v>
      </c>
    </row>
    <row r="4644" spans="1:13" x14ac:dyDescent="0.35">
      <c r="A4644" s="12" t="str">
        <f t="shared" si="72"/>
        <v>CONSUMO PER CAPITA (kg ó litros por individuo)Otra Variedad ColaBCN AM</v>
      </c>
      <c r="B4644" s="12" t="s">
        <v>120</v>
      </c>
      <c r="C4644" s="12" t="s">
        <v>161</v>
      </c>
      <c r="D4644" s="12" t="s">
        <v>1</v>
      </c>
      <c r="E4644" s="12">
        <v>7.8019340192220635E-2</v>
      </c>
      <c r="F4644" s="12">
        <v>1.7805335911197318E-2</v>
      </c>
      <c r="G4644" s="12" t="s">
        <v>212</v>
      </c>
      <c r="H4644" s="12" t="s">
        <v>212</v>
      </c>
      <c r="I4644" s="12">
        <v>0</v>
      </c>
      <c r="J4644" s="12">
        <v>0</v>
      </c>
      <c r="K4644" s="12">
        <v>0</v>
      </c>
      <c r="L4644" s="12">
        <v>0</v>
      </c>
      <c r="M4644" s="12">
        <v>0</v>
      </c>
    </row>
    <row r="4645" spans="1:13" x14ac:dyDescent="0.35">
      <c r="A4645" s="12" t="str">
        <f t="shared" si="72"/>
        <v>CONSUMO PER CAPITA (kg ó litros por individuo)Otra Variedad ColaREST.CAT ARAGON</v>
      </c>
      <c r="B4645" s="12" t="s">
        <v>120</v>
      </c>
      <c r="C4645" s="12" t="s">
        <v>161</v>
      </c>
      <c r="D4645" s="12" t="s">
        <v>2</v>
      </c>
      <c r="E4645" s="12">
        <v>6.4241193468456095E-2</v>
      </c>
      <c r="F4645" s="12">
        <v>4.6654505497541899E-3</v>
      </c>
      <c r="G4645" s="12" t="s">
        <v>212</v>
      </c>
      <c r="H4645" s="12" t="s">
        <v>212</v>
      </c>
      <c r="I4645" s="12">
        <v>0</v>
      </c>
      <c r="J4645" s="12">
        <v>0</v>
      </c>
      <c r="K4645" s="12">
        <v>0</v>
      </c>
      <c r="L4645" s="12">
        <v>0</v>
      </c>
      <c r="M4645" s="12">
        <v>0</v>
      </c>
    </row>
    <row r="4646" spans="1:13" x14ac:dyDescent="0.35">
      <c r="A4646" s="12" t="str">
        <f t="shared" si="72"/>
        <v>CONSUMO PER CAPITA (kg ó litros por individuo)Otra Variedad ColaLEVANTE</v>
      </c>
      <c r="B4646" s="12" t="s">
        <v>120</v>
      </c>
      <c r="C4646" s="12" t="s">
        <v>161</v>
      </c>
      <c r="D4646" s="12" t="s">
        <v>3</v>
      </c>
      <c r="E4646" s="12">
        <v>0.139096669720605</v>
      </c>
      <c r="F4646" s="12">
        <v>1.511342640364168E-2</v>
      </c>
      <c r="G4646" s="12" t="s">
        <v>212</v>
      </c>
      <c r="H4646" s="12" t="s">
        <v>212</v>
      </c>
      <c r="I4646" s="12">
        <v>0</v>
      </c>
      <c r="J4646" s="12">
        <v>0</v>
      </c>
      <c r="K4646" s="12">
        <v>0</v>
      </c>
      <c r="L4646" s="12">
        <v>0</v>
      </c>
      <c r="M4646" s="12">
        <v>0</v>
      </c>
    </row>
    <row r="4647" spans="1:13" x14ac:dyDescent="0.35">
      <c r="A4647" s="12" t="str">
        <f t="shared" si="72"/>
        <v>CONSUMO PER CAPITA (kg ó litros por individuo)Otra Variedad ColaANDALUCIA</v>
      </c>
      <c r="B4647" s="12" t="s">
        <v>120</v>
      </c>
      <c r="C4647" s="12" t="s">
        <v>161</v>
      </c>
      <c r="D4647" s="12" t="s">
        <v>4</v>
      </c>
      <c r="E4647" s="12">
        <v>0.14282074116063456</v>
      </c>
      <c r="F4647" s="12">
        <v>1.2685734369249309E-2</v>
      </c>
      <c r="G4647" s="12" t="s">
        <v>212</v>
      </c>
      <c r="H4647" s="12" t="s">
        <v>212</v>
      </c>
      <c r="I4647" s="12">
        <v>0</v>
      </c>
      <c r="J4647" s="12">
        <v>0</v>
      </c>
      <c r="K4647" s="12">
        <v>0</v>
      </c>
      <c r="L4647" s="12">
        <v>0</v>
      </c>
      <c r="M4647" s="12">
        <v>0</v>
      </c>
    </row>
    <row r="4648" spans="1:13" x14ac:dyDescent="0.35">
      <c r="A4648" s="12" t="str">
        <f t="shared" si="72"/>
        <v>CONSUMO PER CAPITA (kg ó litros por individuo)Otra Variedad ColaMDD AM</v>
      </c>
      <c r="B4648" s="12" t="s">
        <v>120</v>
      </c>
      <c r="C4648" s="12" t="s">
        <v>161</v>
      </c>
      <c r="D4648" s="12" t="s">
        <v>5</v>
      </c>
      <c r="E4648" s="12">
        <v>7.1268499198803736E-2</v>
      </c>
      <c r="F4648" s="12">
        <v>8.9631567598759537E-3</v>
      </c>
      <c r="G4648" s="12" t="s">
        <v>212</v>
      </c>
      <c r="H4648" s="12" t="s">
        <v>212</v>
      </c>
      <c r="I4648" s="12">
        <v>0</v>
      </c>
      <c r="J4648" s="12">
        <v>0</v>
      </c>
      <c r="K4648" s="12">
        <v>0</v>
      </c>
      <c r="L4648" s="12">
        <v>0</v>
      </c>
      <c r="M4648" s="12">
        <v>0</v>
      </c>
    </row>
    <row r="4649" spans="1:13" x14ac:dyDescent="0.35">
      <c r="A4649" s="12" t="str">
        <f t="shared" si="72"/>
        <v>CONSUMO PER CAPITA (kg ó litros por individuo)Otra Variedad ColaRTO CENTRO</v>
      </c>
      <c r="B4649" s="12" t="s">
        <v>120</v>
      </c>
      <c r="C4649" s="12" t="s">
        <v>161</v>
      </c>
      <c r="D4649" s="12" t="s">
        <v>6</v>
      </c>
      <c r="E4649" s="12">
        <v>5.5862671770208136E-2</v>
      </c>
      <c r="F4649" s="12">
        <v>5.5210500252329785E-3</v>
      </c>
      <c r="G4649" s="12" t="s">
        <v>212</v>
      </c>
      <c r="H4649" s="12" t="s">
        <v>212</v>
      </c>
      <c r="I4649" s="12">
        <v>0</v>
      </c>
      <c r="J4649" s="12">
        <v>0</v>
      </c>
      <c r="K4649" s="12">
        <v>0</v>
      </c>
      <c r="L4649" s="12">
        <v>0</v>
      </c>
      <c r="M4649" s="12">
        <v>0</v>
      </c>
    </row>
    <row r="4650" spans="1:13" x14ac:dyDescent="0.35">
      <c r="A4650" s="12" t="str">
        <f t="shared" si="72"/>
        <v>CONSUMO PER CAPITA (kg ó litros por individuo)Otra Variedad ColaNORTE-CENTRO</v>
      </c>
      <c r="B4650" s="12" t="s">
        <v>120</v>
      </c>
      <c r="C4650" s="12" t="s">
        <v>161</v>
      </c>
      <c r="D4650" s="12" t="s">
        <v>7</v>
      </c>
      <c r="E4650" s="12">
        <v>7.1355188213698323E-2</v>
      </c>
      <c r="F4650" s="12">
        <v>5.8612650887698544E-3</v>
      </c>
      <c r="G4650" s="12" t="s">
        <v>212</v>
      </c>
      <c r="H4650" s="12" t="s">
        <v>212</v>
      </c>
      <c r="I4650" s="12">
        <v>0</v>
      </c>
      <c r="J4650" s="12">
        <v>0</v>
      </c>
      <c r="K4650" s="12">
        <v>0</v>
      </c>
      <c r="L4650" s="12">
        <v>0</v>
      </c>
      <c r="M4650" s="12">
        <v>0</v>
      </c>
    </row>
    <row r="4651" spans="1:13" x14ac:dyDescent="0.35">
      <c r="A4651" s="12" t="str">
        <f t="shared" si="72"/>
        <v>CONSUMO PER CAPITA (kg ó litros por individuo)Otra Variedad ColaNOROESTE</v>
      </c>
      <c r="B4651" s="12" t="s">
        <v>120</v>
      </c>
      <c r="C4651" s="12" t="s">
        <v>161</v>
      </c>
      <c r="D4651" s="12" t="s">
        <v>8</v>
      </c>
      <c r="E4651" s="12">
        <v>9.4553505339298266E-2</v>
      </c>
      <c r="F4651" s="12" t="s">
        <v>212</v>
      </c>
      <c r="G4651" s="12" t="s">
        <v>212</v>
      </c>
      <c r="H4651" s="12" t="s">
        <v>212</v>
      </c>
      <c r="I4651" s="12">
        <v>0</v>
      </c>
      <c r="J4651" s="12">
        <v>0</v>
      </c>
      <c r="K4651" s="12">
        <v>0</v>
      </c>
      <c r="L4651" s="12">
        <v>0</v>
      </c>
      <c r="M4651" s="12">
        <v>0</v>
      </c>
    </row>
    <row r="4652" spans="1:13" x14ac:dyDescent="0.35">
      <c r="A4652" s="12" t="str">
        <f t="shared" si="72"/>
        <v>CONSUMO PER CAPITA (kg ó litros por individuo)Otra Variedad Cola&lt;2MIL</v>
      </c>
      <c r="B4652" s="12" t="s">
        <v>120</v>
      </c>
      <c r="C4652" s="12" t="s">
        <v>161</v>
      </c>
      <c r="D4652" s="12" t="s">
        <v>9</v>
      </c>
      <c r="E4652" s="12">
        <v>8.2326065514969057E-2</v>
      </c>
      <c r="F4652" s="12" t="s">
        <v>212</v>
      </c>
      <c r="G4652" s="12" t="s">
        <v>212</v>
      </c>
      <c r="H4652" s="12" t="s">
        <v>212</v>
      </c>
      <c r="I4652" s="12">
        <v>0</v>
      </c>
      <c r="J4652" s="12">
        <v>0</v>
      </c>
      <c r="K4652" s="12">
        <v>0</v>
      </c>
      <c r="L4652" s="12">
        <v>0</v>
      </c>
      <c r="M4652" s="12">
        <v>0</v>
      </c>
    </row>
    <row r="4653" spans="1:13" x14ac:dyDescent="0.35">
      <c r="A4653" s="12" t="str">
        <f t="shared" si="72"/>
        <v>CONSUMO PER CAPITA (kg ó litros por individuo)Otra Variedad Cola2-5MIL</v>
      </c>
      <c r="B4653" s="12" t="s">
        <v>120</v>
      </c>
      <c r="C4653" s="12" t="s">
        <v>161</v>
      </c>
      <c r="D4653" s="12" t="s">
        <v>10</v>
      </c>
      <c r="E4653" s="12">
        <v>0.14699881949148946</v>
      </c>
      <c r="F4653" s="12">
        <v>1.5123909594248048E-2</v>
      </c>
      <c r="G4653" s="12" t="s">
        <v>212</v>
      </c>
      <c r="H4653" s="12" t="s">
        <v>212</v>
      </c>
      <c r="I4653" s="12">
        <v>0</v>
      </c>
      <c r="J4653" s="12">
        <v>0</v>
      </c>
      <c r="K4653" s="12">
        <v>0</v>
      </c>
      <c r="L4653" s="12">
        <v>0</v>
      </c>
      <c r="M4653" s="12">
        <v>0</v>
      </c>
    </row>
    <row r="4654" spans="1:13" x14ac:dyDescent="0.35">
      <c r="A4654" s="12" t="str">
        <f t="shared" si="72"/>
        <v>CONSUMO PER CAPITA (kg ó litros por individuo)Otra Variedad Cola5-10MIL</v>
      </c>
      <c r="B4654" s="12" t="s">
        <v>120</v>
      </c>
      <c r="C4654" s="12" t="s">
        <v>161</v>
      </c>
      <c r="D4654" s="12" t="s">
        <v>11</v>
      </c>
      <c r="E4654" s="12">
        <v>5.3295945394584765E-2</v>
      </c>
      <c r="F4654" s="12">
        <v>1.5570891412134643E-3</v>
      </c>
      <c r="G4654" s="12" t="s">
        <v>212</v>
      </c>
      <c r="H4654" s="12" t="s">
        <v>212</v>
      </c>
      <c r="I4654" s="12">
        <v>0</v>
      </c>
      <c r="J4654" s="12">
        <v>0</v>
      </c>
      <c r="K4654" s="12">
        <v>0</v>
      </c>
      <c r="L4654" s="12">
        <v>0</v>
      </c>
      <c r="M4654" s="12">
        <v>0</v>
      </c>
    </row>
    <row r="4655" spans="1:13" x14ac:dyDescent="0.35">
      <c r="A4655" s="12" t="str">
        <f t="shared" si="72"/>
        <v>CONSUMO PER CAPITA (kg ó litros por individuo)Otra Variedad Cola10-30MIL</v>
      </c>
      <c r="B4655" s="12" t="s">
        <v>120</v>
      </c>
      <c r="C4655" s="12" t="s">
        <v>161</v>
      </c>
      <c r="D4655" s="12" t="s">
        <v>12</v>
      </c>
      <c r="E4655" s="12">
        <v>5.2562400096678154E-2</v>
      </c>
      <c r="F4655" s="12">
        <v>7.6263293237597224E-3</v>
      </c>
      <c r="G4655" s="12" t="s">
        <v>212</v>
      </c>
      <c r="H4655" s="12" t="s">
        <v>212</v>
      </c>
      <c r="I4655" s="12">
        <v>0</v>
      </c>
      <c r="J4655" s="12">
        <v>0</v>
      </c>
      <c r="K4655" s="12">
        <v>0</v>
      </c>
      <c r="L4655" s="12">
        <v>0</v>
      </c>
      <c r="M4655" s="12">
        <v>0</v>
      </c>
    </row>
    <row r="4656" spans="1:13" x14ac:dyDescent="0.35">
      <c r="A4656" s="12" t="str">
        <f t="shared" si="72"/>
        <v>CONSUMO PER CAPITA (kg ó litros por individuo)Otra Variedad Cola30-100MIL</v>
      </c>
      <c r="B4656" s="12" t="s">
        <v>120</v>
      </c>
      <c r="C4656" s="12" t="s">
        <v>161</v>
      </c>
      <c r="D4656" s="12" t="s">
        <v>13</v>
      </c>
      <c r="E4656" s="12">
        <v>0.12535787142920371</v>
      </c>
      <c r="F4656" s="12">
        <v>1.661675390342161E-2</v>
      </c>
      <c r="G4656" s="12" t="s">
        <v>212</v>
      </c>
      <c r="H4656" s="12" t="s">
        <v>212</v>
      </c>
      <c r="I4656" s="12">
        <v>0</v>
      </c>
      <c r="J4656" s="12">
        <v>0</v>
      </c>
      <c r="K4656" s="12">
        <v>0</v>
      </c>
      <c r="L4656" s="12">
        <v>0</v>
      </c>
      <c r="M4656" s="12">
        <v>0</v>
      </c>
    </row>
    <row r="4657" spans="1:13" x14ac:dyDescent="0.35">
      <c r="A4657" s="12" t="str">
        <f t="shared" si="72"/>
        <v>CONSUMO PER CAPITA (kg ó litros por individuo)Otra Variedad Cola100-200MIL</v>
      </c>
      <c r="B4657" s="12" t="s">
        <v>120</v>
      </c>
      <c r="C4657" s="12" t="s">
        <v>161</v>
      </c>
      <c r="D4657" s="12" t="s">
        <v>14</v>
      </c>
      <c r="E4657" s="12">
        <v>4.6076525039943472E-2</v>
      </c>
      <c r="F4657" s="12">
        <v>3.6358935226752423E-3</v>
      </c>
      <c r="G4657" s="12" t="s">
        <v>212</v>
      </c>
      <c r="H4657" s="12" t="s">
        <v>212</v>
      </c>
      <c r="I4657" s="12">
        <v>0</v>
      </c>
      <c r="J4657" s="12">
        <v>0</v>
      </c>
      <c r="K4657" s="12">
        <v>0</v>
      </c>
      <c r="L4657" s="12">
        <v>0</v>
      </c>
      <c r="M4657" s="12">
        <v>0</v>
      </c>
    </row>
    <row r="4658" spans="1:13" x14ac:dyDescent="0.35">
      <c r="A4658" s="12" t="str">
        <f t="shared" si="72"/>
        <v>CONSUMO PER CAPITA (kg ó litros por individuo)Otra Variedad Cola200-500MIL</v>
      </c>
      <c r="B4658" s="12" t="s">
        <v>120</v>
      </c>
      <c r="C4658" s="12" t="s">
        <v>161</v>
      </c>
      <c r="D4658" s="12" t="s">
        <v>15</v>
      </c>
      <c r="E4658" s="12">
        <v>0.11695213173720273</v>
      </c>
      <c r="F4658" s="12">
        <v>1.859257993140696E-2</v>
      </c>
      <c r="G4658" s="12" t="s">
        <v>212</v>
      </c>
      <c r="H4658" s="12" t="s">
        <v>212</v>
      </c>
      <c r="I4658" s="12">
        <v>0</v>
      </c>
      <c r="J4658" s="12">
        <v>0</v>
      </c>
      <c r="K4658" s="12">
        <v>0</v>
      </c>
      <c r="L4658" s="12">
        <v>0</v>
      </c>
      <c r="M4658" s="12">
        <v>0</v>
      </c>
    </row>
    <row r="4659" spans="1:13" x14ac:dyDescent="0.35">
      <c r="A4659" s="12" t="str">
        <f t="shared" si="72"/>
        <v>CONSUMO PER CAPITA (kg ó litros por individuo)Otra Variedad Cola&gt;500MIL</v>
      </c>
      <c r="B4659" s="12" t="s">
        <v>120</v>
      </c>
      <c r="C4659" s="12" t="s">
        <v>161</v>
      </c>
      <c r="D4659" s="12" t="s">
        <v>16</v>
      </c>
      <c r="E4659" s="12">
        <v>0.13329320479926096</v>
      </c>
      <c r="F4659" s="12">
        <v>4.7679021716509045E-3</v>
      </c>
      <c r="G4659" s="12" t="s">
        <v>212</v>
      </c>
      <c r="H4659" s="12" t="s">
        <v>212</v>
      </c>
      <c r="I4659" s="12">
        <v>0</v>
      </c>
      <c r="J4659" s="12">
        <v>0</v>
      </c>
      <c r="K4659" s="12">
        <v>0</v>
      </c>
      <c r="L4659" s="12">
        <v>0</v>
      </c>
      <c r="M4659" s="12">
        <v>0</v>
      </c>
    </row>
    <row r="4660" spans="1:13" x14ac:dyDescent="0.35">
      <c r="A4660" s="12" t="str">
        <f t="shared" si="72"/>
        <v>CONSUMO PER CAPITA (kg ó litros por individuo)Otra Variedad ColaDE 15 A 19 AÑOS</v>
      </c>
      <c r="B4660" s="12" t="s">
        <v>120</v>
      </c>
      <c r="C4660" s="12" t="s">
        <v>161</v>
      </c>
      <c r="D4660" s="12" t="s">
        <v>39</v>
      </c>
      <c r="E4660" s="12">
        <v>0.30549835849833606</v>
      </c>
      <c r="F4660" s="12" t="s">
        <v>212</v>
      </c>
      <c r="G4660" s="12" t="s">
        <v>212</v>
      </c>
      <c r="H4660" s="12" t="s">
        <v>212</v>
      </c>
      <c r="I4660" s="12">
        <v>0</v>
      </c>
      <c r="J4660" s="12">
        <v>0</v>
      </c>
      <c r="K4660" s="12">
        <v>0</v>
      </c>
      <c r="L4660" s="12">
        <v>0</v>
      </c>
      <c r="M4660" s="12">
        <v>0</v>
      </c>
    </row>
    <row r="4661" spans="1:13" x14ac:dyDescent="0.35">
      <c r="A4661" s="12" t="str">
        <f t="shared" si="72"/>
        <v>CONSUMO PER CAPITA (kg ó litros por individuo)Otra Variedad ColaDE 20 A 24 AÑOS</v>
      </c>
      <c r="B4661" s="12" t="s">
        <v>120</v>
      </c>
      <c r="C4661" s="12" t="s">
        <v>161</v>
      </c>
      <c r="D4661" s="12" t="s">
        <v>40</v>
      </c>
      <c r="E4661" s="12">
        <v>0.2918095841460292</v>
      </c>
      <c r="F4661" s="12">
        <v>3.8421075607185981E-2</v>
      </c>
      <c r="G4661" s="12" t="s">
        <v>212</v>
      </c>
      <c r="H4661" s="12" t="s">
        <v>212</v>
      </c>
      <c r="I4661" s="12">
        <v>0</v>
      </c>
      <c r="J4661" s="12">
        <v>0</v>
      </c>
      <c r="K4661" s="12">
        <v>0</v>
      </c>
      <c r="L4661" s="12">
        <v>0</v>
      </c>
      <c r="M4661" s="12">
        <v>0</v>
      </c>
    </row>
    <row r="4662" spans="1:13" x14ac:dyDescent="0.35">
      <c r="A4662" s="12" t="str">
        <f t="shared" si="72"/>
        <v>CONSUMO PER CAPITA (kg ó litros por individuo)Otra Variedad ColaDE 25 A 34 AÑOS</v>
      </c>
      <c r="B4662" s="12" t="s">
        <v>120</v>
      </c>
      <c r="C4662" s="12" t="s">
        <v>161</v>
      </c>
      <c r="D4662" s="12" t="s">
        <v>41</v>
      </c>
      <c r="E4662" s="12">
        <v>0.11918476624553317</v>
      </c>
      <c r="F4662" s="12">
        <v>2.0164676448328728E-2</v>
      </c>
      <c r="G4662" s="12" t="s">
        <v>212</v>
      </c>
      <c r="H4662" s="12" t="s">
        <v>212</v>
      </c>
      <c r="I4662" s="12">
        <v>0</v>
      </c>
      <c r="J4662" s="12">
        <v>0</v>
      </c>
      <c r="K4662" s="12">
        <v>0</v>
      </c>
      <c r="L4662" s="12">
        <v>0</v>
      </c>
      <c r="M4662" s="12">
        <v>0</v>
      </c>
    </row>
    <row r="4663" spans="1:13" x14ac:dyDescent="0.35">
      <c r="A4663" s="12" t="str">
        <f t="shared" si="72"/>
        <v>CONSUMO PER CAPITA (kg ó litros por individuo)Otra Variedad ColaDE 35 A 49 AÑOS</v>
      </c>
      <c r="B4663" s="12" t="s">
        <v>120</v>
      </c>
      <c r="C4663" s="12" t="s">
        <v>161</v>
      </c>
      <c r="D4663" s="12" t="s">
        <v>42</v>
      </c>
      <c r="E4663" s="12">
        <v>6.2557549269876611E-2</v>
      </c>
      <c r="F4663" s="12">
        <v>3.6080085644083575E-3</v>
      </c>
      <c r="G4663" s="12" t="s">
        <v>212</v>
      </c>
      <c r="H4663" s="12" t="s">
        <v>212</v>
      </c>
      <c r="I4663" s="12">
        <v>0</v>
      </c>
      <c r="J4663" s="12">
        <v>0</v>
      </c>
      <c r="K4663" s="12">
        <v>0</v>
      </c>
      <c r="L4663" s="12">
        <v>0</v>
      </c>
      <c r="M4663" s="12">
        <v>0</v>
      </c>
    </row>
    <row r="4664" spans="1:13" x14ac:dyDescent="0.35">
      <c r="A4664" s="12" t="str">
        <f t="shared" si="72"/>
        <v>CONSUMO PER CAPITA (kg ó litros por individuo)Otra Variedad ColaDE 50 A 59 AÑOS</v>
      </c>
      <c r="B4664" s="12" t="s">
        <v>120</v>
      </c>
      <c r="C4664" s="12" t="s">
        <v>161</v>
      </c>
      <c r="D4664" s="12" t="s">
        <v>43</v>
      </c>
      <c r="E4664" s="12">
        <v>5.4814334497632594E-2</v>
      </c>
      <c r="F4664" s="12">
        <v>1.0466081757801402E-2</v>
      </c>
      <c r="G4664" s="12" t="s">
        <v>212</v>
      </c>
      <c r="H4664" s="12" t="s">
        <v>212</v>
      </c>
      <c r="I4664" s="12">
        <v>0</v>
      </c>
      <c r="J4664" s="12">
        <v>0</v>
      </c>
      <c r="K4664" s="12">
        <v>0</v>
      </c>
      <c r="L4664" s="12">
        <v>0</v>
      </c>
      <c r="M4664" s="12">
        <v>0</v>
      </c>
    </row>
    <row r="4665" spans="1:13" x14ac:dyDescent="0.35">
      <c r="A4665" s="12" t="str">
        <f t="shared" si="72"/>
        <v>CONSUMO PER CAPITA (kg ó litros por individuo)Otra Variedad ColaDE 60 A 75 AÑOS</v>
      </c>
      <c r="B4665" s="12" t="s">
        <v>120</v>
      </c>
      <c r="C4665" s="12" t="s">
        <v>161</v>
      </c>
      <c r="D4665" s="12" t="s">
        <v>44</v>
      </c>
      <c r="E4665" s="12">
        <v>4.9967651780162478E-2</v>
      </c>
      <c r="F4665" s="12">
        <v>4.3895229244487769E-3</v>
      </c>
      <c r="G4665" s="12" t="s">
        <v>212</v>
      </c>
      <c r="H4665" s="12" t="s">
        <v>212</v>
      </c>
      <c r="I4665" s="12">
        <v>0</v>
      </c>
      <c r="J4665" s="12">
        <v>0</v>
      </c>
      <c r="K4665" s="12">
        <v>0</v>
      </c>
      <c r="L4665" s="12">
        <v>0</v>
      </c>
      <c r="M4665" s="12">
        <v>0</v>
      </c>
    </row>
    <row r="4666" spans="1:13" x14ac:dyDescent="0.35">
      <c r="A4666" s="12" t="str">
        <f t="shared" si="72"/>
        <v>CONSUMO PER CAPITA (kg ó litros por individuo)Otra Variedad ColaALTA Y MEDIA ALTA</v>
      </c>
      <c r="B4666" s="12" t="s">
        <v>120</v>
      </c>
      <c r="C4666" s="12" t="s">
        <v>161</v>
      </c>
      <c r="D4666" s="12" t="s">
        <v>17</v>
      </c>
      <c r="E4666" s="12">
        <v>6.5310168202988864E-2</v>
      </c>
      <c r="F4666" s="12">
        <v>7.3427664126648447E-3</v>
      </c>
      <c r="G4666" s="12" t="s">
        <v>212</v>
      </c>
      <c r="H4666" s="12" t="s">
        <v>212</v>
      </c>
      <c r="I4666" s="12">
        <v>0</v>
      </c>
      <c r="J4666" s="12">
        <v>0</v>
      </c>
      <c r="K4666" s="12">
        <v>0</v>
      </c>
      <c r="L4666" s="12">
        <v>0</v>
      </c>
      <c r="M4666" s="12">
        <v>0</v>
      </c>
    </row>
    <row r="4667" spans="1:13" x14ac:dyDescent="0.35">
      <c r="A4667" s="12" t="str">
        <f t="shared" si="72"/>
        <v>CONSUMO PER CAPITA (kg ó litros por individuo)Otra Variedad ColaMEDIA</v>
      </c>
      <c r="B4667" s="12" t="s">
        <v>120</v>
      </c>
      <c r="C4667" s="12" t="s">
        <v>161</v>
      </c>
      <c r="D4667" s="12" t="s">
        <v>18</v>
      </c>
      <c r="E4667" s="12">
        <v>7.7912783642309816E-2</v>
      </c>
      <c r="F4667" s="12">
        <v>5.3374355094115309E-3</v>
      </c>
      <c r="G4667" s="12" t="s">
        <v>212</v>
      </c>
      <c r="H4667" s="12" t="s">
        <v>212</v>
      </c>
      <c r="I4667" s="12">
        <v>0</v>
      </c>
      <c r="J4667" s="12">
        <v>0</v>
      </c>
      <c r="K4667" s="12">
        <v>0</v>
      </c>
      <c r="L4667" s="12">
        <v>0</v>
      </c>
      <c r="M4667" s="12">
        <v>0</v>
      </c>
    </row>
    <row r="4668" spans="1:13" x14ac:dyDescent="0.35">
      <c r="A4668" s="12" t="str">
        <f t="shared" si="72"/>
        <v>CONSUMO PER CAPITA (kg ó litros por individuo)Otra Variedad ColaMEDIA BAJA</v>
      </c>
      <c r="B4668" s="12" t="s">
        <v>120</v>
      </c>
      <c r="C4668" s="12" t="s">
        <v>161</v>
      </c>
      <c r="D4668" s="12" t="s">
        <v>19</v>
      </c>
      <c r="E4668" s="12">
        <v>5.1689908826572983E-2</v>
      </c>
      <c r="F4668" s="12">
        <v>5.7793098959067046E-3</v>
      </c>
      <c r="G4668" s="12" t="s">
        <v>212</v>
      </c>
      <c r="H4668" s="12" t="s">
        <v>212</v>
      </c>
      <c r="I4668" s="12">
        <v>0</v>
      </c>
      <c r="J4668" s="12">
        <v>0</v>
      </c>
      <c r="K4668" s="12">
        <v>0</v>
      </c>
      <c r="L4668" s="12">
        <v>0</v>
      </c>
      <c r="M4668" s="12">
        <v>0</v>
      </c>
    </row>
    <row r="4669" spans="1:13" x14ac:dyDescent="0.35">
      <c r="A4669" s="12" t="str">
        <f t="shared" si="72"/>
        <v>CONSUMO PER CAPITA (kg ó litros por individuo)Otra Variedad ColaBAJA</v>
      </c>
      <c r="B4669" s="12" t="s">
        <v>120</v>
      </c>
      <c r="C4669" s="12" t="s">
        <v>161</v>
      </c>
      <c r="D4669" s="12" t="s">
        <v>20</v>
      </c>
      <c r="E4669" s="12">
        <v>0.2274019292084474</v>
      </c>
      <c r="F4669" s="12">
        <v>2.4177982466690034E-2</v>
      </c>
      <c r="G4669" s="12" t="s">
        <v>212</v>
      </c>
      <c r="H4669" s="12" t="s">
        <v>212</v>
      </c>
      <c r="I4669" s="12">
        <v>0</v>
      </c>
      <c r="J4669" s="12">
        <v>0</v>
      </c>
      <c r="K4669" s="12">
        <v>0</v>
      </c>
      <c r="L4669" s="12">
        <v>0</v>
      </c>
      <c r="M4669" s="12">
        <v>0</v>
      </c>
    </row>
    <row r="4670" spans="1:13" x14ac:dyDescent="0.35">
      <c r="A4670" s="12" t="str">
        <f t="shared" si="72"/>
        <v>CONSUMO PER CAPITA (kg ó litros por individuo)Otra Variedad ColaHOMBRE</v>
      </c>
      <c r="B4670" s="12" t="s">
        <v>120</v>
      </c>
      <c r="C4670" s="12" t="s">
        <v>161</v>
      </c>
      <c r="D4670" s="12" t="s">
        <v>21</v>
      </c>
      <c r="E4670" s="12">
        <v>6.5328260080995904E-2</v>
      </c>
      <c r="F4670" s="12">
        <v>4.0754584466249997E-3</v>
      </c>
      <c r="G4670" s="12" t="s">
        <v>212</v>
      </c>
      <c r="H4670" s="12" t="s">
        <v>212</v>
      </c>
      <c r="I4670" s="12">
        <v>0</v>
      </c>
      <c r="J4670" s="12">
        <v>0</v>
      </c>
      <c r="K4670" s="12">
        <v>0</v>
      </c>
      <c r="L4670" s="12">
        <v>0</v>
      </c>
      <c r="M4670" s="12">
        <v>0</v>
      </c>
    </row>
    <row r="4671" spans="1:13" x14ac:dyDescent="0.35">
      <c r="A4671" s="12" t="str">
        <f t="shared" si="72"/>
        <v>CONSUMO PER CAPITA (kg ó litros por individuo)Otra Variedad ColaMUJER</v>
      </c>
      <c r="B4671" s="12" t="s">
        <v>120</v>
      </c>
      <c r="C4671" s="12" t="s">
        <v>161</v>
      </c>
      <c r="D4671" s="12" t="s">
        <v>22</v>
      </c>
      <c r="E4671" s="12">
        <v>0.12806312471508466</v>
      </c>
      <c r="F4671" s="12">
        <v>1.4838078688732952E-2</v>
      </c>
      <c r="G4671" s="12" t="s">
        <v>212</v>
      </c>
      <c r="H4671" s="12" t="s">
        <v>212</v>
      </c>
      <c r="I4671" s="12">
        <v>0</v>
      </c>
      <c r="J4671" s="12">
        <v>0</v>
      </c>
      <c r="K4671" s="12">
        <v>0</v>
      </c>
      <c r="L4671" s="12">
        <v>0</v>
      </c>
      <c r="M4671" s="12">
        <v>0</v>
      </c>
    </row>
    <row r="4672" spans="1:13" x14ac:dyDescent="0.35">
      <c r="A4672" s="12" t="str">
        <f t="shared" si="72"/>
        <v>CONSUMO PER CAPITA (kg ó litros por individuo)Con CafeinaT.ESPAÑA</v>
      </c>
      <c r="B4672" s="12" t="s">
        <v>120</v>
      </c>
      <c r="C4672" s="12" t="s">
        <v>162</v>
      </c>
      <c r="D4672" s="12" t="s">
        <v>36</v>
      </c>
      <c r="E4672" s="12">
        <v>4.578674092209134</v>
      </c>
      <c r="F4672" s="12">
        <v>3.0865245994877566</v>
      </c>
      <c r="G4672" s="12">
        <v>3.2721520882108179</v>
      </c>
      <c r="H4672" s="12">
        <v>5.529845610813716</v>
      </c>
      <c r="I4672" s="12">
        <v>0</v>
      </c>
      <c r="J4672" s="12">
        <v>0</v>
      </c>
      <c r="K4672" s="12">
        <v>0</v>
      </c>
      <c r="L4672" s="12">
        <v>0</v>
      </c>
      <c r="M4672" s="12">
        <v>0</v>
      </c>
    </row>
    <row r="4673" spans="1:13" x14ac:dyDescent="0.35">
      <c r="A4673" s="12" t="str">
        <f t="shared" si="72"/>
        <v>CONSUMO PER CAPITA (kg ó litros por individuo)Con CafeinaBCN AM</v>
      </c>
      <c r="B4673" s="12" t="s">
        <v>120</v>
      </c>
      <c r="C4673" s="12" t="s">
        <v>162</v>
      </c>
      <c r="D4673" s="12" t="s">
        <v>1</v>
      </c>
      <c r="E4673" s="12">
        <v>3.1835351620561947</v>
      </c>
      <c r="F4673" s="12">
        <v>2.6064943107092402</v>
      </c>
      <c r="G4673" s="12">
        <v>2.4856251806295511</v>
      </c>
      <c r="H4673" s="12">
        <v>5.8766135011429963</v>
      </c>
      <c r="I4673" s="12">
        <v>0</v>
      </c>
      <c r="J4673" s="12">
        <v>0</v>
      </c>
      <c r="K4673" s="12">
        <v>0</v>
      </c>
      <c r="L4673" s="12">
        <v>0</v>
      </c>
      <c r="M4673" s="12">
        <v>0</v>
      </c>
    </row>
    <row r="4674" spans="1:13" x14ac:dyDescent="0.35">
      <c r="A4674" s="12" t="str">
        <f t="shared" si="72"/>
        <v>CONSUMO PER CAPITA (kg ó litros por individuo)Con CafeinaREST.CAT ARAGON</v>
      </c>
      <c r="B4674" s="12" t="s">
        <v>120</v>
      </c>
      <c r="C4674" s="12" t="s">
        <v>162</v>
      </c>
      <c r="D4674" s="12" t="s">
        <v>2</v>
      </c>
      <c r="E4674" s="12">
        <v>3.2975228110211785</v>
      </c>
      <c r="F4674" s="12">
        <v>2.2120785815474542</v>
      </c>
      <c r="G4674" s="12">
        <v>2.5931755918042274</v>
      </c>
      <c r="H4674" s="12">
        <v>4.7812935047662481</v>
      </c>
      <c r="I4674" s="12">
        <v>0</v>
      </c>
      <c r="J4674" s="12">
        <v>0</v>
      </c>
      <c r="K4674" s="12">
        <v>0</v>
      </c>
      <c r="L4674" s="12">
        <v>0</v>
      </c>
      <c r="M4674" s="12">
        <v>0</v>
      </c>
    </row>
    <row r="4675" spans="1:13" x14ac:dyDescent="0.35">
      <c r="A4675" s="12" t="str">
        <f t="shared" si="72"/>
        <v>CONSUMO PER CAPITA (kg ó litros por individuo)Con CafeinaLEVANTE</v>
      </c>
      <c r="B4675" s="12" t="s">
        <v>120</v>
      </c>
      <c r="C4675" s="12" t="s">
        <v>162</v>
      </c>
      <c r="D4675" s="12" t="s">
        <v>3</v>
      </c>
      <c r="E4675" s="12">
        <v>4.5002666823618318</v>
      </c>
      <c r="F4675" s="12">
        <v>3.0998576540178875</v>
      </c>
      <c r="G4675" s="12">
        <v>3.3358087084979227</v>
      </c>
      <c r="H4675" s="12">
        <v>5.6364188476932879</v>
      </c>
      <c r="I4675" s="12">
        <v>0</v>
      </c>
      <c r="J4675" s="12">
        <v>0</v>
      </c>
      <c r="K4675" s="12">
        <v>0</v>
      </c>
      <c r="L4675" s="12">
        <v>0</v>
      </c>
      <c r="M4675" s="12">
        <v>0</v>
      </c>
    </row>
    <row r="4676" spans="1:13" x14ac:dyDescent="0.35">
      <c r="A4676" s="12" t="str">
        <f t="shared" ref="A4676:A4739" si="73">B4676&amp;C4676&amp;D4676</f>
        <v>CONSUMO PER CAPITA (kg ó litros por individuo)Con CafeinaANDALUCIA</v>
      </c>
      <c r="B4676" s="12" t="s">
        <v>120</v>
      </c>
      <c r="C4676" s="12" t="s">
        <v>162</v>
      </c>
      <c r="D4676" s="12" t="s">
        <v>4</v>
      </c>
      <c r="E4676" s="12">
        <v>5.1021196858790825</v>
      </c>
      <c r="F4676" s="12">
        <v>3.2706065013077743</v>
      </c>
      <c r="G4676" s="12">
        <v>3.3587783537693721</v>
      </c>
      <c r="H4676" s="12">
        <v>5.7786746099593147</v>
      </c>
      <c r="I4676" s="12">
        <v>0</v>
      </c>
      <c r="J4676" s="12">
        <v>0</v>
      </c>
      <c r="K4676" s="12">
        <v>0</v>
      </c>
      <c r="L4676" s="12">
        <v>0</v>
      </c>
      <c r="M4676" s="12">
        <v>0</v>
      </c>
    </row>
    <row r="4677" spans="1:13" x14ac:dyDescent="0.35">
      <c r="A4677" s="12" t="str">
        <f t="shared" si="73"/>
        <v>CONSUMO PER CAPITA (kg ó litros por individuo)Con CafeinaMDD AM</v>
      </c>
      <c r="B4677" s="12" t="s">
        <v>120</v>
      </c>
      <c r="C4677" s="12" t="s">
        <v>162</v>
      </c>
      <c r="D4677" s="12" t="s">
        <v>5</v>
      </c>
      <c r="E4677" s="12">
        <v>6.6197112601795869</v>
      </c>
      <c r="F4677" s="12">
        <v>3.92289105228893</v>
      </c>
      <c r="G4677" s="12">
        <v>4.2090858658505521</v>
      </c>
      <c r="H4677" s="12">
        <v>6.8796017614064811</v>
      </c>
      <c r="I4677" s="12">
        <v>0</v>
      </c>
      <c r="J4677" s="12">
        <v>0</v>
      </c>
      <c r="K4677" s="12">
        <v>0</v>
      </c>
      <c r="L4677" s="12">
        <v>0</v>
      </c>
      <c r="M4677" s="12">
        <v>0</v>
      </c>
    </row>
    <row r="4678" spans="1:13" x14ac:dyDescent="0.35">
      <c r="A4678" s="12" t="str">
        <f t="shared" si="73"/>
        <v>CONSUMO PER CAPITA (kg ó litros por individuo)Con CafeinaRTO CENTRO</v>
      </c>
      <c r="B4678" s="12" t="s">
        <v>120</v>
      </c>
      <c r="C4678" s="12" t="s">
        <v>162</v>
      </c>
      <c r="D4678" s="12" t="s">
        <v>6</v>
      </c>
      <c r="E4678" s="12">
        <v>5.6250898135782137</v>
      </c>
      <c r="F4678" s="12">
        <v>4.9397158883187986</v>
      </c>
      <c r="G4678" s="12">
        <v>5.2655793288718513</v>
      </c>
      <c r="H4678" s="12">
        <v>7.1176404493235035</v>
      </c>
      <c r="I4678" s="12">
        <v>0</v>
      </c>
      <c r="J4678" s="12">
        <v>0</v>
      </c>
      <c r="K4678" s="12">
        <v>0</v>
      </c>
      <c r="L4678" s="12">
        <v>0</v>
      </c>
      <c r="M4678" s="12">
        <v>0</v>
      </c>
    </row>
    <row r="4679" spans="1:13" x14ac:dyDescent="0.35">
      <c r="A4679" s="12" t="str">
        <f t="shared" si="73"/>
        <v>CONSUMO PER CAPITA (kg ó litros por individuo)Con CafeinaNORTE-CENTRO</v>
      </c>
      <c r="B4679" s="12" t="s">
        <v>120</v>
      </c>
      <c r="C4679" s="12" t="s">
        <v>162</v>
      </c>
      <c r="D4679" s="12" t="s">
        <v>7</v>
      </c>
      <c r="E4679" s="12">
        <v>3.9510111606921008</v>
      </c>
      <c r="F4679" s="12">
        <v>2.4631454273181066</v>
      </c>
      <c r="G4679" s="12">
        <v>2.7244498293599615</v>
      </c>
      <c r="H4679" s="12">
        <v>4.2230254174231563</v>
      </c>
      <c r="I4679" s="12">
        <v>0</v>
      </c>
      <c r="J4679" s="12">
        <v>0</v>
      </c>
      <c r="K4679" s="12">
        <v>0</v>
      </c>
      <c r="L4679" s="12">
        <v>0</v>
      </c>
      <c r="M4679" s="12">
        <v>0</v>
      </c>
    </row>
    <row r="4680" spans="1:13" x14ac:dyDescent="0.35">
      <c r="A4680" s="12" t="str">
        <f t="shared" si="73"/>
        <v>CONSUMO PER CAPITA (kg ó litros por individuo)Con CafeinaNOROESTE</v>
      </c>
      <c r="B4680" s="12" t="s">
        <v>120</v>
      </c>
      <c r="C4680" s="12" t="s">
        <v>162</v>
      </c>
      <c r="D4680" s="12" t="s">
        <v>8</v>
      </c>
      <c r="E4680" s="12">
        <v>3.361727556404734</v>
      </c>
      <c r="F4680" s="12">
        <v>1.9021159869001167</v>
      </c>
      <c r="G4680" s="12">
        <v>1.8725385584641001</v>
      </c>
      <c r="H4680" s="12">
        <v>3.1865940908092369</v>
      </c>
      <c r="I4680" s="12">
        <v>0</v>
      </c>
      <c r="J4680" s="12">
        <v>0</v>
      </c>
      <c r="K4680" s="12">
        <v>0</v>
      </c>
      <c r="L4680" s="12">
        <v>0</v>
      </c>
      <c r="M4680" s="12">
        <v>0</v>
      </c>
    </row>
    <row r="4681" spans="1:13" x14ac:dyDescent="0.35">
      <c r="A4681" s="12" t="str">
        <f t="shared" si="73"/>
        <v>CONSUMO PER CAPITA (kg ó litros por individuo)Con Cafeina&lt;2MIL</v>
      </c>
      <c r="B4681" s="12" t="s">
        <v>120</v>
      </c>
      <c r="C4681" s="12" t="s">
        <v>162</v>
      </c>
      <c r="D4681" s="12" t="s">
        <v>9</v>
      </c>
      <c r="E4681" s="12">
        <v>4.5915121321567423</v>
      </c>
      <c r="F4681" s="12">
        <v>3.0607772468247636</v>
      </c>
      <c r="G4681" s="12">
        <v>3.2067647987247505</v>
      </c>
      <c r="H4681" s="12">
        <v>5.7958333140637954</v>
      </c>
      <c r="I4681" s="12">
        <v>0</v>
      </c>
      <c r="J4681" s="12">
        <v>0</v>
      </c>
      <c r="K4681" s="12">
        <v>0</v>
      </c>
      <c r="L4681" s="12">
        <v>0</v>
      </c>
      <c r="M4681" s="12">
        <v>0</v>
      </c>
    </row>
    <row r="4682" spans="1:13" x14ac:dyDescent="0.35">
      <c r="A4682" s="12" t="str">
        <f t="shared" si="73"/>
        <v>CONSUMO PER CAPITA (kg ó litros por individuo)Con Cafeina2-5MIL</v>
      </c>
      <c r="B4682" s="12" t="s">
        <v>120</v>
      </c>
      <c r="C4682" s="12" t="s">
        <v>162</v>
      </c>
      <c r="D4682" s="12" t="s">
        <v>10</v>
      </c>
      <c r="E4682" s="12">
        <v>3.598273827169074</v>
      </c>
      <c r="F4682" s="12">
        <v>2.6709881307815144</v>
      </c>
      <c r="G4682" s="12">
        <v>2.3736450303167236</v>
      </c>
      <c r="H4682" s="12">
        <v>4.7772223754153051</v>
      </c>
      <c r="I4682" s="12">
        <v>0</v>
      </c>
      <c r="J4682" s="12">
        <v>0</v>
      </c>
      <c r="K4682" s="12">
        <v>0</v>
      </c>
      <c r="L4682" s="12">
        <v>0</v>
      </c>
      <c r="M4682" s="12">
        <v>0</v>
      </c>
    </row>
    <row r="4683" spans="1:13" x14ac:dyDescent="0.35">
      <c r="A4683" s="12" t="str">
        <f t="shared" si="73"/>
        <v>CONSUMO PER CAPITA (kg ó litros por individuo)Con Cafeina5-10MIL</v>
      </c>
      <c r="B4683" s="12" t="s">
        <v>120</v>
      </c>
      <c r="C4683" s="12" t="s">
        <v>162</v>
      </c>
      <c r="D4683" s="12" t="s">
        <v>11</v>
      </c>
      <c r="E4683" s="12">
        <v>4.9362494202083527</v>
      </c>
      <c r="F4683" s="12">
        <v>3.3136664926321364</v>
      </c>
      <c r="G4683" s="12">
        <v>4.0644912336292958</v>
      </c>
      <c r="H4683" s="12">
        <v>6.7773271631807814</v>
      </c>
      <c r="I4683" s="12">
        <v>0</v>
      </c>
      <c r="J4683" s="12">
        <v>0</v>
      </c>
      <c r="K4683" s="12">
        <v>0</v>
      </c>
      <c r="L4683" s="12">
        <v>0</v>
      </c>
      <c r="M4683" s="12">
        <v>0</v>
      </c>
    </row>
    <row r="4684" spans="1:13" x14ac:dyDescent="0.35">
      <c r="A4684" s="12" t="str">
        <f t="shared" si="73"/>
        <v>CONSUMO PER CAPITA (kg ó litros por individuo)Con Cafeina10-30MIL</v>
      </c>
      <c r="B4684" s="12" t="s">
        <v>120</v>
      </c>
      <c r="C4684" s="12" t="s">
        <v>162</v>
      </c>
      <c r="D4684" s="12" t="s">
        <v>12</v>
      </c>
      <c r="E4684" s="12">
        <v>4.7404684060593851</v>
      </c>
      <c r="F4684" s="12">
        <v>3.3957523299220349</v>
      </c>
      <c r="G4684" s="12">
        <v>3.6672877629705845</v>
      </c>
      <c r="H4684" s="12">
        <v>4.9513261884677906</v>
      </c>
      <c r="I4684" s="12">
        <v>0</v>
      </c>
      <c r="J4684" s="12">
        <v>0</v>
      </c>
      <c r="K4684" s="12">
        <v>0</v>
      </c>
      <c r="L4684" s="12">
        <v>0</v>
      </c>
      <c r="M4684" s="12">
        <v>0</v>
      </c>
    </row>
    <row r="4685" spans="1:13" x14ac:dyDescent="0.35">
      <c r="A4685" s="12" t="str">
        <f t="shared" si="73"/>
        <v>CONSUMO PER CAPITA (kg ó litros por individuo)Con Cafeina30-100MIL</v>
      </c>
      <c r="B4685" s="12" t="s">
        <v>120</v>
      </c>
      <c r="C4685" s="12" t="s">
        <v>162</v>
      </c>
      <c r="D4685" s="12" t="s">
        <v>13</v>
      </c>
      <c r="E4685" s="12">
        <v>4.3292495508338078</v>
      </c>
      <c r="F4685" s="12">
        <v>3.0501817415943226</v>
      </c>
      <c r="G4685" s="12">
        <v>2.9382837525107086</v>
      </c>
      <c r="H4685" s="12">
        <v>5.6000786970780387</v>
      </c>
      <c r="I4685" s="12">
        <v>0</v>
      </c>
      <c r="J4685" s="12">
        <v>0</v>
      </c>
      <c r="K4685" s="12">
        <v>0</v>
      </c>
      <c r="L4685" s="12">
        <v>0</v>
      </c>
      <c r="M4685" s="12">
        <v>0</v>
      </c>
    </row>
    <row r="4686" spans="1:13" x14ac:dyDescent="0.35">
      <c r="A4686" s="12" t="str">
        <f t="shared" si="73"/>
        <v>CONSUMO PER CAPITA (kg ó litros por individuo)Con Cafeina100-200MIL</v>
      </c>
      <c r="B4686" s="12" t="s">
        <v>120</v>
      </c>
      <c r="C4686" s="12" t="s">
        <v>162</v>
      </c>
      <c r="D4686" s="12" t="s">
        <v>14</v>
      </c>
      <c r="E4686" s="12">
        <v>4.8190231562843078</v>
      </c>
      <c r="F4686" s="12">
        <v>3.1755986970646388</v>
      </c>
      <c r="G4686" s="12">
        <v>3.2051013776468289</v>
      </c>
      <c r="H4686" s="12">
        <v>5.0394955648491901</v>
      </c>
      <c r="I4686" s="12">
        <v>0</v>
      </c>
      <c r="J4686" s="12">
        <v>0</v>
      </c>
      <c r="K4686" s="12">
        <v>0</v>
      </c>
      <c r="L4686" s="12">
        <v>0</v>
      </c>
      <c r="M4686" s="12">
        <v>0</v>
      </c>
    </row>
    <row r="4687" spans="1:13" x14ac:dyDescent="0.35">
      <c r="A4687" s="12" t="str">
        <f t="shared" si="73"/>
        <v>CONSUMO PER CAPITA (kg ó litros por individuo)Con Cafeina200-500MIL</v>
      </c>
      <c r="B4687" s="12" t="s">
        <v>120</v>
      </c>
      <c r="C4687" s="12" t="s">
        <v>162</v>
      </c>
      <c r="D4687" s="12" t="s">
        <v>15</v>
      </c>
      <c r="E4687" s="12">
        <v>4.1898097337134068</v>
      </c>
      <c r="F4687" s="12">
        <v>2.3878582098413417</v>
      </c>
      <c r="G4687" s="12">
        <v>2.8581496591355515</v>
      </c>
      <c r="H4687" s="12">
        <v>5.414973977959427</v>
      </c>
      <c r="I4687" s="12">
        <v>0</v>
      </c>
      <c r="J4687" s="12">
        <v>0</v>
      </c>
      <c r="K4687" s="12">
        <v>0</v>
      </c>
      <c r="L4687" s="12">
        <v>0</v>
      </c>
      <c r="M4687" s="12">
        <v>0</v>
      </c>
    </row>
    <row r="4688" spans="1:13" x14ac:dyDescent="0.35">
      <c r="A4688" s="12" t="str">
        <f t="shared" si="73"/>
        <v>CONSUMO PER CAPITA (kg ó litros por individuo)Con Cafeina&gt;500MIL</v>
      </c>
      <c r="B4688" s="12" t="s">
        <v>120</v>
      </c>
      <c r="C4688" s="12" t="s">
        <v>162</v>
      </c>
      <c r="D4688" s="12" t="s">
        <v>16</v>
      </c>
      <c r="E4688" s="12">
        <v>5.053459736860523</v>
      </c>
      <c r="F4688" s="12">
        <v>3.3206833748178832</v>
      </c>
      <c r="G4688" s="12">
        <v>3.5864828090976513</v>
      </c>
      <c r="H4688" s="12">
        <v>6.0436183359831785</v>
      </c>
      <c r="I4688" s="12">
        <v>0</v>
      </c>
      <c r="J4688" s="12">
        <v>0</v>
      </c>
      <c r="K4688" s="12">
        <v>0</v>
      </c>
      <c r="L4688" s="12">
        <v>0</v>
      </c>
      <c r="M4688" s="12">
        <v>0</v>
      </c>
    </row>
    <row r="4689" spans="1:13" x14ac:dyDescent="0.35">
      <c r="A4689" s="12" t="str">
        <f t="shared" si="73"/>
        <v>CONSUMO PER CAPITA (kg ó litros por individuo)Con CafeinaDE 15 A 19 AÑOS</v>
      </c>
      <c r="B4689" s="12" t="s">
        <v>120</v>
      </c>
      <c r="C4689" s="12" t="s">
        <v>162</v>
      </c>
      <c r="D4689" s="12" t="s">
        <v>39</v>
      </c>
      <c r="E4689" s="12">
        <v>3.5728331518710239</v>
      </c>
      <c r="F4689" s="12">
        <v>1.5574258703956347</v>
      </c>
      <c r="G4689" s="12">
        <v>1.9659558244029776</v>
      </c>
      <c r="H4689" s="12">
        <v>3.4943549328952428</v>
      </c>
      <c r="I4689" s="12">
        <v>0</v>
      </c>
      <c r="J4689" s="12">
        <v>0</v>
      </c>
      <c r="K4689" s="12">
        <v>0</v>
      </c>
      <c r="L4689" s="12">
        <v>0</v>
      </c>
      <c r="M4689" s="12">
        <v>0</v>
      </c>
    </row>
    <row r="4690" spans="1:13" x14ac:dyDescent="0.35">
      <c r="A4690" s="12" t="str">
        <f t="shared" si="73"/>
        <v>CONSUMO PER CAPITA (kg ó litros por individuo)Con CafeinaDE 20 A 24 AÑOS</v>
      </c>
      <c r="B4690" s="12" t="s">
        <v>120</v>
      </c>
      <c r="C4690" s="12" t="s">
        <v>162</v>
      </c>
      <c r="D4690" s="12" t="s">
        <v>40</v>
      </c>
      <c r="E4690" s="12">
        <v>4.3074183601556513</v>
      </c>
      <c r="F4690" s="12">
        <v>3.6811918477064003</v>
      </c>
      <c r="G4690" s="12">
        <v>2.5286228247751805</v>
      </c>
      <c r="H4690" s="12">
        <v>2.6925356385295776</v>
      </c>
      <c r="I4690" s="12">
        <v>0</v>
      </c>
      <c r="J4690" s="12">
        <v>0</v>
      </c>
      <c r="K4690" s="12">
        <v>0</v>
      </c>
      <c r="L4690" s="12">
        <v>0</v>
      </c>
      <c r="M4690" s="12">
        <v>0</v>
      </c>
    </row>
    <row r="4691" spans="1:13" x14ac:dyDescent="0.35">
      <c r="A4691" s="12" t="str">
        <f t="shared" si="73"/>
        <v>CONSUMO PER CAPITA (kg ó litros por individuo)Con CafeinaDE 25 A 34 AÑOS</v>
      </c>
      <c r="B4691" s="12" t="s">
        <v>120</v>
      </c>
      <c r="C4691" s="12" t="s">
        <v>162</v>
      </c>
      <c r="D4691" s="12" t="s">
        <v>41</v>
      </c>
      <c r="E4691" s="12">
        <v>5.2472216753682357</v>
      </c>
      <c r="F4691" s="12">
        <v>3.3854645365910283</v>
      </c>
      <c r="G4691" s="12">
        <v>3.6657671014230968</v>
      </c>
      <c r="H4691" s="12">
        <v>4.856385426796483</v>
      </c>
      <c r="I4691" s="12">
        <v>0</v>
      </c>
      <c r="J4691" s="12">
        <v>0</v>
      </c>
      <c r="K4691" s="12">
        <v>0</v>
      </c>
      <c r="L4691" s="12">
        <v>0</v>
      </c>
      <c r="M4691" s="12">
        <v>0</v>
      </c>
    </row>
    <row r="4692" spans="1:13" x14ac:dyDescent="0.35">
      <c r="A4692" s="12" t="str">
        <f t="shared" si="73"/>
        <v>CONSUMO PER CAPITA (kg ó litros por individuo)Con CafeinaDE 35 A 49 AÑOS</v>
      </c>
      <c r="B4692" s="12" t="s">
        <v>120</v>
      </c>
      <c r="C4692" s="12" t="s">
        <v>162</v>
      </c>
      <c r="D4692" s="12" t="s">
        <v>42</v>
      </c>
      <c r="E4692" s="12">
        <v>5.3887057802292535</v>
      </c>
      <c r="F4692" s="12">
        <v>3.4948185224609634</v>
      </c>
      <c r="G4692" s="12">
        <v>3.537282680849398</v>
      </c>
      <c r="H4692" s="12">
        <v>6.482874026834569</v>
      </c>
      <c r="I4692" s="12">
        <v>0</v>
      </c>
      <c r="J4692" s="12">
        <v>0</v>
      </c>
      <c r="K4692" s="12">
        <v>0</v>
      </c>
      <c r="L4692" s="12">
        <v>0</v>
      </c>
      <c r="M4692" s="12">
        <v>0</v>
      </c>
    </row>
    <row r="4693" spans="1:13" x14ac:dyDescent="0.35">
      <c r="A4693" s="12" t="str">
        <f t="shared" si="73"/>
        <v>CONSUMO PER CAPITA (kg ó litros por individuo)Con CafeinaDE 50 A 59 AÑOS</v>
      </c>
      <c r="B4693" s="12" t="s">
        <v>120</v>
      </c>
      <c r="C4693" s="12" t="s">
        <v>162</v>
      </c>
      <c r="D4693" s="12" t="s">
        <v>43</v>
      </c>
      <c r="E4693" s="12">
        <v>5.4244680359888129</v>
      </c>
      <c r="F4693" s="12">
        <v>3.5242384989655613</v>
      </c>
      <c r="G4693" s="12">
        <v>4.2587822958156512</v>
      </c>
      <c r="H4693" s="12">
        <v>7.5120309516746708</v>
      </c>
      <c r="I4693" s="12">
        <v>0</v>
      </c>
      <c r="J4693" s="12">
        <v>0</v>
      </c>
      <c r="K4693" s="12">
        <v>0</v>
      </c>
      <c r="L4693" s="12">
        <v>0</v>
      </c>
      <c r="M4693" s="12">
        <v>0</v>
      </c>
    </row>
    <row r="4694" spans="1:13" x14ac:dyDescent="0.35">
      <c r="A4694" s="12" t="str">
        <f t="shared" si="73"/>
        <v>CONSUMO PER CAPITA (kg ó litros por individuo)Con CafeinaDE 60 A 75 AÑOS</v>
      </c>
      <c r="B4694" s="12" t="s">
        <v>120</v>
      </c>
      <c r="C4694" s="12" t="s">
        <v>162</v>
      </c>
      <c r="D4694" s="12" t="s">
        <v>44</v>
      </c>
      <c r="E4694" s="12">
        <v>2.6100539194403316</v>
      </c>
      <c r="F4694" s="12">
        <v>2.2338944979993718</v>
      </c>
      <c r="G4694" s="12">
        <v>2.4112202961020355</v>
      </c>
      <c r="H4694" s="12">
        <v>4.4180094266623238</v>
      </c>
      <c r="I4694" s="12">
        <v>0</v>
      </c>
      <c r="J4694" s="12">
        <v>0</v>
      </c>
      <c r="K4694" s="12">
        <v>0</v>
      </c>
      <c r="L4694" s="12">
        <v>0</v>
      </c>
      <c r="M4694" s="12">
        <v>0</v>
      </c>
    </row>
    <row r="4695" spans="1:13" x14ac:dyDescent="0.35">
      <c r="A4695" s="12" t="str">
        <f t="shared" si="73"/>
        <v>CONSUMO PER CAPITA (kg ó litros por individuo)Con CafeinaALTA Y MEDIA ALTA</v>
      </c>
      <c r="B4695" s="12" t="s">
        <v>120</v>
      </c>
      <c r="C4695" s="12" t="s">
        <v>162</v>
      </c>
      <c r="D4695" s="12" t="s">
        <v>17</v>
      </c>
      <c r="E4695" s="12">
        <v>4.5715053604332629</v>
      </c>
      <c r="F4695" s="12">
        <v>3.0700642330681527</v>
      </c>
      <c r="G4695" s="12">
        <v>3.5284566806596365</v>
      </c>
      <c r="H4695" s="12">
        <v>5.503606623184778</v>
      </c>
      <c r="I4695" s="12">
        <v>0</v>
      </c>
      <c r="J4695" s="12">
        <v>0</v>
      </c>
      <c r="K4695" s="12">
        <v>0</v>
      </c>
      <c r="L4695" s="12">
        <v>0</v>
      </c>
      <c r="M4695" s="12">
        <v>0</v>
      </c>
    </row>
    <row r="4696" spans="1:13" x14ac:dyDescent="0.35">
      <c r="A4696" s="12" t="str">
        <f t="shared" si="73"/>
        <v>CONSUMO PER CAPITA (kg ó litros por individuo)Con CafeinaMEDIA</v>
      </c>
      <c r="B4696" s="12" t="s">
        <v>120</v>
      </c>
      <c r="C4696" s="12" t="s">
        <v>162</v>
      </c>
      <c r="D4696" s="12" t="s">
        <v>18</v>
      </c>
      <c r="E4696" s="12">
        <v>4.5937932097312828</v>
      </c>
      <c r="F4696" s="12">
        <v>2.8943216010036306</v>
      </c>
      <c r="G4696" s="12">
        <v>3.2861454172365145</v>
      </c>
      <c r="H4696" s="12">
        <v>5.7241140245063944</v>
      </c>
      <c r="I4696" s="12">
        <v>0</v>
      </c>
      <c r="J4696" s="12">
        <v>0</v>
      </c>
      <c r="K4696" s="12">
        <v>0</v>
      </c>
      <c r="L4696" s="12">
        <v>0</v>
      </c>
      <c r="M4696" s="12">
        <v>0</v>
      </c>
    </row>
    <row r="4697" spans="1:13" x14ac:dyDescent="0.35">
      <c r="A4697" s="12" t="str">
        <f t="shared" si="73"/>
        <v>CONSUMO PER CAPITA (kg ó litros por individuo)Con CafeinaMEDIA BAJA</v>
      </c>
      <c r="B4697" s="12" t="s">
        <v>120</v>
      </c>
      <c r="C4697" s="12" t="s">
        <v>162</v>
      </c>
      <c r="D4697" s="12" t="s">
        <v>19</v>
      </c>
      <c r="E4697" s="12">
        <v>4.3796276054987189</v>
      </c>
      <c r="F4697" s="12">
        <v>3.1026739557704324</v>
      </c>
      <c r="G4697" s="12">
        <v>3.0761173344532273</v>
      </c>
      <c r="H4697" s="12">
        <v>5.2035021196135069</v>
      </c>
      <c r="I4697" s="12">
        <v>0</v>
      </c>
      <c r="J4697" s="12">
        <v>0</v>
      </c>
      <c r="K4697" s="12">
        <v>0</v>
      </c>
      <c r="L4697" s="12">
        <v>0</v>
      </c>
      <c r="M4697" s="12">
        <v>0</v>
      </c>
    </row>
    <row r="4698" spans="1:13" x14ac:dyDescent="0.35">
      <c r="A4698" s="12" t="str">
        <f t="shared" si="73"/>
        <v>CONSUMO PER CAPITA (kg ó litros por individuo)Con CafeinaBAJA</v>
      </c>
      <c r="B4698" s="12" t="s">
        <v>120</v>
      </c>
      <c r="C4698" s="12" t="s">
        <v>162</v>
      </c>
      <c r="D4698" s="12" t="s">
        <v>20</v>
      </c>
      <c r="E4698" s="12">
        <v>4.8350104852473939</v>
      </c>
      <c r="F4698" s="12">
        <v>3.4123104799460027</v>
      </c>
      <c r="G4698" s="12">
        <v>3.230059084473984</v>
      </c>
      <c r="H4698" s="12">
        <v>5.6704516039248061</v>
      </c>
      <c r="I4698" s="12">
        <v>0</v>
      </c>
      <c r="J4698" s="12">
        <v>0</v>
      </c>
      <c r="K4698" s="12">
        <v>0</v>
      </c>
      <c r="L4698" s="12">
        <v>0</v>
      </c>
      <c r="M4698" s="12">
        <v>0</v>
      </c>
    </row>
    <row r="4699" spans="1:13" x14ac:dyDescent="0.35">
      <c r="A4699" s="12" t="str">
        <f t="shared" si="73"/>
        <v>CONSUMO PER CAPITA (kg ó litros por individuo)Con CafeinaHOMBRE</v>
      </c>
      <c r="B4699" s="12" t="s">
        <v>120</v>
      </c>
      <c r="C4699" s="12" t="s">
        <v>162</v>
      </c>
      <c r="D4699" s="12" t="s">
        <v>21</v>
      </c>
      <c r="E4699" s="12">
        <v>4.0483131647212742</v>
      </c>
      <c r="F4699" s="12">
        <v>2.8509734384007208</v>
      </c>
      <c r="G4699" s="12">
        <v>3.1213951126998531</v>
      </c>
      <c r="H4699" s="12">
        <v>5.7091485710384919</v>
      </c>
      <c r="I4699" s="12">
        <v>0</v>
      </c>
      <c r="J4699" s="12">
        <v>0</v>
      </c>
      <c r="K4699" s="12">
        <v>0</v>
      </c>
      <c r="L4699" s="12">
        <v>0</v>
      </c>
      <c r="M4699" s="12">
        <v>0</v>
      </c>
    </row>
    <row r="4700" spans="1:13" x14ac:dyDescent="0.35">
      <c r="A4700" s="12" t="str">
        <f t="shared" si="73"/>
        <v>CONSUMO PER CAPITA (kg ó litros por individuo)Con CafeinaMUJER</v>
      </c>
      <c r="B4700" s="12" t="s">
        <v>120</v>
      </c>
      <c r="C4700" s="12" t="s">
        <v>162</v>
      </c>
      <c r="D4700" s="12" t="s">
        <v>22</v>
      </c>
      <c r="E4700" s="12">
        <v>5.1010871368711381</v>
      </c>
      <c r="F4700" s="12">
        <v>3.3181518511489383</v>
      </c>
      <c r="G4700" s="12">
        <v>3.4206346211809135</v>
      </c>
      <c r="H4700" s="12">
        <v>5.3531002762384485</v>
      </c>
      <c r="I4700" s="12">
        <v>0</v>
      </c>
      <c r="J4700" s="12">
        <v>0</v>
      </c>
      <c r="K4700" s="12">
        <v>0</v>
      </c>
      <c r="L4700" s="12">
        <v>0</v>
      </c>
      <c r="M4700" s="12">
        <v>0</v>
      </c>
    </row>
    <row r="4701" spans="1:13" x14ac:dyDescent="0.35">
      <c r="A4701" s="12" t="str">
        <f t="shared" si="73"/>
        <v>CONSUMO PER CAPITA (kg ó litros por individuo)Sin CafeinaT.ESPAÑA</v>
      </c>
      <c r="B4701" s="12" t="s">
        <v>120</v>
      </c>
      <c r="C4701" s="12" t="s">
        <v>163</v>
      </c>
      <c r="D4701" s="12" t="s">
        <v>36</v>
      </c>
      <c r="E4701" s="12">
        <v>1.2147011629916029</v>
      </c>
      <c r="F4701" s="12">
        <v>0.82648064963100332</v>
      </c>
      <c r="G4701" s="12">
        <v>0.90752470956792319</v>
      </c>
      <c r="H4701" s="12">
        <v>1.0591765936845521</v>
      </c>
      <c r="I4701" s="12">
        <v>0</v>
      </c>
      <c r="J4701" s="12">
        <v>0</v>
      </c>
      <c r="K4701" s="12">
        <v>0</v>
      </c>
      <c r="L4701" s="12">
        <v>0</v>
      </c>
      <c r="M4701" s="12">
        <v>0</v>
      </c>
    </row>
    <row r="4702" spans="1:13" x14ac:dyDescent="0.35">
      <c r="A4702" s="12" t="str">
        <f t="shared" si="73"/>
        <v>CONSUMO PER CAPITA (kg ó litros por individuo)Sin CafeinaBCN AM</v>
      </c>
      <c r="B4702" s="12" t="s">
        <v>120</v>
      </c>
      <c r="C4702" s="12" t="s">
        <v>163</v>
      </c>
      <c r="D4702" s="12" t="s">
        <v>1</v>
      </c>
      <c r="E4702" s="12">
        <v>1.0685612699301772</v>
      </c>
      <c r="F4702" s="12">
        <v>0.49573489679771415</v>
      </c>
      <c r="G4702" s="12">
        <v>0.35509232739630547</v>
      </c>
      <c r="H4702" s="12">
        <v>0.63624219230474754</v>
      </c>
      <c r="I4702" s="12">
        <v>0</v>
      </c>
      <c r="J4702" s="12">
        <v>0</v>
      </c>
      <c r="K4702" s="12">
        <v>0</v>
      </c>
      <c r="L4702" s="12">
        <v>0</v>
      </c>
      <c r="M4702" s="12">
        <v>0</v>
      </c>
    </row>
    <row r="4703" spans="1:13" x14ac:dyDescent="0.35">
      <c r="A4703" s="12" t="str">
        <f t="shared" si="73"/>
        <v>CONSUMO PER CAPITA (kg ó litros por individuo)Sin CafeinaREST.CAT ARAGON</v>
      </c>
      <c r="B4703" s="12" t="s">
        <v>120</v>
      </c>
      <c r="C4703" s="12" t="s">
        <v>163</v>
      </c>
      <c r="D4703" s="12" t="s">
        <v>2</v>
      </c>
      <c r="E4703" s="12">
        <v>0.65771214265436473</v>
      </c>
      <c r="F4703" s="12">
        <v>0.45448933639466194</v>
      </c>
      <c r="G4703" s="12">
        <v>0.4232791762674229</v>
      </c>
      <c r="H4703" s="12">
        <v>0.74949300321377532</v>
      </c>
      <c r="I4703" s="12">
        <v>0</v>
      </c>
      <c r="J4703" s="12">
        <v>0</v>
      </c>
      <c r="K4703" s="12">
        <v>0</v>
      </c>
      <c r="L4703" s="12">
        <v>0</v>
      </c>
      <c r="M4703" s="12">
        <v>0</v>
      </c>
    </row>
    <row r="4704" spans="1:13" x14ac:dyDescent="0.35">
      <c r="A4704" s="12" t="str">
        <f t="shared" si="73"/>
        <v>CONSUMO PER CAPITA (kg ó litros por individuo)Sin CafeinaLEVANTE</v>
      </c>
      <c r="B4704" s="12" t="s">
        <v>120</v>
      </c>
      <c r="C4704" s="12" t="s">
        <v>163</v>
      </c>
      <c r="D4704" s="12" t="s">
        <v>3</v>
      </c>
      <c r="E4704" s="12">
        <v>1.0149031617964177</v>
      </c>
      <c r="F4704" s="12">
        <v>0.82977252256120693</v>
      </c>
      <c r="G4704" s="12">
        <v>1.0742026003254346</v>
      </c>
      <c r="H4704" s="12">
        <v>1.179719685480457</v>
      </c>
      <c r="I4704" s="12">
        <v>0</v>
      </c>
      <c r="J4704" s="12">
        <v>0</v>
      </c>
      <c r="K4704" s="12">
        <v>0</v>
      </c>
      <c r="L4704" s="12">
        <v>0</v>
      </c>
      <c r="M4704" s="12">
        <v>0</v>
      </c>
    </row>
    <row r="4705" spans="1:13" x14ac:dyDescent="0.35">
      <c r="A4705" s="12" t="str">
        <f t="shared" si="73"/>
        <v>CONSUMO PER CAPITA (kg ó litros por individuo)Sin CafeinaANDALUCIA</v>
      </c>
      <c r="B4705" s="12" t="s">
        <v>120</v>
      </c>
      <c r="C4705" s="12" t="s">
        <v>163</v>
      </c>
      <c r="D4705" s="12" t="s">
        <v>4</v>
      </c>
      <c r="E4705" s="12">
        <v>1.7031307481240756</v>
      </c>
      <c r="F4705" s="12">
        <v>1.0034464056438808</v>
      </c>
      <c r="G4705" s="12">
        <v>0.99554198815070016</v>
      </c>
      <c r="H4705" s="12">
        <v>1.0461963600874411</v>
      </c>
      <c r="I4705" s="12">
        <v>0</v>
      </c>
      <c r="J4705" s="12">
        <v>0</v>
      </c>
      <c r="K4705" s="12">
        <v>0</v>
      </c>
      <c r="L4705" s="12">
        <v>0</v>
      </c>
      <c r="M4705" s="12">
        <v>0</v>
      </c>
    </row>
    <row r="4706" spans="1:13" x14ac:dyDescent="0.35">
      <c r="A4706" s="12" t="str">
        <f t="shared" si="73"/>
        <v>CONSUMO PER CAPITA (kg ó litros por individuo)Sin CafeinaMDD AM</v>
      </c>
      <c r="B4706" s="12" t="s">
        <v>120</v>
      </c>
      <c r="C4706" s="12" t="s">
        <v>163</v>
      </c>
      <c r="D4706" s="12" t="s">
        <v>5</v>
      </c>
      <c r="E4706" s="12">
        <v>1.6378420732359626</v>
      </c>
      <c r="F4706" s="12">
        <v>1.2378312978132811</v>
      </c>
      <c r="G4706" s="12">
        <v>1.7301367365493399</v>
      </c>
      <c r="H4706" s="12">
        <v>2.1872408301898854</v>
      </c>
      <c r="I4706" s="12">
        <v>0</v>
      </c>
      <c r="J4706" s="12">
        <v>0</v>
      </c>
      <c r="K4706" s="12">
        <v>0</v>
      </c>
      <c r="L4706" s="12">
        <v>0</v>
      </c>
      <c r="M4706" s="12">
        <v>0</v>
      </c>
    </row>
    <row r="4707" spans="1:13" x14ac:dyDescent="0.35">
      <c r="A4707" s="12" t="str">
        <f t="shared" si="73"/>
        <v>CONSUMO PER CAPITA (kg ó litros por individuo)Sin CafeinaRTO CENTRO</v>
      </c>
      <c r="B4707" s="12" t="s">
        <v>120</v>
      </c>
      <c r="C4707" s="12" t="s">
        <v>163</v>
      </c>
      <c r="D4707" s="12" t="s">
        <v>6</v>
      </c>
      <c r="E4707" s="12">
        <v>1.1979462390870026</v>
      </c>
      <c r="F4707" s="12">
        <v>0.96858778879751739</v>
      </c>
      <c r="G4707" s="12">
        <v>1.090792463121681</v>
      </c>
      <c r="H4707" s="12">
        <v>1.0697458034268281</v>
      </c>
      <c r="I4707" s="12">
        <v>0</v>
      </c>
      <c r="J4707" s="12">
        <v>0</v>
      </c>
      <c r="K4707" s="12">
        <v>0</v>
      </c>
      <c r="L4707" s="12">
        <v>0</v>
      </c>
      <c r="M4707" s="12">
        <v>0</v>
      </c>
    </row>
    <row r="4708" spans="1:13" x14ac:dyDescent="0.35">
      <c r="A4708" s="12" t="str">
        <f t="shared" si="73"/>
        <v>CONSUMO PER CAPITA (kg ó litros por individuo)Sin CafeinaNORTE-CENTRO</v>
      </c>
      <c r="B4708" s="12" t="s">
        <v>120</v>
      </c>
      <c r="C4708" s="12" t="s">
        <v>163</v>
      </c>
      <c r="D4708" s="12" t="s">
        <v>7</v>
      </c>
      <c r="E4708" s="12">
        <v>0.83979899011547088</v>
      </c>
      <c r="F4708" s="12">
        <v>0.56795154752431021</v>
      </c>
      <c r="G4708" s="12">
        <v>0.65243262258288193</v>
      </c>
      <c r="H4708" s="12">
        <v>0.60554853089166527</v>
      </c>
      <c r="I4708" s="12">
        <v>0</v>
      </c>
      <c r="J4708" s="12">
        <v>0</v>
      </c>
      <c r="K4708" s="12">
        <v>0</v>
      </c>
      <c r="L4708" s="12">
        <v>0</v>
      </c>
      <c r="M4708" s="12">
        <v>0</v>
      </c>
    </row>
    <row r="4709" spans="1:13" x14ac:dyDescent="0.35">
      <c r="A4709" s="12" t="str">
        <f t="shared" si="73"/>
        <v>CONSUMO PER CAPITA (kg ó litros por individuo)Sin CafeinaNOROESTE</v>
      </c>
      <c r="B4709" s="12" t="s">
        <v>120</v>
      </c>
      <c r="C4709" s="12" t="s">
        <v>163</v>
      </c>
      <c r="D4709" s="12" t="s">
        <v>8</v>
      </c>
      <c r="E4709" s="12">
        <v>1.1683317015322128</v>
      </c>
      <c r="F4709" s="12">
        <v>0.80157752125929504</v>
      </c>
      <c r="G4709" s="12">
        <v>0.53691644633440405</v>
      </c>
      <c r="H4709" s="12">
        <v>0.53561015933171396</v>
      </c>
      <c r="I4709" s="12">
        <v>0</v>
      </c>
      <c r="J4709" s="12">
        <v>0</v>
      </c>
      <c r="K4709" s="12">
        <v>0</v>
      </c>
      <c r="L4709" s="12">
        <v>0</v>
      </c>
      <c r="M4709" s="12">
        <v>0</v>
      </c>
    </row>
    <row r="4710" spans="1:13" x14ac:dyDescent="0.35">
      <c r="A4710" s="12" t="str">
        <f t="shared" si="73"/>
        <v>CONSUMO PER CAPITA (kg ó litros por individuo)Sin Cafeina&lt;2MIL</v>
      </c>
      <c r="B4710" s="12" t="s">
        <v>120</v>
      </c>
      <c r="C4710" s="12" t="s">
        <v>163</v>
      </c>
      <c r="D4710" s="12" t="s">
        <v>9</v>
      </c>
      <c r="E4710" s="12">
        <v>0.85175682035509859</v>
      </c>
      <c r="F4710" s="12">
        <v>0.66635680745394654</v>
      </c>
      <c r="G4710" s="12">
        <v>0.53412561507223799</v>
      </c>
      <c r="H4710" s="12">
        <v>0.48194638548061897</v>
      </c>
      <c r="I4710" s="12">
        <v>0</v>
      </c>
      <c r="J4710" s="12">
        <v>0</v>
      </c>
      <c r="K4710" s="12">
        <v>0</v>
      </c>
      <c r="L4710" s="12">
        <v>0</v>
      </c>
      <c r="M4710" s="12">
        <v>0</v>
      </c>
    </row>
    <row r="4711" spans="1:13" x14ac:dyDescent="0.35">
      <c r="A4711" s="12" t="str">
        <f t="shared" si="73"/>
        <v>CONSUMO PER CAPITA (kg ó litros por individuo)Sin Cafeina2-5MIL</v>
      </c>
      <c r="B4711" s="12" t="s">
        <v>120</v>
      </c>
      <c r="C4711" s="12" t="s">
        <v>163</v>
      </c>
      <c r="D4711" s="12" t="s">
        <v>10</v>
      </c>
      <c r="E4711" s="12">
        <v>1.0534333730154282</v>
      </c>
      <c r="F4711" s="12">
        <v>0.65716610017467902</v>
      </c>
      <c r="G4711" s="12">
        <v>0.80751428977726625</v>
      </c>
      <c r="H4711" s="12">
        <v>0.88748321091688576</v>
      </c>
      <c r="I4711" s="12">
        <v>0</v>
      </c>
      <c r="J4711" s="12">
        <v>0</v>
      </c>
      <c r="K4711" s="12">
        <v>0</v>
      </c>
      <c r="L4711" s="12">
        <v>0</v>
      </c>
      <c r="M4711" s="12">
        <v>0</v>
      </c>
    </row>
    <row r="4712" spans="1:13" x14ac:dyDescent="0.35">
      <c r="A4712" s="12" t="str">
        <f t="shared" si="73"/>
        <v>CONSUMO PER CAPITA (kg ó litros por individuo)Sin Cafeina5-10MIL</v>
      </c>
      <c r="B4712" s="12" t="s">
        <v>120</v>
      </c>
      <c r="C4712" s="12" t="s">
        <v>163</v>
      </c>
      <c r="D4712" s="12" t="s">
        <v>11</v>
      </c>
      <c r="E4712" s="12">
        <v>1.079266861071986</v>
      </c>
      <c r="F4712" s="12">
        <v>0.42375705821332482</v>
      </c>
      <c r="G4712" s="12">
        <v>0.50000679295014461</v>
      </c>
      <c r="H4712" s="12">
        <v>1.0641069862469703</v>
      </c>
      <c r="I4712" s="12">
        <v>0</v>
      </c>
      <c r="J4712" s="12">
        <v>0</v>
      </c>
      <c r="K4712" s="12">
        <v>0</v>
      </c>
      <c r="L4712" s="12">
        <v>0</v>
      </c>
      <c r="M4712" s="12">
        <v>0</v>
      </c>
    </row>
    <row r="4713" spans="1:13" x14ac:dyDescent="0.35">
      <c r="A4713" s="12" t="str">
        <f t="shared" si="73"/>
        <v>CONSUMO PER CAPITA (kg ó litros por individuo)Sin Cafeina10-30MIL</v>
      </c>
      <c r="B4713" s="12" t="s">
        <v>120</v>
      </c>
      <c r="C4713" s="12" t="s">
        <v>163</v>
      </c>
      <c r="D4713" s="12" t="s">
        <v>12</v>
      </c>
      <c r="E4713" s="12">
        <v>1.2839689162616095</v>
      </c>
      <c r="F4713" s="12">
        <v>0.71410398112848883</v>
      </c>
      <c r="G4713" s="12">
        <v>0.76066122568433725</v>
      </c>
      <c r="H4713" s="12">
        <v>0.7818940942653152</v>
      </c>
      <c r="I4713" s="12">
        <v>0</v>
      </c>
      <c r="J4713" s="12">
        <v>0</v>
      </c>
      <c r="K4713" s="12">
        <v>0</v>
      </c>
      <c r="L4713" s="12">
        <v>0</v>
      </c>
      <c r="M4713" s="12">
        <v>0</v>
      </c>
    </row>
    <row r="4714" spans="1:13" x14ac:dyDescent="0.35">
      <c r="A4714" s="12" t="str">
        <f t="shared" si="73"/>
        <v>CONSUMO PER CAPITA (kg ó litros por individuo)Sin Cafeina30-100MIL</v>
      </c>
      <c r="B4714" s="12" t="s">
        <v>120</v>
      </c>
      <c r="C4714" s="12" t="s">
        <v>163</v>
      </c>
      <c r="D4714" s="12" t="s">
        <v>13</v>
      </c>
      <c r="E4714" s="12">
        <v>1.3708481479007206</v>
      </c>
      <c r="F4714" s="12">
        <v>0.89268940250105111</v>
      </c>
      <c r="G4714" s="12">
        <v>1.0300185178939858</v>
      </c>
      <c r="H4714" s="12">
        <v>1.0739242929505508</v>
      </c>
      <c r="I4714" s="12">
        <v>0</v>
      </c>
      <c r="J4714" s="12">
        <v>0</v>
      </c>
      <c r="K4714" s="12">
        <v>0</v>
      </c>
      <c r="L4714" s="12">
        <v>0</v>
      </c>
      <c r="M4714" s="12">
        <v>0</v>
      </c>
    </row>
    <row r="4715" spans="1:13" x14ac:dyDescent="0.35">
      <c r="A4715" s="12" t="str">
        <f t="shared" si="73"/>
        <v>CONSUMO PER CAPITA (kg ó litros por individuo)Sin Cafeina100-200MIL</v>
      </c>
      <c r="B4715" s="12" t="s">
        <v>120</v>
      </c>
      <c r="C4715" s="12" t="s">
        <v>163</v>
      </c>
      <c r="D4715" s="12" t="s">
        <v>14</v>
      </c>
      <c r="E4715" s="12">
        <v>1.1819310288283105</v>
      </c>
      <c r="F4715" s="12">
        <v>0.82311568037922056</v>
      </c>
      <c r="G4715" s="12">
        <v>0.90993077284794699</v>
      </c>
      <c r="H4715" s="12">
        <v>0.96516171061649814</v>
      </c>
      <c r="I4715" s="12">
        <v>0</v>
      </c>
      <c r="J4715" s="12">
        <v>0</v>
      </c>
      <c r="K4715" s="12">
        <v>0</v>
      </c>
      <c r="L4715" s="12">
        <v>0</v>
      </c>
      <c r="M4715" s="12">
        <v>0</v>
      </c>
    </row>
    <row r="4716" spans="1:13" x14ac:dyDescent="0.35">
      <c r="A4716" s="12" t="str">
        <f t="shared" si="73"/>
        <v>CONSUMO PER CAPITA (kg ó litros por individuo)Sin Cafeina200-500MIL</v>
      </c>
      <c r="B4716" s="12" t="s">
        <v>120</v>
      </c>
      <c r="C4716" s="12" t="s">
        <v>163</v>
      </c>
      <c r="D4716" s="12" t="s">
        <v>15</v>
      </c>
      <c r="E4716" s="12">
        <v>0.86090332946532577</v>
      </c>
      <c r="F4716" s="12">
        <v>0.72186668703669687</v>
      </c>
      <c r="G4716" s="12">
        <v>0.63161382982848058</v>
      </c>
      <c r="H4716" s="12">
        <v>0.5695876300671463</v>
      </c>
      <c r="I4716" s="12">
        <v>0</v>
      </c>
      <c r="J4716" s="12">
        <v>0</v>
      </c>
      <c r="K4716" s="12">
        <v>0</v>
      </c>
      <c r="L4716" s="12">
        <v>0</v>
      </c>
      <c r="M4716" s="12">
        <v>0</v>
      </c>
    </row>
    <row r="4717" spans="1:13" x14ac:dyDescent="0.35">
      <c r="A4717" s="12" t="str">
        <f t="shared" si="73"/>
        <v>CONSUMO PER CAPITA (kg ó litros por individuo)Sin Cafeina&gt;500MIL</v>
      </c>
      <c r="B4717" s="12" t="s">
        <v>120</v>
      </c>
      <c r="C4717" s="12" t="s">
        <v>163</v>
      </c>
      <c r="D4717" s="12" t="s">
        <v>16</v>
      </c>
      <c r="E4717" s="12">
        <v>1.489660362490286</v>
      </c>
      <c r="F4717" s="12">
        <v>1.2582644041730702</v>
      </c>
      <c r="G4717" s="12">
        <v>1.4821258663737327</v>
      </c>
      <c r="H4717" s="12">
        <v>2.0179691044593508</v>
      </c>
      <c r="I4717" s="12">
        <v>0</v>
      </c>
      <c r="J4717" s="12">
        <v>0</v>
      </c>
      <c r="K4717" s="12">
        <v>0</v>
      </c>
      <c r="L4717" s="12">
        <v>0</v>
      </c>
      <c r="M4717" s="12">
        <v>0</v>
      </c>
    </row>
    <row r="4718" spans="1:13" x14ac:dyDescent="0.35">
      <c r="A4718" s="12" t="str">
        <f t="shared" si="73"/>
        <v>CONSUMO PER CAPITA (kg ó litros por individuo)Sin CafeinaDE 15 A 19 AÑOS</v>
      </c>
      <c r="B4718" s="12" t="s">
        <v>120</v>
      </c>
      <c r="C4718" s="12" t="s">
        <v>163</v>
      </c>
      <c r="D4718" s="12" t="s">
        <v>39</v>
      </c>
      <c r="E4718" s="12">
        <v>0.23521695591855457</v>
      </c>
      <c r="F4718" s="12">
        <v>0.22194471869975457</v>
      </c>
      <c r="G4718" s="12">
        <v>0.28055908691173581</v>
      </c>
      <c r="H4718" s="12">
        <v>0.40208288520184376</v>
      </c>
      <c r="I4718" s="12">
        <v>0</v>
      </c>
      <c r="J4718" s="12">
        <v>0</v>
      </c>
      <c r="K4718" s="12">
        <v>0</v>
      </c>
      <c r="L4718" s="12">
        <v>0</v>
      </c>
      <c r="M4718" s="12">
        <v>0</v>
      </c>
    </row>
    <row r="4719" spans="1:13" x14ac:dyDescent="0.35">
      <c r="A4719" s="12" t="str">
        <f t="shared" si="73"/>
        <v>CONSUMO PER CAPITA (kg ó litros por individuo)Sin CafeinaDE 20 A 24 AÑOS</v>
      </c>
      <c r="B4719" s="12" t="s">
        <v>120</v>
      </c>
      <c r="C4719" s="12" t="s">
        <v>163</v>
      </c>
      <c r="D4719" s="12" t="s">
        <v>40</v>
      </c>
      <c r="E4719" s="12">
        <v>0.46230092547481078</v>
      </c>
      <c r="F4719" s="12">
        <v>0.40210480856058789</v>
      </c>
      <c r="G4719" s="12">
        <v>0.36223774494976402</v>
      </c>
      <c r="H4719" s="12">
        <v>0.34225533357871302</v>
      </c>
      <c r="I4719" s="12">
        <v>0</v>
      </c>
      <c r="J4719" s="12">
        <v>0</v>
      </c>
      <c r="K4719" s="12">
        <v>0</v>
      </c>
      <c r="L4719" s="12">
        <v>0</v>
      </c>
      <c r="M4719" s="12">
        <v>0</v>
      </c>
    </row>
    <row r="4720" spans="1:13" x14ac:dyDescent="0.35">
      <c r="A4720" s="12" t="str">
        <f t="shared" si="73"/>
        <v>CONSUMO PER CAPITA (kg ó litros por individuo)Sin CafeinaDE 25 A 34 AÑOS</v>
      </c>
      <c r="B4720" s="12" t="s">
        <v>120</v>
      </c>
      <c r="C4720" s="12" t="s">
        <v>163</v>
      </c>
      <c r="D4720" s="12" t="s">
        <v>41</v>
      </c>
      <c r="E4720" s="12">
        <v>0.71711371345146779</v>
      </c>
      <c r="F4720" s="12">
        <v>0.51639790418341025</v>
      </c>
      <c r="G4720" s="12">
        <v>0.50250061043432359</v>
      </c>
      <c r="H4720" s="12">
        <v>0.47694402409770004</v>
      </c>
      <c r="I4720" s="12">
        <v>0</v>
      </c>
      <c r="J4720" s="12">
        <v>0</v>
      </c>
      <c r="K4720" s="12">
        <v>0</v>
      </c>
      <c r="L4720" s="12">
        <v>0</v>
      </c>
      <c r="M4720" s="12">
        <v>0</v>
      </c>
    </row>
    <row r="4721" spans="1:13" x14ac:dyDescent="0.35">
      <c r="A4721" s="12" t="str">
        <f t="shared" si="73"/>
        <v>CONSUMO PER CAPITA (kg ó litros por individuo)Sin CafeinaDE 35 A 49 AÑOS</v>
      </c>
      <c r="B4721" s="12" t="s">
        <v>120</v>
      </c>
      <c r="C4721" s="12" t="s">
        <v>163</v>
      </c>
      <c r="D4721" s="12" t="s">
        <v>42</v>
      </c>
      <c r="E4721" s="12">
        <v>1.3215795350964572</v>
      </c>
      <c r="F4721" s="12">
        <v>0.90317449826882845</v>
      </c>
      <c r="G4721" s="12">
        <v>0.96868776577756799</v>
      </c>
      <c r="H4721" s="12">
        <v>1.0735366800091752</v>
      </c>
      <c r="I4721" s="12">
        <v>0</v>
      </c>
      <c r="J4721" s="12">
        <v>0</v>
      </c>
      <c r="K4721" s="12">
        <v>0</v>
      </c>
      <c r="L4721" s="12">
        <v>0</v>
      </c>
      <c r="M4721" s="12">
        <v>0</v>
      </c>
    </row>
    <row r="4722" spans="1:13" x14ac:dyDescent="0.35">
      <c r="A4722" s="12" t="str">
        <f t="shared" si="73"/>
        <v>CONSUMO PER CAPITA (kg ó litros por individuo)Sin CafeinaDE 50 A 59 AÑOS</v>
      </c>
      <c r="B4722" s="12" t="s">
        <v>120</v>
      </c>
      <c r="C4722" s="12" t="s">
        <v>163</v>
      </c>
      <c r="D4722" s="12" t="s">
        <v>43</v>
      </c>
      <c r="E4722" s="12">
        <v>1.5440134353450639</v>
      </c>
      <c r="F4722" s="12">
        <v>1.1276791164222555</v>
      </c>
      <c r="G4722" s="12">
        <v>1.6272073985999649</v>
      </c>
      <c r="H4722" s="12">
        <v>1.0964890025963394</v>
      </c>
      <c r="I4722" s="12">
        <v>0</v>
      </c>
      <c r="J4722" s="12">
        <v>0</v>
      </c>
      <c r="K4722" s="12">
        <v>0</v>
      </c>
      <c r="L4722" s="12">
        <v>0</v>
      </c>
      <c r="M4722" s="12">
        <v>0</v>
      </c>
    </row>
    <row r="4723" spans="1:13" x14ac:dyDescent="0.35">
      <c r="A4723" s="12" t="str">
        <f t="shared" si="73"/>
        <v>CONSUMO PER CAPITA (kg ó litros por individuo)Sin CafeinaDE 60 A 75 AÑOS</v>
      </c>
      <c r="B4723" s="12" t="s">
        <v>120</v>
      </c>
      <c r="C4723" s="12" t="s">
        <v>163</v>
      </c>
      <c r="D4723" s="12" t="s">
        <v>44</v>
      </c>
      <c r="E4723" s="12">
        <v>1.6133916770676211</v>
      </c>
      <c r="F4723" s="12">
        <v>0.9613679064759596</v>
      </c>
      <c r="G4723" s="12">
        <v>0.80250074468574495</v>
      </c>
      <c r="H4723" s="12">
        <v>1.7697425589904976</v>
      </c>
      <c r="I4723" s="12">
        <v>0</v>
      </c>
      <c r="J4723" s="12">
        <v>0</v>
      </c>
      <c r="K4723" s="12">
        <v>0</v>
      </c>
      <c r="L4723" s="12">
        <v>0</v>
      </c>
      <c r="M4723" s="12">
        <v>0</v>
      </c>
    </row>
    <row r="4724" spans="1:13" x14ac:dyDescent="0.35">
      <c r="A4724" s="12" t="str">
        <f t="shared" si="73"/>
        <v>CONSUMO PER CAPITA (kg ó litros por individuo)Sin CafeinaALTA Y MEDIA ALTA</v>
      </c>
      <c r="B4724" s="12" t="s">
        <v>120</v>
      </c>
      <c r="C4724" s="12" t="s">
        <v>163</v>
      </c>
      <c r="D4724" s="12" t="s">
        <v>17</v>
      </c>
      <c r="E4724" s="12">
        <v>1.2032892820035841</v>
      </c>
      <c r="F4724" s="12">
        <v>0.913455287810928</v>
      </c>
      <c r="G4724" s="12">
        <v>1.0423119553583216</v>
      </c>
      <c r="H4724" s="12">
        <v>1.0583545287574907</v>
      </c>
      <c r="I4724" s="12">
        <v>0</v>
      </c>
      <c r="J4724" s="12">
        <v>0</v>
      </c>
      <c r="K4724" s="12">
        <v>0</v>
      </c>
      <c r="L4724" s="12">
        <v>0</v>
      </c>
      <c r="M4724" s="12">
        <v>0</v>
      </c>
    </row>
    <row r="4725" spans="1:13" x14ac:dyDescent="0.35">
      <c r="A4725" s="12" t="str">
        <f t="shared" si="73"/>
        <v>CONSUMO PER CAPITA (kg ó litros por individuo)Sin CafeinaMEDIA</v>
      </c>
      <c r="B4725" s="12" t="s">
        <v>120</v>
      </c>
      <c r="C4725" s="12" t="s">
        <v>163</v>
      </c>
      <c r="D4725" s="12" t="s">
        <v>18</v>
      </c>
      <c r="E4725" s="12">
        <v>1.2670470237761868</v>
      </c>
      <c r="F4725" s="12">
        <v>0.75599661105309857</v>
      </c>
      <c r="G4725" s="12">
        <v>0.78886443943080364</v>
      </c>
      <c r="H4725" s="12">
        <v>0.95491135564897911</v>
      </c>
      <c r="I4725" s="12">
        <v>0</v>
      </c>
      <c r="J4725" s="12">
        <v>0</v>
      </c>
      <c r="K4725" s="12">
        <v>0</v>
      </c>
      <c r="L4725" s="12">
        <v>0</v>
      </c>
      <c r="M4725" s="12">
        <v>0</v>
      </c>
    </row>
    <row r="4726" spans="1:13" x14ac:dyDescent="0.35">
      <c r="A4726" s="12" t="str">
        <f t="shared" si="73"/>
        <v>CONSUMO PER CAPITA (kg ó litros por individuo)Sin CafeinaMEDIA BAJA</v>
      </c>
      <c r="B4726" s="12" t="s">
        <v>120</v>
      </c>
      <c r="C4726" s="12" t="s">
        <v>163</v>
      </c>
      <c r="D4726" s="12" t="s">
        <v>19</v>
      </c>
      <c r="E4726" s="12">
        <v>1.1335314128697256</v>
      </c>
      <c r="F4726" s="12">
        <v>0.59519661660010514</v>
      </c>
      <c r="G4726" s="12">
        <v>0.63934779182326107</v>
      </c>
      <c r="H4726" s="12">
        <v>0.90504087862702498</v>
      </c>
      <c r="I4726" s="12">
        <v>0</v>
      </c>
      <c r="J4726" s="12">
        <v>0</v>
      </c>
      <c r="K4726" s="12">
        <v>0</v>
      </c>
      <c r="L4726" s="12">
        <v>0</v>
      </c>
      <c r="M4726" s="12">
        <v>0</v>
      </c>
    </row>
    <row r="4727" spans="1:13" x14ac:dyDescent="0.35">
      <c r="A4727" s="12" t="str">
        <f t="shared" si="73"/>
        <v>CONSUMO PER CAPITA (kg ó litros por individuo)Sin CafeinaBAJA</v>
      </c>
      <c r="B4727" s="12" t="s">
        <v>120</v>
      </c>
      <c r="C4727" s="12" t="s">
        <v>163</v>
      </c>
      <c r="D4727" s="12" t="s">
        <v>20</v>
      </c>
      <c r="E4727" s="12">
        <v>1.2491393480636381</v>
      </c>
      <c r="F4727" s="12">
        <v>1.1689645505984405</v>
      </c>
      <c r="G4727" s="12">
        <v>1.3253873368367364</v>
      </c>
      <c r="H4727" s="12">
        <v>1.4470425808609624</v>
      </c>
      <c r="I4727" s="12">
        <v>0</v>
      </c>
      <c r="J4727" s="12">
        <v>0</v>
      </c>
      <c r="K4727" s="12">
        <v>0</v>
      </c>
      <c r="L4727" s="12">
        <v>0</v>
      </c>
      <c r="M4727" s="12">
        <v>0</v>
      </c>
    </row>
    <row r="4728" spans="1:13" x14ac:dyDescent="0.35">
      <c r="A4728" s="12" t="str">
        <f t="shared" si="73"/>
        <v>CONSUMO PER CAPITA (kg ó litros por individuo)Sin CafeinaHOMBRE</v>
      </c>
      <c r="B4728" s="12" t="s">
        <v>120</v>
      </c>
      <c r="C4728" s="12" t="s">
        <v>163</v>
      </c>
      <c r="D4728" s="12" t="s">
        <v>21</v>
      </c>
      <c r="E4728" s="12">
        <v>1.1784029616383525</v>
      </c>
      <c r="F4728" s="12">
        <v>0.76198806218866921</v>
      </c>
      <c r="G4728" s="12">
        <v>0.91317879428430138</v>
      </c>
      <c r="H4728" s="12">
        <v>1.283264452414161</v>
      </c>
      <c r="I4728" s="12">
        <v>0</v>
      </c>
      <c r="J4728" s="12">
        <v>0</v>
      </c>
      <c r="K4728" s="12">
        <v>0</v>
      </c>
      <c r="L4728" s="12">
        <v>0</v>
      </c>
      <c r="M4728" s="12">
        <v>0</v>
      </c>
    </row>
    <row r="4729" spans="1:13" x14ac:dyDescent="0.35">
      <c r="A4729" s="12" t="str">
        <f t="shared" si="73"/>
        <v>CONSUMO PER CAPITA (kg ó litros por individuo)Sin CafeinaMUJER</v>
      </c>
      <c r="B4729" s="12" t="s">
        <v>120</v>
      </c>
      <c r="C4729" s="12" t="s">
        <v>163</v>
      </c>
      <c r="D4729" s="12" t="s">
        <v>22</v>
      </c>
      <c r="E4729" s="12">
        <v>1.2504551754090443</v>
      </c>
      <c r="F4729" s="12">
        <v>0.88989873480528481</v>
      </c>
      <c r="G4729" s="12">
        <v>0.90195534099794794</v>
      </c>
      <c r="H4729" s="12">
        <v>0.83829042210472582</v>
      </c>
      <c r="I4729" s="12">
        <v>0</v>
      </c>
      <c r="J4729" s="12">
        <v>0</v>
      </c>
      <c r="K4729" s="12">
        <v>0</v>
      </c>
      <c r="L4729" s="12">
        <v>0</v>
      </c>
      <c r="M4729" s="12">
        <v>0</v>
      </c>
    </row>
    <row r="4730" spans="1:13" x14ac:dyDescent="0.35">
      <c r="A4730" s="12" t="str">
        <f t="shared" si="73"/>
        <v>CONSUMO PER CAPITA (kg ó litros por individuo)Frutas con gasT.ESPAÑA</v>
      </c>
      <c r="B4730" s="12" t="s">
        <v>120</v>
      </c>
      <c r="C4730" s="12" t="s">
        <v>164</v>
      </c>
      <c r="D4730" s="12" t="s">
        <v>36</v>
      </c>
      <c r="E4730" s="12">
        <v>1.8903987952508798</v>
      </c>
      <c r="F4730" s="12">
        <v>1.3147645296627477</v>
      </c>
      <c r="G4730" s="12">
        <v>1.1427569111431222</v>
      </c>
      <c r="H4730" s="12">
        <v>1.5979162531964122</v>
      </c>
      <c r="I4730" s="12">
        <v>0</v>
      </c>
      <c r="J4730" s="12">
        <v>0</v>
      </c>
      <c r="K4730" s="12">
        <v>0</v>
      </c>
      <c r="L4730" s="12">
        <v>0</v>
      </c>
      <c r="M4730" s="12">
        <v>0</v>
      </c>
    </row>
    <row r="4731" spans="1:13" x14ac:dyDescent="0.35">
      <c r="A4731" s="12" t="str">
        <f t="shared" si="73"/>
        <v>CONSUMO PER CAPITA (kg ó litros por individuo)Frutas con gasBCN AM</v>
      </c>
      <c r="B4731" s="12" t="s">
        <v>120</v>
      </c>
      <c r="C4731" s="12" t="s">
        <v>164</v>
      </c>
      <c r="D4731" s="12" t="s">
        <v>1</v>
      </c>
      <c r="E4731" s="12">
        <v>1.1545159876456126</v>
      </c>
      <c r="F4731" s="12">
        <v>0.8362130714808238</v>
      </c>
      <c r="G4731" s="12">
        <v>0.78926926416316956</v>
      </c>
      <c r="H4731" s="12">
        <v>1.0172057405545836</v>
      </c>
      <c r="I4731" s="12">
        <v>0</v>
      </c>
      <c r="J4731" s="12">
        <v>0</v>
      </c>
      <c r="K4731" s="12">
        <v>0</v>
      </c>
      <c r="L4731" s="12">
        <v>0</v>
      </c>
      <c r="M4731" s="12">
        <v>0</v>
      </c>
    </row>
    <row r="4732" spans="1:13" x14ac:dyDescent="0.35">
      <c r="A4732" s="12" t="str">
        <f t="shared" si="73"/>
        <v>CONSUMO PER CAPITA (kg ó litros por individuo)Frutas con gasREST.CAT ARAGON</v>
      </c>
      <c r="B4732" s="12" t="s">
        <v>120</v>
      </c>
      <c r="C4732" s="12" t="s">
        <v>164</v>
      </c>
      <c r="D4732" s="12" t="s">
        <v>2</v>
      </c>
      <c r="E4732" s="12">
        <v>1.7429704597873505</v>
      </c>
      <c r="F4732" s="12">
        <v>0.75865580813906108</v>
      </c>
      <c r="G4732" s="12">
        <v>0.74978320908685447</v>
      </c>
      <c r="H4732" s="12">
        <v>0.8517070871216933</v>
      </c>
      <c r="I4732" s="12">
        <v>0</v>
      </c>
      <c r="J4732" s="12">
        <v>0</v>
      </c>
      <c r="K4732" s="12">
        <v>0</v>
      </c>
      <c r="L4732" s="12">
        <v>0</v>
      </c>
      <c r="M4732" s="12">
        <v>0</v>
      </c>
    </row>
    <row r="4733" spans="1:13" x14ac:dyDescent="0.35">
      <c r="A4733" s="12" t="str">
        <f t="shared" si="73"/>
        <v>CONSUMO PER CAPITA (kg ó litros por individuo)Frutas con gasLEVANTE</v>
      </c>
      <c r="B4733" s="12" t="s">
        <v>120</v>
      </c>
      <c r="C4733" s="12" t="s">
        <v>164</v>
      </c>
      <c r="D4733" s="12" t="s">
        <v>3</v>
      </c>
      <c r="E4733" s="12">
        <v>1.7276082258524821</v>
      </c>
      <c r="F4733" s="12">
        <v>1.1565420219878193</v>
      </c>
      <c r="G4733" s="12">
        <v>1.3255178697433436</v>
      </c>
      <c r="H4733" s="12">
        <v>1.9844562497543339</v>
      </c>
      <c r="I4733" s="12">
        <v>0</v>
      </c>
      <c r="J4733" s="12">
        <v>0</v>
      </c>
      <c r="K4733" s="12">
        <v>0</v>
      </c>
      <c r="L4733" s="12">
        <v>0</v>
      </c>
      <c r="M4733" s="12">
        <v>0</v>
      </c>
    </row>
    <row r="4734" spans="1:13" x14ac:dyDescent="0.35">
      <c r="A4734" s="12" t="str">
        <f t="shared" si="73"/>
        <v>CONSUMO PER CAPITA (kg ó litros por individuo)Frutas con gasANDALUCIA</v>
      </c>
      <c r="B4734" s="12" t="s">
        <v>120</v>
      </c>
      <c r="C4734" s="12" t="s">
        <v>164</v>
      </c>
      <c r="D4734" s="12" t="s">
        <v>4</v>
      </c>
      <c r="E4734" s="12">
        <v>2.5309406283426923</v>
      </c>
      <c r="F4734" s="12">
        <v>1.3887090882145139</v>
      </c>
      <c r="G4734" s="12">
        <v>1.5492982247657714</v>
      </c>
      <c r="H4734" s="12">
        <v>2.7538567358877679</v>
      </c>
      <c r="I4734" s="12">
        <v>0</v>
      </c>
      <c r="J4734" s="12">
        <v>0</v>
      </c>
      <c r="K4734" s="12">
        <v>0</v>
      </c>
      <c r="L4734" s="12">
        <v>0</v>
      </c>
      <c r="M4734" s="12">
        <v>0</v>
      </c>
    </row>
    <row r="4735" spans="1:13" x14ac:dyDescent="0.35">
      <c r="A4735" s="12" t="str">
        <f t="shared" si="73"/>
        <v>CONSUMO PER CAPITA (kg ó litros por individuo)Frutas con gasMDD AM</v>
      </c>
      <c r="B4735" s="12" t="s">
        <v>120</v>
      </c>
      <c r="C4735" s="12" t="s">
        <v>164</v>
      </c>
      <c r="D4735" s="12" t="s">
        <v>5</v>
      </c>
      <c r="E4735" s="12">
        <v>1.9435730173714134</v>
      </c>
      <c r="F4735" s="12">
        <v>0.8779360776164804</v>
      </c>
      <c r="G4735" s="12">
        <v>0.87410597205820872</v>
      </c>
      <c r="H4735" s="12">
        <v>1.2087087469023345</v>
      </c>
      <c r="I4735" s="12">
        <v>0</v>
      </c>
      <c r="J4735" s="12">
        <v>0</v>
      </c>
      <c r="K4735" s="12">
        <v>0</v>
      </c>
      <c r="L4735" s="12">
        <v>0</v>
      </c>
      <c r="M4735" s="12">
        <v>0</v>
      </c>
    </row>
    <row r="4736" spans="1:13" x14ac:dyDescent="0.35">
      <c r="A4736" s="12" t="str">
        <f t="shared" si="73"/>
        <v>CONSUMO PER CAPITA (kg ó litros por individuo)Frutas con gasRTO CENTRO</v>
      </c>
      <c r="B4736" s="12" t="s">
        <v>120</v>
      </c>
      <c r="C4736" s="12" t="s">
        <v>164</v>
      </c>
      <c r="D4736" s="12" t="s">
        <v>6</v>
      </c>
      <c r="E4736" s="12">
        <v>2.3387843267256625</v>
      </c>
      <c r="F4736" s="12">
        <v>2.2047789397179636</v>
      </c>
      <c r="G4736" s="12">
        <v>1.9080731045861574</v>
      </c>
      <c r="H4736" s="12">
        <v>1.4524500000737381</v>
      </c>
      <c r="I4736" s="12">
        <v>0</v>
      </c>
      <c r="J4736" s="12">
        <v>0</v>
      </c>
      <c r="K4736" s="12">
        <v>0</v>
      </c>
      <c r="L4736" s="12">
        <v>0</v>
      </c>
      <c r="M4736" s="12">
        <v>0</v>
      </c>
    </row>
    <row r="4737" spans="1:13" x14ac:dyDescent="0.35">
      <c r="A4737" s="12" t="str">
        <f t="shared" si="73"/>
        <v>CONSUMO PER CAPITA (kg ó litros por individuo)Frutas con gasNORTE-CENTRO</v>
      </c>
      <c r="B4737" s="12" t="s">
        <v>120</v>
      </c>
      <c r="C4737" s="12" t="s">
        <v>164</v>
      </c>
      <c r="D4737" s="12" t="s">
        <v>7</v>
      </c>
      <c r="E4737" s="12">
        <v>1.6143785353650251</v>
      </c>
      <c r="F4737" s="12">
        <v>2.7388636686738139</v>
      </c>
      <c r="G4737" s="12">
        <v>0.84966997919683329</v>
      </c>
      <c r="H4737" s="12">
        <v>1.2851189490186714</v>
      </c>
      <c r="I4737" s="12">
        <v>0</v>
      </c>
      <c r="J4737" s="12">
        <v>0</v>
      </c>
      <c r="K4737" s="12">
        <v>0</v>
      </c>
      <c r="L4737" s="12">
        <v>0</v>
      </c>
      <c r="M4737" s="12">
        <v>0</v>
      </c>
    </row>
    <row r="4738" spans="1:13" x14ac:dyDescent="0.35">
      <c r="A4738" s="12" t="str">
        <f t="shared" si="73"/>
        <v>CONSUMO PER CAPITA (kg ó litros por individuo)Frutas con gasNOROESTE</v>
      </c>
      <c r="B4738" s="12" t="s">
        <v>120</v>
      </c>
      <c r="C4738" s="12" t="s">
        <v>164</v>
      </c>
      <c r="D4738" s="12" t="s">
        <v>8</v>
      </c>
      <c r="E4738" s="12">
        <v>1.435350934907035</v>
      </c>
      <c r="F4738" s="12">
        <v>0.96442096557327195</v>
      </c>
      <c r="G4738" s="12">
        <v>0.76265857938122372</v>
      </c>
      <c r="H4738" s="12">
        <v>1.0717962862668329</v>
      </c>
      <c r="I4738" s="12">
        <v>0</v>
      </c>
      <c r="J4738" s="12">
        <v>0</v>
      </c>
      <c r="K4738" s="12">
        <v>0</v>
      </c>
      <c r="L4738" s="12">
        <v>0</v>
      </c>
      <c r="M4738" s="12">
        <v>0</v>
      </c>
    </row>
    <row r="4739" spans="1:13" x14ac:dyDescent="0.35">
      <c r="A4739" s="12" t="str">
        <f t="shared" si="73"/>
        <v>CONSUMO PER CAPITA (kg ó litros por individuo)Frutas con gas&lt;2MIL</v>
      </c>
      <c r="B4739" s="12" t="s">
        <v>120</v>
      </c>
      <c r="C4739" s="12" t="s">
        <v>164</v>
      </c>
      <c r="D4739" s="12" t="s">
        <v>9</v>
      </c>
      <c r="E4739" s="12">
        <v>2.8357768781169628</v>
      </c>
      <c r="F4739" s="12">
        <v>4.6481025658232591</v>
      </c>
      <c r="G4739" s="12">
        <v>1.0463807415067401</v>
      </c>
      <c r="H4739" s="12">
        <v>1.2718432916459259</v>
      </c>
      <c r="I4739" s="12">
        <v>0</v>
      </c>
      <c r="J4739" s="12">
        <v>0</v>
      </c>
      <c r="K4739" s="12">
        <v>0</v>
      </c>
      <c r="L4739" s="12">
        <v>0</v>
      </c>
      <c r="M4739" s="12">
        <v>0</v>
      </c>
    </row>
    <row r="4740" spans="1:13" x14ac:dyDescent="0.35">
      <c r="A4740" s="12" t="str">
        <f t="shared" ref="A4740:A4803" si="74">B4740&amp;C4740&amp;D4740</f>
        <v>CONSUMO PER CAPITA (kg ó litros por individuo)Frutas con gas2-5MIL</v>
      </c>
      <c r="B4740" s="12" t="s">
        <v>120</v>
      </c>
      <c r="C4740" s="12" t="s">
        <v>164</v>
      </c>
      <c r="D4740" s="12" t="s">
        <v>10</v>
      </c>
      <c r="E4740" s="12">
        <v>1.792534835526</v>
      </c>
      <c r="F4740" s="12">
        <v>1.0580832540334832</v>
      </c>
      <c r="G4740" s="12">
        <v>0.83215986245570606</v>
      </c>
      <c r="H4740" s="12">
        <v>1.6680581169568547</v>
      </c>
      <c r="I4740" s="12">
        <v>0</v>
      </c>
      <c r="J4740" s="12">
        <v>0</v>
      </c>
      <c r="K4740" s="12">
        <v>0</v>
      </c>
      <c r="L4740" s="12">
        <v>0</v>
      </c>
      <c r="M4740" s="12">
        <v>0</v>
      </c>
    </row>
    <row r="4741" spans="1:13" x14ac:dyDescent="0.35">
      <c r="A4741" s="12" t="str">
        <f t="shared" si="74"/>
        <v>CONSUMO PER CAPITA (kg ó litros por individuo)Frutas con gas5-10MIL</v>
      </c>
      <c r="B4741" s="12" t="s">
        <v>120</v>
      </c>
      <c r="C4741" s="12" t="s">
        <v>164</v>
      </c>
      <c r="D4741" s="12" t="s">
        <v>11</v>
      </c>
      <c r="E4741" s="12">
        <v>2.0905429066031802</v>
      </c>
      <c r="F4741" s="12">
        <v>0.99846367362509469</v>
      </c>
      <c r="G4741" s="12">
        <v>1.0267253169856752</v>
      </c>
      <c r="H4741" s="12">
        <v>1.8626153266871159</v>
      </c>
      <c r="I4741" s="12">
        <v>0</v>
      </c>
      <c r="J4741" s="12">
        <v>0</v>
      </c>
      <c r="K4741" s="12">
        <v>0</v>
      </c>
      <c r="L4741" s="12">
        <v>0</v>
      </c>
      <c r="M4741" s="12">
        <v>0</v>
      </c>
    </row>
    <row r="4742" spans="1:13" x14ac:dyDescent="0.35">
      <c r="A4742" s="12" t="str">
        <f t="shared" si="74"/>
        <v>CONSUMO PER CAPITA (kg ó litros por individuo)Frutas con gas10-30MIL</v>
      </c>
      <c r="B4742" s="12" t="s">
        <v>120</v>
      </c>
      <c r="C4742" s="12" t="s">
        <v>164</v>
      </c>
      <c r="D4742" s="12" t="s">
        <v>12</v>
      </c>
      <c r="E4742" s="12">
        <v>2.125860431689127</v>
      </c>
      <c r="F4742" s="12">
        <v>1.3006072160624698</v>
      </c>
      <c r="G4742" s="12">
        <v>1.55314760473244</v>
      </c>
      <c r="H4742" s="12">
        <v>1.4894355333854437</v>
      </c>
      <c r="I4742" s="12">
        <v>0</v>
      </c>
      <c r="J4742" s="12">
        <v>0</v>
      </c>
      <c r="K4742" s="12">
        <v>0</v>
      </c>
      <c r="L4742" s="12">
        <v>0</v>
      </c>
      <c r="M4742" s="12">
        <v>0</v>
      </c>
    </row>
    <row r="4743" spans="1:13" x14ac:dyDescent="0.35">
      <c r="A4743" s="12" t="str">
        <f t="shared" si="74"/>
        <v>CONSUMO PER CAPITA (kg ó litros por individuo)Frutas con gas30-100MIL</v>
      </c>
      <c r="B4743" s="12" t="s">
        <v>120</v>
      </c>
      <c r="C4743" s="12" t="s">
        <v>164</v>
      </c>
      <c r="D4743" s="12" t="s">
        <v>13</v>
      </c>
      <c r="E4743" s="12">
        <v>1.7155460205921391</v>
      </c>
      <c r="F4743" s="12">
        <v>1.1681332395621253</v>
      </c>
      <c r="G4743" s="12">
        <v>1.1013714008802653</v>
      </c>
      <c r="H4743" s="12">
        <v>1.6481077160672684</v>
      </c>
      <c r="I4743" s="12">
        <v>0</v>
      </c>
      <c r="J4743" s="12">
        <v>0</v>
      </c>
      <c r="K4743" s="12">
        <v>0</v>
      </c>
      <c r="L4743" s="12">
        <v>0</v>
      </c>
      <c r="M4743" s="12">
        <v>0</v>
      </c>
    </row>
    <row r="4744" spans="1:13" x14ac:dyDescent="0.35">
      <c r="A4744" s="12" t="str">
        <f t="shared" si="74"/>
        <v>CONSUMO PER CAPITA (kg ó litros por individuo)Frutas con gas100-200MIL</v>
      </c>
      <c r="B4744" s="12" t="s">
        <v>120</v>
      </c>
      <c r="C4744" s="12" t="s">
        <v>164</v>
      </c>
      <c r="D4744" s="12" t="s">
        <v>14</v>
      </c>
      <c r="E4744" s="12">
        <v>1.7682000282365284</v>
      </c>
      <c r="F4744" s="12">
        <v>1.0795922721064368</v>
      </c>
      <c r="G4744" s="12">
        <v>1.0955016264675317</v>
      </c>
      <c r="H4744" s="12">
        <v>2.3330213768286971</v>
      </c>
      <c r="I4744" s="12">
        <v>0</v>
      </c>
      <c r="J4744" s="12">
        <v>0</v>
      </c>
      <c r="K4744" s="12">
        <v>0</v>
      </c>
      <c r="L4744" s="12">
        <v>0</v>
      </c>
      <c r="M4744" s="12">
        <v>0</v>
      </c>
    </row>
    <row r="4745" spans="1:13" x14ac:dyDescent="0.35">
      <c r="A4745" s="12" t="str">
        <f t="shared" si="74"/>
        <v>CONSUMO PER CAPITA (kg ó litros por individuo)Frutas con gas200-500MIL</v>
      </c>
      <c r="B4745" s="12" t="s">
        <v>120</v>
      </c>
      <c r="C4745" s="12" t="s">
        <v>164</v>
      </c>
      <c r="D4745" s="12" t="s">
        <v>15</v>
      </c>
      <c r="E4745" s="12">
        <v>1.7472183138961059</v>
      </c>
      <c r="F4745" s="12">
        <v>1.0664369911906582</v>
      </c>
      <c r="G4745" s="12">
        <v>1.2489915255284854</v>
      </c>
      <c r="H4745" s="12">
        <v>1.3733190303645089</v>
      </c>
      <c r="I4745" s="12">
        <v>0</v>
      </c>
      <c r="J4745" s="12">
        <v>0</v>
      </c>
      <c r="K4745" s="12">
        <v>0</v>
      </c>
      <c r="L4745" s="12">
        <v>0</v>
      </c>
      <c r="M4745" s="12">
        <v>0</v>
      </c>
    </row>
    <row r="4746" spans="1:13" x14ac:dyDescent="0.35">
      <c r="A4746" s="12" t="str">
        <f t="shared" si="74"/>
        <v>CONSUMO PER CAPITA (kg ó litros por individuo)Frutas con gas&gt;500MIL</v>
      </c>
      <c r="B4746" s="12" t="s">
        <v>120</v>
      </c>
      <c r="C4746" s="12" t="s">
        <v>164</v>
      </c>
      <c r="D4746" s="12" t="s">
        <v>16</v>
      </c>
      <c r="E4746" s="12">
        <v>1.6365208873458561</v>
      </c>
      <c r="F4746" s="12">
        <v>0.92078130699095484</v>
      </c>
      <c r="G4746" s="12">
        <v>0.91860280873147326</v>
      </c>
      <c r="H4746" s="12">
        <v>1.3417081545648597</v>
      </c>
      <c r="I4746" s="12">
        <v>0</v>
      </c>
      <c r="J4746" s="12">
        <v>0</v>
      </c>
      <c r="K4746" s="12">
        <v>0</v>
      </c>
      <c r="L4746" s="12">
        <v>0</v>
      </c>
      <c r="M4746" s="12">
        <v>0</v>
      </c>
    </row>
    <row r="4747" spans="1:13" x14ac:dyDescent="0.35">
      <c r="A4747" s="12" t="str">
        <f t="shared" si="74"/>
        <v>CONSUMO PER CAPITA (kg ó litros por individuo)Frutas con gasDE 15 A 19 AÑOS</v>
      </c>
      <c r="B4747" s="12" t="s">
        <v>120</v>
      </c>
      <c r="C4747" s="12" t="s">
        <v>164</v>
      </c>
      <c r="D4747" s="12" t="s">
        <v>39</v>
      </c>
      <c r="E4747" s="12">
        <v>2.0673979903117892</v>
      </c>
      <c r="F4747" s="12">
        <v>3.3396405970868961</v>
      </c>
      <c r="G4747" s="12">
        <v>0.98919465264973938</v>
      </c>
      <c r="H4747" s="12">
        <v>1.7340724609969518</v>
      </c>
      <c r="I4747" s="12">
        <v>0</v>
      </c>
      <c r="J4747" s="12">
        <v>0</v>
      </c>
      <c r="K4747" s="12">
        <v>0</v>
      </c>
      <c r="L4747" s="12">
        <v>0</v>
      </c>
      <c r="M4747" s="12">
        <v>0</v>
      </c>
    </row>
    <row r="4748" spans="1:13" x14ac:dyDescent="0.35">
      <c r="A4748" s="12" t="str">
        <f t="shared" si="74"/>
        <v>CONSUMO PER CAPITA (kg ó litros por individuo)Frutas con gasDE 20 A 24 AÑOS</v>
      </c>
      <c r="B4748" s="12" t="s">
        <v>120</v>
      </c>
      <c r="C4748" s="12" t="s">
        <v>164</v>
      </c>
      <c r="D4748" s="12" t="s">
        <v>40</v>
      </c>
      <c r="E4748" s="12">
        <v>1.83075410260509</v>
      </c>
      <c r="F4748" s="12">
        <v>1.1520910954859489</v>
      </c>
      <c r="G4748" s="12">
        <v>0.95109725110732946</v>
      </c>
      <c r="H4748" s="12">
        <v>1.2566048161462682</v>
      </c>
      <c r="I4748" s="12">
        <v>0</v>
      </c>
      <c r="J4748" s="12">
        <v>0</v>
      </c>
      <c r="K4748" s="12">
        <v>0</v>
      </c>
      <c r="L4748" s="12">
        <v>0</v>
      </c>
      <c r="M4748" s="12">
        <v>0</v>
      </c>
    </row>
    <row r="4749" spans="1:13" x14ac:dyDescent="0.35">
      <c r="A4749" s="12" t="str">
        <f t="shared" si="74"/>
        <v>CONSUMO PER CAPITA (kg ó litros por individuo)Frutas con gasDE 25 A 34 AÑOS</v>
      </c>
      <c r="B4749" s="12" t="s">
        <v>120</v>
      </c>
      <c r="C4749" s="12" t="s">
        <v>164</v>
      </c>
      <c r="D4749" s="12" t="s">
        <v>41</v>
      </c>
      <c r="E4749" s="12">
        <v>1.5276336380736191</v>
      </c>
      <c r="F4749" s="12">
        <v>0.9616938426461672</v>
      </c>
      <c r="G4749" s="12">
        <v>0.865865894444659</v>
      </c>
      <c r="H4749" s="12">
        <v>0.91112595467930424</v>
      </c>
      <c r="I4749" s="12">
        <v>0</v>
      </c>
      <c r="J4749" s="12">
        <v>0</v>
      </c>
      <c r="K4749" s="12">
        <v>0</v>
      </c>
      <c r="L4749" s="12">
        <v>0</v>
      </c>
      <c r="M4749" s="12">
        <v>0</v>
      </c>
    </row>
    <row r="4750" spans="1:13" x14ac:dyDescent="0.35">
      <c r="A4750" s="12" t="str">
        <f t="shared" si="74"/>
        <v>CONSUMO PER CAPITA (kg ó litros por individuo)Frutas con gasDE 35 A 49 AÑOS</v>
      </c>
      <c r="B4750" s="12" t="s">
        <v>120</v>
      </c>
      <c r="C4750" s="12" t="s">
        <v>164</v>
      </c>
      <c r="D4750" s="12" t="s">
        <v>42</v>
      </c>
      <c r="E4750" s="12">
        <v>2.2422151513111741</v>
      </c>
      <c r="F4750" s="12">
        <v>1.3581286067547285</v>
      </c>
      <c r="G4750" s="12">
        <v>1.2481792212255236</v>
      </c>
      <c r="H4750" s="12">
        <v>1.8558076301589732</v>
      </c>
      <c r="I4750" s="12">
        <v>0</v>
      </c>
      <c r="J4750" s="12">
        <v>0</v>
      </c>
      <c r="K4750" s="12">
        <v>0</v>
      </c>
      <c r="L4750" s="12">
        <v>0</v>
      </c>
      <c r="M4750" s="12">
        <v>0</v>
      </c>
    </row>
    <row r="4751" spans="1:13" x14ac:dyDescent="0.35">
      <c r="A4751" s="12" t="str">
        <f t="shared" si="74"/>
        <v>CONSUMO PER CAPITA (kg ó litros por individuo)Frutas con gasDE 50 A 59 AÑOS</v>
      </c>
      <c r="B4751" s="12" t="s">
        <v>120</v>
      </c>
      <c r="C4751" s="12" t="s">
        <v>164</v>
      </c>
      <c r="D4751" s="12" t="s">
        <v>43</v>
      </c>
      <c r="E4751" s="12">
        <v>2.0152465704558464</v>
      </c>
      <c r="F4751" s="12">
        <v>1.3303489642532316</v>
      </c>
      <c r="G4751" s="12">
        <v>1.6131136286115142</v>
      </c>
      <c r="H4751" s="12">
        <v>1.4020450656480699</v>
      </c>
      <c r="I4751" s="12">
        <v>0</v>
      </c>
      <c r="J4751" s="12">
        <v>0</v>
      </c>
      <c r="K4751" s="12">
        <v>0</v>
      </c>
      <c r="L4751" s="12">
        <v>0</v>
      </c>
      <c r="M4751" s="12">
        <v>0</v>
      </c>
    </row>
    <row r="4752" spans="1:13" x14ac:dyDescent="0.35">
      <c r="A4752" s="12" t="str">
        <f t="shared" si="74"/>
        <v>CONSUMO PER CAPITA (kg ó litros por individuo)Frutas con gasDE 60 A 75 AÑOS</v>
      </c>
      <c r="B4752" s="12" t="s">
        <v>120</v>
      </c>
      <c r="C4752" s="12" t="s">
        <v>164</v>
      </c>
      <c r="D4752" s="12" t="s">
        <v>44</v>
      </c>
      <c r="E4752" s="12">
        <v>1.4868972345043541</v>
      </c>
      <c r="F4752" s="12">
        <v>0.91236020936129214</v>
      </c>
      <c r="G4752" s="12">
        <v>0.87018326138000135</v>
      </c>
      <c r="H4752" s="12">
        <v>1.9156814767858341</v>
      </c>
      <c r="I4752" s="12">
        <v>0</v>
      </c>
      <c r="J4752" s="12">
        <v>0</v>
      </c>
      <c r="K4752" s="12">
        <v>0</v>
      </c>
      <c r="L4752" s="12">
        <v>0</v>
      </c>
      <c r="M4752" s="12">
        <v>0</v>
      </c>
    </row>
    <row r="4753" spans="1:13" x14ac:dyDescent="0.35">
      <c r="A4753" s="12" t="str">
        <f t="shared" si="74"/>
        <v>CONSUMO PER CAPITA (kg ó litros por individuo)Frutas con gasALTA Y MEDIA ALTA</v>
      </c>
      <c r="B4753" s="12" t="s">
        <v>120</v>
      </c>
      <c r="C4753" s="12" t="s">
        <v>164</v>
      </c>
      <c r="D4753" s="12" t="s">
        <v>17</v>
      </c>
      <c r="E4753" s="12">
        <v>1.7360651004702548</v>
      </c>
      <c r="F4753" s="12">
        <v>2.0618850330455154</v>
      </c>
      <c r="G4753" s="12">
        <v>1.2208502826419489</v>
      </c>
      <c r="H4753" s="12">
        <v>1.2275719101309306</v>
      </c>
      <c r="I4753" s="12">
        <v>0</v>
      </c>
      <c r="J4753" s="12">
        <v>0</v>
      </c>
      <c r="K4753" s="12">
        <v>0</v>
      </c>
      <c r="L4753" s="12">
        <v>0</v>
      </c>
      <c r="M4753" s="12">
        <v>0</v>
      </c>
    </row>
    <row r="4754" spans="1:13" x14ac:dyDescent="0.35">
      <c r="A4754" s="12" t="str">
        <f t="shared" si="74"/>
        <v>CONSUMO PER CAPITA (kg ó litros por individuo)Frutas con gasMEDIA</v>
      </c>
      <c r="B4754" s="12" t="s">
        <v>120</v>
      </c>
      <c r="C4754" s="12" t="s">
        <v>164</v>
      </c>
      <c r="D4754" s="12" t="s">
        <v>18</v>
      </c>
      <c r="E4754" s="12">
        <v>1.8311633739035982</v>
      </c>
      <c r="F4754" s="12">
        <v>1.073131271330884</v>
      </c>
      <c r="G4754" s="12">
        <v>0.97069878217068428</v>
      </c>
      <c r="H4754" s="12">
        <v>1.3475942410732735</v>
      </c>
      <c r="I4754" s="12">
        <v>0</v>
      </c>
      <c r="J4754" s="12">
        <v>0</v>
      </c>
      <c r="K4754" s="12">
        <v>0</v>
      </c>
      <c r="L4754" s="12">
        <v>0</v>
      </c>
      <c r="M4754" s="12">
        <v>0</v>
      </c>
    </row>
    <row r="4755" spans="1:13" x14ac:dyDescent="0.35">
      <c r="A4755" s="12" t="str">
        <f t="shared" si="74"/>
        <v>CONSUMO PER CAPITA (kg ó litros por individuo)Frutas con gasMEDIA BAJA</v>
      </c>
      <c r="B4755" s="12" t="s">
        <v>120</v>
      </c>
      <c r="C4755" s="12" t="s">
        <v>164</v>
      </c>
      <c r="D4755" s="12" t="s">
        <v>19</v>
      </c>
      <c r="E4755" s="12">
        <v>1.9341312777781818</v>
      </c>
      <c r="F4755" s="12">
        <v>0.9674992780552365</v>
      </c>
      <c r="G4755" s="12">
        <v>1.0171524259689968</v>
      </c>
      <c r="H4755" s="12">
        <v>1.6902152627817715</v>
      </c>
      <c r="I4755" s="12">
        <v>0</v>
      </c>
      <c r="J4755" s="12">
        <v>0</v>
      </c>
      <c r="K4755" s="12">
        <v>0</v>
      </c>
      <c r="L4755" s="12">
        <v>0</v>
      </c>
      <c r="M4755" s="12">
        <v>0</v>
      </c>
    </row>
    <row r="4756" spans="1:13" x14ac:dyDescent="0.35">
      <c r="A4756" s="12" t="str">
        <f t="shared" si="74"/>
        <v>CONSUMO PER CAPITA (kg ó litros por individuo)Frutas con gasBAJA</v>
      </c>
      <c r="B4756" s="12" t="s">
        <v>120</v>
      </c>
      <c r="C4756" s="12" t="s">
        <v>164</v>
      </c>
      <c r="D4756" s="12" t="s">
        <v>20</v>
      </c>
      <c r="E4756" s="12">
        <v>2.1046169746581191</v>
      </c>
      <c r="F4756" s="12">
        <v>1.374904313305747</v>
      </c>
      <c r="G4756" s="12">
        <v>1.5208331537605266</v>
      </c>
      <c r="H4756" s="12">
        <v>2.3096259948436666</v>
      </c>
      <c r="I4756" s="12">
        <v>0</v>
      </c>
      <c r="J4756" s="12">
        <v>0</v>
      </c>
      <c r="K4756" s="12">
        <v>0</v>
      </c>
      <c r="L4756" s="12">
        <v>0</v>
      </c>
      <c r="M4756" s="12">
        <v>0</v>
      </c>
    </row>
    <row r="4757" spans="1:13" x14ac:dyDescent="0.35">
      <c r="A4757" s="12" t="str">
        <f t="shared" si="74"/>
        <v>CONSUMO PER CAPITA (kg ó litros por individuo)Frutas con gasHOMBRE</v>
      </c>
      <c r="B4757" s="12" t="s">
        <v>120</v>
      </c>
      <c r="C4757" s="12" t="s">
        <v>164</v>
      </c>
      <c r="D4757" s="12" t="s">
        <v>21</v>
      </c>
      <c r="E4757" s="12">
        <v>1.872511431203751</v>
      </c>
      <c r="F4757" s="12">
        <v>1.0235172837862299</v>
      </c>
      <c r="G4757" s="12">
        <v>1.0392627454017043</v>
      </c>
      <c r="H4757" s="12">
        <v>1.5942580258999035</v>
      </c>
      <c r="I4757" s="12">
        <v>0</v>
      </c>
      <c r="J4757" s="12">
        <v>0</v>
      </c>
      <c r="K4757" s="12">
        <v>0</v>
      </c>
      <c r="L4757" s="12">
        <v>0</v>
      </c>
      <c r="M4757" s="12">
        <v>0</v>
      </c>
    </row>
    <row r="4758" spans="1:13" x14ac:dyDescent="0.35">
      <c r="A4758" s="12" t="str">
        <f t="shared" si="74"/>
        <v>CONSUMO PER CAPITA (kg ó litros por individuo)Frutas con gasMUJER</v>
      </c>
      <c r="B4758" s="12" t="s">
        <v>120</v>
      </c>
      <c r="C4758" s="12" t="s">
        <v>164</v>
      </c>
      <c r="D4758" s="12" t="s">
        <v>22</v>
      </c>
      <c r="E4758" s="12">
        <v>1.9080190960089221</v>
      </c>
      <c r="F4758" s="12">
        <v>1.601160010245998</v>
      </c>
      <c r="G4758" s="12">
        <v>1.244690640051977</v>
      </c>
      <c r="H4758" s="12">
        <v>1.6015225442071779</v>
      </c>
      <c r="I4758" s="12">
        <v>0</v>
      </c>
      <c r="J4758" s="12">
        <v>0</v>
      </c>
      <c r="K4758" s="12">
        <v>0</v>
      </c>
      <c r="L4758" s="12">
        <v>0</v>
      </c>
      <c r="M4758" s="12">
        <v>0</v>
      </c>
    </row>
    <row r="4759" spans="1:13" x14ac:dyDescent="0.35">
      <c r="A4759" s="12" t="str">
        <f t="shared" si="74"/>
        <v>CONSUMO PER CAPITA (kg ó litros por individuo)Frutas sin gasT.ESPAÑA</v>
      </c>
      <c r="B4759" s="12" t="s">
        <v>120</v>
      </c>
      <c r="C4759" s="12" t="s">
        <v>165</v>
      </c>
      <c r="D4759" s="12" t="s">
        <v>36</v>
      </c>
      <c r="E4759" s="12">
        <v>0.40735637844248057</v>
      </c>
      <c r="F4759" s="12">
        <v>0.31052076796105615</v>
      </c>
      <c r="G4759" s="12">
        <v>0.41588601777086071</v>
      </c>
      <c r="H4759" s="12">
        <v>0.36073502804069613</v>
      </c>
      <c r="I4759" s="12">
        <v>0</v>
      </c>
      <c r="J4759" s="12">
        <v>0</v>
      </c>
      <c r="K4759" s="12">
        <v>0</v>
      </c>
      <c r="L4759" s="12">
        <v>0</v>
      </c>
      <c r="M4759" s="12">
        <v>0</v>
      </c>
    </row>
    <row r="4760" spans="1:13" x14ac:dyDescent="0.35">
      <c r="A4760" s="12" t="str">
        <f t="shared" si="74"/>
        <v>CONSUMO PER CAPITA (kg ó litros por individuo)Frutas sin gasBCN AM</v>
      </c>
      <c r="B4760" s="12" t="s">
        <v>120</v>
      </c>
      <c r="C4760" s="12" t="s">
        <v>165</v>
      </c>
      <c r="D4760" s="12" t="s">
        <v>1</v>
      </c>
      <c r="E4760" s="12">
        <v>0.25343444754276639</v>
      </c>
      <c r="F4760" s="12">
        <v>0.17541428603771275</v>
      </c>
      <c r="G4760" s="12">
        <v>0.28100398880278893</v>
      </c>
      <c r="H4760" s="12">
        <v>0.35312101193624562</v>
      </c>
      <c r="I4760" s="12">
        <v>0</v>
      </c>
      <c r="J4760" s="12">
        <v>0</v>
      </c>
      <c r="K4760" s="12">
        <v>0</v>
      </c>
      <c r="L4760" s="12">
        <v>0</v>
      </c>
      <c r="M4760" s="12">
        <v>0</v>
      </c>
    </row>
    <row r="4761" spans="1:13" x14ac:dyDescent="0.35">
      <c r="A4761" s="12" t="str">
        <f t="shared" si="74"/>
        <v>CONSUMO PER CAPITA (kg ó litros por individuo)Frutas sin gasREST.CAT ARAGON</v>
      </c>
      <c r="B4761" s="12" t="s">
        <v>120</v>
      </c>
      <c r="C4761" s="12" t="s">
        <v>165</v>
      </c>
      <c r="D4761" s="12" t="s">
        <v>2</v>
      </c>
      <c r="E4761" s="12">
        <v>0.20484943081963941</v>
      </c>
      <c r="F4761" s="12">
        <v>0.17922090267889712</v>
      </c>
      <c r="G4761" s="12">
        <v>0.22376646979621373</v>
      </c>
      <c r="H4761" s="12">
        <v>0.26208958323398368</v>
      </c>
      <c r="I4761" s="12">
        <v>0</v>
      </c>
      <c r="J4761" s="12">
        <v>0</v>
      </c>
      <c r="K4761" s="12">
        <v>0</v>
      </c>
      <c r="L4761" s="12">
        <v>0</v>
      </c>
      <c r="M4761" s="12">
        <v>0</v>
      </c>
    </row>
    <row r="4762" spans="1:13" x14ac:dyDescent="0.35">
      <c r="A4762" s="12" t="str">
        <f t="shared" si="74"/>
        <v>CONSUMO PER CAPITA (kg ó litros por individuo)Frutas sin gasLEVANTE</v>
      </c>
      <c r="B4762" s="12" t="s">
        <v>120</v>
      </c>
      <c r="C4762" s="12" t="s">
        <v>165</v>
      </c>
      <c r="D4762" s="12" t="s">
        <v>3</v>
      </c>
      <c r="E4762" s="12">
        <v>0.32808394499142418</v>
      </c>
      <c r="F4762" s="12">
        <v>0.20498582410534638</v>
      </c>
      <c r="G4762" s="12">
        <v>0.38131549264793807</v>
      </c>
      <c r="H4762" s="12">
        <v>0.27518458807579971</v>
      </c>
      <c r="I4762" s="12">
        <v>0</v>
      </c>
      <c r="J4762" s="12">
        <v>0</v>
      </c>
      <c r="K4762" s="12">
        <v>0</v>
      </c>
      <c r="L4762" s="12">
        <v>0</v>
      </c>
      <c r="M4762" s="12">
        <v>0</v>
      </c>
    </row>
    <row r="4763" spans="1:13" x14ac:dyDescent="0.35">
      <c r="A4763" s="12" t="str">
        <f t="shared" si="74"/>
        <v>CONSUMO PER CAPITA (kg ó litros por individuo)Frutas sin gasANDALUCIA</v>
      </c>
      <c r="B4763" s="12" t="s">
        <v>120</v>
      </c>
      <c r="C4763" s="12" t="s">
        <v>165</v>
      </c>
      <c r="D4763" s="12" t="s">
        <v>4</v>
      </c>
      <c r="E4763" s="12">
        <v>0.23644771330843828</v>
      </c>
      <c r="F4763" s="12">
        <v>0.14710770578347079</v>
      </c>
      <c r="G4763" s="12">
        <v>0.22197797315808218</v>
      </c>
      <c r="H4763" s="12">
        <v>0.3136623890840638</v>
      </c>
      <c r="I4763" s="12">
        <v>0</v>
      </c>
      <c r="J4763" s="12">
        <v>0</v>
      </c>
      <c r="K4763" s="12">
        <v>0</v>
      </c>
      <c r="L4763" s="12">
        <v>0</v>
      </c>
      <c r="M4763" s="12">
        <v>0</v>
      </c>
    </row>
    <row r="4764" spans="1:13" x14ac:dyDescent="0.35">
      <c r="A4764" s="12" t="str">
        <f t="shared" si="74"/>
        <v>CONSUMO PER CAPITA (kg ó litros por individuo)Frutas sin gasMDD AM</v>
      </c>
      <c r="B4764" s="12" t="s">
        <v>120</v>
      </c>
      <c r="C4764" s="12" t="s">
        <v>165</v>
      </c>
      <c r="D4764" s="12" t="s">
        <v>5</v>
      </c>
      <c r="E4764" s="12">
        <v>0.8491581572299991</v>
      </c>
      <c r="F4764" s="12">
        <v>0.47185308454036856</v>
      </c>
      <c r="G4764" s="12">
        <v>0.47535012174167807</v>
      </c>
      <c r="H4764" s="12">
        <v>0.38977900261568349</v>
      </c>
      <c r="I4764" s="12">
        <v>0</v>
      </c>
      <c r="J4764" s="12">
        <v>0</v>
      </c>
      <c r="K4764" s="12">
        <v>0</v>
      </c>
      <c r="L4764" s="12">
        <v>0</v>
      </c>
      <c r="M4764" s="12">
        <v>0</v>
      </c>
    </row>
    <row r="4765" spans="1:13" x14ac:dyDescent="0.35">
      <c r="A4765" s="12" t="str">
        <f t="shared" si="74"/>
        <v>CONSUMO PER CAPITA (kg ó litros por individuo)Frutas sin gasRTO CENTRO</v>
      </c>
      <c r="B4765" s="12" t="s">
        <v>120</v>
      </c>
      <c r="C4765" s="12" t="s">
        <v>165</v>
      </c>
      <c r="D4765" s="12" t="s">
        <v>6</v>
      </c>
      <c r="E4765" s="12">
        <v>0.49623962932459093</v>
      </c>
      <c r="F4765" s="12">
        <v>0.79337219555354677</v>
      </c>
      <c r="G4765" s="12">
        <v>1.0002813323759074</v>
      </c>
      <c r="H4765" s="12">
        <v>0.81712140494717833</v>
      </c>
      <c r="I4765" s="12">
        <v>0</v>
      </c>
      <c r="J4765" s="12">
        <v>0</v>
      </c>
      <c r="K4765" s="12">
        <v>0</v>
      </c>
      <c r="L4765" s="12">
        <v>0</v>
      </c>
      <c r="M4765" s="12">
        <v>0</v>
      </c>
    </row>
    <row r="4766" spans="1:13" x14ac:dyDescent="0.35">
      <c r="A4766" s="12" t="str">
        <f t="shared" si="74"/>
        <v>CONSUMO PER CAPITA (kg ó litros por individuo)Frutas sin gasNORTE-CENTRO</v>
      </c>
      <c r="B4766" s="12" t="s">
        <v>120</v>
      </c>
      <c r="C4766" s="12" t="s">
        <v>165</v>
      </c>
      <c r="D4766" s="12" t="s">
        <v>7</v>
      </c>
      <c r="E4766" s="12">
        <v>0.1603725116380372</v>
      </c>
      <c r="F4766" s="12">
        <v>0.14468534947131761</v>
      </c>
      <c r="G4766" s="12">
        <v>0.33911875356888227</v>
      </c>
      <c r="H4766" s="12">
        <v>0.29248568800359209</v>
      </c>
      <c r="I4766" s="12">
        <v>0</v>
      </c>
      <c r="J4766" s="12">
        <v>0</v>
      </c>
      <c r="K4766" s="12">
        <v>0</v>
      </c>
      <c r="L4766" s="12">
        <v>0</v>
      </c>
      <c r="M4766" s="12">
        <v>0</v>
      </c>
    </row>
    <row r="4767" spans="1:13" x14ac:dyDescent="0.35">
      <c r="A4767" s="12" t="str">
        <f t="shared" si="74"/>
        <v>CONSUMO PER CAPITA (kg ó litros por individuo)Frutas sin gasNOROESTE</v>
      </c>
      <c r="B4767" s="12" t="s">
        <v>120</v>
      </c>
      <c r="C4767" s="12" t="s">
        <v>165</v>
      </c>
      <c r="D4767" s="12" t="s">
        <v>8</v>
      </c>
      <c r="E4767" s="12">
        <v>0.8697971254559288</v>
      </c>
      <c r="F4767" s="12">
        <v>0.61197070294821221</v>
      </c>
      <c r="G4767" s="12">
        <v>0.70947011225183676</v>
      </c>
      <c r="H4767" s="12">
        <v>0.31386275873615477</v>
      </c>
      <c r="I4767" s="12">
        <v>0</v>
      </c>
      <c r="J4767" s="12">
        <v>0</v>
      </c>
      <c r="K4767" s="12">
        <v>0</v>
      </c>
      <c r="L4767" s="12">
        <v>0</v>
      </c>
      <c r="M4767" s="12">
        <v>0</v>
      </c>
    </row>
    <row r="4768" spans="1:13" x14ac:dyDescent="0.35">
      <c r="A4768" s="12" t="str">
        <f t="shared" si="74"/>
        <v>CONSUMO PER CAPITA (kg ó litros por individuo)Frutas sin gas&lt;2MIL</v>
      </c>
      <c r="B4768" s="12" t="s">
        <v>120</v>
      </c>
      <c r="C4768" s="12" t="s">
        <v>165</v>
      </c>
      <c r="D4768" s="12" t="s">
        <v>9</v>
      </c>
      <c r="E4768" s="12">
        <v>0.31425684564981193</v>
      </c>
      <c r="F4768" s="12">
        <v>0.29017548988111108</v>
      </c>
      <c r="G4768" s="12">
        <v>0.31990379627342119</v>
      </c>
      <c r="H4768" s="12">
        <v>0.21554401362828651</v>
      </c>
      <c r="I4768" s="12">
        <v>0</v>
      </c>
      <c r="J4768" s="12">
        <v>0</v>
      </c>
      <c r="K4768" s="12">
        <v>0</v>
      </c>
      <c r="L4768" s="12">
        <v>0</v>
      </c>
      <c r="M4768" s="12">
        <v>0</v>
      </c>
    </row>
    <row r="4769" spans="1:13" x14ac:dyDescent="0.35">
      <c r="A4769" s="12" t="str">
        <f t="shared" si="74"/>
        <v>CONSUMO PER CAPITA (kg ó litros por individuo)Frutas sin gas2-5MIL</v>
      </c>
      <c r="B4769" s="12" t="s">
        <v>120</v>
      </c>
      <c r="C4769" s="12" t="s">
        <v>165</v>
      </c>
      <c r="D4769" s="12" t="s">
        <v>10</v>
      </c>
      <c r="E4769" s="12">
        <v>0.44106598614267578</v>
      </c>
      <c r="F4769" s="12">
        <v>0.24141633445521513</v>
      </c>
      <c r="G4769" s="12">
        <v>0.30833968676756884</v>
      </c>
      <c r="H4769" s="12">
        <v>0.24368239562658128</v>
      </c>
      <c r="I4769" s="12">
        <v>0</v>
      </c>
      <c r="J4769" s="12">
        <v>0</v>
      </c>
      <c r="K4769" s="12">
        <v>0</v>
      </c>
      <c r="L4769" s="12">
        <v>0</v>
      </c>
      <c r="M4769" s="12">
        <v>0</v>
      </c>
    </row>
    <row r="4770" spans="1:13" x14ac:dyDescent="0.35">
      <c r="A4770" s="12" t="str">
        <f t="shared" si="74"/>
        <v>CONSUMO PER CAPITA (kg ó litros por individuo)Frutas sin gas5-10MIL</v>
      </c>
      <c r="B4770" s="12" t="s">
        <v>120</v>
      </c>
      <c r="C4770" s="12" t="s">
        <v>165</v>
      </c>
      <c r="D4770" s="12" t="s">
        <v>11</v>
      </c>
      <c r="E4770" s="12">
        <v>0.25811966008751835</v>
      </c>
      <c r="F4770" s="12">
        <v>0.11446133173757989</v>
      </c>
      <c r="G4770" s="12">
        <v>0.22725550828801477</v>
      </c>
      <c r="H4770" s="12">
        <v>0.45643173902359457</v>
      </c>
      <c r="I4770" s="12">
        <v>0</v>
      </c>
      <c r="J4770" s="12">
        <v>0</v>
      </c>
      <c r="K4770" s="12">
        <v>0</v>
      </c>
      <c r="L4770" s="12">
        <v>0</v>
      </c>
      <c r="M4770" s="12">
        <v>0</v>
      </c>
    </row>
    <row r="4771" spans="1:13" x14ac:dyDescent="0.35">
      <c r="A4771" s="12" t="str">
        <f t="shared" si="74"/>
        <v>CONSUMO PER CAPITA (kg ó litros por individuo)Frutas sin gas10-30MIL</v>
      </c>
      <c r="B4771" s="12" t="s">
        <v>120</v>
      </c>
      <c r="C4771" s="12" t="s">
        <v>165</v>
      </c>
      <c r="D4771" s="12" t="s">
        <v>12</v>
      </c>
      <c r="E4771" s="12">
        <v>0.29210740517541511</v>
      </c>
      <c r="F4771" s="12">
        <v>0.41601220018298146</v>
      </c>
      <c r="G4771" s="12">
        <v>0.55426611391851599</v>
      </c>
      <c r="H4771" s="12">
        <v>0.50225606609495099</v>
      </c>
      <c r="I4771" s="12">
        <v>0</v>
      </c>
      <c r="J4771" s="12">
        <v>0</v>
      </c>
      <c r="K4771" s="12">
        <v>0</v>
      </c>
      <c r="L4771" s="12">
        <v>0</v>
      </c>
      <c r="M4771" s="12">
        <v>0</v>
      </c>
    </row>
    <row r="4772" spans="1:13" x14ac:dyDescent="0.35">
      <c r="A4772" s="12" t="str">
        <f t="shared" si="74"/>
        <v>CONSUMO PER CAPITA (kg ó litros por individuo)Frutas sin gas30-100MIL</v>
      </c>
      <c r="B4772" s="12" t="s">
        <v>120</v>
      </c>
      <c r="C4772" s="12" t="s">
        <v>165</v>
      </c>
      <c r="D4772" s="12" t="s">
        <v>13</v>
      </c>
      <c r="E4772" s="12">
        <v>0.51165537649681914</v>
      </c>
      <c r="F4772" s="12">
        <v>0.28800888551307402</v>
      </c>
      <c r="G4772" s="12">
        <v>0.44123045300957231</v>
      </c>
      <c r="H4772" s="12">
        <v>0.38195761803000516</v>
      </c>
      <c r="I4772" s="12">
        <v>0</v>
      </c>
      <c r="J4772" s="12">
        <v>0</v>
      </c>
      <c r="K4772" s="12">
        <v>0</v>
      </c>
      <c r="L4772" s="12">
        <v>0</v>
      </c>
      <c r="M4772" s="12">
        <v>0</v>
      </c>
    </row>
    <row r="4773" spans="1:13" x14ac:dyDescent="0.35">
      <c r="A4773" s="12" t="str">
        <f t="shared" si="74"/>
        <v>CONSUMO PER CAPITA (kg ó litros por individuo)Frutas sin gas100-200MIL</v>
      </c>
      <c r="B4773" s="12" t="s">
        <v>120</v>
      </c>
      <c r="C4773" s="12" t="s">
        <v>165</v>
      </c>
      <c r="D4773" s="12" t="s">
        <v>14</v>
      </c>
      <c r="E4773" s="12">
        <v>0.26357218204226901</v>
      </c>
      <c r="F4773" s="12">
        <v>0.17215291042246395</v>
      </c>
      <c r="G4773" s="12">
        <v>0.26530828615281105</v>
      </c>
      <c r="H4773" s="12">
        <v>0.22049878466129655</v>
      </c>
      <c r="I4773" s="12">
        <v>0</v>
      </c>
      <c r="J4773" s="12">
        <v>0</v>
      </c>
      <c r="K4773" s="12">
        <v>0</v>
      </c>
      <c r="L4773" s="12">
        <v>0</v>
      </c>
      <c r="M4773" s="12">
        <v>0</v>
      </c>
    </row>
    <row r="4774" spans="1:13" x14ac:dyDescent="0.35">
      <c r="A4774" s="12" t="str">
        <f t="shared" si="74"/>
        <v>CONSUMO PER CAPITA (kg ó litros por individuo)Frutas sin gas200-500MIL</v>
      </c>
      <c r="B4774" s="12" t="s">
        <v>120</v>
      </c>
      <c r="C4774" s="12" t="s">
        <v>165</v>
      </c>
      <c r="D4774" s="12" t="s">
        <v>15</v>
      </c>
      <c r="E4774" s="12">
        <v>0.48197011162206893</v>
      </c>
      <c r="F4774" s="12">
        <v>0.43381069771655706</v>
      </c>
      <c r="G4774" s="12">
        <v>0.59749830409080462</v>
      </c>
      <c r="H4774" s="12">
        <v>0.33545525012744715</v>
      </c>
      <c r="I4774" s="12">
        <v>0</v>
      </c>
      <c r="J4774" s="12">
        <v>0</v>
      </c>
      <c r="K4774" s="12">
        <v>0</v>
      </c>
      <c r="L4774" s="12">
        <v>0</v>
      </c>
      <c r="M4774" s="12">
        <v>0</v>
      </c>
    </row>
    <row r="4775" spans="1:13" x14ac:dyDescent="0.35">
      <c r="A4775" s="12" t="str">
        <f t="shared" si="74"/>
        <v>CONSUMO PER CAPITA (kg ó litros por individuo)Frutas sin gas&gt;500MIL</v>
      </c>
      <c r="B4775" s="12" t="s">
        <v>120</v>
      </c>
      <c r="C4775" s="12" t="s">
        <v>165</v>
      </c>
      <c r="D4775" s="12" t="s">
        <v>16</v>
      </c>
      <c r="E4775" s="12">
        <v>0.53010247607141692</v>
      </c>
      <c r="F4775" s="12">
        <v>0.33912353650653204</v>
      </c>
      <c r="G4775" s="12">
        <v>0.36221681263213912</v>
      </c>
      <c r="H4775" s="12">
        <v>0.33855753825218798</v>
      </c>
      <c r="I4775" s="12">
        <v>0</v>
      </c>
      <c r="J4775" s="12">
        <v>0</v>
      </c>
      <c r="K4775" s="12">
        <v>0</v>
      </c>
      <c r="L4775" s="12">
        <v>0</v>
      </c>
      <c r="M4775" s="12">
        <v>0</v>
      </c>
    </row>
    <row r="4776" spans="1:13" x14ac:dyDescent="0.35">
      <c r="A4776" s="12" t="str">
        <f t="shared" si="74"/>
        <v>CONSUMO PER CAPITA (kg ó litros por individuo)Frutas sin gasDE 15 A 19 AÑOS</v>
      </c>
      <c r="B4776" s="12" t="s">
        <v>120</v>
      </c>
      <c r="C4776" s="12" t="s">
        <v>165</v>
      </c>
      <c r="D4776" s="12" t="s">
        <v>39</v>
      </c>
      <c r="E4776" s="12">
        <v>0.18180725612232398</v>
      </c>
      <c r="F4776" s="12">
        <v>0.10302050568447348</v>
      </c>
      <c r="G4776" s="12">
        <v>6.6134984786422268E-2</v>
      </c>
      <c r="H4776" s="12">
        <v>0.16440233961307102</v>
      </c>
      <c r="I4776" s="12">
        <v>0</v>
      </c>
      <c r="J4776" s="12">
        <v>0</v>
      </c>
      <c r="K4776" s="12">
        <v>0</v>
      </c>
      <c r="L4776" s="12">
        <v>0</v>
      </c>
      <c r="M4776" s="12">
        <v>0</v>
      </c>
    </row>
    <row r="4777" spans="1:13" x14ac:dyDescent="0.35">
      <c r="A4777" s="12" t="str">
        <f t="shared" si="74"/>
        <v>CONSUMO PER CAPITA (kg ó litros por individuo)Frutas sin gasDE 20 A 24 AÑOS</v>
      </c>
      <c r="B4777" s="12" t="s">
        <v>120</v>
      </c>
      <c r="C4777" s="12" t="s">
        <v>165</v>
      </c>
      <c r="D4777" s="12" t="s">
        <v>40</v>
      </c>
      <c r="E4777" s="12">
        <v>0.26032249186275686</v>
      </c>
      <c r="F4777" s="12">
        <v>0.10460808100214919</v>
      </c>
      <c r="G4777" s="12">
        <v>0.3047555117655823</v>
      </c>
      <c r="H4777" s="12">
        <v>0.23601037450585141</v>
      </c>
      <c r="I4777" s="12">
        <v>0</v>
      </c>
      <c r="J4777" s="12">
        <v>0</v>
      </c>
      <c r="K4777" s="12">
        <v>0</v>
      </c>
      <c r="L4777" s="12">
        <v>0</v>
      </c>
      <c r="M4777" s="12">
        <v>0</v>
      </c>
    </row>
    <row r="4778" spans="1:13" x14ac:dyDescent="0.35">
      <c r="A4778" s="12" t="str">
        <f t="shared" si="74"/>
        <v>CONSUMO PER CAPITA (kg ó litros por individuo)Frutas sin gasDE 25 A 34 AÑOS</v>
      </c>
      <c r="B4778" s="12" t="s">
        <v>120</v>
      </c>
      <c r="C4778" s="12" t="s">
        <v>165</v>
      </c>
      <c r="D4778" s="12" t="s">
        <v>41</v>
      </c>
      <c r="E4778" s="12">
        <v>0.26163545271680777</v>
      </c>
      <c r="F4778" s="12">
        <v>0.17487117028806304</v>
      </c>
      <c r="G4778" s="12">
        <v>0.18217171573820998</v>
      </c>
      <c r="H4778" s="12">
        <v>0.13063801802121516</v>
      </c>
      <c r="I4778" s="12">
        <v>0</v>
      </c>
      <c r="J4778" s="12">
        <v>0</v>
      </c>
      <c r="K4778" s="12">
        <v>0</v>
      </c>
      <c r="L4778" s="12">
        <v>0</v>
      </c>
      <c r="M4778" s="12">
        <v>0</v>
      </c>
    </row>
    <row r="4779" spans="1:13" x14ac:dyDescent="0.35">
      <c r="A4779" s="12" t="str">
        <f t="shared" si="74"/>
        <v>CONSUMO PER CAPITA (kg ó litros por individuo)Frutas sin gasDE 35 A 49 AÑOS</v>
      </c>
      <c r="B4779" s="12" t="s">
        <v>120</v>
      </c>
      <c r="C4779" s="12" t="s">
        <v>165</v>
      </c>
      <c r="D4779" s="12" t="s">
        <v>42</v>
      </c>
      <c r="E4779" s="12">
        <v>0.35148348066635859</v>
      </c>
      <c r="F4779" s="12">
        <v>0.24600576719618694</v>
      </c>
      <c r="G4779" s="12">
        <v>0.32819970374005702</v>
      </c>
      <c r="H4779" s="12">
        <v>0.28166696355053972</v>
      </c>
      <c r="I4779" s="12">
        <v>0</v>
      </c>
      <c r="J4779" s="12">
        <v>0</v>
      </c>
      <c r="K4779" s="12">
        <v>0</v>
      </c>
      <c r="L4779" s="12">
        <v>0</v>
      </c>
      <c r="M4779" s="12">
        <v>0</v>
      </c>
    </row>
    <row r="4780" spans="1:13" x14ac:dyDescent="0.35">
      <c r="A4780" s="12" t="str">
        <f t="shared" si="74"/>
        <v>CONSUMO PER CAPITA (kg ó litros por individuo)Frutas sin gasDE 50 A 59 AÑOS</v>
      </c>
      <c r="B4780" s="12" t="s">
        <v>120</v>
      </c>
      <c r="C4780" s="12" t="s">
        <v>165</v>
      </c>
      <c r="D4780" s="12" t="s">
        <v>43</v>
      </c>
      <c r="E4780" s="12">
        <v>0.50032005216842945</v>
      </c>
      <c r="F4780" s="12">
        <v>0.35289517552720995</v>
      </c>
      <c r="G4780" s="12">
        <v>0.35413163585550023</v>
      </c>
      <c r="H4780" s="12">
        <v>0.3458195717246047</v>
      </c>
      <c r="I4780" s="12">
        <v>0</v>
      </c>
      <c r="J4780" s="12">
        <v>0</v>
      </c>
      <c r="K4780" s="12">
        <v>0</v>
      </c>
      <c r="L4780" s="12">
        <v>0</v>
      </c>
      <c r="M4780" s="12">
        <v>0</v>
      </c>
    </row>
    <row r="4781" spans="1:13" x14ac:dyDescent="0.35">
      <c r="A4781" s="12" t="str">
        <f t="shared" si="74"/>
        <v>CONSUMO PER CAPITA (kg ó litros por individuo)Frutas sin gasDE 60 A 75 AÑOS</v>
      </c>
      <c r="B4781" s="12" t="s">
        <v>120</v>
      </c>
      <c r="C4781" s="12" t="s">
        <v>165</v>
      </c>
      <c r="D4781" s="12" t="s">
        <v>44</v>
      </c>
      <c r="E4781" s="12">
        <v>0.61205018829459124</v>
      </c>
      <c r="F4781" s="12">
        <v>0.57144986452460467</v>
      </c>
      <c r="G4781" s="12">
        <v>0.87246758771575439</v>
      </c>
      <c r="H4781" s="12">
        <v>0.71257226956912367</v>
      </c>
      <c r="I4781" s="12">
        <v>0</v>
      </c>
      <c r="J4781" s="12">
        <v>0</v>
      </c>
      <c r="K4781" s="12">
        <v>0</v>
      </c>
      <c r="L4781" s="12">
        <v>0</v>
      </c>
      <c r="M4781" s="12">
        <v>0</v>
      </c>
    </row>
    <row r="4782" spans="1:13" x14ac:dyDescent="0.35">
      <c r="A4782" s="12" t="str">
        <f t="shared" si="74"/>
        <v>CONSUMO PER CAPITA (kg ó litros por individuo)Frutas sin gasALTA Y MEDIA ALTA</v>
      </c>
      <c r="B4782" s="12" t="s">
        <v>120</v>
      </c>
      <c r="C4782" s="12" t="s">
        <v>165</v>
      </c>
      <c r="D4782" s="12" t="s">
        <v>17</v>
      </c>
      <c r="E4782" s="12">
        <v>0.29968178624849823</v>
      </c>
      <c r="F4782" s="12">
        <v>0.33577082318632528</v>
      </c>
      <c r="G4782" s="12">
        <v>0.57039191156016045</v>
      </c>
      <c r="H4782" s="12">
        <v>0.49041556334424513</v>
      </c>
      <c r="I4782" s="12">
        <v>0</v>
      </c>
      <c r="J4782" s="12">
        <v>0</v>
      </c>
      <c r="K4782" s="12">
        <v>0</v>
      </c>
      <c r="L4782" s="12">
        <v>0</v>
      </c>
      <c r="M4782" s="12">
        <v>0</v>
      </c>
    </row>
    <row r="4783" spans="1:13" x14ac:dyDescent="0.35">
      <c r="A4783" s="12" t="str">
        <f t="shared" si="74"/>
        <v>CONSUMO PER CAPITA (kg ó litros por individuo)Frutas sin gasMEDIA</v>
      </c>
      <c r="B4783" s="12" t="s">
        <v>120</v>
      </c>
      <c r="C4783" s="12" t="s">
        <v>165</v>
      </c>
      <c r="D4783" s="12" t="s">
        <v>18</v>
      </c>
      <c r="E4783" s="12">
        <v>0.39731425609646692</v>
      </c>
      <c r="F4783" s="12">
        <v>0.29774031496910286</v>
      </c>
      <c r="G4783" s="12">
        <v>0.30114563694621249</v>
      </c>
      <c r="H4783" s="12">
        <v>0.33720524889101555</v>
      </c>
      <c r="I4783" s="12">
        <v>0</v>
      </c>
      <c r="J4783" s="12">
        <v>0</v>
      </c>
      <c r="K4783" s="12">
        <v>0</v>
      </c>
      <c r="L4783" s="12">
        <v>0</v>
      </c>
      <c r="M4783" s="12">
        <v>0</v>
      </c>
    </row>
    <row r="4784" spans="1:13" x14ac:dyDescent="0.35">
      <c r="A4784" s="12" t="str">
        <f t="shared" si="74"/>
        <v>CONSUMO PER CAPITA (kg ó litros por individuo)Frutas sin gasMEDIA BAJA</v>
      </c>
      <c r="B4784" s="12" t="s">
        <v>120</v>
      </c>
      <c r="C4784" s="12" t="s">
        <v>165</v>
      </c>
      <c r="D4784" s="12" t="s">
        <v>19</v>
      </c>
      <c r="E4784" s="12">
        <v>0.56426306145434568</v>
      </c>
      <c r="F4784" s="12">
        <v>0.35424283358055758</v>
      </c>
      <c r="G4784" s="12">
        <v>0.50509600767570617</v>
      </c>
      <c r="H4784" s="12">
        <v>0.31984042292753068</v>
      </c>
      <c r="I4784" s="12">
        <v>0</v>
      </c>
      <c r="J4784" s="12">
        <v>0</v>
      </c>
      <c r="K4784" s="12">
        <v>0</v>
      </c>
      <c r="L4784" s="12">
        <v>0</v>
      </c>
      <c r="M4784" s="12">
        <v>0</v>
      </c>
    </row>
    <row r="4785" spans="1:13" x14ac:dyDescent="0.35">
      <c r="A4785" s="12" t="str">
        <f t="shared" si="74"/>
        <v>CONSUMO PER CAPITA (kg ó litros por individuo)Frutas sin gasBAJA</v>
      </c>
      <c r="B4785" s="12" t="s">
        <v>120</v>
      </c>
      <c r="C4785" s="12" t="s">
        <v>165</v>
      </c>
      <c r="D4785" s="12" t="s">
        <v>20</v>
      </c>
      <c r="E4785" s="12">
        <v>0.32867042882471914</v>
      </c>
      <c r="F4785" s="12">
        <v>0.24409506485662222</v>
      </c>
      <c r="G4785" s="12">
        <v>0.31867670184821034</v>
      </c>
      <c r="H4785" s="12">
        <v>0.31275142183281895</v>
      </c>
      <c r="I4785" s="12">
        <v>0</v>
      </c>
      <c r="J4785" s="12">
        <v>0</v>
      </c>
      <c r="K4785" s="12">
        <v>0</v>
      </c>
      <c r="L4785" s="12">
        <v>0</v>
      </c>
      <c r="M4785" s="12">
        <v>0</v>
      </c>
    </row>
    <row r="4786" spans="1:13" x14ac:dyDescent="0.35">
      <c r="A4786" s="12" t="str">
        <f t="shared" si="74"/>
        <v>CONSUMO PER CAPITA (kg ó litros por individuo)Frutas sin gasHOMBRE</v>
      </c>
      <c r="B4786" s="12" t="s">
        <v>120</v>
      </c>
      <c r="C4786" s="12" t="s">
        <v>165</v>
      </c>
      <c r="D4786" s="12" t="s">
        <v>21</v>
      </c>
      <c r="E4786" s="12">
        <v>0.38296158022782173</v>
      </c>
      <c r="F4786" s="12">
        <v>0.31077988069175322</v>
      </c>
      <c r="G4786" s="12">
        <v>0.49101905218329184</v>
      </c>
      <c r="H4786" s="12">
        <v>0.37792733259320405</v>
      </c>
      <c r="I4786" s="12">
        <v>0</v>
      </c>
      <c r="J4786" s="12">
        <v>0</v>
      </c>
      <c r="K4786" s="12">
        <v>0</v>
      </c>
      <c r="L4786" s="12">
        <v>0</v>
      </c>
      <c r="M4786" s="12">
        <v>0</v>
      </c>
    </row>
    <row r="4787" spans="1:13" x14ac:dyDescent="0.35">
      <c r="A4787" s="12" t="str">
        <f t="shared" si="74"/>
        <v>CONSUMO PER CAPITA (kg ó litros por individuo)Frutas sin gasMUJER</v>
      </c>
      <c r="B4787" s="12" t="s">
        <v>120</v>
      </c>
      <c r="C4787" s="12" t="s">
        <v>165</v>
      </c>
      <c r="D4787" s="12" t="s">
        <v>22</v>
      </c>
      <c r="E4787" s="12">
        <v>0.4313858877802651</v>
      </c>
      <c r="F4787" s="12">
        <v>0.31026572182578543</v>
      </c>
      <c r="G4787" s="12">
        <v>0.34188584992392296</v>
      </c>
      <c r="H4787" s="12">
        <v>0.34378837173721327</v>
      </c>
      <c r="I4787" s="12">
        <v>0</v>
      </c>
      <c r="J4787" s="12">
        <v>0</v>
      </c>
      <c r="K4787" s="12">
        <v>0</v>
      </c>
      <c r="L4787" s="12">
        <v>0</v>
      </c>
      <c r="M4787" s="12">
        <v>0</v>
      </c>
    </row>
    <row r="4788" spans="1:13" x14ac:dyDescent="0.35">
      <c r="A4788" s="12" t="str">
        <f t="shared" si="74"/>
        <v>CONSUMO PER CAPITA (kg ó litros por individuo)MixersT.ESPAÑA</v>
      </c>
      <c r="B4788" s="12" t="s">
        <v>120</v>
      </c>
      <c r="C4788" s="12" t="s">
        <v>166</v>
      </c>
      <c r="D4788" s="12" t="s">
        <v>36</v>
      </c>
      <c r="E4788" s="12">
        <v>0.38328044902528735</v>
      </c>
      <c r="F4788" s="12">
        <v>0.15673183425829326</v>
      </c>
      <c r="G4788" s="12">
        <v>0.11402851175562435</v>
      </c>
      <c r="H4788" s="12">
        <v>0.1164088764325454</v>
      </c>
      <c r="I4788" s="12">
        <v>0</v>
      </c>
      <c r="J4788" s="12">
        <v>0</v>
      </c>
      <c r="K4788" s="12">
        <v>0</v>
      </c>
      <c r="L4788" s="12">
        <v>0</v>
      </c>
      <c r="M4788" s="12">
        <v>0</v>
      </c>
    </row>
    <row r="4789" spans="1:13" x14ac:dyDescent="0.35">
      <c r="A4789" s="12" t="str">
        <f t="shared" si="74"/>
        <v>CONSUMO PER CAPITA (kg ó litros por individuo)MixersBCN AM</v>
      </c>
      <c r="B4789" s="12" t="s">
        <v>120</v>
      </c>
      <c r="C4789" s="12" t="s">
        <v>166</v>
      </c>
      <c r="D4789" s="12" t="s">
        <v>1</v>
      </c>
      <c r="E4789" s="12">
        <v>0.40370337504783194</v>
      </c>
      <c r="F4789" s="12">
        <v>0.13989649834165566</v>
      </c>
      <c r="G4789" s="12">
        <v>0.11976683247870169</v>
      </c>
      <c r="H4789" s="12">
        <v>0.10756748088544511</v>
      </c>
      <c r="I4789" s="12">
        <v>0</v>
      </c>
      <c r="J4789" s="12">
        <v>0</v>
      </c>
      <c r="K4789" s="12">
        <v>0</v>
      </c>
      <c r="L4789" s="12">
        <v>0</v>
      </c>
      <c r="M4789" s="12">
        <v>0</v>
      </c>
    </row>
    <row r="4790" spans="1:13" x14ac:dyDescent="0.35">
      <c r="A4790" s="12" t="str">
        <f t="shared" si="74"/>
        <v>CONSUMO PER CAPITA (kg ó litros por individuo)MixersREST.CAT ARAGON</v>
      </c>
      <c r="B4790" s="12" t="s">
        <v>120</v>
      </c>
      <c r="C4790" s="12" t="s">
        <v>166</v>
      </c>
      <c r="D4790" s="12" t="s">
        <v>2</v>
      </c>
      <c r="E4790" s="12">
        <v>0.64598692461080121</v>
      </c>
      <c r="F4790" s="12">
        <v>0.2038440044493027</v>
      </c>
      <c r="G4790" s="12">
        <v>0.170340056302276</v>
      </c>
      <c r="H4790" s="12">
        <v>0.15801247243635783</v>
      </c>
      <c r="I4790" s="12">
        <v>0</v>
      </c>
      <c r="J4790" s="12">
        <v>0</v>
      </c>
      <c r="K4790" s="12">
        <v>0</v>
      </c>
      <c r="L4790" s="12">
        <v>0</v>
      </c>
      <c r="M4790" s="12">
        <v>0</v>
      </c>
    </row>
    <row r="4791" spans="1:13" x14ac:dyDescent="0.35">
      <c r="A4791" s="12" t="str">
        <f t="shared" si="74"/>
        <v>CONSUMO PER CAPITA (kg ó litros por individuo)MixersLEVANTE</v>
      </c>
      <c r="B4791" s="12" t="s">
        <v>120</v>
      </c>
      <c r="C4791" s="12" t="s">
        <v>166</v>
      </c>
      <c r="D4791" s="12" t="s">
        <v>3</v>
      </c>
      <c r="E4791" s="12">
        <v>0.42574268875593535</v>
      </c>
      <c r="F4791" s="12">
        <v>0.15472763963707045</v>
      </c>
      <c r="G4791" s="12">
        <v>0.16467807862313355</v>
      </c>
      <c r="H4791" s="12">
        <v>0.11762552211852031</v>
      </c>
      <c r="I4791" s="12">
        <v>0</v>
      </c>
      <c r="J4791" s="12">
        <v>0</v>
      </c>
      <c r="K4791" s="12">
        <v>0</v>
      </c>
      <c r="L4791" s="12">
        <v>0</v>
      </c>
      <c r="M4791" s="12">
        <v>0</v>
      </c>
    </row>
    <row r="4792" spans="1:13" x14ac:dyDescent="0.35">
      <c r="A4792" s="12" t="str">
        <f t="shared" si="74"/>
        <v>CONSUMO PER CAPITA (kg ó litros por individuo)MixersANDALUCIA</v>
      </c>
      <c r="B4792" s="12" t="s">
        <v>120</v>
      </c>
      <c r="C4792" s="12" t="s">
        <v>166</v>
      </c>
      <c r="D4792" s="12" t="s">
        <v>4</v>
      </c>
      <c r="E4792" s="12">
        <v>0.20749070114546306</v>
      </c>
      <c r="F4792" s="12">
        <v>9.357157287069566E-2</v>
      </c>
      <c r="G4792" s="12">
        <v>4.4446000276734988E-2</v>
      </c>
      <c r="H4792" s="12">
        <v>8.9079767213618072E-2</v>
      </c>
      <c r="I4792" s="12">
        <v>0</v>
      </c>
      <c r="J4792" s="12">
        <v>0</v>
      </c>
      <c r="K4792" s="12">
        <v>0</v>
      </c>
      <c r="L4792" s="12">
        <v>0</v>
      </c>
      <c r="M4792" s="12">
        <v>0</v>
      </c>
    </row>
    <row r="4793" spans="1:13" x14ac:dyDescent="0.35">
      <c r="A4793" s="12" t="str">
        <f t="shared" si="74"/>
        <v>CONSUMO PER CAPITA (kg ó litros por individuo)MixersMDD AM</v>
      </c>
      <c r="B4793" s="12" t="s">
        <v>120</v>
      </c>
      <c r="C4793" s="12" t="s">
        <v>166</v>
      </c>
      <c r="D4793" s="12" t="s">
        <v>5</v>
      </c>
      <c r="E4793" s="12">
        <v>0.26062317603200241</v>
      </c>
      <c r="F4793" s="12">
        <v>0.13343618904770957</v>
      </c>
      <c r="G4793" s="12">
        <v>5.9172147778138277E-2</v>
      </c>
      <c r="H4793" s="12">
        <v>9.0970655444464754E-2</v>
      </c>
      <c r="I4793" s="12">
        <v>0</v>
      </c>
      <c r="J4793" s="12">
        <v>0</v>
      </c>
      <c r="K4793" s="12">
        <v>0</v>
      </c>
      <c r="L4793" s="12">
        <v>0</v>
      </c>
      <c r="M4793" s="12">
        <v>0</v>
      </c>
    </row>
    <row r="4794" spans="1:13" x14ac:dyDescent="0.35">
      <c r="A4794" s="12" t="str">
        <f t="shared" si="74"/>
        <v>CONSUMO PER CAPITA (kg ó litros por individuo)MixersRTO CENTRO</v>
      </c>
      <c r="B4794" s="12" t="s">
        <v>120</v>
      </c>
      <c r="C4794" s="12" t="s">
        <v>166</v>
      </c>
      <c r="D4794" s="12" t="s">
        <v>6</v>
      </c>
      <c r="E4794" s="12">
        <v>0.33873240446584357</v>
      </c>
      <c r="F4794" s="12">
        <v>0.12962928204992194</v>
      </c>
      <c r="G4794" s="12">
        <v>7.2672419158941307E-2</v>
      </c>
      <c r="H4794" s="12">
        <v>3.5932517450488276E-2</v>
      </c>
      <c r="I4794" s="12">
        <v>0</v>
      </c>
      <c r="J4794" s="12">
        <v>0</v>
      </c>
      <c r="K4794" s="12">
        <v>0</v>
      </c>
      <c r="L4794" s="12">
        <v>0</v>
      </c>
      <c r="M4794" s="12">
        <v>0</v>
      </c>
    </row>
    <row r="4795" spans="1:13" x14ac:dyDescent="0.35">
      <c r="A4795" s="12" t="str">
        <f t="shared" si="74"/>
        <v>CONSUMO PER CAPITA (kg ó litros por individuo)MixersNORTE-CENTRO</v>
      </c>
      <c r="B4795" s="12" t="s">
        <v>120</v>
      </c>
      <c r="C4795" s="12" t="s">
        <v>166</v>
      </c>
      <c r="D4795" s="12" t="s">
        <v>7</v>
      </c>
      <c r="E4795" s="12">
        <v>0.39313964025390596</v>
      </c>
      <c r="F4795" s="12">
        <v>0.23240231240995979</v>
      </c>
      <c r="G4795" s="12">
        <v>0.1394813950236852</v>
      </c>
      <c r="H4795" s="12">
        <v>0.19101801911417784</v>
      </c>
      <c r="I4795" s="12">
        <v>0</v>
      </c>
      <c r="J4795" s="12">
        <v>0</v>
      </c>
      <c r="K4795" s="12">
        <v>0</v>
      </c>
      <c r="L4795" s="12">
        <v>0</v>
      </c>
      <c r="M4795" s="12">
        <v>0</v>
      </c>
    </row>
    <row r="4796" spans="1:13" x14ac:dyDescent="0.35">
      <c r="A4796" s="12" t="str">
        <f t="shared" si="74"/>
        <v>CONSUMO PER CAPITA (kg ó litros por individuo)MixersNOROESTE</v>
      </c>
      <c r="B4796" s="12" t="s">
        <v>120</v>
      </c>
      <c r="C4796" s="12" t="s">
        <v>166</v>
      </c>
      <c r="D4796" s="12" t="s">
        <v>8</v>
      </c>
      <c r="E4796" s="12">
        <v>0.52891678288282906</v>
      </c>
      <c r="F4796" s="12">
        <v>0.23576937334440703</v>
      </c>
      <c r="G4796" s="12">
        <v>0.19569106803246486</v>
      </c>
      <c r="H4796" s="12">
        <v>0.16996859970757944</v>
      </c>
      <c r="I4796" s="12">
        <v>0</v>
      </c>
      <c r="J4796" s="12">
        <v>0</v>
      </c>
      <c r="K4796" s="12">
        <v>0</v>
      </c>
      <c r="L4796" s="12">
        <v>0</v>
      </c>
      <c r="M4796" s="12">
        <v>0</v>
      </c>
    </row>
    <row r="4797" spans="1:13" x14ac:dyDescent="0.35">
      <c r="A4797" s="12" t="str">
        <f t="shared" si="74"/>
        <v>CONSUMO PER CAPITA (kg ó litros por individuo)Mixers&lt;2MIL</v>
      </c>
      <c r="B4797" s="12" t="s">
        <v>120</v>
      </c>
      <c r="C4797" s="12" t="s">
        <v>166</v>
      </c>
      <c r="D4797" s="12" t="s">
        <v>9</v>
      </c>
      <c r="E4797" s="12">
        <v>0.36490415990879205</v>
      </c>
      <c r="F4797" s="12">
        <v>0.17510588380749872</v>
      </c>
      <c r="G4797" s="12">
        <v>9.3793735370417672E-2</v>
      </c>
      <c r="H4797" s="12">
        <v>5.7662957618232639E-2</v>
      </c>
      <c r="I4797" s="12">
        <v>0</v>
      </c>
      <c r="J4797" s="12">
        <v>0</v>
      </c>
      <c r="K4797" s="12">
        <v>0</v>
      </c>
      <c r="L4797" s="12">
        <v>0</v>
      </c>
      <c r="M4797" s="12">
        <v>0</v>
      </c>
    </row>
    <row r="4798" spans="1:13" x14ac:dyDescent="0.35">
      <c r="A4798" s="12" t="str">
        <f t="shared" si="74"/>
        <v>CONSUMO PER CAPITA (kg ó litros por individuo)Mixers2-5MIL</v>
      </c>
      <c r="B4798" s="12" t="s">
        <v>120</v>
      </c>
      <c r="C4798" s="12" t="s">
        <v>166</v>
      </c>
      <c r="D4798" s="12" t="s">
        <v>10</v>
      </c>
      <c r="E4798" s="12">
        <v>0.24389546640162446</v>
      </c>
      <c r="F4798" s="12">
        <v>0.10074133632570934</v>
      </c>
      <c r="G4798" s="12">
        <v>9.6885940004421175E-2</v>
      </c>
      <c r="H4798" s="12">
        <v>7.1451946043328163E-2</v>
      </c>
      <c r="I4798" s="12">
        <v>0</v>
      </c>
      <c r="J4798" s="12">
        <v>0</v>
      </c>
      <c r="K4798" s="12">
        <v>0</v>
      </c>
      <c r="L4798" s="12">
        <v>0</v>
      </c>
      <c r="M4798" s="12">
        <v>0</v>
      </c>
    </row>
    <row r="4799" spans="1:13" x14ac:dyDescent="0.35">
      <c r="A4799" s="12" t="str">
        <f t="shared" si="74"/>
        <v>CONSUMO PER CAPITA (kg ó litros por individuo)Mixers5-10MIL</v>
      </c>
      <c r="B4799" s="12" t="s">
        <v>120</v>
      </c>
      <c r="C4799" s="12" t="s">
        <v>166</v>
      </c>
      <c r="D4799" s="12" t="s">
        <v>11</v>
      </c>
      <c r="E4799" s="12">
        <v>0.21235766387762559</v>
      </c>
      <c r="F4799" s="12">
        <v>9.5772403447871537E-2</v>
      </c>
      <c r="G4799" s="12">
        <v>3.4833230847386779E-2</v>
      </c>
      <c r="H4799" s="12">
        <v>0.13982489232494777</v>
      </c>
      <c r="I4799" s="12">
        <v>0</v>
      </c>
      <c r="J4799" s="12">
        <v>0</v>
      </c>
      <c r="K4799" s="12">
        <v>0</v>
      </c>
      <c r="L4799" s="12">
        <v>0</v>
      </c>
      <c r="M4799" s="12">
        <v>0</v>
      </c>
    </row>
    <row r="4800" spans="1:13" x14ac:dyDescent="0.35">
      <c r="A4800" s="12" t="str">
        <f t="shared" si="74"/>
        <v>CONSUMO PER CAPITA (kg ó litros por individuo)Mixers10-30MIL</v>
      </c>
      <c r="B4800" s="12" t="s">
        <v>120</v>
      </c>
      <c r="C4800" s="12" t="s">
        <v>166</v>
      </c>
      <c r="D4800" s="12" t="s">
        <v>12</v>
      </c>
      <c r="E4800" s="12">
        <v>0.43145788136099755</v>
      </c>
      <c r="F4800" s="12">
        <v>0.14825455530446896</v>
      </c>
      <c r="G4800" s="12">
        <v>0.1387275916053636</v>
      </c>
      <c r="H4800" s="12">
        <v>0.10600585990350685</v>
      </c>
      <c r="I4800" s="12">
        <v>0</v>
      </c>
      <c r="J4800" s="12">
        <v>0</v>
      </c>
      <c r="K4800" s="12">
        <v>0</v>
      </c>
      <c r="L4800" s="12">
        <v>0</v>
      </c>
      <c r="M4800" s="12">
        <v>0</v>
      </c>
    </row>
    <row r="4801" spans="1:13" x14ac:dyDescent="0.35">
      <c r="A4801" s="12" t="str">
        <f t="shared" si="74"/>
        <v>CONSUMO PER CAPITA (kg ó litros por individuo)Mixers30-100MIL</v>
      </c>
      <c r="B4801" s="12" t="s">
        <v>120</v>
      </c>
      <c r="C4801" s="12" t="s">
        <v>166</v>
      </c>
      <c r="D4801" s="12" t="s">
        <v>13</v>
      </c>
      <c r="E4801" s="12">
        <v>0.39837877039946124</v>
      </c>
      <c r="F4801" s="12">
        <v>0.16633575056294123</v>
      </c>
      <c r="G4801" s="12">
        <v>0.13769565452577764</v>
      </c>
      <c r="H4801" s="12">
        <v>9.9650306136656888E-2</v>
      </c>
      <c r="I4801" s="12">
        <v>0</v>
      </c>
      <c r="J4801" s="12">
        <v>0</v>
      </c>
      <c r="K4801" s="12">
        <v>0</v>
      </c>
      <c r="L4801" s="12">
        <v>0</v>
      </c>
      <c r="M4801" s="12">
        <v>0</v>
      </c>
    </row>
    <row r="4802" spans="1:13" x14ac:dyDescent="0.35">
      <c r="A4802" s="12" t="str">
        <f t="shared" si="74"/>
        <v>CONSUMO PER CAPITA (kg ó litros por individuo)Mixers100-200MIL</v>
      </c>
      <c r="B4802" s="12" t="s">
        <v>120</v>
      </c>
      <c r="C4802" s="12" t="s">
        <v>166</v>
      </c>
      <c r="D4802" s="12" t="s">
        <v>14</v>
      </c>
      <c r="E4802" s="12">
        <v>0.26920254284907147</v>
      </c>
      <c r="F4802" s="12">
        <v>0.14351702599103644</v>
      </c>
      <c r="G4802" s="12">
        <v>8.046371391397264E-2</v>
      </c>
      <c r="H4802" s="12">
        <v>0.12429601816407944</v>
      </c>
      <c r="I4802" s="12">
        <v>0</v>
      </c>
      <c r="J4802" s="12">
        <v>0</v>
      </c>
      <c r="K4802" s="12">
        <v>0</v>
      </c>
      <c r="L4802" s="12">
        <v>0</v>
      </c>
      <c r="M4802" s="12">
        <v>0</v>
      </c>
    </row>
    <row r="4803" spans="1:13" x14ac:dyDescent="0.35">
      <c r="A4803" s="12" t="str">
        <f t="shared" si="74"/>
        <v>CONSUMO PER CAPITA (kg ó litros por individuo)Mixers200-500MIL</v>
      </c>
      <c r="B4803" s="12" t="s">
        <v>120</v>
      </c>
      <c r="C4803" s="12" t="s">
        <v>166</v>
      </c>
      <c r="D4803" s="12" t="s">
        <v>15</v>
      </c>
      <c r="E4803" s="12">
        <v>0.51459360740733728</v>
      </c>
      <c r="F4803" s="12">
        <v>0.18904412268911233</v>
      </c>
      <c r="G4803" s="12">
        <v>0.115308534785596</v>
      </c>
      <c r="H4803" s="12">
        <v>0.17446173900633855</v>
      </c>
      <c r="I4803" s="12">
        <v>0</v>
      </c>
      <c r="J4803" s="12">
        <v>0</v>
      </c>
      <c r="K4803" s="12">
        <v>0</v>
      </c>
      <c r="L4803" s="12">
        <v>0</v>
      </c>
      <c r="M4803" s="12">
        <v>0</v>
      </c>
    </row>
    <row r="4804" spans="1:13" x14ac:dyDescent="0.35">
      <c r="A4804" s="12" t="str">
        <f t="shared" ref="A4804:A4867" si="75">B4804&amp;C4804&amp;D4804</f>
        <v>CONSUMO PER CAPITA (kg ó litros por individuo)Mixers&gt;500MIL</v>
      </c>
      <c r="B4804" s="12" t="s">
        <v>120</v>
      </c>
      <c r="C4804" s="12" t="s">
        <v>166</v>
      </c>
      <c r="D4804" s="12" t="s">
        <v>16</v>
      </c>
      <c r="E4804" s="12">
        <v>0.42558174287075679</v>
      </c>
      <c r="F4804" s="12">
        <v>0.18267608308492561</v>
      </c>
      <c r="G4804" s="12">
        <v>0.13084249677322041</v>
      </c>
      <c r="H4804" s="12">
        <v>0.12664567104324073</v>
      </c>
      <c r="I4804" s="12">
        <v>0</v>
      </c>
      <c r="J4804" s="12">
        <v>0</v>
      </c>
      <c r="K4804" s="12">
        <v>0</v>
      </c>
      <c r="L4804" s="12">
        <v>0</v>
      </c>
      <c r="M4804" s="12">
        <v>0</v>
      </c>
    </row>
    <row r="4805" spans="1:13" x14ac:dyDescent="0.35">
      <c r="A4805" s="12" t="str">
        <f t="shared" si="75"/>
        <v>CONSUMO PER CAPITA (kg ó litros por individuo)MixersDE 15 A 19 AÑOS</v>
      </c>
      <c r="B4805" s="12" t="s">
        <v>120</v>
      </c>
      <c r="C4805" s="12" t="s">
        <v>166</v>
      </c>
      <c r="D4805" s="12" t="s">
        <v>39</v>
      </c>
      <c r="E4805" s="12">
        <v>2.4492071576266025E-2</v>
      </c>
      <c r="F4805" s="12" t="s">
        <v>212</v>
      </c>
      <c r="G4805" s="12">
        <v>7.128525628592286E-3</v>
      </c>
      <c r="H4805" s="12">
        <v>1.9898868946945009E-3</v>
      </c>
      <c r="I4805" s="12">
        <v>0</v>
      </c>
      <c r="J4805" s="12">
        <v>0</v>
      </c>
      <c r="K4805" s="12">
        <v>0</v>
      </c>
      <c r="L4805" s="12">
        <v>0</v>
      </c>
      <c r="M4805" s="12">
        <v>0</v>
      </c>
    </row>
    <row r="4806" spans="1:13" x14ac:dyDescent="0.35">
      <c r="A4806" s="12" t="str">
        <f t="shared" si="75"/>
        <v>CONSUMO PER CAPITA (kg ó litros por individuo)MixersDE 20 A 24 AÑOS</v>
      </c>
      <c r="B4806" s="12" t="s">
        <v>120</v>
      </c>
      <c r="C4806" s="12" t="s">
        <v>166</v>
      </c>
      <c r="D4806" s="12" t="s">
        <v>40</v>
      </c>
      <c r="E4806" s="12">
        <v>5.8118275181185647E-2</v>
      </c>
      <c r="F4806" s="12">
        <v>3.4220546502237791E-2</v>
      </c>
      <c r="G4806" s="12">
        <v>3.6590514506590496E-2</v>
      </c>
      <c r="H4806" s="12">
        <v>2.0599035562113104E-2</v>
      </c>
      <c r="I4806" s="12">
        <v>0</v>
      </c>
      <c r="J4806" s="12">
        <v>0</v>
      </c>
      <c r="K4806" s="12">
        <v>0</v>
      </c>
      <c r="L4806" s="12">
        <v>0</v>
      </c>
      <c r="M4806" s="12">
        <v>0</v>
      </c>
    </row>
    <row r="4807" spans="1:13" x14ac:dyDescent="0.35">
      <c r="A4807" s="12" t="str">
        <f t="shared" si="75"/>
        <v>CONSUMO PER CAPITA (kg ó litros por individuo)MixersDE 25 A 34 AÑOS</v>
      </c>
      <c r="B4807" s="12" t="s">
        <v>120</v>
      </c>
      <c r="C4807" s="12" t="s">
        <v>166</v>
      </c>
      <c r="D4807" s="12" t="s">
        <v>41</v>
      </c>
      <c r="E4807" s="12">
        <v>8.9737099395952841E-2</v>
      </c>
      <c r="F4807" s="12">
        <v>4.0993366587457482E-2</v>
      </c>
      <c r="G4807" s="12">
        <v>3.7118067710143851E-2</v>
      </c>
      <c r="H4807" s="12">
        <v>3.2701312548373461E-2</v>
      </c>
      <c r="I4807" s="12">
        <v>0</v>
      </c>
      <c r="J4807" s="12">
        <v>0</v>
      </c>
      <c r="K4807" s="12">
        <v>0</v>
      </c>
      <c r="L4807" s="12">
        <v>0</v>
      </c>
      <c r="M4807" s="12">
        <v>0</v>
      </c>
    </row>
    <row r="4808" spans="1:13" x14ac:dyDescent="0.35">
      <c r="A4808" s="12" t="str">
        <f t="shared" si="75"/>
        <v>CONSUMO PER CAPITA (kg ó litros por individuo)MixersDE 35 A 49 AÑOS</v>
      </c>
      <c r="B4808" s="12" t="s">
        <v>120</v>
      </c>
      <c r="C4808" s="12" t="s">
        <v>166</v>
      </c>
      <c r="D4808" s="12" t="s">
        <v>42</v>
      </c>
      <c r="E4808" s="12">
        <v>0.19218654823237358</v>
      </c>
      <c r="F4808" s="12">
        <v>8.8381890047417394E-2</v>
      </c>
      <c r="G4808" s="12">
        <v>6.532441392447616E-2</v>
      </c>
      <c r="H4808" s="12">
        <v>5.3590121222001193E-2</v>
      </c>
      <c r="I4808" s="12">
        <v>0</v>
      </c>
      <c r="J4808" s="12">
        <v>0</v>
      </c>
      <c r="K4808" s="12">
        <v>0</v>
      </c>
      <c r="L4808" s="12">
        <v>0</v>
      </c>
      <c r="M4808" s="12">
        <v>0</v>
      </c>
    </row>
    <row r="4809" spans="1:13" x14ac:dyDescent="0.35">
      <c r="A4809" s="12" t="str">
        <f t="shared" si="75"/>
        <v>CONSUMO PER CAPITA (kg ó litros por individuo)MixersDE 50 A 59 AÑOS</v>
      </c>
      <c r="B4809" s="12" t="s">
        <v>120</v>
      </c>
      <c r="C4809" s="12" t="s">
        <v>166</v>
      </c>
      <c r="D4809" s="12" t="s">
        <v>43</v>
      </c>
      <c r="E4809" s="12">
        <v>0.46327780733913659</v>
      </c>
      <c r="F4809" s="12">
        <v>0.23727917502442356</v>
      </c>
      <c r="G4809" s="12">
        <v>0.1254998648670923</v>
      </c>
      <c r="H4809" s="12">
        <v>0.16461082364339247</v>
      </c>
      <c r="I4809" s="12">
        <v>0</v>
      </c>
      <c r="J4809" s="12">
        <v>0</v>
      </c>
      <c r="K4809" s="12">
        <v>0</v>
      </c>
      <c r="L4809" s="12">
        <v>0</v>
      </c>
      <c r="M4809" s="12">
        <v>0</v>
      </c>
    </row>
    <row r="4810" spans="1:13" x14ac:dyDescent="0.35">
      <c r="A4810" s="12" t="str">
        <f t="shared" si="75"/>
        <v>CONSUMO PER CAPITA (kg ó litros por individuo)MixersDE 60 A 75 AÑOS</v>
      </c>
      <c r="B4810" s="12" t="s">
        <v>120</v>
      </c>
      <c r="C4810" s="12" t="s">
        <v>166</v>
      </c>
      <c r="D4810" s="12" t="s">
        <v>44</v>
      </c>
      <c r="E4810" s="12">
        <v>0.98188189350854738</v>
      </c>
      <c r="F4810" s="12">
        <v>0.33758108074903126</v>
      </c>
      <c r="G4810" s="12">
        <v>0.27268168097658424</v>
      </c>
      <c r="H4810" s="12">
        <v>0.26939388413074045</v>
      </c>
      <c r="I4810" s="12">
        <v>0</v>
      </c>
      <c r="J4810" s="12">
        <v>0</v>
      </c>
      <c r="K4810" s="12">
        <v>0</v>
      </c>
      <c r="L4810" s="12">
        <v>0</v>
      </c>
      <c r="M4810" s="12">
        <v>0</v>
      </c>
    </row>
    <row r="4811" spans="1:13" x14ac:dyDescent="0.35">
      <c r="A4811" s="12" t="str">
        <f t="shared" si="75"/>
        <v>CONSUMO PER CAPITA (kg ó litros por individuo)MixersALTA Y MEDIA ALTA</v>
      </c>
      <c r="B4811" s="12" t="s">
        <v>120</v>
      </c>
      <c r="C4811" s="12" t="s">
        <v>166</v>
      </c>
      <c r="D4811" s="12" t="s">
        <v>17</v>
      </c>
      <c r="E4811" s="12">
        <v>0.57674361725064072</v>
      </c>
      <c r="F4811" s="12">
        <v>0.21850919110277917</v>
      </c>
      <c r="G4811" s="12">
        <v>0.10558199574391049</v>
      </c>
      <c r="H4811" s="12">
        <v>0.11886836314409975</v>
      </c>
      <c r="I4811" s="12">
        <v>0</v>
      </c>
      <c r="J4811" s="12">
        <v>0</v>
      </c>
      <c r="K4811" s="12">
        <v>0</v>
      </c>
      <c r="L4811" s="12">
        <v>0</v>
      </c>
      <c r="M4811" s="12">
        <v>0</v>
      </c>
    </row>
    <row r="4812" spans="1:13" x14ac:dyDescent="0.35">
      <c r="A4812" s="12" t="str">
        <f t="shared" si="75"/>
        <v>CONSUMO PER CAPITA (kg ó litros por individuo)MixersMEDIA</v>
      </c>
      <c r="B4812" s="12" t="s">
        <v>120</v>
      </c>
      <c r="C4812" s="12" t="s">
        <v>166</v>
      </c>
      <c r="D4812" s="12" t="s">
        <v>18</v>
      </c>
      <c r="E4812" s="12">
        <v>0.36460097724547097</v>
      </c>
      <c r="F4812" s="12">
        <v>0.15785128037867024</v>
      </c>
      <c r="G4812" s="12">
        <v>0.12517198761440723</v>
      </c>
      <c r="H4812" s="12">
        <v>0.11268517333273714</v>
      </c>
      <c r="I4812" s="12">
        <v>0</v>
      </c>
      <c r="J4812" s="12">
        <v>0</v>
      </c>
      <c r="K4812" s="12">
        <v>0</v>
      </c>
      <c r="L4812" s="12">
        <v>0</v>
      </c>
      <c r="M4812" s="12">
        <v>0</v>
      </c>
    </row>
    <row r="4813" spans="1:13" x14ac:dyDescent="0.35">
      <c r="A4813" s="12" t="str">
        <f t="shared" si="75"/>
        <v>CONSUMO PER CAPITA (kg ó litros por individuo)MixersMEDIA BAJA</v>
      </c>
      <c r="B4813" s="12" t="s">
        <v>120</v>
      </c>
      <c r="C4813" s="12" t="s">
        <v>166</v>
      </c>
      <c r="D4813" s="12" t="s">
        <v>19</v>
      </c>
      <c r="E4813" s="12">
        <v>0.34372206830948687</v>
      </c>
      <c r="F4813" s="12">
        <v>0.13323145971156874</v>
      </c>
      <c r="G4813" s="12">
        <v>0.1114846762462945</v>
      </c>
      <c r="H4813" s="12">
        <v>0.11893440837532034</v>
      </c>
      <c r="I4813" s="12">
        <v>0</v>
      </c>
      <c r="J4813" s="12">
        <v>0</v>
      </c>
      <c r="K4813" s="12">
        <v>0</v>
      </c>
      <c r="L4813" s="12">
        <v>0</v>
      </c>
      <c r="M4813" s="12">
        <v>0</v>
      </c>
    </row>
    <row r="4814" spans="1:13" x14ac:dyDescent="0.35">
      <c r="A4814" s="12" t="str">
        <f t="shared" si="75"/>
        <v>CONSUMO PER CAPITA (kg ó litros por individuo)MixersBAJA</v>
      </c>
      <c r="B4814" s="12" t="s">
        <v>120</v>
      </c>
      <c r="C4814" s="12" t="s">
        <v>166</v>
      </c>
      <c r="D4814" s="12" t="s">
        <v>20</v>
      </c>
      <c r="E4814" s="12">
        <v>0.25385451913813112</v>
      </c>
      <c r="F4814" s="12">
        <v>0.11833240206294386</v>
      </c>
      <c r="G4814" s="12">
        <v>0.10784566309860097</v>
      </c>
      <c r="H4814" s="12">
        <v>0.11660797154834687</v>
      </c>
      <c r="I4814" s="12">
        <v>0</v>
      </c>
      <c r="J4814" s="12">
        <v>0</v>
      </c>
      <c r="K4814" s="12">
        <v>0</v>
      </c>
      <c r="L4814" s="12">
        <v>0</v>
      </c>
      <c r="M4814" s="12">
        <v>0</v>
      </c>
    </row>
    <row r="4815" spans="1:13" x14ac:dyDescent="0.35">
      <c r="A4815" s="12" t="str">
        <f t="shared" si="75"/>
        <v>CONSUMO PER CAPITA (kg ó litros por individuo)MixersHOMBRE</v>
      </c>
      <c r="B4815" s="12" t="s">
        <v>120</v>
      </c>
      <c r="C4815" s="12" t="s">
        <v>166</v>
      </c>
      <c r="D4815" s="12" t="s">
        <v>21</v>
      </c>
      <c r="E4815" s="12">
        <v>0.37368523882406807</v>
      </c>
      <c r="F4815" s="12">
        <v>0.14655472059522881</v>
      </c>
      <c r="G4815" s="12">
        <v>0.10388132917035596</v>
      </c>
      <c r="H4815" s="12">
        <v>0.10147722514960796</v>
      </c>
      <c r="I4815" s="12">
        <v>0</v>
      </c>
      <c r="J4815" s="12">
        <v>0</v>
      </c>
      <c r="K4815" s="12">
        <v>0</v>
      </c>
      <c r="L4815" s="12">
        <v>0</v>
      </c>
      <c r="M4815" s="12">
        <v>0</v>
      </c>
    </row>
    <row r="4816" spans="1:13" x14ac:dyDescent="0.35">
      <c r="A4816" s="12" t="str">
        <f t="shared" si="75"/>
        <v>CONSUMO PER CAPITA (kg ó litros por individuo)MixersMUJER</v>
      </c>
      <c r="B4816" s="12" t="s">
        <v>120</v>
      </c>
      <c r="C4816" s="12" t="s">
        <v>166</v>
      </c>
      <c r="D4816" s="12" t="s">
        <v>22</v>
      </c>
      <c r="E4816" s="12">
        <v>0.39273211044210876</v>
      </c>
      <c r="F4816" s="12">
        <v>0.16673926045330173</v>
      </c>
      <c r="G4816" s="12">
        <v>0.12402269638245461</v>
      </c>
      <c r="H4816" s="12">
        <v>0.13112711545400815</v>
      </c>
      <c r="I4816" s="12">
        <v>0</v>
      </c>
      <c r="J4816" s="12">
        <v>0</v>
      </c>
      <c r="K4816" s="12">
        <v>0</v>
      </c>
      <c r="L4816" s="12">
        <v>0</v>
      </c>
      <c r="M4816" s="12">
        <v>0</v>
      </c>
    </row>
    <row r="4817" spans="1:13" x14ac:dyDescent="0.35">
      <c r="A4817" s="12" t="str">
        <f t="shared" si="75"/>
        <v>CONSUMO PER CAPITA (kg ó litros por individuo)IsotonicasT.ESPAÑA</v>
      </c>
      <c r="B4817" s="12" t="s">
        <v>120</v>
      </c>
      <c r="C4817" s="12" t="s">
        <v>180</v>
      </c>
      <c r="D4817" s="12" t="s">
        <v>36</v>
      </c>
      <c r="E4817" s="12">
        <v>1.5818590478832115</v>
      </c>
      <c r="F4817" s="12">
        <v>1.1958598476175313</v>
      </c>
      <c r="G4817" s="12">
        <v>1.0723496089911215</v>
      </c>
      <c r="H4817" s="12">
        <v>1.1966037246888825</v>
      </c>
      <c r="I4817" s="12">
        <v>0</v>
      </c>
      <c r="J4817" s="12">
        <v>0</v>
      </c>
      <c r="K4817" s="12">
        <v>0</v>
      </c>
      <c r="L4817" s="12">
        <v>0</v>
      </c>
      <c r="M4817" s="12">
        <v>0</v>
      </c>
    </row>
    <row r="4818" spans="1:13" x14ac:dyDescent="0.35">
      <c r="A4818" s="12" t="str">
        <f t="shared" si="75"/>
        <v>CONSUMO PER CAPITA (kg ó litros por individuo)IsotonicasBCN AM</v>
      </c>
      <c r="B4818" s="12" t="s">
        <v>120</v>
      </c>
      <c r="C4818" s="12" t="s">
        <v>180</v>
      </c>
      <c r="D4818" s="12" t="s">
        <v>1</v>
      </c>
      <c r="E4818" s="12">
        <v>1.1939815272404304</v>
      </c>
      <c r="F4818" s="12">
        <v>0.88340153003244171</v>
      </c>
      <c r="G4818" s="12">
        <v>1.299527411908632</v>
      </c>
      <c r="H4818" s="12">
        <v>1.6625259780674706</v>
      </c>
      <c r="I4818" s="12">
        <v>0</v>
      </c>
      <c r="J4818" s="12">
        <v>0</v>
      </c>
      <c r="K4818" s="12">
        <v>0</v>
      </c>
      <c r="L4818" s="12">
        <v>0</v>
      </c>
      <c r="M4818" s="12">
        <v>0</v>
      </c>
    </row>
    <row r="4819" spans="1:13" x14ac:dyDescent="0.35">
      <c r="A4819" s="12" t="str">
        <f t="shared" si="75"/>
        <v>CONSUMO PER CAPITA (kg ó litros por individuo)IsotonicasREST.CAT ARAGON</v>
      </c>
      <c r="B4819" s="12" t="s">
        <v>120</v>
      </c>
      <c r="C4819" s="12" t="s">
        <v>180</v>
      </c>
      <c r="D4819" s="12" t="s">
        <v>2</v>
      </c>
      <c r="E4819" s="12">
        <v>1.1225779482225358</v>
      </c>
      <c r="F4819" s="12">
        <v>0.78480260579519234</v>
      </c>
      <c r="G4819" s="12">
        <v>0.84559486430420505</v>
      </c>
      <c r="H4819" s="12">
        <v>0.84735749470309207</v>
      </c>
      <c r="I4819" s="12">
        <v>0</v>
      </c>
      <c r="J4819" s="12">
        <v>0</v>
      </c>
      <c r="K4819" s="12">
        <v>0</v>
      </c>
      <c r="L4819" s="12">
        <v>0</v>
      </c>
      <c r="M4819" s="12">
        <v>0</v>
      </c>
    </row>
    <row r="4820" spans="1:13" x14ac:dyDescent="0.35">
      <c r="A4820" s="12" t="str">
        <f t="shared" si="75"/>
        <v>CONSUMO PER CAPITA (kg ó litros por individuo)IsotonicasLEVANTE</v>
      </c>
      <c r="B4820" s="12" t="s">
        <v>120</v>
      </c>
      <c r="C4820" s="12" t="s">
        <v>180</v>
      </c>
      <c r="D4820" s="12" t="s">
        <v>3</v>
      </c>
      <c r="E4820" s="12">
        <v>1.5089126355160813</v>
      </c>
      <c r="F4820" s="12">
        <v>0.95421499690965139</v>
      </c>
      <c r="G4820" s="12">
        <v>0.85272625144106307</v>
      </c>
      <c r="H4820" s="12">
        <v>0.88521112614204311</v>
      </c>
      <c r="I4820" s="12">
        <v>0</v>
      </c>
      <c r="J4820" s="12">
        <v>0</v>
      </c>
      <c r="K4820" s="12">
        <v>0</v>
      </c>
      <c r="L4820" s="12">
        <v>0</v>
      </c>
      <c r="M4820" s="12">
        <v>0</v>
      </c>
    </row>
    <row r="4821" spans="1:13" x14ac:dyDescent="0.35">
      <c r="A4821" s="12" t="str">
        <f t="shared" si="75"/>
        <v>CONSUMO PER CAPITA (kg ó litros por individuo)IsotonicasANDALUCIA</v>
      </c>
      <c r="B4821" s="12" t="s">
        <v>120</v>
      </c>
      <c r="C4821" s="12" t="s">
        <v>180</v>
      </c>
      <c r="D4821" s="12" t="s">
        <v>4</v>
      </c>
      <c r="E4821" s="12">
        <v>1.6223824489133258</v>
      </c>
      <c r="F4821" s="12">
        <v>1.5563192767565071</v>
      </c>
      <c r="G4821" s="12">
        <v>0.98806679909167849</v>
      </c>
      <c r="H4821" s="12">
        <v>0.94968607068670596</v>
      </c>
      <c r="I4821" s="12">
        <v>0</v>
      </c>
      <c r="J4821" s="12">
        <v>0</v>
      </c>
      <c r="K4821" s="12">
        <v>0</v>
      </c>
      <c r="L4821" s="12">
        <v>0</v>
      </c>
      <c r="M4821" s="12">
        <v>0</v>
      </c>
    </row>
    <row r="4822" spans="1:13" x14ac:dyDescent="0.35">
      <c r="A4822" s="12" t="str">
        <f t="shared" si="75"/>
        <v>CONSUMO PER CAPITA (kg ó litros por individuo)IsotonicasMDD AM</v>
      </c>
      <c r="B4822" s="12" t="s">
        <v>120</v>
      </c>
      <c r="C4822" s="12" t="s">
        <v>180</v>
      </c>
      <c r="D4822" s="12" t="s">
        <v>5</v>
      </c>
      <c r="E4822" s="12">
        <v>1.7272707197666091</v>
      </c>
      <c r="F4822" s="12">
        <v>1.0886839312458161</v>
      </c>
      <c r="G4822" s="12">
        <v>1.0379996674140373</v>
      </c>
      <c r="H4822" s="12">
        <v>1.1832101475890693</v>
      </c>
      <c r="I4822" s="12">
        <v>0</v>
      </c>
      <c r="J4822" s="12">
        <v>0</v>
      </c>
      <c r="K4822" s="12">
        <v>0</v>
      </c>
      <c r="L4822" s="12">
        <v>0</v>
      </c>
      <c r="M4822" s="12">
        <v>0</v>
      </c>
    </row>
    <row r="4823" spans="1:13" x14ac:dyDescent="0.35">
      <c r="A4823" s="12" t="str">
        <f t="shared" si="75"/>
        <v>CONSUMO PER CAPITA (kg ó litros por individuo)IsotonicasRTO CENTRO</v>
      </c>
      <c r="B4823" s="12" t="s">
        <v>120</v>
      </c>
      <c r="C4823" s="12" t="s">
        <v>180</v>
      </c>
      <c r="D4823" s="12" t="s">
        <v>6</v>
      </c>
      <c r="E4823" s="12">
        <v>2.0520116537138993</v>
      </c>
      <c r="F4823" s="12">
        <v>1.6555381572096606</v>
      </c>
      <c r="G4823" s="12">
        <v>1.7447622876354374</v>
      </c>
      <c r="H4823" s="12">
        <v>2.102700358191079</v>
      </c>
      <c r="I4823" s="12">
        <v>0</v>
      </c>
      <c r="J4823" s="12">
        <v>0</v>
      </c>
      <c r="K4823" s="12">
        <v>0</v>
      </c>
      <c r="L4823" s="12">
        <v>0</v>
      </c>
      <c r="M4823" s="12">
        <v>0</v>
      </c>
    </row>
    <row r="4824" spans="1:13" x14ac:dyDescent="0.35">
      <c r="A4824" s="12" t="str">
        <f t="shared" si="75"/>
        <v>CONSUMO PER CAPITA (kg ó litros por individuo)IsotonicasNORTE-CENTRO</v>
      </c>
      <c r="B4824" s="12" t="s">
        <v>120</v>
      </c>
      <c r="C4824" s="12" t="s">
        <v>180</v>
      </c>
      <c r="D4824" s="12" t="s">
        <v>7</v>
      </c>
      <c r="E4824" s="12">
        <v>1.0801352194560963</v>
      </c>
      <c r="F4824" s="12">
        <v>1.0093137820852156</v>
      </c>
      <c r="G4824" s="12">
        <v>0.74619586743069</v>
      </c>
      <c r="H4824" s="12">
        <v>1.1757559095601013</v>
      </c>
      <c r="I4824" s="12">
        <v>0</v>
      </c>
      <c r="J4824" s="12">
        <v>0</v>
      </c>
      <c r="K4824" s="12">
        <v>0</v>
      </c>
      <c r="L4824" s="12">
        <v>0</v>
      </c>
      <c r="M4824" s="12">
        <v>0</v>
      </c>
    </row>
    <row r="4825" spans="1:13" x14ac:dyDescent="0.35">
      <c r="A4825" s="12" t="str">
        <f t="shared" si="75"/>
        <v>CONSUMO PER CAPITA (kg ó litros por individuo)IsotonicasNOROESTE</v>
      </c>
      <c r="B4825" s="12" t="s">
        <v>120</v>
      </c>
      <c r="C4825" s="12" t="s">
        <v>180</v>
      </c>
      <c r="D4825" s="12" t="s">
        <v>8</v>
      </c>
      <c r="E4825" s="12">
        <v>2.4508004020922627</v>
      </c>
      <c r="F4825" s="12">
        <v>1.567490200268941</v>
      </c>
      <c r="G4825" s="12">
        <v>1.4158910878106679</v>
      </c>
      <c r="H4825" s="12">
        <v>1.4009899213166841</v>
      </c>
      <c r="I4825" s="12">
        <v>0</v>
      </c>
      <c r="J4825" s="12">
        <v>0</v>
      </c>
      <c r="K4825" s="12">
        <v>0</v>
      </c>
      <c r="L4825" s="12">
        <v>0</v>
      </c>
      <c r="M4825" s="12">
        <v>0</v>
      </c>
    </row>
    <row r="4826" spans="1:13" x14ac:dyDescent="0.35">
      <c r="A4826" s="12" t="str">
        <f t="shared" si="75"/>
        <v>CONSUMO PER CAPITA (kg ó litros por individuo)Isotonicas&lt;2MIL</v>
      </c>
      <c r="B4826" s="12" t="s">
        <v>120</v>
      </c>
      <c r="C4826" s="12" t="s">
        <v>180</v>
      </c>
      <c r="D4826" s="12" t="s">
        <v>9</v>
      </c>
      <c r="E4826" s="12">
        <v>2.7039248849858395</v>
      </c>
      <c r="F4826" s="12">
        <v>2.075753870193898</v>
      </c>
      <c r="G4826" s="12">
        <v>1.7168265706157251</v>
      </c>
      <c r="H4826" s="12">
        <v>1.6922263407357514</v>
      </c>
      <c r="I4826" s="12">
        <v>0</v>
      </c>
      <c r="J4826" s="12">
        <v>0</v>
      </c>
      <c r="K4826" s="12">
        <v>0</v>
      </c>
      <c r="L4826" s="12">
        <v>0</v>
      </c>
      <c r="M4826" s="12">
        <v>0</v>
      </c>
    </row>
    <row r="4827" spans="1:13" x14ac:dyDescent="0.35">
      <c r="A4827" s="12" t="str">
        <f t="shared" si="75"/>
        <v>CONSUMO PER CAPITA (kg ó litros por individuo)Isotonicas2-5MIL</v>
      </c>
      <c r="B4827" s="12" t="s">
        <v>120</v>
      </c>
      <c r="C4827" s="12" t="s">
        <v>180</v>
      </c>
      <c r="D4827" s="12" t="s">
        <v>10</v>
      </c>
      <c r="E4827" s="12">
        <v>1.4366814882593604</v>
      </c>
      <c r="F4827" s="12">
        <v>0.81419171002361723</v>
      </c>
      <c r="G4827" s="12">
        <v>0.82708655234032291</v>
      </c>
      <c r="H4827" s="12">
        <v>1.342801349573866</v>
      </c>
      <c r="I4827" s="12">
        <v>0</v>
      </c>
      <c r="J4827" s="12">
        <v>0</v>
      </c>
      <c r="K4827" s="12">
        <v>0</v>
      </c>
      <c r="L4827" s="12">
        <v>0</v>
      </c>
      <c r="M4827" s="12">
        <v>0</v>
      </c>
    </row>
    <row r="4828" spans="1:13" x14ac:dyDescent="0.35">
      <c r="A4828" s="12" t="str">
        <f t="shared" si="75"/>
        <v>CONSUMO PER CAPITA (kg ó litros por individuo)Isotonicas5-10MIL</v>
      </c>
      <c r="B4828" s="12" t="s">
        <v>120</v>
      </c>
      <c r="C4828" s="12" t="s">
        <v>180</v>
      </c>
      <c r="D4828" s="12" t="s">
        <v>11</v>
      </c>
      <c r="E4828" s="12">
        <v>1.4222914443585384</v>
      </c>
      <c r="F4828" s="12">
        <v>1.0475073596513753</v>
      </c>
      <c r="G4828" s="12">
        <v>0.90136454342539407</v>
      </c>
      <c r="H4828" s="12">
        <v>1.0429113534911831</v>
      </c>
      <c r="I4828" s="12">
        <v>0</v>
      </c>
      <c r="J4828" s="12">
        <v>0</v>
      </c>
      <c r="K4828" s="12">
        <v>0</v>
      </c>
      <c r="L4828" s="12">
        <v>0</v>
      </c>
      <c r="M4828" s="12">
        <v>0</v>
      </c>
    </row>
    <row r="4829" spans="1:13" x14ac:dyDescent="0.35">
      <c r="A4829" s="12" t="str">
        <f t="shared" si="75"/>
        <v>CONSUMO PER CAPITA (kg ó litros por individuo)Isotonicas10-30MIL</v>
      </c>
      <c r="B4829" s="12" t="s">
        <v>120</v>
      </c>
      <c r="C4829" s="12" t="s">
        <v>180</v>
      </c>
      <c r="D4829" s="12" t="s">
        <v>12</v>
      </c>
      <c r="E4829" s="12">
        <v>1.3141436235873778</v>
      </c>
      <c r="F4829" s="12">
        <v>0.91204370779175126</v>
      </c>
      <c r="G4829" s="12">
        <v>0.9300891810332288</v>
      </c>
      <c r="H4829" s="12">
        <v>1.0968633402271866</v>
      </c>
      <c r="I4829" s="12">
        <v>0</v>
      </c>
      <c r="J4829" s="12">
        <v>0</v>
      </c>
      <c r="K4829" s="12">
        <v>0</v>
      </c>
      <c r="L4829" s="12">
        <v>0</v>
      </c>
      <c r="M4829" s="12">
        <v>0</v>
      </c>
    </row>
    <row r="4830" spans="1:13" x14ac:dyDescent="0.35">
      <c r="A4830" s="12" t="str">
        <f t="shared" si="75"/>
        <v>CONSUMO PER CAPITA (kg ó litros por individuo)Isotonicas30-100MIL</v>
      </c>
      <c r="B4830" s="12" t="s">
        <v>120</v>
      </c>
      <c r="C4830" s="12" t="s">
        <v>180</v>
      </c>
      <c r="D4830" s="12" t="s">
        <v>13</v>
      </c>
      <c r="E4830" s="12">
        <v>1.5885786129091835</v>
      </c>
      <c r="F4830" s="12">
        <v>1.5702450381678028</v>
      </c>
      <c r="G4830" s="12">
        <v>1.0805118921058081</v>
      </c>
      <c r="H4830" s="12">
        <v>0.9787238224402236</v>
      </c>
      <c r="I4830" s="12">
        <v>0</v>
      </c>
      <c r="J4830" s="12">
        <v>0</v>
      </c>
      <c r="K4830" s="12">
        <v>0</v>
      </c>
      <c r="L4830" s="12">
        <v>0</v>
      </c>
      <c r="M4830" s="12">
        <v>0</v>
      </c>
    </row>
    <row r="4831" spans="1:13" x14ac:dyDescent="0.35">
      <c r="A4831" s="12" t="str">
        <f t="shared" si="75"/>
        <v>CONSUMO PER CAPITA (kg ó litros por individuo)Isotonicas100-200MIL</v>
      </c>
      <c r="B4831" s="12" t="s">
        <v>120</v>
      </c>
      <c r="C4831" s="12" t="s">
        <v>180</v>
      </c>
      <c r="D4831" s="12" t="s">
        <v>14</v>
      </c>
      <c r="E4831" s="12">
        <v>1.7184990787112115</v>
      </c>
      <c r="F4831" s="12">
        <v>1.0900437237160208</v>
      </c>
      <c r="G4831" s="12">
        <v>1.0846052438612146</v>
      </c>
      <c r="H4831" s="12">
        <v>1.1484855485532446</v>
      </c>
      <c r="I4831" s="12">
        <v>0</v>
      </c>
      <c r="J4831" s="12">
        <v>0</v>
      </c>
      <c r="K4831" s="12">
        <v>0</v>
      </c>
      <c r="L4831" s="12">
        <v>0</v>
      </c>
      <c r="M4831" s="12">
        <v>0</v>
      </c>
    </row>
    <row r="4832" spans="1:13" x14ac:dyDescent="0.35">
      <c r="A4832" s="12" t="str">
        <f t="shared" si="75"/>
        <v>CONSUMO PER CAPITA (kg ó litros por individuo)Isotonicas200-500MIL</v>
      </c>
      <c r="B4832" s="12" t="s">
        <v>120</v>
      </c>
      <c r="C4832" s="12" t="s">
        <v>180</v>
      </c>
      <c r="D4832" s="12" t="s">
        <v>15</v>
      </c>
      <c r="E4832" s="12">
        <v>1.4528423563289239</v>
      </c>
      <c r="F4832" s="12">
        <v>1.1497949618775654</v>
      </c>
      <c r="G4832" s="12">
        <v>1.1260418985919372</v>
      </c>
      <c r="H4832" s="12">
        <v>1.3767064807606706</v>
      </c>
      <c r="I4832" s="12">
        <v>0</v>
      </c>
      <c r="J4832" s="12">
        <v>0</v>
      </c>
      <c r="K4832" s="12">
        <v>0</v>
      </c>
      <c r="L4832" s="12">
        <v>0</v>
      </c>
      <c r="M4832" s="12">
        <v>0</v>
      </c>
    </row>
    <row r="4833" spans="1:13" x14ac:dyDescent="0.35">
      <c r="A4833" s="12" t="str">
        <f t="shared" si="75"/>
        <v>CONSUMO PER CAPITA (kg ó litros por individuo)Isotonicas&gt;500MIL</v>
      </c>
      <c r="B4833" s="12" t="s">
        <v>120</v>
      </c>
      <c r="C4833" s="12" t="s">
        <v>180</v>
      </c>
      <c r="D4833" s="12" t="s">
        <v>16</v>
      </c>
      <c r="E4833" s="12">
        <v>1.6210949697920354</v>
      </c>
      <c r="F4833" s="12">
        <v>1.0773460565940605</v>
      </c>
      <c r="G4833" s="12">
        <v>1.1240107044493304</v>
      </c>
      <c r="H4833" s="12">
        <v>1.2963968759096867</v>
      </c>
      <c r="I4833" s="12">
        <v>0</v>
      </c>
      <c r="J4833" s="12">
        <v>0</v>
      </c>
      <c r="K4833" s="12">
        <v>0</v>
      </c>
      <c r="L4833" s="12">
        <v>0</v>
      </c>
      <c r="M4833" s="12">
        <v>0</v>
      </c>
    </row>
    <row r="4834" spans="1:13" x14ac:dyDescent="0.35">
      <c r="A4834" s="12" t="str">
        <f t="shared" si="75"/>
        <v>CONSUMO PER CAPITA (kg ó litros por individuo)IsotonicasDE 15 A 19 AÑOS</v>
      </c>
      <c r="B4834" s="12" t="s">
        <v>120</v>
      </c>
      <c r="C4834" s="12" t="s">
        <v>180</v>
      </c>
      <c r="D4834" s="12" t="s">
        <v>39</v>
      </c>
      <c r="E4834" s="12">
        <v>1.0683104575633722</v>
      </c>
      <c r="F4834" s="12">
        <v>0.82098081599293893</v>
      </c>
      <c r="G4834" s="12">
        <v>0.92312178246609489</v>
      </c>
      <c r="H4834" s="12">
        <v>0.81943387355042774</v>
      </c>
      <c r="I4834" s="12">
        <v>0</v>
      </c>
      <c r="J4834" s="12">
        <v>0</v>
      </c>
      <c r="K4834" s="12">
        <v>0</v>
      </c>
      <c r="L4834" s="12">
        <v>0</v>
      </c>
      <c r="M4834" s="12">
        <v>0</v>
      </c>
    </row>
    <row r="4835" spans="1:13" x14ac:dyDescent="0.35">
      <c r="A4835" s="12" t="str">
        <f t="shared" si="75"/>
        <v>CONSUMO PER CAPITA (kg ó litros por individuo)IsotonicasDE 20 A 24 AÑOS</v>
      </c>
      <c r="B4835" s="12" t="s">
        <v>120</v>
      </c>
      <c r="C4835" s="12" t="s">
        <v>180</v>
      </c>
      <c r="D4835" s="12" t="s">
        <v>40</v>
      </c>
      <c r="E4835" s="12">
        <v>1.5289258164764952</v>
      </c>
      <c r="F4835" s="12">
        <v>1.2325415886517197</v>
      </c>
      <c r="G4835" s="12">
        <v>0.70463615345120445</v>
      </c>
      <c r="H4835" s="12">
        <v>0.88718183305967757</v>
      </c>
      <c r="I4835" s="12">
        <v>0</v>
      </c>
      <c r="J4835" s="12">
        <v>0</v>
      </c>
      <c r="K4835" s="12">
        <v>0</v>
      </c>
      <c r="L4835" s="12">
        <v>0</v>
      </c>
      <c r="M4835" s="12">
        <v>0</v>
      </c>
    </row>
    <row r="4836" spans="1:13" x14ac:dyDescent="0.35">
      <c r="A4836" s="12" t="str">
        <f t="shared" si="75"/>
        <v>CONSUMO PER CAPITA (kg ó litros por individuo)IsotonicasDE 25 A 34 AÑOS</v>
      </c>
      <c r="B4836" s="12" t="s">
        <v>120</v>
      </c>
      <c r="C4836" s="12" t="s">
        <v>180</v>
      </c>
      <c r="D4836" s="12" t="s">
        <v>41</v>
      </c>
      <c r="E4836" s="12">
        <v>1.1959358273965182</v>
      </c>
      <c r="F4836" s="12">
        <v>0.79613906368334098</v>
      </c>
      <c r="G4836" s="12">
        <v>0.70840597703216712</v>
      </c>
      <c r="H4836" s="12">
        <v>0.71063782224795025</v>
      </c>
      <c r="I4836" s="12">
        <v>0</v>
      </c>
      <c r="J4836" s="12">
        <v>0</v>
      </c>
      <c r="K4836" s="12">
        <v>0</v>
      </c>
      <c r="L4836" s="12">
        <v>0</v>
      </c>
      <c r="M4836" s="12">
        <v>0</v>
      </c>
    </row>
    <row r="4837" spans="1:13" x14ac:dyDescent="0.35">
      <c r="A4837" s="12" t="str">
        <f t="shared" si="75"/>
        <v>CONSUMO PER CAPITA (kg ó litros por individuo)IsotonicasDE 35 A 49 AÑOS</v>
      </c>
      <c r="B4837" s="12" t="s">
        <v>120</v>
      </c>
      <c r="C4837" s="12" t="s">
        <v>180</v>
      </c>
      <c r="D4837" s="12" t="s">
        <v>42</v>
      </c>
      <c r="E4837" s="12">
        <v>1.6206232490583719</v>
      </c>
      <c r="F4837" s="12">
        <v>1.1469332079315075</v>
      </c>
      <c r="G4837" s="12">
        <v>1.1961600267859629</v>
      </c>
      <c r="H4837" s="12">
        <v>1.3015376661854419</v>
      </c>
      <c r="I4837" s="12">
        <v>0</v>
      </c>
      <c r="J4837" s="12">
        <v>0</v>
      </c>
      <c r="K4837" s="12">
        <v>0</v>
      </c>
      <c r="L4837" s="12">
        <v>0</v>
      </c>
      <c r="M4837" s="12">
        <v>0</v>
      </c>
    </row>
    <row r="4838" spans="1:13" x14ac:dyDescent="0.35">
      <c r="A4838" s="12" t="str">
        <f t="shared" si="75"/>
        <v>CONSUMO PER CAPITA (kg ó litros por individuo)IsotonicasDE 50 A 59 AÑOS</v>
      </c>
      <c r="B4838" s="12" t="s">
        <v>120</v>
      </c>
      <c r="C4838" s="12" t="s">
        <v>180</v>
      </c>
      <c r="D4838" s="12" t="s">
        <v>43</v>
      </c>
      <c r="E4838" s="12">
        <v>1.9052134827644833</v>
      </c>
      <c r="F4838" s="12">
        <v>1.1072900851202607</v>
      </c>
      <c r="G4838" s="12">
        <v>1.3101700096490536</v>
      </c>
      <c r="H4838" s="12">
        <v>1.3693827500025999</v>
      </c>
      <c r="I4838" s="12">
        <v>0</v>
      </c>
      <c r="J4838" s="12">
        <v>0</v>
      </c>
      <c r="K4838" s="12">
        <v>0</v>
      </c>
      <c r="L4838" s="12">
        <v>0</v>
      </c>
      <c r="M4838" s="12">
        <v>0</v>
      </c>
    </row>
    <row r="4839" spans="1:13" x14ac:dyDescent="0.35">
      <c r="A4839" s="12" t="str">
        <f t="shared" si="75"/>
        <v>CONSUMO PER CAPITA (kg ó litros por individuo)IsotonicasDE 60 A 75 AÑOS</v>
      </c>
      <c r="B4839" s="12" t="s">
        <v>120</v>
      </c>
      <c r="C4839" s="12" t="s">
        <v>180</v>
      </c>
      <c r="D4839" s="12" t="s">
        <v>44</v>
      </c>
      <c r="E4839" s="12">
        <v>1.6680467802163823</v>
      </c>
      <c r="F4839" s="12">
        <v>1.7007012191733952</v>
      </c>
      <c r="G4839" s="12">
        <v>1.0826239942565679</v>
      </c>
      <c r="H4839" s="12">
        <v>1.4129340880887877</v>
      </c>
      <c r="I4839" s="12">
        <v>0</v>
      </c>
      <c r="J4839" s="12">
        <v>0</v>
      </c>
      <c r="K4839" s="12">
        <v>0</v>
      </c>
      <c r="L4839" s="12">
        <v>0</v>
      </c>
      <c r="M4839" s="12">
        <v>0</v>
      </c>
    </row>
    <row r="4840" spans="1:13" x14ac:dyDescent="0.35">
      <c r="A4840" s="12" t="str">
        <f t="shared" si="75"/>
        <v>CONSUMO PER CAPITA (kg ó litros por individuo)IsotonicasALTA Y MEDIA ALTA</v>
      </c>
      <c r="B4840" s="12" t="s">
        <v>120</v>
      </c>
      <c r="C4840" s="12" t="s">
        <v>180</v>
      </c>
      <c r="D4840" s="12" t="s">
        <v>17</v>
      </c>
      <c r="E4840" s="12">
        <v>1.7870398015057316</v>
      </c>
      <c r="F4840" s="12">
        <v>1.1710746393424325</v>
      </c>
      <c r="G4840" s="12">
        <v>1.2330642831138994</v>
      </c>
      <c r="H4840" s="12">
        <v>1.6142434509026053</v>
      </c>
      <c r="I4840" s="12">
        <v>0</v>
      </c>
      <c r="J4840" s="12">
        <v>0</v>
      </c>
      <c r="K4840" s="12">
        <v>0</v>
      </c>
      <c r="L4840" s="12">
        <v>0</v>
      </c>
      <c r="M4840" s="12">
        <v>0</v>
      </c>
    </row>
    <row r="4841" spans="1:13" x14ac:dyDescent="0.35">
      <c r="A4841" s="12" t="str">
        <f t="shared" si="75"/>
        <v>CONSUMO PER CAPITA (kg ó litros por individuo)IsotonicasMEDIA</v>
      </c>
      <c r="B4841" s="12" t="s">
        <v>120</v>
      </c>
      <c r="C4841" s="12" t="s">
        <v>180</v>
      </c>
      <c r="D4841" s="12" t="s">
        <v>18</v>
      </c>
      <c r="E4841" s="12">
        <v>1.3197244639315373</v>
      </c>
      <c r="F4841" s="12">
        <v>0.94558613450628337</v>
      </c>
      <c r="G4841" s="12">
        <v>0.97489724783530141</v>
      </c>
      <c r="H4841" s="12">
        <v>0.95858413333596348</v>
      </c>
      <c r="I4841" s="12">
        <v>0</v>
      </c>
      <c r="J4841" s="12">
        <v>0</v>
      </c>
      <c r="K4841" s="12">
        <v>0</v>
      </c>
      <c r="L4841" s="12">
        <v>0</v>
      </c>
      <c r="M4841" s="12">
        <v>0</v>
      </c>
    </row>
    <row r="4842" spans="1:13" x14ac:dyDescent="0.35">
      <c r="A4842" s="12" t="str">
        <f t="shared" si="75"/>
        <v>CONSUMO PER CAPITA (kg ó litros por individuo)IsotonicasMEDIA BAJA</v>
      </c>
      <c r="B4842" s="12" t="s">
        <v>120</v>
      </c>
      <c r="C4842" s="12" t="s">
        <v>180</v>
      </c>
      <c r="D4842" s="12" t="s">
        <v>19</v>
      </c>
      <c r="E4842" s="12">
        <v>1.5291908644465904</v>
      </c>
      <c r="F4842" s="12">
        <v>1.1296975676954335</v>
      </c>
      <c r="G4842" s="12">
        <v>0.93427313931937439</v>
      </c>
      <c r="H4842" s="12">
        <v>1.1808421893994259</v>
      </c>
      <c r="I4842" s="12">
        <v>0</v>
      </c>
      <c r="J4842" s="12">
        <v>0</v>
      </c>
      <c r="K4842" s="12">
        <v>0</v>
      </c>
      <c r="L4842" s="12">
        <v>0</v>
      </c>
      <c r="M4842" s="12">
        <v>0</v>
      </c>
    </row>
    <row r="4843" spans="1:13" x14ac:dyDescent="0.35">
      <c r="A4843" s="12" t="str">
        <f t="shared" si="75"/>
        <v>CONSUMO PER CAPITA (kg ó litros por individuo)IsotonicasBAJA</v>
      </c>
      <c r="B4843" s="12" t="s">
        <v>120</v>
      </c>
      <c r="C4843" s="12" t="s">
        <v>180</v>
      </c>
      <c r="D4843" s="12" t="s">
        <v>20</v>
      </c>
      <c r="E4843" s="12">
        <v>1.8769310064236713</v>
      </c>
      <c r="F4843" s="12">
        <v>1.743887469720341</v>
      </c>
      <c r="G4843" s="12">
        <v>1.2480662658757233</v>
      </c>
      <c r="H4843" s="12">
        <v>1.1614055876149034</v>
      </c>
      <c r="I4843" s="12">
        <v>0</v>
      </c>
      <c r="J4843" s="12">
        <v>0</v>
      </c>
      <c r="K4843" s="12">
        <v>0</v>
      </c>
      <c r="L4843" s="12">
        <v>0</v>
      </c>
      <c r="M4843" s="12">
        <v>0</v>
      </c>
    </row>
    <row r="4844" spans="1:13" x14ac:dyDescent="0.35">
      <c r="A4844" s="12" t="str">
        <f t="shared" si="75"/>
        <v>CONSUMO PER CAPITA (kg ó litros por individuo)IsotonicasHOMBRE</v>
      </c>
      <c r="B4844" s="12" t="s">
        <v>120</v>
      </c>
      <c r="C4844" s="12" t="s">
        <v>180</v>
      </c>
      <c r="D4844" s="12" t="s">
        <v>21</v>
      </c>
      <c r="E4844" s="12">
        <v>1.6868622950148966</v>
      </c>
      <c r="F4844" s="12">
        <v>1.1098253916010599</v>
      </c>
      <c r="G4844" s="12">
        <v>1.1238183335489482</v>
      </c>
      <c r="H4844" s="12">
        <v>1.2978707679986068</v>
      </c>
      <c r="I4844" s="12">
        <v>0</v>
      </c>
      <c r="J4844" s="12">
        <v>0</v>
      </c>
      <c r="K4844" s="12">
        <v>0</v>
      </c>
      <c r="L4844" s="12">
        <v>0</v>
      </c>
      <c r="M4844" s="12">
        <v>0</v>
      </c>
    </row>
    <row r="4845" spans="1:13" x14ac:dyDescent="0.35">
      <c r="A4845" s="12" t="str">
        <f t="shared" si="75"/>
        <v>CONSUMO PER CAPITA (kg ó litros por individuo)IsotonicasMUJER</v>
      </c>
      <c r="B4845" s="12" t="s">
        <v>120</v>
      </c>
      <c r="C4845" s="12" t="s">
        <v>180</v>
      </c>
      <c r="D4845" s="12" t="s">
        <v>22</v>
      </c>
      <c r="E4845" s="12">
        <v>1.4784302590888723</v>
      </c>
      <c r="F4845" s="12">
        <v>1.2804615104152781</v>
      </c>
      <c r="G4845" s="12">
        <v>1.0216568850402306</v>
      </c>
      <c r="H4845" s="12">
        <v>1.0967833910105826</v>
      </c>
      <c r="I4845" s="12">
        <v>0</v>
      </c>
      <c r="J4845" s="12">
        <v>0</v>
      </c>
      <c r="K4845" s="12">
        <v>0</v>
      </c>
      <c r="L4845" s="12">
        <v>0</v>
      </c>
      <c r="M4845" s="12">
        <v>0</v>
      </c>
    </row>
    <row r="4846" spans="1:13" x14ac:dyDescent="0.35">
      <c r="A4846" s="12" t="str">
        <f t="shared" si="75"/>
        <v>CONSUMO PER CAPITA (kg ó litros por individuo)EnergeticasT.ESPAÑA</v>
      </c>
      <c r="B4846" s="12" t="s">
        <v>120</v>
      </c>
      <c r="C4846" s="12" t="s">
        <v>181</v>
      </c>
      <c r="D4846" s="12" t="s">
        <v>36</v>
      </c>
      <c r="E4846" s="12">
        <v>0.51918548360262184</v>
      </c>
      <c r="F4846" s="12">
        <v>0.44618903477024574</v>
      </c>
      <c r="G4846" s="12">
        <v>0.47844733152719349</v>
      </c>
      <c r="H4846" s="12">
        <v>0.46226143096247135</v>
      </c>
      <c r="I4846" s="12">
        <v>0</v>
      </c>
      <c r="J4846" s="12">
        <v>0</v>
      </c>
      <c r="K4846" s="12">
        <v>0</v>
      </c>
      <c r="L4846" s="12">
        <v>0</v>
      </c>
      <c r="M4846" s="12">
        <v>0</v>
      </c>
    </row>
    <row r="4847" spans="1:13" x14ac:dyDescent="0.35">
      <c r="A4847" s="12" t="str">
        <f t="shared" si="75"/>
        <v>CONSUMO PER CAPITA (kg ó litros por individuo)EnergeticasBCN AM</v>
      </c>
      <c r="B4847" s="12" t="s">
        <v>120</v>
      </c>
      <c r="C4847" s="12" t="s">
        <v>181</v>
      </c>
      <c r="D4847" s="12" t="s">
        <v>1</v>
      </c>
      <c r="E4847" s="12">
        <v>0.29014254454515276</v>
      </c>
      <c r="F4847" s="12">
        <v>0.3214168533066859</v>
      </c>
      <c r="G4847" s="12">
        <v>0.18855374805386627</v>
      </c>
      <c r="H4847" s="12">
        <v>0.12138036007640696</v>
      </c>
      <c r="I4847" s="12">
        <v>0</v>
      </c>
      <c r="J4847" s="12">
        <v>0</v>
      </c>
      <c r="K4847" s="12">
        <v>0</v>
      </c>
      <c r="L4847" s="12">
        <v>0</v>
      </c>
      <c r="M4847" s="12">
        <v>0</v>
      </c>
    </row>
    <row r="4848" spans="1:13" x14ac:dyDescent="0.35">
      <c r="A4848" s="12" t="str">
        <f t="shared" si="75"/>
        <v>CONSUMO PER CAPITA (kg ó litros por individuo)EnergeticasREST.CAT ARAGON</v>
      </c>
      <c r="B4848" s="12" t="s">
        <v>120</v>
      </c>
      <c r="C4848" s="12" t="s">
        <v>181</v>
      </c>
      <c r="D4848" s="12" t="s">
        <v>2</v>
      </c>
      <c r="E4848" s="12">
        <v>0.9660524856283611</v>
      </c>
      <c r="F4848" s="12">
        <v>0.31432610267055122</v>
      </c>
      <c r="G4848" s="12">
        <v>0.39484543378797549</v>
      </c>
      <c r="H4848" s="12">
        <v>0.41920687471244572</v>
      </c>
      <c r="I4848" s="12">
        <v>0</v>
      </c>
      <c r="J4848" s="12">
        <v>0</v>
      </c>
      <c r="K4848" s="12">
        <v>0</v>
      </c>
      <c r="L4848" s="12">
        <v>0</v>
      </c>
      <c r="M4848" s="12">
        <v>0</v>
      </c>
    </row>
    <row r="4849" spans="1:13" x14ac:dyDescent="0.35">
      <c r="A4849" s="12" t="str">
        <f t="shared" si="75"/>
        <v>CONSUMO PER CAPITA (kg ó litros por individuo)EnergeticasLEVANTE</v>
      </c>
      <c r="B4849" s="12" t="s">
        <v>120</v>
      </c>
      <c r="C4849" s="12" t="s">
        <v>181</v>
      </c>
      <c r="D4849" s="12" t="s">
        <v>3</v>
      </c>
      <c r="E4849" s="12">
        <v>0.34764068521391833</v>
      </c>
      <c r="F4849" s="12">
        <v>0.40208187688195424</v>
      </c>
      <c r="G4849" s="12">
        <v>0.54751857814962168</v>
      </c>
      <c r="H4849" s="12">
        <v>0.56729191693473136</v>
      </c>
      <c r="I4849" s="12">
        <v>0</v>
      </c>
      <c r="J4849" s="12">
        <v>0</v>
      </c>
      <c r="K4849" s="12">
        <v>0</v>
      </c>
      <c r="L4849" s="12">
        <v>0</v>
      </c>
      <c r="M4849" s="12">
        <v>0</v>
      </c>
    </row>
    <row r="4850" spans="1:13" x14ac:dyDescent="0.35">
      <c r="A4850" s="12" t="str">
        <f t="shared" si="75"/>
        <v>CONSUMO PER CAPITA (kg ó litros por individuo)EnergeticasANDALUCIA</v>
      </c>
      <c r="B4850" s="12" t="s">
        <v>120</v>
      </c>
      <c r="C4850" s="12" t="s">
        <v>181</v>
      </c>
      <c r="D4850" s="12" t="s">
        <v>4</v>
      </c>
      <c r="E4850" s="12">
        <v>0.71741504866838934</v>
      </c>
      <c r="F4850" s="12">
        <v>0.47620735025992089</v>
      </c>
      <c r="G4850" s="12">
        <v>0.42941183624600693</v>
      </c>
      <c r="H4850" s="12">
        <v>0.33170310256324886</v>
      </c>
      <c r="I4850" s="12">
        <v>0</v>
      </c>
      <c r="J4850" s="12">
        <v>0</v>
      </c>
      <c r="K4850" s="12">
        <v>0</v>
      </c>
      <c r="L4850" s="12">
        <v>0</v>
      </c>
      <c r="M4850" s="12">
        <v>0</v>
      </c>
    </row>
    <row r="4851" spans="1:13" x14ac:dyDescent="0.35">
      <c r="A4851" s="12" t="str">
        <f t="shared" si="75"/>
        <v>CONSUMO PER CAPITA (kg ó litros por individuo)EnergeticasMDD AM</v>
      </c>
      <c r="B4851" s="12" t="s">
        <v>120</v>
      </c>
      <c r="C4851" s="12" t="s">
        <v>181</v>
      </c>
      <c r="D4851" s="12" t="s">
        <v>5</v>
      </c>
      <c r="E4851" s="12">
        <v>0.47386750807616795</v>
      </c>
      <c r="F4851" s="12">
        <v>0.30691858392252169</v>
      </c>
      <c r="G4851" s="12">
        <v>0.35637108675224649</v>
      </c>
      <c r="H4851" s="12">
        <v>0.2580093430919187</v>
      </c>
      <c r="I4851" s="12">
        <v>0</v>
      </c>
      <c r="J4851" s="12">
        <v>0</v>
      </c>
      <c r="K4851" s="12">
        <v>0</v>
      </c>
      <c r="L4851" s="12">
        <v>0</v>
      </c>
      <c r="M4851" s="12">
        <v>0</v>
      </c>
    </row>
    <row r="4852" spans="1:13" x14ac:dyDescent="0.35">
      <c r="A4852" s="12" t="str">
        <f t="shared" si="75"/>
        <v>CONSUMO PER CAPITA (kg ó litros por individuo)EnergeticasRTO CENTRO</v>
      </c>
      <c r="B4852" s="12" t="s">
        <v>120</v>
      </c>
      <c r="C4852" s="12" t="s">
        <v>181</v>
      </c>
      <c r="D4852" s="12" t="s">
        <v>6</v>
      </c>
      <c r="E4852" s="12">
        <v>0.46153776262202306</v>
      </c>
      <c r="F4852" s="12">
        <v>0.62158207568325352</v>
      </c>
      <c r="G4852" s="12">
        <v>1.0778104021329562</v>
      </c>
      <c r="H4852" s="12">
        <v>0.85743690091945335</v>
      </c>
      <c r="I4852" s="12">
        <v>0</v>
      </c>
      <c r="J4852" s="12">
        <v>0</v>
      </c>
      <c r="K4852" s="12">
        <v>0</v>
      </c>
      <c r="L4852" s="12">
        <v>0</v>
      </c>
      <c r="M4852" s="12">
        <v>0</v>
      </c>
    </row>
    <row r="4853" spans="1:13" x14ac:dyDescent="0.35">
      <c r="A4853" s="12" t="str">
        <f t="shared" si="75"/>
        <v>CONSUMO PER CAPITA (kg ó litros por individuo)EnergeticasNORTE-CENTRO</v>
      </c>
      <c r="B4853" s="12" t="s">
        <v>120</v>
      </c>
      <c r="C4853" s="12" t="s">
        <v>181</v>
      </c>
      <c r="D4853" s="12" t="s">
        <v>7</v>
      </c>
      <c r="E4853" s="12">
        <v>0.25648151605912561</v>
      </c>
      <c r="F4853" s="12">
        <v>0.91901778637308462</v>
      </c>
      <c r="G4853" s="12">
        <v>0.72171742538294181</v>
      </c>
      <c r="H4853" s="12">
        <v>1.192841128333568</v>
      </c>
      <c r="I4853" s="12">
        <v>0</v>
      </c>
      <c r="J4853" s="12">
        <v>0</v>
      </c>
      <c r="K4853" s="12">
        <v>0</v>
      </c>
      <c r="L4853" s="12">
        <v>0</v>
      </c>
      <c r="M4853" s="12">
        <v>0</v>
      </c>
    </row>
    <row r="4854" spans="1:13" x14ac:dyDescent="0.35">
      <c r="A4854" s="12" t="str">
        <f t="shared" si="75"/>
        <v>CONSUMO PER CAPITA (kg ó litros por individuo)EnergeticasNOROESTE</v>
      </c>
      <c r="B4854" s="12" t="s">
        <v>120</v>
      </c>
      <c r="C4854" s="12" t="s">
        <v>181</v>
      </c>
      <c r="D4854" s="12" t="s">
        <v>8</v>
      </c>
      <c r="E4854" s="12">
        <v>0.36648767197951448</v>
      </c>
      <c r="F4854" s="12">
        <v>0.30884882456799395</v>
      </c>
      <c r="G4854" s="12">
        <v>0.20622494438242453</v>
      </c>
      <c r="H4854" s="12">
        <v>0.1346994179348304</v>
      </c>
      <c r="I4854" s="12">
        <v>0</v>
      </c>
      <c r="J4854" s="12">
        <v>0</v>
      </c>
      <c r="K4854" s="12">
        <v>0</v>
      </c>
      <c r="L4854" s="12">
        <v>0</v>
      </c>
      <c r="M4854" s="12">
        <v>0</v>
      </c>
    </row>
    <row r="4855" spans="1:13" x14ac:dyDescent="0.35">
      <c r="A4855" s="12" t="str">
        <f t="shared" si="75"/>
        <v>CONSUMO PER CAPITA (kg ó litros por individuo)Energeticas&lt;2MIL</v>
      </c>
      <c r="B4855" s="12" t="s">
        <v>120</v>
      </c>
      <c r="C4855" s="12" t="s">
        <v>181</v>
      </c>
      <c r="D4855" s="12" t="s">
        <v>9</v>
      </c>
      <c r="E4855" s="12">
        <v>7.3331789794889191E-2</v>
      </c>
      <c r="F4855" s="12">
        <v>0.56314003706242088</v>
      </c>
      <c r="G4855" s="12">
        <v>1.4657296049536039</v>
      </c>
      <c r="H4855" s="12">
        <v>0.62493726275507344</v>
      </c>
      <c r="I4855" s="12">
        <v>0</v>
      </c>
      <c r="J4855" s="12">
        <v>0</v>
      </c>
      <c r="K4855" s="12">
        <v>0</v>
      </c>
      <c r="L4855" s="12">
        <v>0</v>
      </c>
      <c r="M4855" s="12">
        <v>0</v>
      </c>
    </row>
    <row r="4856" spans="1:13" x14ac:dyDescent="0.35">
      <c r="A4856" s="12" t="str">
        <f t="shared" si="75"/>
        <v>CONSUMO PER CAPITA (kg ó litros por individuo)Energeticas2-5MIL</v>
      </c>
      <c r="B4856" s="12" t="s">
        <v>120</v>
      </c>
      <c r="C4856" s="12" t="s">
        <v>181</v>
      </c>
      <c r="D4856" s="12" t="s">
        <v>10</v>
      </c>
      <c r="E4856" s="12">
        <v>0.7678936649129201</v>
      </c>
      <c r="F4856" s="12">
        <v>1.2139028090244599</v>
      </c>
      <c r="G4856" s="12">
        <v>0.51374821482733646</v>
      </c>
      <c r="H4856" s="12">
        <v>0.37428912206378218</v>
      </c>
      <c r="I4856" s="12">
        <v>0</v>
      </c>
      <c r="J4856" s="12">
        <v>0</v>
      </c>
      <c r="K4856" s="12">
        <v>0</v>
      </c>
      <c r="L4856" s="12">
        <v>0</v>
      </c>
      <c r="M4856" s="12">
        <v>0</v>
      </c>
    </row>
    <row r="4857" spans="1:13" x14ac:dyDescent="0.35">
      <c r="A4857" s="12" t="str">
        <f t="shared" si="75"/>
        <v>CONSUMO PER CAPITA (kg ó litros por individuo)Energeticas5-10MIL</v>
      </c>
      <c r="B4857" s="12" t="s">
        <v>120</v>
      </c>
      <c r="C4857" s="12" t="s">
        <v>181</v>
      </c>
      <c r="D4857" s="12" t="s">
        <v>11</v>
      </c>
      <c r="E4857" s="12">
        <v>0.57643415716392443</v>
      </c>
      <c r="F4857" s="12">
        <v>0.6370688940750926</v>
      </c>
      <c r="G4857" s="12">
        <v>0.54285349958550311</v>
      </c>
      <c r="H4857" s="12">
        <v>0.40531417174787054</v>
      </c>
      <c r="I4857" s="12">
        <v>0</v>
      </c>
      <c r="J4857" s="12">
        <v>0</v>
      </c>
      <c r="K4857" s="12">
        <v>0</v>
      </c>
      <c r="L4857" s="12">
        <v>0</v>
      </c>
      <c r="M4857" s="12">
        <v>0</v>
      </c>
    </row>
    <row r="4858" spans="1:13" x14ac:dyDescent="0.35">
      <c r="A4858" s="12" t="str">
        <f t="shared" si="75"/>
        <v>CONSUMO PER CAPITA (kg ó litros por individuo)Energeticas10-30MIL</v>
      </c>
      <c r="B4858" s="12" t="s">
        <v>120</v>
      </c>
      <c r="C4858" s="12" t="s">
        <v>181</v>
      </c>
      <c r="D4858" s="12" t="s">
        <v>12</v>
      </c>
      <c r="E4858" s="12">
        <v>0.50084911421213496</v>
      </c>
      <c r="F4858" s="12">
        <v>0.31439361076480543</v>
      </c>
      <c r="G4858" s="12">
        <v>0.33107195461728822</v>
      </c>
      <c r="H4858" s="12">
        <v>0.42842354719067144</v>
      </c>
      <c r="I4858" s="12">
        <v>0</v>
      </c>
      <c r="J4858" s="12">
        <v>0</v>
      </c>
      <c r="K4858" s="12">
        <v>0</v>
      </c>
      <c r="L4858" s="12">
        <v>0</v>
      </c>
      <c r="M4858" s="12">
        <v>0</v>
      </c>
    </row>
    <row r="4859" spans="1:13" x14ac:dyDescent="0.35">
      <c r="A4859" s="12" t="str">
        <f t="shared" si="75"/>
        <v>CONSUMO PER CAPITA (kg ó litros por individuo)Energeticas30-100MIL</v>
      </c>
      <c r="B4859" s="12" t="s">
        <v>120</v>
      </c>
      <c r="C4859" s="12" t="s">
        <v>181</v>
      </c>
      <c r="D4859" s="12" t="s">
        <v>13</v>
      </c>
      <c r="E4859" s="12">
        <v>0.35767137662979748</v>
      </c>
      <c r="F4859" s="12">
        <v>0.38114286068880393</v>
      </c>
      <c r="G4859" s="12">
        <v>0.34647633596380528</v>
      </c>
      <c r="H4859" s="12">
        <v>0.31375651962664103</v>
      </c>
      <c r="I4859" s="12">
        <v>0</v>
      </c>
      <c r="J4859" s="12">
        <v>0</v>
      </c>
      <c r="K4859" s="12">
        <v>0</v>
      </c>
      <c r="L4859" s="12">
        <v>0</v>
      </c>
      <c r="M4859" s="12">
        <v>0</v>
      </c>
    </row>
    <row r="4860" spans="1:13" x14ac:dyDescent="0.35">
      <c r="A4860" s="12" t="str">
        <f t="shared" si="75"/>
        <v>CONSUMO PER CAPITA (kg ó litros por individuo)Energeticas100-200MIL</v>
      </c>
      <c r="B4860" s="12" t="s">
        <v>120</v>
      </c>
      <c r="C4860" s="12" t="s">
        <v>181</v>
      </c>
      <c r="D4860" s="12" t="s">
        <v>14</v>
      </c>
      <c r="E4860" s="12">
        <v>0.31533353206425485</v>
      </c>
      <c r="F4860" s="12">
        <v>0.23378400829359808</v>
      </c>
      <c r="G4860" s="12">
        <v>0.69305203751576561</v>
      </c>
      <c r="H4860" s="12">
        <v>1.1510353606327932</v>
      </c>
      <c r="I4860" s="12">
        <v>0</v>
      </c>
      <c r="J4860" s="12">
        <v>0</v>
      </c>
      <c r="K4860" s="12">
        <v>0</v>
      </c>
      <c r="L4860" s="12">
        <v>0</v>
      </c>
      <c r="M4860" s="12">
        <v>0</v>
      </c>
    </row>
    <row r="4861" spans="1:13" x14ac:dyDescent="0.35">
      <c r="A4861" s="12" t="str">
        <f t="shared" si="75"/>
        <v>CONSUMO PER CAPITA (kg ó litros por individuo)Energeticas200-500MIL</v>
      </c>
      <c r="B4861" s="12" t="s">
        <v>120</v>
      </c>
      <c r="C4861" s="12" t="s">
        <v>181</v>
      </c>
      <c r="D4861" s="12" t="s">
        <v>15</v>
      </c>
      <c r="E4861" s="12">
        <v>0.64113210072219229</v>
      </c>
      <c r="F4861" s="12">
        <v>0.53006184997458639</v>
      </c>
      <c r="G4861" s="12">
        <v>0.45886102076568874</v>
      </c>
      <c r="H4861" s="12">
        <v>0.52706362645904126</v>
      </c>
      <c r="I4861" s="12">
        <v>0</v>
      </c>
      <c r="J4861" s="12">
        <v>0</v>
      </c>
      <c r="K4861" s="12">
        <v>0</v>
      </c>
      <c r="L4861" s="12">
        <v>0</v>
      </c>
      <c r="M4861" s="12">
        <v>0</v>
      </c>
    </row>
    <row r="4862" spans="1:13" x14ac:dyDescent="0.35">
      <c r="A4862" s="12" t="str">
        <f t="shared" si="75"/>
        <v>CONSUMO PER CAPITA (kg ó litros por individuo)Energeticas&gt;500MIL</v>
      </c>
      <c r="B4862" s="12" t="s">
        <v>120</v>
      </c>
      <c r="C4862" s="12" t="s">
        <v>181</v>
      </c>
      <c r="D4862" s="12" t="s">
        <v>16</v>
      </c>
      <c r="E4862" s="12">
        <v>0.79122670607096057</v>
      </c>
      <c r="F4862" s="12">
        <v>0.3009390825617097</v>
      </c>
      <c r="G4862" s="12">
        <v>0.29200528572314166</v>
      </c>
      <c r="H4862" s="12">
        <v>0.21880212023308984</v>
      </c>
      <c r="I4862" s="12">
        <v>0</v>
      </c>
      <c r="J4862" s="12">
        <v>0</v>
      </c>
      <c r="K4862" s="12">
        <v>0</v>
      </c>
      <c r="L4862" s="12">
        <v>0</v>
      </c>
      <c r="M4862" s="12">
        <v>0</v>
      </c>
    </row>
    <row r="4863" spans="1:13" x14ac:dyDescent="0.35">
      <c r="A4863" s="12" t="str">
        <f t="shared" si="75"/>
        <v>CONSUMO PER CAPITA (kg ó litros por individuo)EnergeticasDE 15 A 19 AÑOS</v>
      </c>
      <c r="B4863" s="12" t="s">
        <v>120</v>
      </c>
      <c r="C4863" s="12" t="s">
        <v>181</v>
      </c>
      <c r="D4863" s="12" t="s">
        <v>39</v>
      </c>
      <c r="E4863" s="12">
        <v>2.320667757405996</v>
      </c>
      <c r="F4863" s="12">
        <v>1.5002872228118909</v>
      </c>
      <c r="G4863" s="12">
        <v>0.91608105062352896</v>
      </c>
      <c r="H4863" s="12">
        <v>0.55770147430797734</v>
      </c>
      <c r="I4863" s="12">
        <v>0</v>
      </c>
      <c r="J4863" s="12">
        <v>0</v>
      </c>
      <c r="K4863" s="12">
        <v>0</v>
      </c>
      <c r="L4863" s="12">
        <v>0</v>
      </c>
      <c r="M4863" s="12">
        <v>0</v>
      </c>
    </row>
    <row r="4864" spans="1:13" x14ac:dyDescent="0.35">
      <c r="A4864" s="12" t="str">
        <f t="shared" si="75"/>
        <v>CONSUMO PER CAPITA (kg ó litros por individuo)EnergeticasDE 20 A 24 AÑOS</v>
      </c>
      <c r="B4864" s="12" t="s">
        <v>120</v>
      </c>
      <c r="C4864" s="12" t="s">
        <v>181</v>
      </c>
      <c r="D4864" s="12" t="s">
        <v>40</v>
      </c>
      <c r="E4864" s="12">
        <v>1.2453813316477262</v>
      </c>
      <c r="F4864" s="12">
        <v>1.3921557579461106</v>
      </c>
      <c r="G4864" s="12">
        <v>0.93140921606486604</v>
      </c>
      <c r="H4864" s="12">
        <v>0.77084186885976513</v>
      </c>
      <c r="I4864" s="12">
        <v>0</v>
      </c>
      <c r="J4864" s="12">
        <v>0</v>
      </c>
      <c r="K4864" s="12">
        <v>0</v>
      </c>
      <c r="L4864" s="12">
        <v>0</v>
      </c>
      <c r="M4864" s="12">
        <v>0</v>
      </c>
    </row>
    <row r="4865" spans="1:13" x14ac:dyDescent="0.35">
      <c r="A4865" s="12" t="str">
        <f t="shared" si="75"/>
        <v>CONSUMO PER CAPITA (kg ó litros por individuo)EnergeticasDE 25 A 34 AÑOS</v>
      </c>
      <c r="B4865" s="12" t="s">
        <v>120</v>
      </c>
      <c r="C4865" s="12" t="s">
        <v>181</v>
      </c>
      <c r="D4865" s="12" t="s">
        <v>41</v>
      </c>
      <c r="E4865" s="12">
        <v>0.66577922691025071</v>
      </c>
      <c r="F4865" s="12">
        <v>0.35149418797092125</v>
      </c>
      <c r="G4865" s="12">
        <v>0.38351307611181107</v>
      </c>
      <c r="H4865" s="12">
        <v>0.50937229471582857</v>
      </c>
      <c r="I4865" s="12">
        <v>0</v>
      </c>
      <c r="J4865" s="12">
        <v>0</v>
      </c>
      <c r="K4865" s="12">
        <v>0</v>
      </c>
      <c r="L4865" s="12">
        <v>0</v>
      </c>
      <c r="M4865" s="12">
        <v>0</v>
      </c>
    </row>
    <row r="4866" spans="1:13" x14ac:dyDescent="0.35">
      <c r="A4866" s="12" t="str">
        <f t="shared" si="75"/>
        <v>CONSUMO PER CAPITA (kg ó litros por individuo)EnergeticasDE 35 A 49 AÑOS</v>
      </c>
      <c r="B4866" s="12" t="s">
        <v>120</v>
      </c>
      <c r="C4866" s="12" t="s">
        <v>181</v>
      </c>
      <c r="D4866" s="12" t="s">
        <v>42</v>
      </c>
      <c r="E4866" s="12">
        <v>0.408399533188886</v>
      </c>
      <c r="F4866" s="12">
        <v>0.46091386379440424</v>
      </c>
      <c r="G4866" s="12">
        <v>0.76589290886537409</v>
      </c>
      <c r="H4866" s="12">
        <v>0.79127693695778523</v>
      </c>
      <c r="I4866" s="12">
        <v>0</v>
      </c>
      <c r="J4866" s="12">
        <v>0</v>
      </c>
      <c r="K4866" s="12">
        <v>0</v>
      </c>
      <c r="L4866" s="12">
        <v>0</v>
      </c>
      <c r="M4866" s="12">
        <v>0</v>
      </c>
    </row>
    <row r="4867" spans="1:13" x14ac:dyDescent="0.35">
      <c r="A4867" s="12" t="str">
        <f t="shared" si="75"/>
        <v>CONSUMO PER CAPITA (kg ó litros por individuo)EnergeticasDE 50 A 59 AÑOS</v>
      </c>
      <c r="B4867" s="12" t="s">
        <v>120</v>
      </c>
      <c r="C4867" s="12" t="s">
        <v>181</v>
      </c>
      <c r="D4867" s="12" t="s">
        <v>43</v>
      </c>
      <c r="E4867" s="12">
        <v>0.25639682686483062</v>
      </c>
      <c r="F4867" s="12">
        <v>0.28281611938523099</v>
      </c>
      <c r="G4867" s="12">
        <v>0.31571104989280047</v>
      </c>
      <c r="H4867" s="12">
        <v>0.28755968189060821</v>
      </c>
      <c r="I4867" s="12">
        <v>0</v>
      </c>
      <c r="J4867" s="12">
        <v>0</v>
      </c>
      <c r="K4867" s="12">
        <v>0</v>
      </c>
      <c r="L4867" s="12">
        <v>0</v>
      </c>
      <c r="M4867" s="12">
        <v>0</v>
      </c>
    </row>
    <row r="4868" spans="1:13" x14ac:dyDescent="0.35">
      <c r="A4868" s="12" t="str">
        <f t="shared" ref="A4868:A4931" si="76">B4868&amp;C4868&amp;D4868</f>
        <v>CONSUMO PER CAPITA (kg ó litros por individuo)EnergeticasDE 60 A 75 AÑOS</v>
      </c>
      <c r="B4868" s="12" t="s">
        <v>120</v>
      </c>
      <c r="C4868" s="12" t="s">
        <v>181</v>
      </c>
      <c r="D4868" s="12" t="s">
        <v>44</v>
      </c>
      <c r="E4868" s="12">
        <v>6.6563243113946693E-2</v>
      </c>
      <c r="F4868" s="12">
        <v>4.2842332370190327E-2</v>
      </c>
      <c r="G4868" s="12">
        <v>3.3460802305218473E-2</v>
      </c>
      <c r="H4868" s="12">
        <v>4.1153600570668102E-2</v>
      </c>
      <c r="I4868" s="12">
        <v>0</v>
      </c>
      <c r="J4868" s="12">
        <v>0</v>
      </c>
      <c r="K4868" s="12">
        <v>0</v>
      </c>
      <c r="L4868" s="12">
        <v>0</v>
      </c>
      <c r="M4868" s="12">
        <v>0</v>
      </c>
    </row>
    <row r="4869" spans="1:13" x14ac:dyDescent="0.35">
      <c r="A4869" s="12" t="str">
        <f t="shared" si="76"/>
        <v>CONSUMO PER CAPITA (kg ó litros por individuo)EnergeticasALTA Y MEDIA ALTA</v>
      </c>
      <c r="B4869" s="12" t="s">
        <v>120</v>
      </c>
      <c r="C4869" s="12" t="s">
        <v>181</v>
      </c>
      <c r="D4869" s="12" t="s">
        <v>17</v>
      </c>
      <c r="E4869" s="12">
        <v>0.19312364183075753</v>
      </c>
      <c r="F4869" s="12">
        <v>0.16525966408665882</v>
      </c>
      <c r="G4869" s="12">
        <v>0.29990949485057733</v>
      </c>
      <c r="H4869" s="12">
        <v>0.22494411692750296</v>
      </c>
      <c r="I4869" s="12">
        <v>0</v>
      </c>
      <c r="J4869" s="12">
        <v>0</v>
      </c>
      <c r="K4869" s="12">
        <v>0</v>
      </c>
      <c r="L4869" s="12">
        <v>0</v>
      </c>
      <c r="M4869" s="12">
        <v>0</v>
      </c>
    </row>
    <row r="4870" spans="1:13" x14ac:dyDescent="0.35">
      <c r="A4870" s="12" t="str">
        <f t="shared" si="76"/>
        <v>CONSUMO PER CAPITA (kg ó litros por individuo)EnergeticasMEDIA</v>
      </c>
      <c r="B4870" s="12" t="s">
        <v>120</v>
      </c>
      <c r="C4870" s="12" t="s">
        <v>181</v>
      </c>
      <c r="D4870" s="12" t="s">
        <v>18</v>
      </c>
      <c r="E4870" s="12">
        <v>0.60868696829013125</v>
      </c>
      <c r="F4870" s="12">
        <v>0.48451245087800726</v>
      </c>
      <c r="G4870" s="12">
        <v>0.30128497241113567</v>
      </c>
      <c r="H4870" s="12">
        <v>0.23739348806132729</v>
      </c>
      <c r="I4870" s="12">
        <v>0</v>
      </c>
      <c r="J4870" s="12">
        <v>0</v>
      </c>
      <c r="K4870" s="12">
        <v>0</v>
      </c>
      <c r="L4870" s="12">
        <v>0</v>
      </c>
      <c r="M4870" s="12">
        <v>0</v>
      </c>
    </row>
    <row r="4871" spans="1:13" x14ac:dyDescent="0.35">
      <c r="A4871" s="12" t="str">
        <f t="shared" si="76"/>
        <v>CONSUMO PER CAPITA (kg ó litros por individuo)EnergeticasMEDIA BAJA</v>
      </c>
      <c r="B4871" s="12" t="s">
        <v>120</v>
      </c>
      <c r="C4871" s="12" t="s">
        <v>181</v>
      </c>
      <c r="D4871" s="12" t="s">
        <v>19</v>
      </c>
      <c r="E4871" s="12">
        <v>0.4426482265593053</v>
      </c>
      <c r="F4871" s="12">
        <v>0.46940896182243458</v>
      </c>
      <c r="G4871" s="12">
        <v>0.56242748987858981</v>
      </c>
      <c r="H4871" s="12">
        <v>0.57223748723545342</v>
      </c>
      <c r="I4871" s="12">
        <v>0</v>
      </c>
      <c r="J4871" s="12">
        <v>0</v>
      </c>
      <c r="K4871" s="12">
        <v>0</v>
      </c>
      <c r="L4871" s="12">
        <v>0</v>
      </c>
      <c r="M4871" s="12">
        <v>0</v>
      </c>
    </row>
    <row r="4872" spans="1:13" x14ac:dyDescent="0.35">
      <c r="A4872" s="12" t="str">
        <f t="shared" si="76"/>
        <v>CONSUMO PER CAPITA (kg ó litros por individuo)EnergeticasBAJA</v>
      </c>
      <c r="B4872" s="12" t="s">
        <v>120</v>
      </c>
      <c r="C4872" s="12" t="s">
        <v>181</v>
      </c>
      <c r="D4872" s="12" t="s">
        <v>20</v>
      </c>
      <c r="E4872" s="12">
        <v>0.83475104042891834</v>
      </c>
      <c r="F4872" s="12">
        <v>0.66153098218643325</v>
      </c>
      <c r="G4872" s="12">
        <v>0.86534577867392426</v>
      </c>
      <c r="H4872" s="12">
        <v>0.95927241029975685</v>
      </c>
      <c r="I4872" s="12">
        <v>0</v>
      </c>
      <c r="J4872" s="12">
        <v>0</v>
      </c>
      <c r="K4872" s="12">
        <v>0</v>
      </c>
      <c r="L4872" s="12">
        <v>0</v>
      </c>
      <c r="M4872" s="12">
        <v>0</v>
      </c>
    </row>
    <row r="4873" spans="1:13" x14ac:dyDescent="0.35">
      <c r="A4873" s="12" t="str">
        <f t="shared" si="76"/>
        <v>CONSUMO PER CAPITA (kg ó litros por individuo)EnergeticasHOMBRE</v>
      </c>
      <c r="B4873" s="12" t="s">
        <v>120</v>
      </c>
      <c r="C4873" s="12" t="s">
        <v>181</v>
      </c>
      <c r="D4873" s="12" t="s">
        <v>21</v>
      </c>
      <c r="E4873" s="12">
        <v>0.62258656259075229</v>
      </c>
      <c r="F4873" s="12">
        <v>0.59750217858829302</v>
      </c>
      <c r="G4873" s="12">
        <v>0.48036666236574838</v>
      </c>
      <c r="H4873" s="12">
        <v>0.51145163153351636</v>
      </c>
      <c r="I4873" s="12">
        <v>0</v>
      </c>
      <c r="J4873" s="12">
        <v>0</v>
      </c>
      <c r="K4873" s="12">
        <v>0</v>
      </c>
      <c r="L4873" s="12">
        <v>0</v>
      </c>
      <c r="M4873" s="12">
        <v>0</v>
      </c>
    </row>
    <row r="4874" spans="1:13" x14ac:dyDescent="0.35">
      <c r="A4874" s="12" t="str">
        <f t="shared" si="76"/>
        <v>CONSUMO PER CAPITA (kg ó litros por individuo)EnergeticasMUJER</v>
      </c>
      <c r="B4874" s="12" t="s">
        <v>120</v>
      </c>
      <c r="C4874" s="12" t="s">
        <v>181</v>
      </c>
      <c r="D4874" s="12" t="s">
        <v>22</v>
      </c>
      <c r="E4874" s="12">
        <v>0.41733457061350676</v>
      </c>
      <c r="F4874" s="12">
        <v>0.29739649808894497</v>
      </c>
      <c r="G4874" s="12">
        <v>0.47655667658308254</v>
      </c>
      <c r="H4874" s="12">
        <v>0.41377379174295931</v>
      </c>
      <c r="I4874" s="12">
        <v>0</v>
      </c>
      <c r="J4874" s="12">
        <v>0</v>
      </c>
      <c r="K4874" s="12">
        <v>0</v>
      </c>
      <c r="L4874" s="12">
        <v>0</v>
      </c>
      <c r="M4874" s="12">
        <v>0</v>
      </c>
    </row>
    <row r="4875" spans="1:13" x14ac:dyDescent="0.35">
      <c r="A4875" s="12" t="str">
        <f t="shared" si="76"/>
        <v>CONSUMO PER CAPITA (kg ó litros por individuo)GaseosasT.ESPAÑA</v>
      </c>
      <c r="B4875" s="12" t="s">
        <v>120</v>
      </c>
      <c r="C4875" s="12" t="s">
        <v>167</v>
      </c>
      <c r="D4875" s="12" t="s">
        <v>36</v>
      </c>
      <c r="E4875" s="12">
        <v>6.0394240810470443E-2</v>
      </c>
      <c r="F4875" s="12">
        <v>3.0458876035752522E-2</v>
      </c>
      <c r="G4875" s="12">
        <v>7.4186887884412425E-2</v>
      </c>
      <c r="H4875" s="12">
        <v>0.30156648137895997</v>
      </c>
      <c r="I4875" s="12">
        <v>0</v>
      </c>
      <c r="J4875" s="12">
        <v>0</v>
      </c>
      <c r="K4875" s="12">
        <v>0</v>
      </c>
      <c r="L4875" s="12">
        <v>0</v>
      </c>
      <c r="M4875" s="12">
        <v>0</v>
      </c>
    </row>
    <row r="4876" spans="1:13" x14ac:dyDescent="0.35">
      <c r="A4876" s="12" t="str">
        <f t="shared" si="76"/>
        <v>CONSUMO PER CAPITA (kg ó litros por individuo)GaseosasBCN AM</v>
      </c>
      <c r="B4876" s="12" t="s">
        <v>120</v>
      </c>
      <c r="C4876" s="12" t="s">
        <v>167</v>
      </c>
      <c r="D4876" s="12" t="s">
        <v>1</v>
      </c>
      <c r="E4876" s="12">
        <v>0.10768528059968016</v>
      </c>
      <c r="F4876" s="12">
        <v>6.5996420146917645E-2</v>
      </c>
      <c r="G4876" s="12">
        <v>3.3065439016545677E-2</v>
      </c>
      <c r="H4876" s="12">
        <v>0.18642245547077216</v>
      </c>
      <c r="I4876" s="12">
        <v>0</v>
      </c>
      <c r="J4876" s="12">
        <v>0</v>
      </c>
      <c r="K4876" s="12">
        <v>0</v>
      </c>
      <c r="L4876" s="12">
        <v>0</v>
      </c>
      <c r="M4876" s="12">
        <v>0</v>
      </c>
    </row>
    <row r="4877" spans="1:13" x14ac:dyDescent="0.35">
      <c r="A4877" s="12" t="str">
        <f t="shared" si="76"/>
        <v>CONSUMO PER CAPITA (kg ó litros por individuo)GaseosasREST.CAT ARAGON</v>
      </c>
      <c r="B4877" s="12" t="s">
        <v>120</v>
      </c>
      <c r="C4877" s="12" t="s">
        <v>167</v>
      </c>
      <c r="D4877" s="12" t="s">
        <v>2</v>
      </c>
      <c r="E4877" s="12">
        <v>7.9934518583085562E-2</v>
      </c>
      <c r="F4877" s="12">
        <v>3.0124839817289768E-2</v>
      </c>
      <c r="G4877" s="12">
        <v>5.8796365625420254E-2</v>
      </c>
      <c r="H4877" s="12">
        <v>0.13157986770157853</v>
      </c>
      <c r="I4877" s="12">
        <v>0</v>
      </c>
      <c r="J4877" s="12">
        <v>0</v>
      </c>
      <c r="K4877" s="12">
        <v>0</v>
      </c>
      <c r="L4877" s="12">
        <v>0</v>
      </c>
      <c r="M4877" s="12">
        <v>0</v>
      </c>
    </row>
    <row r="4878" spans="1:13" x14ac:dyDescent="0.35">
      <c r="A4878" s="12" t="str">
        <f t="shared" si="76"/>
        <v>CONSUMO PER CAPITA (kg ó litros por individuo)GaseosasLEVANTE</v>
      </c>
      <c r="B4878" s="12" t="s">
        <v>120</v>
      </c>
      <c r="C4878" s="12" t="s">
        <v>167</v>
      </c>
      <c r="D4878" s="12" t="s">
        <v>3</v>
      </c>
      <c r="E4878" s="12">
        <v>2.0804541932519835E-2</v>
      </c>
      <c r="F4878" s="12">
        <v>8.9349354959400249E-3</v>
      </c>
      <c r="G4878" s="12">
        <v>1.2369729022547876E-2</v>
      </c>
      <c r="H4878" s="12">
        <v>0.60071990026467759</v>
      </c>
      <c r="I4878" s="12">
        <v>0</v>
      </c>
      <c r="J4878" s="12">
        <v>0</v>
      </c>
      <c r="K4878" s="12">
        <v>0</v>
      </c>
      <c r="L4878" s="12">
        <v>0</v>
      </c>
      <c r="M4878" s="12">
        <v>0</v>
      </c>
    </row>
    <row r="4879" spans="1:13" x14ac:dyDescent="0.35">
      <c r="A4879" s="12" t="str">
        <f t="shared" si="76"/>
        <v>CONSUMO PER CAPITA (kg ó litros por individuo)GaseosasANDALUCIA</v>
      </c>
      <c r="B4879" s="12" t="s">
        <v>120</v>
      </c>
      <c r="C4879" s="12" t="s">
        <v>167</v>
      </c>
      <c r="D4879" s="12" t="s">
        <v>4</v>
      </c>
      <c r="E4879" s="12">
        <v>3.0662066404725088E-2</v>
      </c>
      <c r="F4879" s="12">
        <v>1.2161744759940784E-2</v>
      </c>
      <c r="G4879" s="12">
        <v>2.7850118052077676E-2</v>
      </c>
      <c r="H4879" s="12">
        <v>0.13906534128569412</v>
      </c>
      <c r="I4879" s="12">
        <v>0</v>
      </c>
      <c r="J4879" s="12">
        <v>0</v>
      </c>
      <c r="K4879" s="12">
        <v>0</v>
      </c>
      <c r="L4879" s="12">
        <v>0</v>
      </c>
      <c r="M4879" s="12">
        <v>0</v>
      </c>
    </row>
    <row r="4880" spans="1:13" x14ac:dyDescent="0.35">
      <c r="A4880" s="12" t="str">
        <f t="shared" si="76"/>
        <v>CONSUMO PER CAPITA (kg ó litros por individuo)GaseosasMDD AM</v>
      </c>
      <c r="B4880" s="12" t="s">
        <v>120</v>
      </c>
      <c r="C4880" s="12" t="s">
        <v>167</v>
      </c>
      <c r="D4880" s="12" t="s">
        <v>5</v>
      </c>
      <c r="E4880" s="12">
        <v>9.9963351380088994E-2</v>
      </c>
      <c r="F4880" s="12">
        <v>4.2757121262957609E-2</v>
      </c>
      <c r="G4880" s="12">
        <v>0.36098864850479129</v>
      </c>
      <c r="H4880" s="12">
        <v>0.58933659027871643</v>
      </c>
      <c r="I4880" s="12">
        <v>0</v>
      </c>
      <c r="J4880" s="12">
        <v>0</v>
      </c>
      <c r="K4880" s="12">
        <v>0</v>
      </c>
      <c r="L4880" s="12">
        <v>0</v>
      </c>
      <c r="M4880" s="12">
        <v>0</v>
      </c>
    </row>
    <row r="4881" spans="1:13" x14ac:dyDescent="0.35">
      <c r="A4881" s="12" t="str">
        <f t="shared" si="76"/>
        <v>CONSUMO PER CAPITA (kg ó litros por individuo)GaseosasRTO CENTRO</v>
      </c>
      <c r="B4881" s="12" t="s">
        <v>120</v>
      </c>
      <c r="C4881" s="12" t="s">
        <v>167</v>
      </c>
      <c r="D4881" s="12" t="s">
        <v>6</v>
      </c>
      <c r="E4881" s="12">
        <v>4.2796830775844751E-2</v>
      </c>
      <c r="F4881" s="12">
        <v>1.9532782665804556E-2</v>
      </c>
      <c r="G4881" s="12">
        <v>5.9327182459917929E-3</v>
      </c>
      <c r="H4881" s="12">
        <v>0.32745540412690394</v>
      </c>
      <c r="I4881" s="12">
        <v>0</v>
      </c>
      <c r="J4881" s="12">
        <v>0</v>
      </c>
      <c r="K4881" s="12">
        <v>0</v>
      </c>
      <c r="L4881" s="12">
        <v>0</v>
      </c>
      <c r="M4881" s="12">
        <v>0</v>
      </c>
    </row>
    <row r="4882" spans="1:13" x14ac:dyDescent="0.35">
      <c r="A4882" s="12" t="str">
        <f t="shared" si="76"/>
        <v>CONSUMO PER CAPITA (kg ó litros por individuo)GaseosasNORTE-CENTRO</v>
      </c>
      <c r="B4882" s="12" t="s">
        <v>120</v>
      </c>
      <c r="C4882" s="12" t="s">
        <v>167</v>
      </c>
      <c r="D4882" s="12" t="s">
        <v>7</v>
      </c>
      <c r="E4882" s="12">
        <v>2.3942472130775709E-2</v>
      </c>
      <c r="F4882" s="12">
        <v>6.3486462194126559E-3</v>
      </c>
      <c r="G4882" s="12">
        <v>1.3210179426756353E-2</v>
      </c>
      <c r="H4882" s="12">
        <v>0.13247420531649368</v>
      </c>
      <c r="I4882" s="12">
        <v>0</v>
      </c>
      <c r="J4882" s="12">
        <v>0</v>
      </c>
      <c r="K4882" s="12">
        <v>0</v>
      </c>
      <c r="L4882" s="12">
        <v>0</v>
      </c>
      <c r="M4882" s="12">
        <v>0</v>
      </c>
    </row>
    <row r="4883" spans="1:13" x14ac:dyDescent="0.35">
      <c r="A4883" s="12" t="str">
        <f t="shared" si="76"/>
        <v>CONSUMO PER CAPITA (kg ó litros por individuo)GaseosasNOROESTE</v>
      </c>
      <c r="B4883" s="12" t="s">
        <v>120</v>
      </c>
      <c r="C4883" s="12" t="s">
        <v>167</v>
      </c>
      <c r="D4883" s="12" t="s">
        <v>8</v>
      </c>
      <c r="E4883" s="12">
        <v>0.11441574755261817</v>
      </c>
      <c r="F4883" s="12">
        <v>8.8892373838430114E-2</v>
      </c>
      <c r="G4883" s="12">
        <v>5.2385440045427133E-2</v>
      </c>
      <c r="H4883" s="12">
        <v>0.23841587484629259</v>
      </c>
      <c r="I4883" s="12">
        <v>0</v>
      </c>
      <c r="J4883" s="12">
        <v>0</v>
      </c>
      <c r="K4883" s="12">
        <v>0</v>
      </c>
      <c r="L4883" s="12">
        <v>0</v>
      </c>
      <c r="M4883" s="12">
        <v>0</v>
      </c>
    </row>
    <row r="4884" spans="1:13" x14ac:dyDescent="0.35">
      <c r="A4884" s="12" t="str">
        <f t="shared" si="76"/>
        <v>CONSUMO PER CAPITA (kg ó litros por individuo)Gaseosas&lt;2MIL</v>
      </c>
      <c r="B4884" s="12" t="s">
        <v>120</v>
      </c>
      <c r="C4884" s="12" t="s">
        <v>167</v>
      </c>
      <c r="D4884" s="12" t="s">
        <v>9</v>
      </c>
      <c r="E4884" s="12">
        <v>5.9096672402455964E-3</v>
      </c>
      <c r="F4884" s="12">
        <v>0</v>
      </c>
      <c r="G4884" s="12">
        <v>9.6107131173601354E-3</v>
      </c>
      <c r="H4884" s="12">
        <v>7.3789506820036779E-2</v>
      </c>
      <c r="I4884" s="12">
        <v>0</v>
      </c>
      <c r="J4884" s="12">
        <v>0</v>
      </c>
      <c r="K4884" s="12">
        <v>0</v>
      </c>
      <c r="L4884" s="12">
        <v>0</v>
      </c>
      <c r="M4884" s="12">
        <v>0</v>
      </c>
    </row>
    <row r="4885" spans="1:13" x14ac:dyDescent="0.35">
      <c r="A4885" s="12" t="str">
        <f t="shared" si="76"/>
        <v>CONSUMO PER CAPITA (kg ó litros por individuo)Gaseosas2-5MIL</v>
      </c>
      <c r="B4885" s="12" t="s">
        <v>120</v>
      </c>
      <c r="C4885" s="12" t="s">
        <v>167</v>
      </c>
      <c r="D4885" s="12" t="s">
        <v>10</v>
      </c>
      <c r="E4885" s="12">
        <v>2.9215333732790068E-2</v>
      </c>
      <c r="F4885" s="12">
        <v>1.1272852080752465E-2</v>
      </c>
      <c r="G4885" s="12">
        <v>2.4384772783028245E-2</v>
      </c>
      <c r="H4885" s="12">
        <v>5.8046073231051626E-2</v>
      </c>
      <c r="I4885" s="12">
        <v>0</v>
      </c>
      <c r="J4885" s="12">
        <v>0</v>
      </c>
      <c r="K4885" s="12">
        <v>0</v>
      </c>
      <c r="L4885" s="12">
        <v>0</v>
      </c>
      <c r="M4885" s="12">
        <v>0</v>
      </c>
    </row>
    <row r="4886" spans="1:13" x14ac:dyDescent="0.35">
      <c r="A4886" s="12" t="str">
        <f t="shared" si="76"/>
        <v>CONSUMO PER CAPITA (kg ó litros por individuo)Gaseosas5-10MIL</v>
      </c>
      <c r="B4886" s="12" t="s">
        <v>120</v>
      </c>
      <c r="C4886" s="12" t="s">
        <v>167</v>
      </c>
      <c r="D4886" s="12" t="s">
        <v>11</v>
      </c>
      <c r="E4886" s="12">
        <v>7.1205635811572035E-2</v>
      </c>
      <c r="F4886" s="12">
        <v>1.5036894298971256E-2</v>
      </c>
      <c r="G4886" s="12">
        <v>2.4401079569396814E-2</v>
      </c>
      <c r="H4886" s="12">
        <v>0.13918496247277906</v>
      </c>
      <c r="I4886" s="12">
        <v>0</v>
      </c>
      <c r="J4886" s="12">
        <v>0</v>
      </c>
      <c r="K4886" s="12">
        <v>0</v>
      </c>
      <c r="L4886" s="12">
        <v>0</v>
      </c>
      <c r="M4886" s="12">
        <v>0</v>
      </c>
    </row>
    <row r="4887" spans="1:13" x14ac:dyDescent="0.35">
      <c r="A4887" s="12" t="str">
        <f t="shared" si="76"/>
        <v>CONSUMO PER CAPITA (kg ó litros por individuo)Gaseosas10-30MIL</v>
      </c>
      <c r="B4887" s="12" t="s">
        <v>120</v>
      </c>
      <c r="C4887" s="12" t="s">
        <v>167</v>
      </c>
      <c r="D4887" s="12" t="s">
        <v>12</v>
      </c>
      <c r="E4887" s="12">
        <v>8.0235393828849741E-2</v>
      </c>
      <c r="F4887" s="12">
        <v>6.2003147237918353E-2</v>
      </c>
      <c r="G4887" s="12">
        <v>4.8152972928653379E-2</v>
      </c>
      <c r="H4887" s="12">
        <v>0.33358876007670951</v>
      </c>
      <c r="I4887" s="12">
        <v>0</v>
      </c>
      <c r="J4887" s="12">
        <v>0</v>
      </c>
      <c r="K4887" s="12">
        <v>0</v>
      </c>
      <c r="L4887" s="12">
        <v>0</v>
      </c>
      <c r="M4887" s="12">
        <v>0</v>
      </c>
    </row>
    <row r="4888" spans="1:13" x14ac:dyDescent="0.35">
      <c r="A4888" s="12" t="str">
        <f t="shared" si="76"/>
        <v>CONSUMO PER CAPITA (kg ó litros por individuo)Gaseosas30-100MIL</v>
      </c>
      <c r="B4888" s="12" t="s">
        <v>120</v>
      </c>
      <c r="C4888" s="12" t="s">
        <v>167</v>
      </c>
      <c r="D4888" s="12" t="s">
        <v>13</v>
      </c>
      <c r="E4888" s="12">
        <v>5.3340598074966446E-2</v>
      </c>
      <c r="F4888" s="12">
        <v>2.358248021156811E-2</v>
      </c>
      <c r="G4888" s="12">
        <v>1.4741362880108654E-2</v>
      </c>
      <c r="H4888" s="12">
        <v>0.14744609458055868</v>
      </c>
      <c r="I4888" s="12">
        <v>0</v>
      </c>
      <c r="J4888" s="12">
        <v>0</v>
      </c>
      <c r="K4888" s="12">
        <v>0</v>
      </c>
      <c r="L4888" s="12">
        <v>0</v>
      </c>
      <c r="M4888" s="12">
        <v>0</v>
      </c>
    </row>
    <row r="4889" spans="1:13" x14ac:dyDescent="0.35">
      <c r="A4889" s="12" t="str">
        <f t="shared" si="76"/>
        <v>CONSUMO PER CAPITA (kg ó litros por individuo)Gaseosas100-200MIL</v>
      </c>
      <c r="B4889" s="12" t="s">
        <v>120</v>
      </c>
      <c r="C4889" s="12" t="s">
        <v>167</v>
      </c>
      <c r="D4889" s="12" t="s">
        <v>14</v>
      </c>
      <c r="E4889" s="12">
        <v>3.7315737843846473E-2</v>
      </c>
      <c r="F4889" s="12">
        <v>6.1089610068857545E-3</v>
      </c>
      <c r="G4889" s="12">
        <v>1.7685535598685753E-2</v>
      </c>
      <c r="H4889" s="12">
        <v>8.8071530810841847E-2</v>
      </c>
      <c r="I4889" s="12">
        <v>0</v>
      </c>
      <c r="J4889" s="12">
        <v>0</v>
      </c>
      <c r="K4889" s="12">
        <v>0</v>
      </c>
      <c r="L4889" s="12">
        <v>0</v>
      </c>
      <c r="M4889" s="12">
        <v>0</v>
      </c>
    </row>
    <row r="4890" spans="1:13" x14ac:dyDescent="0.35">
      <c r="A4890" s="12" t="str">
        <f t="shared" si="76"/>
        <v>CONSUMO PER CAPITA (kg ó litros por individuo)Gaseosas200-500MIL</v>
      </c>
      <c r="B4890" s="12" t="s">
        <v>120</v>
      </c>
      <c r="C4890" s="12" t="s">
        <v>167</v>
      </c>
      <c r="D4890" s="12" t="s">
        <v>15</v>
      </c>
      <c r="E4890" s="12">
        <v>4.7852364627046798E-2</v>
      </c>
      <c r="F4890" s="12">
        <v>5.4098026947142245E-3</v>
      </c>
      <c r="G4890" s="12">
        <v>3.4078759656996582E-2</v>
      </c>
      <c r="H4890" s="12">
        <v>0.16920628617414801</v>
      </c>
      <c r="I4890" s="12">
        <v>0</v>
      </c>
      <c r="J4890" s="12">
        <v>0</v>
      </c>
      <c r="K4890" s="12">
        <v>0</v>
      </c>
      <c r="L4890" s="12">
        <v>0</v>
      </c>
      <c r="M4890" s="12">
        <v>0</v>
      </c>
    </row>
    <row r="4891" spans="1:13" x14ac:dyDescent="0.35">
      <c r="A4891" s="12" t="str">
        <f t="shared" si="76"/>
        <v>CONSUMO PER CAPITA (kg ó litros por individuo)Gaseosas&gt;500MIL</v>
      </c>
      <c r="B4891" s="12" t="s">
        <v>120</v>
      </c>
      <c r="C4891" s="12" t="s">
        <v>167</v>
      </c>
      <c r="D4891" s="12" t="s">
        <v>16</v>
      </c>
      <c r="E4891" s="12">
        <v>9.6365973443325356E-2</v>
      </c>
      <c r="F4891" s="12">
        <v>6.2419023277864021E-2</v>
      </c>
      <c r="G4891" s="12">
        <v>0.30004427078198409</v>
      </c>
      <c r="H4891" s="12">
        <v>0.92412658874643105</v>
      </c>
      <c r="I4891" s="12">
        <v>0</v>
      </c>
      <c r="J4891" s="12">
        <v>0</v>
      </c>
      <c r="K4891" s="12">
        <v>0</v>
      </c>
      <c r="L4891" s="12">
        <v>0</v>
      </c>
      <c r="M4891" s="12">
        <v>0</v>
      </c>
    </row>
    <row r="4892" spans="1:13" x14ac:dyDescent="0.35">
      <c r="A4892" s="12" t="str">
        <f t="shared" si="76"/>
        <v>CONSUMO PER CAPITA (kg ó litros por individuo)GaseosasDE 15 A 19 AÑOS</v>
      </c>
      <c r="B4892" s="12" t="s">
        <v>120</v>
      </c>
      <c r="C4892" s="12" t="s">
        <v>167</v>
      </c>
      <c r="D4892" s="12" t="s">
        <v>39</v>
      </c>
      <c r="E4892" s="12" t="s">
        <v>212</v>
      </c>
      <c r="F4892" s="12" t="s">
        <v>212</v>
      </c>
      <c r="G4892" s="12">
        <v>8.8689168773610425E-3</v>
      </c>
      <c r="H4892" s="12">
        <v>1.7498583316361237E-2</v>
      </c>
      <c r="I4892" s="12">
        <v>0</v>
      </c>
      <c r="J4892" s="12">
        <v>0</v>
      </c>
      <c r="K4892" s="12">
        <v>0</v>
      </c>
      <c r="L4892" s="12">
        <v>0</v>
      </c>
      <c r="M4892" s="12">
        <v>0</v>
      </c>
    </row>
    <row r="4893" spans="1:13" x14ac:dyDescent="0.35">
      <c r="A4893" s="12" t="str">
        <f t="shared" si="76"/>
        <v>CONSUMO PER CAPITA (kg ó litros por individuo)GaseosasDE 20 A 24 AÑOS</v>
      </c>
      <c r="B4893" s="12" t="s">
        <v>120</v>
      </c>
      <c r="C4893" s="12" t="s">
        <v>167</v>
      </c>
      <c r="D4893" s="12" t="s">
        <v>40</v>
      </c>
      <c r="E4893" s="12">
        <v>5.3808220975557651E-3</v>
      </c>
      <c r="F4893" s="12">
        <v>7.4747705452532171E-3</v>
      </c>
      <c r="G4893" s="12">
        <v>5.2072015906780133E-3</v>
      </c>
      <c r="H4893" s="12">
        <v>4.4394887879477873E-2</v>
      </c>
      <c r="I4893" s="12">
        <v>0</v>
      </c>
      <c r="J4893" s="12">
        <v>0</v>
      </c>
      <c r="K4893" s="12">
        <v>0</v>
      </c>
      <c r="L4893" s="12">
        <v>0</v>
      </c>
      <c r="M4893" s="12">
        <v>0</v>
      </c>
    </row>
    <row r="4894" spans="1:13" x14ac:dyDescent="0.35">
      <c r="A4894" s="12" t="str">
        <f t="shared" si="76"/>
        <v>CONSUMO PER CAPITA (kg ó litros por individuo)GaseosasDE 25 A 34 AÑOS</v>
      </c>
      <c r="B4894" s="12" t="s">
        <v>120</v>
      </c>
      <c r="C4894" s="12" t="s">
        <v>167</v>
      </c>
      <c r="D4894" s="12" t="s">
        <v>41</v>
      </c>
      <c r="E4894" s="12">
        <v>7.5941085099186173E-3</v>
      </c>
      <c r="F4894" s="12">
        <v>1.3677910474249181E-2</v>
      </c>
      <c r="G4894" s="12">
        <v>6.5869874255254967E-3</v>
      </c>
      <c r="H4894" s="12">
        <v>3.8296925005198046E-2</v>
      </c>
      <c r="I4894" s="12">
        <v>0</v>
      </c>
      <c r="J4894" s="12">
        <v>0</v>
      </c>
      <c r="K4894" s="12">
        <v>0</v>
      </c>
      <c r="L4894" s="12">
        <v>0</v>
      </c>
      <c r="M4894" s="12">
        <v>0</v>
      </c>
    </row>
    <row r="4895" spans="1:13" x14ac:dyDescent="0.35">
      <c r="A4895" s="12" t="str">
        <f t="shared" si="76"/>
        <v>CONSUMO PER CAPITA (kg ó litros por individuo)GaseosasDE 35 A 49 AÑOS</v>
      </c>
      <c r="B4895" s="12" t="s">
        <v>120</v>
      </c>
      <c r="C4895" s="12" t="s">
        <v>167</v>
      </c>
      <c r="D4895" s="12" t="s">
        <v>42</v>
      </c>
      <c r="E4895" s="12">
        <v>3.388450323574918E-2</v>
      </c>
      <c r="F4895" s="12">
        <v>3.4100728459288015E-3</v>
      </c>
      <c r="G4895" s="12">
        <v>1.1326791122566298E-2</v>
      </c>
      <c r="H4895" s="12">
        <v>8.4382922411078753E-2</v>
      </c>
      <c r="I4895" s="12">
        <v>0</v>
      </c>
      <c r="J4895" s="12">
        <v>0</v>
      </c>
      <c r="K4895" s="12">
        <v>0</v>
      </c>
      <c r="L4895" s="12">
        <v>0</v>
      </c>
      <c r="M4895" s="12">
        <v>0</v>
      </c>
    </row>
    <row r="4896" spans="1:13" x14ac:dyDescent="0.35">
      <c r="A4896" s="12" t="str">
        <f t="shared" si="76"/>
        <v>CONSUMO PER CAPITA (kg ó litros por individuo)GaseosasDE 50 A 59 AÑOS</v>
      </c>
      <c r="B4896" s="12" t="s">
        <v>120</v>
      </c>
      <c r="C4896" s="12" t="s">
        <v>167</v>
      </c>
      <c r="D4896" s="12" t="s">
        <v>43</v>
      </c>
      <c r="E4896" s="12">
        <v>0.11952927713299991</v>
      </c>
      <c r="F4896" s="12">
        <v>3.2473356161388502E-2</v>
      </c>
      <c r="G4896" s="12">
        <v>3.092022114380449E-2</v>
      </c>
      <c r="H4896" s="12">
        <v>0.25657067847210258</v>
      </c>
      <c r="I4896" s="12">
        <v>0</v>
      </c>
      <c r="J4896" s="12">
        <v>0</v>
      </c>
      <c r="K4896" s="12">
        <v>0</v>
      </c>
      <c r="L4896" s="12">
        <v>0</v>
      </c>
      <c r="M4896" s="12">
        <v>0</v>
      </c>
    </row>
    <row r="4897" spans="1:13" x14ac:dyDescent="0.35">
      <c r="A4897" s="12" t="str">
        <f t="shared" si="76"/>
        <v>CONSUMO PER CAPITA (kg ó litros por individuo)GaseosasDE 60 A 75 AÑOS</v>
      </c>
      <c r="B4897" s="12" t="s">
        <v>120</v>
      </c>
      <c r="C4897" s="12" t="s">
        <v>167</v>
      </c>
      <c r="D4897" s="12" t="s">
        <v>44</v>
      </c>
      <c r="E4897" s="12">
        <v>0.11530582700019931</v>
      </c>
      <c r="F4897" s="12">
        <v>9.2534408943522647E-2</v>
      </c>
      <c r="G4897" s="12">
        <v>0.27868101111380361</v>
      </c>
      <c r="H4897" s="12">
        <v>0.94291416352737767</v>
      </c>
      <c r="I4897" s="12">
        <v>0</v>
      </c>
      <c r="J4897" s="12">
        <v>0</v>
      </c>
      <c r="K4897" s="12">
        <v>0</v>
      </c>
      <c r="L4897" s="12">
        <v>0</v>
      </c>
      <c r="M4897" s="12">
        <v>0</v>
      </c>
    </row>
    <row r="4898" spans="1:13" x14ac:dyDescent="0.35">
      <c r="A4898" s="12" t="str">
        <f t="shared" si="76"/>
        <v>CONSUMO PER CAPITA (kg ó litros por individuo)GaseosasALTA Y MEDIA ALTA</v>
      </c>
      <c r="B4898" s="12" t="s">
        <v>120</v>
      </c>
      <c r="C4898" s="12" t="s">
        <v>167</v>
      </c>
      <c r="D4898" s="12" t="s">
        <v>17</v>
      </c>
      <c r="E4898" s="12">
        <v>8.8383609603560218E-2</v>
      </c>
      <c r="F4898" s="12">
        <v>3.6357969085632338E-2</v>
      </c>
      <c r="G4898" s="12">
        <v>0.23939528647096919</v>
      </c>
      <c r="H4898" s="12">
        <v>0.43484204665237941</v>
      </c>
      <c r="I4898" s="12">
        <v>0</v>
      </c>
      <c r="J4898" s="12">
        <v>0</v>
      </c>
      <c r="K4898" s="12">
        <v>0</v>
      </c>
      <c r="L4898" s="12">
        <v>0</v>
      </c>
      <c r="M4898" s="12">
        <v>0</v>
      </c>
    </row>
    <row r="4899" spans="1:13" x14ac:dyDescent="0.35">
      <c r="A4899" s="12" t="str">
        <f t="shared" si="76"/>
        <v>CONSUMO PER CAPITA (kg ó litros por individuo)GaseosasMEDIA</v>
      </c>
      <c r="B4899" s="12" t="s">
        <v>120</v>
      </c>
      <c r="C4899" s="12" t="s">
        <v>167</v>
      </c>
      <c r="D4899" s="12" t="s">
        <v>18</v>
      </c>
      <c r="E4899" s="12">
        <v>6.2575234670403254E-2</v>
      </c>
      <c r="F4899" s="12">
        <v>2.4252115422718469E-2</v>
      </c>
      <c r="G4899" s="12">
        <v>3.4480689772125005E-2</v>
      </c>
      <c r="H4899" s="12">
        <v>0.22421380504764349</v>
      </c>
      <c r="I4899" s="12">
        <v>0</v>
      </c>
      <c r="J4899" s="12">
        <v>0</v>
      </c>
      <c r="K4899" s="12">
        <v>0</v>
      </c>
      <c r="L4899" s="12">
        <v>0</v>
      </c>
      <c r="M4899" s="12">
        <v>0</v>
      </c>
    </row>
    <row r="4900" spans="1:13" x14ac:dyDescent="0.35">
      <c r="A4900" s="12" t="str">
        <f t="shared" si="76"/>
        <v>CONSUMO PER CAPITA (kg ó litros por individuo)GaseosasMEDIA BAJA</v>
      </c>
      <c r="B4900" s="12" t="s">
        <v>120</v>
      </c>
      <c r="C4900" s="12" t="s">
        <v>167</v>
      </c>
      <c r="D4900" s="12" t="s">
        <v>19</v>
      </c>
      <c r="E4900" s="12">
        <v>5.8495694532608979E-2</v>
      </c>
      <c r="F4900" s="12">
        <v>4.5977460722333142E-2</v>
      </c>
      <c r="G4900" s="12">
        <v>2.8920270412256865E-2</v>
      </c>
      <c r="H4900" s="12">
        <v>0.38998364382398504</v>
      </c>
      <c r="I4900" s="12">
        <v>0</v>
      </c>
      <c r="J4900" s="12">
        <v>0</v>
      </c>
      <c r="K4900" s="12">
        <v>0</v>
      </c>
      <c r="L4900" s="12">
        <v>0</v>
      </c>
      <c r="M4900" s="12">
        <v>0</v>
      </c>
    </row>
    <row r="4901" spans="1:13" x14ac:dyDescent="0.35">
      <c r="A4901" s="12" t="str">
        <f t="shared" si="76"/>
        <v>CONSUMO PER CAPITA (kg ó litros por individuo)GaseosasBAJA</v>
      </c>
      <c r="B4901" s="12" t="s">
        <v>120</v>
      </c>
      <c r="C4901" s="12" t="s">
        <v>167</v>
      </c>
      <c r="D4901" s="12" t="s">
        <v>20</v>
      </c>
      <c r="E4901" s="12">
        <v>2.79822706672254E-2</v>
      </c>
      <c r="F4901" s="12">
        <v>1.3160828152580864E-2</v>
      </c>
      <c r="G4901" s="12">
        <v>1.9924338975172165E-2</v>
      </c>
      <c r="H4901" s="12">
        <v>0.16591165306976494</v>
      </c>
      <c r="I4901" s="12">
        <v>0</v>
      </c>
      <c r="J4901" s="12">
        <v>0</v>
      </c>
      <c r="K4901" s="12">
        <v>0</v>
      </c>
      <c r="L4901" s="12">
        <v>0</v>
      </c>
      <c r="M4901" s="12">
        <v>0</v>
      </c>
    </row>
    <row r="4902" spans="1:13" x14ac:dyDescent="0.35">
      <c r="A4902" s="12" t="str">
        <f t="shared" si="76"/>
        <v>CONSUMO PER CAPITA (kg ó litros por individuo)GaseosasHOMBRE</v>
      </c>
      <c r="B4902" s="12" t="s">
        <v>120</v>
      </c>
      <c r="C4902" s="12" t="s">
        <v>167</v>
      </c>
      <c r="D4902" s="12" t="s">
        <v>21</v>
      </c>
      <c r="E4902" s="12">
        <v>7.3164691269010818E-2</v>
      </c>
      <c r="F4902" s="12">
        <v>4.003766507128536E-2</v>
      </c>
      <c r="G4902" s="12">
        <v>0.11880990221319053</v>
      </c>
      <c r="H4902" s="12">
        <v>0.4094725638106918</v>
      </c>
      <c r="I4902" s="12">
        <v>0</v>
      </c>
      <c r="J4902" s="12">
        <v>0</v>
      </c>
      <c r="K4902" s="12">
        <v>0</v>
      </c>
      <c r="L4902" s="12">
        <v>0</v>
      </c>
      <c r="M4902" s="12">
        <v>0</v>
      </c>
    </row>
    <row r="4903" spans="1:13" x14ac:dyDescent="0.35">
      <c r="A4903" s="12" t="str">
        <f t="shared" si="76"/>
        <v>CONSUMO PER CAPITA (kg ó litros por individuo)GaseosasMUJER</v>
      </c>
      <c r="B4903" s="12" t="s">
        <v>120</v>
      </c>
      <c r="C4903" s="12" t="s">
        <v>167</v>
      </c>
      <c r="D4903" s="12" t="s">
        <v>22</v>
      </c>
      <c r="E4903" s="12">
        <v>4.7815194151503683E-2</v>
      </c>
      <c r="F4903" s="12">
        <v>2.1039664470080884E-2</v>
      </c>
      <c r="G4903" s="12">
        <v>3.0236833795321945E-2</v>
      </c>
      <c r="H4903" s="12">
        <v>0.19520226109949473</v>
      </c>
      <c r="I4903" s="12">
        <v>0</v>
      </c>
      <c r="J4903" s="12">
        <v>0</v>
      </c>
      <c r="K4903" s="12">
        <v>0</v>
      </c>
      <c r="L4903" s="12">
        <v>0</v>
      </c>
      <c r="M4903" s="12">
        <v>0</v>
      </c>
    </row>
    <row r="4904" spans="1:13" x14ac:dyDescent="0.35">
      <c r="A4904" s="12" t="str">
        <f t="shared" si="76"/>
        <v>CONSUMO PER CAPITA (kg ó litros por individuo)Bebidas Zumo+LecheT.ESPAÑA</v>
      </c>
      <c r="B4904" s="12" t="s">
        <v>120</v>
      </c>
      <c r="C4904" s="12" t="s">
        <v>168</v>
      </c>
      <c r="D4904" s="12" t="s">
        <v>36</v>
      </c>
      <c r="E4904" s="12">
        <v>0.13798164964230988</v>
      </c>
      <c r="F4904" s="12">
        <v>0.12053914697746278</v>
      </c>
      <c r="G4904" s="12">
        <v>8.2856788659544781E-2</v>
      </c>
      <c r="H4904" s="12">
        <v>9.9866121925187443E-2</v>
      </c>
      <c r="I4904" s="12">
        <v>0</v>
      </c>
      <c r="J4904" s="12">
        <v>0</v>
      </c>
      <c r="K4904" s="12">
        <v>0</v>
      </c>
      <c r="L4904" s="12">
        <v>0</v>
      </c>
      <c r="M4904" s="12">
        <v>0</v>
      </c>
    </row>
    <row r="4905" spans="1:13" x14ac:dyDescent="0.35">
      <c r="A4905" s="12" t="str">
        <f t="shared" si="76"/>
        <v>CONSUMO PER CAPITA (kg ó litros por individuo)Bebidas Zumo+LecheBCN AM</v>
      </c>
      <c r="B4905" s="12" t="s">
        <v>120</v>
      </c>
      <c r="C4905" s="12" t="s">
        <v>168</v>
      </c>
      <c r="D4905" s="12" t="s">
        <v>1</v>
      </c>
      <c r="E4905" s="12">
        <v>5.2900313336516562E-2</v>
      </c>
      <c r="F4905" s="12">
        <v>3.7255324234033563E-2</v>
      </c>
      <c r="G4905" s="12">
        <v>3.1579815534411831E-2</v>
      </c>
      <c r="H4905" s="12">
        <v>2.3769957854252004E-2</v>
      </c>
      <c r="I4905" s="12">
        <v>0</v>
      </c>
      <c r="J4905" s="12">
        <v>0</v>
      </c>
      <c r="K4905" s="12">
        <v>0</v>
      </c>
      <c r="L4905" s="12">
        <v>0</v>
      </c>
      <c r="M4905" s="12">
        <v>0</v>
      </c>
    </row>
    <row r="4906" spans="1:13" x14ac:dyDescent="0.35">
      <c r="A4906" s="12" t="str">
        <f t="shared" si="76"/>
        <v>CONSUMO PER CAPITA (kg ó litros por individuo)Bebidas Zumo+LecheREST.CAT ARAGON</v>
      </c>
      <c r="B4906" s="12" t="s">
        <v>120</v>
      </c>
      <c r="C4906" s="12" t="s">
        <v>168</v>
      </c>
      <c r="D4906" s="12" t="s">
        <v>2</v>
      </c>
      <c r="E4906" s="12">
        <v>4.6360020358040703E-2</v>
      </c>
      <c r="F4906" s="12">
        <v>4.5425018040963723E-2</v>
      </c>
      <c r="G4906" s="12">
        <v>5.2862942076336808E-2</v>
      </c>
      <c r="H4906" s="12">
        <v>3.3951701804132282E-2</v>
      </c>
      <c r="I4906" s="12">
        <v>0</v>
      </c>
      <c r="J4906" s="12">
        <v>0</v>
      </c>
      <c r="K4906" s="12">
        <v>0</v>
      </c>
      <c r="L4906" s="12">
        <v>0</v>
      </c>
      <c r="M4906" s="12">
        <v>0</v>
      </c>
    </row>
    <row r="4907" spans="1:13" x14ac:dyDescent="0.35">
      <c r="A4907" s="12" t="str">
        <f t="shared" si="76"/>
        <v>CONSUMO PER CAPITA (kg ó litros por individuo)Bebidas Zumo+LecheLEVANTE</v>
      </c>
      <c r="B4907" s="12" t="s">
        <v>120</v>
      </c>
      <c r="C4907" s="12" t="s">
        <v>168</v>
      </c>
      <c r="D4907" s="12" t="s">
        <v>3</v>
      </c>
      <c r="E4907" s="12">
        <v>0.14596405427956216</v>
      </c>
      <c r="F4907" s="12">
        <v>6.718750139151336E-2</v>
      </c>
      <c r="G4907" s="12">
        <v>7.7924637886055775E-2</v>
      </c>
      <c r="H4907" s="12">
        <v>9.4820611706179114E-2</v>
      </c>
      <c r="I4907" s="12">
        <v>0</v>
      </c>
      <c r="J4907" s="12">
        <v>0</v>
      </c>
      <c r="K4907" s="12">
        <v>0</v>
      </c>
      <c r="L4907" s="12">
        <v>0</v>
      </c>
      <c r="M4907" s="12">
        <v>0</v>
      </c>
    </row>
    <row r="4908" spans="1:13" x14ac:dyDescent="0.35">
      <c r="A4908" s="12" t="str">
        <f t="shared" si="76"/>
        <v>CONSUMO PER CAPITA (kg ó litros por individuo)Bebidas Zumo+LecheANDALUCIA</v>
      </c>
      <c r="B4908" s="12" t="s">
        <v>120</v>
      </c>
      <c r="C4908" s="12" t="s">
        <v>168</v>
      </c>
      <c r="D4908" s="12" t="s">
        <v>4</v>
      </c>
      <c r="E4908" s="12">
        <v>0.22788829569241301</v>
      </c>
      <c r="F4908" s="12">
        <v>0.14520142628604651</v>
      </c>
      <c r="G4908" s="12">
        <v>0.10307858999266807</v>
      </c>
      <c r="H4908" s="12">
        <v>0.2348764440850972</v>
      </c>
      <c r="I4908" s="12">
        <v>0</v>
      </c>
      <c r="J4908" s="12">
        <v>0</v>
      </c>
      <c r="K4908" s="12">
        <v>0</v>
      </c>
      <c r="L4908" s="12">
        <v>0</v>
      </c>
      <c r="M4908" s="12">
        <v>0</v>
      </c>
    </row>
    <row r="4909" spans="1:13" x14ac:dyDescent="0.35">
      <c r="A4909" s="12" t="str">
        <f t="shared" si="76"/>
        <v>CONSUMO PER CAPITA (kg ó litros por individuo)Bebidas Zumo+LecheMDD AM</v>
      </c>
      <c r="B4909" s="12" t="s">
        <v>120</v>
      </c>
      <c r="C4909" s="12" t="s">
        <v>168</v>
      </c>
      <c r="D4909" s="12" t="s">
        <v>5</v>
      </c>
      <c r="E4909" s="12">
        <v>0.11088793685843745</v>
      </c>
      <c r="F4909" s="12">
        <v>0.10859369744711768</v>
      </c>
      <c r="G4909" s="12">
        <v>7.1697959480069823E-2</v>
      </c>
      <c r="H4909" s="12">
        <v>3.7485118676316605E-2</v>
      </c>
      <c r="I4909" s="12">
        <v>0</v>
      </c>
      <c r="J4909" s="12">
        <v>0</v>
      </c>
      <c r="K4909" s="12">
        <v>0</v>
      </c>
      <c r="L4909" s="12">
        <v>0</v>
      </c>
      <c r="M4909" s="12">
        <v>0</v>
      </c>
    </row>
    <row r="4910" spans="1:13" x14ac:dyDescent="0.35">
      <c r="A4910" s="12" t="str">
        <f t="shared" si="76"/>
        <v>CONSUMO PER CAPITA (kg ó litros por individuo)Bebidas Zumo+LecheRTO CENTRO</v>
      </c>
      <c r="B4910" s="12" t="s">
        <v>120</v>
      </c>
      <c r="C4910" s="12" t="s">
        <v>168</v>
      </c>
      <c r="D4910" s="12" t="s">
        <v>6</v>
      </c>
      <c r="E4910" s="12">
        <v>0.18587489316704339</v>
      </c>
      <c r="F4910" s="12">
        <v>0.24012450065748983</v>
      </c>
      <c r="G4910" s="12">
        <v>0.10854318091472825</v>
      </c>
      <c r="H4910" s="12">
        <v>0.10301166908195379</v>
      </c>
      <c r="I4910" s="12">
        <v>0</v>
      </c>
      <c r="J4910" s="12">
        <v>0</v>
      </c>
      <c r="K4910" s="12">
        <v>0</v>
      </c>
      <c r="L4910" s="12">
        <v>0</v>
      </c>
      <c r="M4910" s="12">
        <v>0</v>
      </c>
    </row>
    <row r="4911" spans="1:13" x14ac:dyDescent="0.35">
      <c r="A4911" s="12" t="str">
        <f t="shared" si="76"/>
        <v>CONSUMO PER CAPITA (kg ó litros por individuo)Bebidas Zumo+LecheNORTE-CENTRO</v>
      </c>
      <c r="B4911" s="12" t="s">
        <v>120</v>
      </c>
      <c r="C4911" s="12" t="s">
        <v>168</v>
      </c>
      <c r="D4911" s="12" t="s">
        <v>7</v>
      </c>
      <c r="E4911" s="12">
        <v>0.10949744661516039</v>
      </c>
      <c r="F4911" s="12">
        <v>0.24419891099677279</v>
      </c>
      <c r="G4911" s="12">
        <v>0.14253092556739264</v>
      </c>
      <c r="H4911" s="12">
        <v>7.399517811827494E-2</v>
      </c>
      <c r="I4911" s="12">
        <v>0</v>
      </c>
      <c r="J4911" s="12">
        <v>0</v>
      </c>
      <c r="K4911" s="12">
        <v>0</v>
      </c>
      <c r="L4911" s="12">
        <v>0</v>
      </c>
      <c r="M4911" s="12">
        <v>0</v>
      </c>
    </row>
    <row r="4912" spans="1:13" x14ac:dyDescent="0.35">
      <c r="A4912" s="12" t="str">
        <f t="shared" si="76"/>
        <v>CONSUMO PER CAPITA (kg ó litros por individuo)Bebidas Zumo+LecheNOROESTE</v>
      </c>
      <c r="B4912" s="12" t="s">
        <v>120</v>
      </c>
      <c r="C4912" s="12" t="s">
        <v>168</v>
      </c>
      <c r="D4912" s="12" t="s">
        <v>8</v>
      </c>
      <c r="E4912" s="12">
        <v>0.15707210214022255</v>
      </c>
      <c r="F4912" s="12">
        <v>0.11445170724078221</v>
      </c>
      <c r="G4912" s="12">
        <v>7.0378882851755503E-2</v>
      </c>
      <c r="H4912" s="12">
        <v>9.5028877450541657E-2</v>
      </c>
      <c r="I4912" s="12">
        <v>0</v>
      </c>
      <c r="J4912" s="12">
        <v>0</v>
      </c>
      <c r="K4912" s="12">
        <v>0</v>
      </c>
      <c r="L4912" s="12">
        <v>0</v>
      </c>
      <c r="M4912" s="12">
        <v>0</v>
      </c>
    </row>
    <row r="4913" spans="1:13" x14ac:dyDescent="0.35">
      <c r="A4913" s="12" t="str">
        <f t="shared" si="76"/>
        <v>CONSUMO PER CAPITA (kg ó litros por individuo)Bebidas Zumo+Leche&lt;2MIL</v>
      </c>
      <c r="B4913" s="12" t="s">
        <v>120</v>
      </c>
      <c r="C4913" s="12" t="s">
        <v>168</v>
      </c>
      <c r="D4913" s="12" t="s">
        <v>9</v>
      </c>
      <c r="E4913" s="12">
        <v>0.16150670442360204</v>
      </c>
      <c r="F4913" s="12">
        <v>0.42189649721145545</v>
      </c>
      <c r="G4913" s="12">
        <v>3.6263776343748187E-2</v>
      </c>
      <c r="H4913" s="12">
        <v>4.0996964378865838E-2</v>
      </c>
      <c r="I4913" s="12">
        <v>0</v>
      </c>
      <c r="J4913" s="12">
        <v>0</v>
      </c>
      <c r="K4913" s="12">
        <v>0</v>
      </c>
      <c r="L4913" s="12">
        <v>0</v>
      </c>
      <c r="M4913" s="12">
        <v>0</v>
      </c>
    </row>
    <row r="4914" spans="1:13" x14ac:dyDescent="0.35">
      <c r="A4914" s="12" t="str">
        <f t="shared" si="76"/>
        <v>CONSUMO PER CAPITA (kg ó litros por individuo)Bebidas Zumo+Leche2-5MIL</v>
      </c>
      <c r="B4914" s="12" t="s">
        <v>120</v>
      </c>
      <c r="C4914" s="12" t="s">
        <v>168</v>
      </c>
      <c r="D4914" s="12" t="s">
        <v>10</v>
      </c>
      <c r="E4914" s="12">
        <v>0.11996971203482212</v>
      </c>
      <c r="F4914" s="12">
        <v>9.6587530658896942E-2</v>
      </c>
      <c r="G4914" s="12">
        <v>5.3642558003423914E-2</v>
      </c>
      <c r="H4914" s="12">
        <v>0.11897541605472814</v>
      </c>
      <c r="I4914" s="12">
        <v>0</v>
      </c>
      <c r="J4914" s="12">
        <v>0</v>
      </c>
      <c r="K4914" s="12">
        <v>0</v>
      </c>
      <c r="L4914" s="12">
        <v>0</v>
      </c>
      <c r="M4914" s="12">
        <v>0</v>
      </c>
    </row>
    <row r="4915" spans="1:13" x14ac:dyDescent="0.35">
      <c r="A4915" s="12" t="str">
        <f t="shared" si="76"/>
        <v>CONSUMO PER CAPITA (kg ó litros por individuo)Bebidas Zumo+Leche5-10MIL</v>
      </c>
      <c r="B4915" s="12" t="s">
        <v>120</v>
      </c>
      <c r="C4915" s="12" t="s">
        <v>168</v>
      </c>
      <c r="D4915" s="12" t="s">
        <v>11</v>
      </c>
      <c r="E4915" s="12">
        <v>0.11102240450350372</v>
      </c>
      <c r="F4915" s="12">
        <v>5.9784659304245306E-2</v>
      </c>
      <c r="G4915" s="12">
        <v>5.6589848724520407E-2</v>
      </c>
      <c r="H4915" s="12">
        <v>0.33821584583551229</v>
      </c>
      <c r="I4915" s="12">
        <v>0</v>
      </c>
      <c r="J4915" s="12">
        <v>0</v>
      </c>
      <c r="K4915" s="12">
        <v>0</v>
      </c>
      <c r="L4915" s="12">
        <v>0</v>
      </c>
      <c r="M4915" s="12">
        <v>0</v>
      </c>
    </row>
    <row r="4916" spans="1:13" x14ac:dyDescent="0.35">
      <c r="A4916" s="12" t="str">
        <f t="shared" si="76"/>
        <v>CONSUMO PER CAPITA (kg ó litros por individuo)Bebidas Zumo+Leche10-30MIL</v>
      </c>
      <c r="B4916" s="12" t="s">
        <v>120</v>
      </c>
      <c r="C4916" s="12" t="s">
        <v>168</v>
      </c>
      <c r="D4916" s="12" t="s">
        <v>12</v>
      </c>
      <c r="E4916" s="12">
        <v>0.13475071620638365</v>
      </c>
      <c r="F4916" s="12">
        <v>6.6179473953168755E-2</v>
      </c>
      <c r="G4916" s="12">
        <v>4.8972164485006055E-2</v>
      </c>
      <c r="H4916" s="12">
        <v>5.4565997868521822E-2</v>
      </c>
      <c r="I4916" s="12">
        <v>0</v>
      </c>
      <c r="J4916" s="12">
        <v>0</v>
      </c>
      <c r="K4916" s="12">
        <v>0</v>
      </c>
      <c r="L4916" s="12">
        <v>0</v>
      </c>
      <c r="M4916" s="12">
        <v>0</v>
      </c>
    </row>
    <row r="4917" spans="1:13" x14ac:dyDescent="0.35">
      <c r="A4917" s="12" t="str">
        <f t="shared" si="76"/>
        <v>CONSUMO PER CAPITA (kg ó litros por individuo)Bebidas Zumo+Leche30-100MIL</v>
      </c>
      <c r="B4917" s="12" t="s">
        <v>120</v>
      </c>
      <c r="C4917" s="12" t="s">
        <v>168</v>
      </c>
      <c r="D4917" s="12" t="s">
        <v>13</v>
      </c>
      <c r="E4917" s="12">
        <v>0.17019416588370279</v>
      </c>
      <c r="F4917" s="12">
        <v>0.15342332107879908</v>
      </c>
      <c r="G4917" s="12">
        <v>0.12025736560403189</v>
      </c>
      <c r="H4917" s="12">
        <v>0.14053819783172902</v>
      </c>
      <c r="I4917" s="12">
        <v>0</v>
      </c>
      <c r="J4917" s="12">
        <v>0</v>
      </c>
      <c r="K4917" s="12">
        <v>0</v>
      </c>
      <c r="L4917" s="12">
        <v>0</v>
      </c>
      <c r="M4917" s="12">
        <v>0</v>
      </c>
    </row>
    <row r="4918" spans="1:13" x14ac:dyDescent="0.35">
      <c r="A4918" s="12" t="str">
        <f t="shared" si="76"/>
        <v>CONSUMO PER CAPITA (kg ó litros por individuo)Bebidas Zumo+Leche100-200MIL</v>
      </c>
      <c r="B4918" s="12" t="s">
        <v>120</v>
      </c>
      <c r="C4918" s="12" t="s">
        <v>168</v>
      </c>
      <c r="D4918" s="12" t="s">
        <v>14</v>
      </c>
      <c r="E4918" s="12">
        <v>7.8012815059289406E-2</v>
      </c>
      <c r="F4918" s="12">
        <v>0.10229026581785694</v>
      </c>
      <c r="G4918" s="12">
        <v>8.5304614706949833E-2</v>
      </c>
      <c r="H4918" s="12">
        <v>4.6326239797783608E-2</v>
      </c>
      <c r="I4918" s="12">
        <v>0</v>
      </c>
      <c r="J4918" s="12">
        <v>0</v>
      </c>
      <c r="K4918" s="12">
        <v>0</v>
      </c>
      <c r="L4918" s="12">
        <v>0</v>
      </c>
      <c r="M4918" s="12">
        <v>0</v>
      </c>
    </row>
    <row r="4919" spans="1:13" x14ac:dyDescent="0.35">
      <c r="A4919" s="12" t="str">
        <f t="shared" si="76"/>
        <v>CONSUMO PER CAPITA (kg ó litros por individuo)Bebidas Zumo+Leche200-500MIL</v>
      </c>
      <c r="B4919" s="12" t="s">
        <v>120</v>
      </c>
      <c r="C4919" s="12" t="s">
        <v>168</v>
      </c>
      <c r="D4919" s="12" t="s">
        <v>15</v>
      </c>
      <c r="E4919" s="12">
        <v>0.19415853554131832</v>
      </c>
      <c r="F4919" s="12">
        <v>0.12056425057152699</v>
      </c>
      <c r="G4919" s="12">
        <v>0.1313539338709209</v>
      </c>
      <c r="H4919" s="12">
        <v>9.8221067516915728E-2</v>
      </c>
      <c r="I4919" s="12">
        <v>0</v>
      </c>
      <c r="J4919" s="12">
        <v>0</v>
      </c>
      <c r="K4919" s="12">
        <v>0</v>
      </c>
      <c r="L4919" s="12">
        <v>0</v>
      </c>
      <c r="M4919" s="12">
        <v>0</v>
      </c>
    </row>
    <row r="4920" spans="1:13" x14ac:dyDescent="0.35">
      <c r="A4920" s="12" t="str">
        <f t="shared" si="76"/>
        <v>CONSUMO PER CAPITA (kg ó litros por individuo)Bebidas Zumo+Leche&gt;500MIL</v>
      </c>
      <c r="B4920" s="12" t="s">
        <v>120</v>
      </c>
      <c r="C4920" s="12" t="s">
        <v>168</v>
      </c>
      <c r="D4920" s="12" t="s">
        <v>16</v>
      </c>
      <c r="E4920" s="12">
        <v>0.10968953384128763</v>
      </c>
      <c r="F4920" s="12">
        <v>8.5378797661000649E-2</v>
      </c>
      <c r="G4920" s="12">
        <v>7.789841210017312E-2</v>
      </c>
      <c r="H4920" s="12">
        <v>3.2753667817238825E-2</v>
      </c>
      <c r="I4920" s="12">
        <v>0</v>
      </c>
      <c r="J4920" s="12">
        <v>0</v>
      </c>
      <c r="K4920" s="12">
        <v>0</v>
      </c>
      <c r="L4920" s="12">
        <v>0</v>
      </c>
      <c r="M4920" s="12">
        <v>0</v>
      </c>
    </row>
    <row r="4921" spans="1:13" x14ac:dyDescent="0.35">
      <c r="A4921" s="12" t="str">
        <f t="shared" si="76"/>
        <v>CONSUMO PER CAPITA (kg ó litros por individuo)Bebidas Zumo+LecheDE 15 A 19 AÑOS</v>
      </c>
      <c r="B4921" s="12" t="s">
        <v>120</v>
      </c>
      <c r="C4921" s="12" t="s">
        <v>168</v>
      </c>
      <c r="D4921" s="12" t="s">
        <v>39</v>
      </c>
      <c r="E4921" s="12">
        <v>0.15784881930432673</v>
      </c>
      <c r="F4921" s="12">
        <v>0.37937023164568684</v>
      </c>
      <c r="G4921" s="12">
        <v>4.8330178677274807E-2</v>
      </c>
      <c r="H4921" s="12">
        <v>6.3021449322821277E-2</v>
      </c>
      <c r="I4921" s="12">
        <v>0</v>
      </c>
      <c r="J4921" s="12">
        <v>0</v>
      </c>
      <c r="K4921" s="12">
        <v>0</v>
      </c>
      <c r="L4921" s="12">
        <v>0</v>
      </c>
      <c r="M4921" s="12">
        <v>0</v>
      </c>
    </row>
    <row r="4922" spans="1:13" x14ac:dyDescent="0.35">
      <c r="A4922" s="12" t="str">
        <f t="shared" si="76"/>
        <v>CONSUMO PER CAPITA (kg ó litros por individuo)Bebidas Zumo+LecheDE 20 A 24 AÑOS</v>
      </c>
      <c r="B4922" s="12" t="s">
        <v>120</v>
      </c>
      <c r="C4922" s="12" t="s">
        <v>168</v>
      </c>
      <c r="D4922" s="12" t="s">
        <v>40</v>
      </c>
      <c r="E4922" s="12">
        <v>0.11431060904460781</v>
      </c>
      <c r="F4922" s="12">
        <v>0.13242903873583214</v>
      </c>
      <c r="G4922" s="12">
        <v>0.10834270774892366</v>
      </c>
      <c r="H4922" s="12">
        <v>0.14532922539141926</v>
      </c>
      <c r="I4922" s="12">
        <v>0</v>
      </c>
      <c r="J4922" s="12">
        <v>0</v>
      </c>
      <c r="K4922" s="12">
        <v>0</v>
      </c>
      <c r="L4922" s="12">
        <v>0</v>
      </c>
      <c r="M4922" s="12">
        <v>0</v>
      </c>
    </row>
    <row r="4923" spans="1:13" x14ac:dyDescent="0.35">
      <c r="A4923" s="12" t="str">
        <f t="shared" si="76"/>
        <v>CONSUMO PER CAPITA (kg ó litros por individuo)Bebidas Zumo+LecheDE 25 A 34 AÑOS</v>
      </c>
      <c r="B4923" s="12" t="s">
        <v>120</v>
      </c>
      <c r="C4923" s="12" t="s">
        <v>168</v>
      </c>
      <c r="D4923" s="12" t="s">
        <v>41</v>
      </c>
      <c r="E4923" s="12">
        <v>0.14238256459307835</v>
      </c>
      <c r="F4923" s="12">
        <v>9.8749431264007273E-2</v>
      </c>
      <c r="G4923" s="12">
        <v>6.145248038315098E-2</v>
      </c>
      <c r="H4923" s="12">
        <v>5.7067435180221684E-2</v>
      </c>
      <c r="I4923" s="12">
        <v>0</v>
      </c>
      <c r="J4923" s="12">
        <v>0</v>
      </c>
      <c r="K4923" s="12">
        <v>0</v>
      </c>
      <c r="L4923" s="12">
        <v>0</v>
      </c>
      <c r="M4923" s="12">
        <v>0</v>
      </c>
    </row>
    <row r="4924" spans="1:13" x14ac:dyDescent="0.35">
      <c r="A4924" s="12" t="str">
        <f t="shared" si="76"/>
        <v>CONSUMO PER CAPITA (kg ó litros por individuo)Bebidas Zumo+LecheDE 35 A 49 AÑOS</v>
      </c>
      <c r="B4924" s="12" t="s">
        <v>120</v>
      </c>
      <c r="C4924" s="12" t="s">
        <v>168</v>
      </c>
      <c r="D4924" s="12" t="s">
        <v>42</v>
      </c>
      <c r="E4924" s="12">
        <v>0.1202953574689863</v>
      </c>
      <c r="F4924" s="12">
        <v>8.4668709794949809E-2</v>
      </c>
      <c r="G4924" s="12">
        <v>6.9279914598193701E-2</v>
      </c>
      <c r="H4924" s="12">
        <v>6.2758977440310351E-2</v>
      </c>
      <c r="I4924" s="12">
        <v>0</v>
      </c>
      <c r="J4924" s="12">
        <v>0</v>
      </c>
      <c r="K4924" s="12">
        <v>0</v>
      </c>
      <c r="L4924" s="12">
        <v>0</v>
      </c>
      <c r="M4924" s="12">
        <v>0</v>
      </c>
    </row>
    <row r="4925" spans="1:13" x14ac:dyDescent="0.35">
      <c r="A4925" s="12" t="str">
        <f t="shared" si="76"/>
        <v>CONSUMO PER CAPITA (kg ó litros por individuo)Bebidas Zumo+LecheDE 50 A 59 AÑOS</v>
      </c>
      <c r="B4925" s="12" t="s">
        <v>120</v>
      </c>
      <c r="C4925" s="12" t="s">
        <v>168</v>
      </c>
      <c r="D4925" s="12" t="s">
        <v>43</v>
      </c>
      <c r="E4925" s="12">
        <v>0.19063425421094154</v>
      </c>
      <c r="F4925" s="12">
        <v>0.15582352023411211</v>
      </c>
      <c r="G4925" s="12">
        <v>0.10355904250389687</v>
      </c>
      <c r="H4925" s="12">
        <v>0.18092920078990468</v>
      </c>
      <c r="I4925" s="12">
        <v>0</v>
      </c>
      <c r="J4925" s="12">
        <v>0</v>
      </c>
      <c r="K4925" s="12">
        <v>0</v>
      </c>
      <c r="L4925" s="12">
        <v>0</v>
      </c>
      <c r="M4925" s="12">
        <v>0</v>
      </c>
    </row>
    <row r="4926" spans="1:13" x14ac:dyDescent="0.35">
      <c r="A4926" s="12" t="str">
        <f t="shared" si="76"/>
        <v>CONSUMO PER CAPITA (kg ó litros por individuo)Bebidas Zumo+LecheDE 60 A 75 AÑOS</v>
      </c>
      <c r="B4926" s="12" t="s">
        <v>120</v>
      </c>
      <c r="C4926" s="12" t="s">
        <v>168</v>
      </c>
      <c r="D4926" s="12" t="s">
        <v>44</v>
      </c>
      <c r="E4926" s="12">
        <v>0.11491845926793305</v>
      </c>
      <c r="F4926" s="12">
        <v>7.257880993650398E-2</v>
      </c>
      <c r="G4926" s="12">
        <v>9.9588856960245109E-2</v>
      </c>
      <c r="H4926" s="12">
        <v>0.10220156494316252</v>
      </c>
      <c r="I4926" s="12">
        <v>0</v>
      </c>
      <c r="J4926" s="12">
        <v>0</v>
      </c>
      <c r="K4926" s="12">
        <v>0</v>
      </c>
      <c r="L4926" s="12">
        <v>0</v>
      </c>
      <c r="M4926" s="12">
        <v>0</v>
      </c>
    </row>
    <row r="4927" spans="1:13" x14ac:dyDescent="0.35">
      <c r="A4927" s="12" t="str">
        <f t="shared" si="76"/>
        <v>CONSUMO PER CAPITA (kg ó litros por individuo)Bebidas Zumo+LecheALTA Y MEDIA ALTA</v>
      </c>
      <c r="B4927" s="12" t="s">
        <v>120</v>
      </c>
      <c r="C4927" s="12" t="s">
        <v>168</v>
      </c>
      <c r="D4927" s="12" t="s">
        <v>17</v>
      </c>
      <c r="E4927" s="12">
        <v>0.14568423000837821</v>
      </c>
      <c r="F4927" s="12">
        <v>0.17801922660503042</v>
      </c>
      <c r="G4927" s="12">
        <v>0.10326483325092982</v>
      </c>
      <c r="H4927" s="12">
        <v>5.9926964925344516E-2</v>
      </c>
      <c r="I4927" s="12">
        <v>0</v>
      </c>
      <c r="J4927" s="12">
        <v>0</v>
      </c>
      <c r="K4927" s="12">
        <v>0</v>
      </c>
      <c r="L4927" s="12">
        <v>0</v>
      </c>
      <c r="M4927" s="12">
        <v>0</v>
      </c>
    </row>
    <row r="4928" spans="1:13" x14ac:dyDescent="0.35">
      <c r="A4928" s="12" t="str">
        <f t="shared" si="76"/>
        <v>CONSUMO PER CAPITA (kg ó litros por individuo)Bebidas Zumo+LecheMEDIA</v>
      </c>
      <c r="B4928" s="12" t="s">
        <v>120</v>
      </c>
      <c r="C4928" s="12" t="s">
        <v>168</v>
      </c>
      <c r="D4928" s="12" t="s">
        <v>18</v>
      </c>
      <c r="E4928" s="12">
        <v>0.11515914252164108</v>
      </c>
      <c r="F4928" s="12">
        <v>0.11424867731476991</v>
      </c>
      <c r="G4928" s="12">
        <v>9.3228517551368156E-2</v>
      </c>
      <c r="H4928" s="12">
        <v>7.7479893503100652E-2</v>
      </c>
      <c r="I4928" s="12">
        <v>0</v>
      </c>
      <c r="J4928" s="12">
        <v>0</v>
      </c>
      <c r="K4928" s="12">
        <v>0</v>
      </c>
      <c r="L4928" s="12">
        <v>0</v>
      </c>
      <c r="M4928" s="12">
        <v>0</v>
      </c>
    </row>
    <row r="4929" spans="1:13" x14ac:dyDescent="0.35">
      <c r="A4929" s="12" t="str">
        <f t="shared" si="76"/>
        <v>CONSUMO PER CAPITA (kg ó litros por individuo)Bebidas Zumo+LecheMEDIA BAJA</v>
      </c>
      <c r="B4929" s="12" t="s">
        <v>120</v>
      </c>
      <c r="C4929" s="12" t="s">
        <v>168</v>
      </c>
      <c r="D4929" s="12" t="s">
        <v>19</v>
      </c>
      <c r="E4929" s="12">
        <v>0.10254153382667597</v>
      </c>
      <c r="F4929" s="12">
        <v>5.9361371427295896E-2</v>
      </c>
      <c r="G4929" s="12">
        <v>3.8437974046413338E-2</v>
      </c>
      <c r="H4929" s="12">
        <v>8.2212889636223835E-2</v>
      </c>
      <c r="I4929" s="12">
        <v>0</v>
      </c>
      <c r="J4929" s="12">
        <v>0</v>
      </c>
      <c r="K4929" s="12">
        <v>0</v>
      </c>
      <c r="L4929" s="12">
        <v>0</v>
      </c>
      <c r="M4929" s="12">
        <v>0</v>
      </c>
    </row>
    <row r="4930" spans="1:13" x14ac:dyDescent="0.35">
      <c r="A4930" s="12" t="str">
        <f t="shared" si="76"/>
        <v>CONSUMO PER CAPITA (kg ó litros por individuo)Bebidas Zumo+LecheBAJA</v>
      </c>
      <c r="B4930" s="12" t="s">
        <v>120</v>
      </c>
      <c r="C4930" s="12" t="s">
        <v>168</v>
      </c>
      <c r="D4930" s="12" t="s">
        <v>20</v>
      </c>
      <c r="E4930" s="12">
        <v>0.21755602619193151</v>
      </c>
      <c r="F4930" s="12">
        <v>0.15152482317627722</v>
      </c>
      <c r="G4930" s="12">
        <v>0.10290325495020874</v>
      </c>
      <c r="H4930" s="12">
        <v>0.20622106440409479</v>
      </c>
      <c r="I4930" s="12">
        <v>0</v>
      </c>
      <c r="J4930" s="12">
        <v>0</v>
      </c>
      <c r="K4930" s="12">
        <v>0</v>
      </c>
      <c r="L4930" s="12">
        <v>0</v>
      </c>
      <c r="M4930" s="12">
        <v>0</v>
      </c>
    </row>
    <row r="4931" spans="1:13" x14ac:dyDescent="0.35">
      <c r="A4931" s="12" t="str">
        <f t="shared" si="76"/>
        <v>CONSUMO PER CAPITA (kg ó litros por individuo)Bebidas Zumo+LecheHOMBRE</v>
      </c>
      <c r="B4931" s="12" t="s">
        <v>120</v>
      </c>
      <c r="C4931" s="12" t="s">
        <v>168</v>
      </c>
      <c r="D4931" s="12" t="s">
        <v>21</v>
      </c>
      <c r="E4931" s="12">
        <v>0.10307044799568299</v>
      </c>
      <c r="F4931" s="12">
        <v>8.3894821745101739E-2</v>
      </c>
      <c r="G4931" s="12">
        <v>6.2689770320970922E-2</v>
      </c>
      <c r="H4931" s="12">
        <v>0.10863015361158565</v>
      </c>
      <c r="I4931" s="12">
        <v>0</v>
      </c>
      <c r="J4931" s="12">
        <v>0</v>
      </c>
      <c r="K4931" s="12">
        <v>0</v>
      </c>
      <c r="L4931" s="12">
        <v>0</v>
      </c>
      <c r="M4931" s="12">
        <v>0</v>
      </c>
    </row>
    <row r="4932" spans="1:13" x14ac:dyDescent="0.35">
      <c r="A4932" s="12" t="str">
        <f t="shared" ref="A4932:A4961" si="77">B4932&amp;C4932&amp;D4932</f>
        <v>CONSUMO PER CAPITA (kg ó litros por individuo)Bebidas Zumo+LecheMUJER</v>
      </c>
      <c r="B4932" s="12" t="s">
        <v>120</v>
      </c>
      <c r="C4932" s="12" t="s">
        <v>168</v>
      </c>
      <c r="D4932" s="12" t="s">
        <v>22</v>
      </c>
      <c r="E4932" s="12">
        <v>0.17236959385615094</v>
      </c>
      <c r="F4932" s="12">
        <v>0.15657309895671276</v>
      </c>
      <c r="G4932" s="12">
        <v>0.1027196973145821</v>
      </c>
      <c r="H4932" s="12">
        <v>9.1227344897995208E-2</v>
      </c>
      <c r="I4932" s="12">
        <v>0</v>
      </c>
      <c r="J4932" s="12">
        <v>0</v>
      </c>
      <c r="K4932" s="12">
        <v>0</v>
      </c>
      <c r="L4932" s="12">
        <v>0</v>
      </c>
      <c r="M4932" s="12">
        <v>0</v>
      </c>
    </row>
    <row r="4933" spans="1:13" x14ac:dyDescent="0.35">
      <c r="A4933" s="12" t="str">
        <f t="shared" si="77"/>
        <v>CONSUMO PER CAPITA (kg ó litros por individuo)RestoT.ESPAÑA</v>
      </c>
      <c r="B4933" s="12" t="s">
        <v>120</v>
      </c>
      <c r="C4933" s="12" t="s">
        <v>78</v>
      </c>
      <c r="D4933" s="12" t="s">
        <v>36</v>
      </c>
      <c r="E4933" s="12">
        <v>0.88599675448928039</v>
      </c>
      <c r="F4933" s="12">
        <v>0.57849346488762443</v>
      </c>
      <c r="G4933" s="12">
        <v>0.63086079189120092</v>
      </c>
      <c r="H4933" s="12">
        <v>0.70253716945243583</v>
      </c>
      <c r="I4933" s="12">
        <v>0</v>
      </c>
      <c r="J4933" s="12">
        <v>0</v>
      </c>
      <c r="K4933" s="12">
        <v>0</v>
      </c>
      <c r="L4933" s="12">
        <v>0</v>
      </c>
      <c r="M4933" s="12">
        <v>0</v>
      </c>
    </row>
    <row r="4934" spans="1:13" x14ac:dyDescent="0.35">
      <c r="A4934" s="12" t="str">
        <f t="shared" si="77"/>
        <v>CONSUMO PER CAPITA (kg ó litros por individuo)RestoBCN AM</v>
      </c>
      <c r="B4934" s="12" t="s">
        <v>120</v>
      </c>
      <c r="C4934" s="12" t="s">
        <v>78</v>
      </c>
      <c r="D4934" s="12" t="s">
        <v>1</v>
      </c>
      <c r="E4934" s="12">
        <v>0.8674595030222918</v>
      </c>
      <c r="F4934" s="12">
        <v>0.46260272743124126</v>
      </c>
      <c r="G4934" s="12">
        <v>0.38065854021849604</v>
      </c>
      <c r="H4934" s="12">
        <v>0.77954545516364648</v>
      </c>
      <c r="I4934" s="12">
        <v>0</v>
      </c>
      <c r="J4934" s="12">
        <v>0</v>
      </c>
      <c r="K4934" s="12">
        <v>0</v>
      </c>
      <c r="L4934" s="12">
        <v>0</v>
      </c>
      <c r="M4934" s="12">
        <v>0</v>
      </c>
    </row>
    <row r="4935" spans="1:13" x14ac:dyDescent="0.35">
      <c r="A4935" s="12" t="str">
        <f t="shared" si="77"/>
        <v>CONSUMO PER CAPITA (kg ó litros por individuo)RestoREST.CAT ARAGON</v>
      </c>
      <c r="B4935" s="12" t="s">
        <v>120</v>
      </c>
      <c r="C4935" s="12" t="s">
        <v>78</v>
      </c>
      <c r="D4935" s="12" t="s">
        <v>2</v>
      </c>
      <c r="E4935" s="12">
        <v>0.62391358164654964</v>
      </c>
      <c r="F4935" s="12">
        <v>0.50428084317518729</v>
      </c>
      <c r="G4935" s="12">
        <v>0.61852244230693398</v>
      </c>
      <c r="H4935" s="12">
        <v>0.5324952893126117</v>
      </c>
      <c r="I4935" s="12">
        <v>0</v>
      </c>
      <c r="J4935" s="12">
        <v>0</v>
      </c>
      <c r="K4935" s="12">
        <v>0</v>
      </c>
      <c r="L4935" s="12">
        <v>0</v>
      </c>
      <c r="M4935" s="12">
        <v>0</v>
      </c>
    </row>
    <row r="4936" spans="1:13" x14ac:dyDescent="0.35">
      <c r="A4936" s="12" t="str">
        <f t="shared" si="77"/>
        <v>CONSUMO PER CAPITA (kg ó litros por individuo)RestoLEVANTE</v>
      </c>
      <c r="B4936" s="12" t="s">
        <v>120</v>
      </c>
      <c r="C4936" s="12" t="s">
        <v>78</v>
      </c>
      <c r="D4936" s="12" t="s">
        <v>3</v>
      </c>
      <c r="E4936" s="12">
        <v>0.49921702360225839</v>
      </c>
      <c r="F4936" s="12">
        <v>0.25833727144000723</v>
      </c>
      <c r="G4936" s="12">
        <v>0.4579298615606513</v>
      </c>
      <c r="H4936" s="12">
        <v>0.49296150925264171</v>
      </c>
      <c r="I4936" s="12">
        <v>0</v>
      </c>
      <c r="J4936" s="12">
        <v>0</v>
      </c>
      <c r="K4936" s="12">
        <v>0</v>
      </c>
      <c r="L4936" s="12">
        <v>0</v>
      </c>
      <c r="M4936" s="12">
        <v>0</v>
      </c>
    </row>
    <row r="4937" spans="1:13" x14ac:dyDescent="0.35">
      <c r="A4937" s="12" t="str">
        <f t="shared" si="77"/>
        <v>CONSUMO PER CAPITA (kg ó litros por individuo)RestoANDALUCIA</v>
      </c>
      <c r="B4937" s="12" t="s">
        <v>120</v>
      </c>
      <c r="C4937" s="12" t="s">
        <v>78</v>
      </c>
      <c r="D4937" s="12" t="s">
        <v>4</v>
      </c>
      <c r="E4937" s="12">
        <v>1.1668947441307305</v>
      </c>
      <c r="F4937" s="12">
        <v>0.72249141432585495</v>
      </c>
      <c r="G4937" s="12">
        <v>0.8451294612297694</v>
      </c>
      <c r="H4937" s="12">
        <v>0.94037555981350829</v>
      </c>
      <c r="I4937" s="12">
        <v>0</v>
      </c>
      <c r="J4937" s="12">
        <v>0</v>
      </c>
      <c r="K4937" s="12">
        <v>0</v>
      </c>
      <c r="L4937" s="12">
        <v>0</v>
      </c>
      <c r="M4937" s="12">
        <v>0</v>
      </c>
    </row>
    <row r="4938" spans="1:13" x14ac:dyDescent="0.35">
      <c r="A4938" s="12" t="str">
        <f t="shared" si="77"/>
        <v>CONSUMO PER CAPITA (kg ó litros por individuo)RestoMDD AM</v>
      </c>
      <c r="B4938" s="12" t="s">
        <v>120</v>
      </c>
      <c r="C4938" s="12" t="s">
        <v>78</v>
      </c>
      <c r="D4938" s="12" t="s">
        <v>5</v>
      </c>
      <c r="E4938" s="12">
        <v>1.1022189553929269</v>
      </c>
      <c r="F4938" s="12">
        <v>0.81145583192746851</v>
      </c>
      <c r="G4938" s="12">
        <v>0.92941200268847834</v>
      </c>
      <c r="H4938" s="12">
        <v>0.86373305522885246</v>
      </c>
      <c r="I4938" s="12">
        <v>0</v>
      </c>
      <c r="J4938" s="12">
        <v>0</v>
      </c>
      <c r="K4938" s="12">
        <v>0</v>
      </c>
      <c r="L4938" s="12">
        <v>0</v>
      </c>
      <c r="M4938" s="12">
        <v>0</v>
      </c>
    </row>
    <row r="4939" spans="1:13" x14ac:dyDescent="0.35">
      <c r="A4939" s="12" t="str">
        <f t="shared" si="77"/>
        <v>CONSUMO PER CAPITA (kg ó litros por individuo)RestoRTO CENTRO</v>
      </c>
      <c r="B4939" s="12" t="s">
        <v>120</v>
      </c>
      <c r="C4939" s="12" t="s">
        <v>78</v>
      </c>
      <c r="D4939" s="12" t="s">
        <v>6</v>
      </c>
      <c r="E4939" s="12">
        <v>0.98703082426197353</v>
      </c>
      <c r="F4939" s="12">
        <v>0.69370070414206397</v>
      </c>
      <c r="G4939" s="12">
        <v>0.66043360170747334</v>
      </c>
      <c r="H4939" s="12">
        <v>0.70861446628516145</v>
      </c>
      <c r="I4939" s="12">
        <v>0</v>
      </c>
      <c r="J4939" s="12">
        <v>0</v>
      </c>
      <c r="K4939" s="12">
        <v>0</v>
      </c>
      <c r="L4939" s="12">
        <v>0</v>
      </c>
      <c r="M4939" s="12">
        <v>0</v>
      </c>
    </row>
    <row r="4940" spans="1:13" x14ac:dyDescent="0.35">
      <c r="A4940" s="12" t="str">
        <f t="shared" si="77"/>
        <v>CONSUMO PER CAPITA (kg ó litros por individuo)RestoNORTE-CENTRO</v>
      </c>
      <c r="B4940" s="12" t="s">
        <v>120</v>
      </c>
      <c r="C4940" s="12" t="s">
        <v>78</v>
      </c>
      <c r="D4940" s="12" t="s">
        <v>7</v>
      </c>
      <c r="E4940" s="12">
        <v>0.76119219159464901</v>
      </c>
      <c r="F4940" s="12">
        <v>0.68967748055490485</v>
      </c>
      <c r="G4940" s="12">
        <v>0.52724684721601422</v>
      </c>
      <c r="H4940" s="12">
        <v>0.50595597623245447</v>
      </c>
      <c r="I4940" s="12">
        <v>0</v>
      </c>
      <c r="J4940" s="12">
        <v>0</v>
      </c>
      <c r="K4940" s="12">
        <v>0</v>
      </c>
      <c r="L4940" s="12">
        <v>0</v>
      </c>
      <c r="M4940" s="12">
        <v>0</v>
      </c>
    </row>
    <row r="4941" spans="1:13" x14ac:dyDescent="0.35">
      <c r="A4941" s="12" t="str">
        <f t="shared" si="77"/>
        <v>CONSUMO PER CAPITA (kg ó litros por individuo)RestoNOROESTE</v>
      </c>
      <c r="B4941" s="12" t="s">
        <v>120</v>
      </c>
      <c r="C4941" s="12" t="s">
        <v>78</v>
      </c>
      <c r="D4941" s="12" t="s">
        <v>8</v>
      </c>
      <c r="E4941" s="12">
        <v>0.99596799695191696</v>
      </c>
      <c r="F4941" s="12">
        <v>0.44393279573989325</v>
      </c>
      <c r="G4941" s="12">
        <v>0.3500496909659776</v>
      </c>
      <c r="H4941" s="12">
        <v>0.6444560024570577</v>
      </c>
      <c r="I4941" s="12">
        <v>0</v>
      </c>
      <c r="J4941" s="12">
        <v>0</v>
      </c>
      <c r="K4941" s="12">
        <v>0</v>
      </c>
      <c r="L4941" s="12">
        <v>0</v>
      </c>
      <c r="M4941" s="12">
        <v>0</v>
      </c>
    </row>
    <row r="4942" spans="1:13" x14ac:dyDescent="0.35">
      <c r="A4942" s="12" t="str">
        <f t="shared" si="77"/>
        <v>CONSUMO PER CAPITA (kg ó litros por individuo)Resto&lt;2MIL</v>
      </c>
      <c r="B4942" s="12" t="s">
        <v>120</v>
      </c>
      <c r="C4942" s="12" t="s">
        <v>78</v>
      </c>
      <c r="D4942" s="12" t="s">
        <v>9</v>
      </c>
      <c r="E4942" s="12">
        <v>0.76278204827018292</v>
      </c>
      <c r="F4942" s="12">
        <v>0.287760235339727</v>
      </c>
      <c r="G4942" s="12">
        <v>0.57896101049067705</v>
      </c>
      <c r="H4942" s="12">
        <v>0.4045296406798965</v>
      </c>
      <c r="I4942" s="12">
        <v>0</v>
      </c>
      <c r="J4942" s="12">
        <v>0</v>
      </c>
      <c r="K4942" s="12">
        <v>0</v>
      </c>
      <c r="L4942" s="12">
        <v>0</v>
      </c>
      <c r="M4942" s="12">
        <v>0</v>
      </c>
    </row>
    <row r="4943" spans="1:13" x14ac:dyDescent="0.35">
      <c r="A4943" s="12" t="str">
        <f t="shared" si="77"/>
        <v>CONSUMO PER CAPITA (kg ó litros por individuo)Resto2-5MIL</v>
      </c>
      <c r="B4943" s="12" t="s">
        <v>120</v>
      </c>
      <c r="C4943" s="12" t="s">
        <v>78</v>
      </c>
      <c r="D4943" s="12" t="s">
        <v>10</v>
      </c>
      <c r="E4943" s="12">
        <v>0.53779371902248008</v>
      </c>
      <c r="F4943" s="12">
        <v>0.59402791746883021</v>
      </c>
      <c r="G4943" s="12">
        <v>0.33610926617508124</v>
      </c>
      <c r="H4943" s="12">
        <v>0.63512745891673839</v>
      </c>
      <c r="I4943" s="12">
        <v>0</v>
      </c>
      <c r="J4943" s="12">
        <v>0</v>
      </c>
      <c r="K4943" s="12">
        <v>0</v>
      </c>
      <c r="L4943" s="12">
        <v>0</v>
      </c>
      <c r="M4943" s="12">
        <v>0</v>
      </c>
    </row>
    <row r="4944" spans="1:13" x14ac:dyDescent="0.35">
      <c r="A4944" s="12" t="str">
        <f t="shared" si="77"/>
        <v>CONSUMO PER CAPITA (kg ó litros por individuo)Resto5-10MIL</v>
      </c>
      <c r="B4944" s="12" t="s">
        <v>120</v>
      </c>
      <c r="C4944" s="12" t="s">
        <v>78</v>
      </c>
      <c r="D4944" s="12" t="s">
        <v>11</v>
      </c>
      <c r="E4944" s="12">
        <v>0.87273669803743747</v>
      </c>
      <c r="F4944" s="12">
        <v>0.65211501680190909</v>
      </c>
      <c r="G4944" s="12">
        <v>0.57274260253157494</v>
      </c>
      <c r="H4944" s="12">
        <v>0.91972141663602414</v>
      </c>
      <c r="I4944" s="12">
        <v>0</v>
      </c>
      <c r="J4944" s="12">
        <v>0</v>
      </c>
      <c r="K4944" s="12">
        <v>0</v>
      </c>
      <c r="L4944" s="12">
        <v>0</v>
      </c>
      <c r="M4944" s="12">
        <v>0</v>
      </c>
    </row>
    <row r="4945" spans="1:13" x14ac:dyDescent="0.35">
      <c r="A4945" s="12" t="str">
        <f t="shared" si="77"/>
        <v>CONSUMO PER CAPITA (kg ó litros por individuo)Resto10-30MIL</v>
      </c>
      <c r="B4945" s="12" t="s">
        <v>120</v>
      </c>
      <c r="C4945" s="12" t="s">
        <v>78</v>
      </c>
      <c r="D4945" s="12" t="s">
        <v>12</v>
      </c>
      <c r="E4945" s="12">
        <v>1.2379103472880808</v>
      </c>
      <c r="F4945" s="12">
        <v>0.60372090143182555</v>
      </c>
      <c r="G4945" s="12">
        <v>0.58568643903959117</v>
      </c>
      <c r="H4945" s="12">
        <v>0.70031064761669692</v>
      </c>
      <c r="I4945" s="12">
        <v>0</v>
      </c>
      <c r="J4945" s="12">
        <v>0</v>
      </c>
      <c r="K4945" s="12">
        <v>0</v>
      </c>
      <c r="L4945" s="12">
        <v>0</v>
      </c>
      <c r="M4945" s="12">
        <v>0</v>
      </c>
    </row>
    <row r="4946" spans="1:13" x14ac:dyDescent="0.35">
      <c r="A4946" s="12" t="str">
        <f t="shared" si="77"/>
        <v>CONSUMO PER CAPITA (kg ó litros por individuo)Resto30-100MIL</v>
      </c>
      <c r="B4946" s="12" t="s">
        <v>120</v>
      </c>
      <c r="C4946" s="12" t="s">
        <v>78</v>
      </c>
      <c r="D4946" s="12" t="s">
        <v>13</v>
      </c>
      <c r="E4946" s="12">
        <v>0.71146366096397917</v>
      </c>
      <c r="F4946" s="12">
        <v>0.52306222495740673</v>
      </c>
      <c r="G4946" s="12">
        <v>0.67326057627267311</v>
      </c>
      <c r="H4946" s="12">
        <v>0.67987897538477449</v>
      </c>
      <c r="I4946" s="12">
        <v>0</v>
      </c>
      <c r="J4946" s="12">
        <v>0</v>
      </c>
      <c r="K4946" s="12">
        <v>0</v>
      </c>
      <c r="L4946" s="12">
        <v>0</v>
      </c>
      <c r="M4946" s="12">
        <v>0</v>
      </c>
    </row>
    <row r="4947" spans="1:13" x14ac:dyDescent="0.35">
      <c r="A4947" s="12" t="str">
        <f t="shared" si="77"/>
        <v>CONSUMO PER CAPITA (kg ó litros por individuo)Resto100-200MIL</v>
      </c>
      <c r="B4947" s="12" t="s">
        <v>120</v>
      </c>
      <c r="C4947" s="12" t="s">
        <v>78</v>
      </c>
      <c r="D4947" s="12" t="s">
        <v>14</v>
      </c>
      <c r="E4947" s="12">
        <v>0.80003669200270078</v>
      </c>
      <c r="F4947" s="12">
        <v>0.49381660090846186</v>
      </c>
      <c r="G4947" s="12">
        <v>0.68132279079075708</v>
      </c>
      <c r="H4947" s="12">
        <v>0.62913818618660977</v>
      </c>
      <c r="I4947" s="12">
        <v>0</v>
      </c>
      <c r="J4947" s="12">
        <v>0</v>
      </c>
      <c r="K4947" s="12">
        <v>0</v>
      </c>
      <c r="L4947" s="12">
        <v>0</v>
      </c>
      <c r="M4947" s="12">
        <v>0</v>
      </c>
    </row>
    <row r="4948" spans="1:13" x14ac:dyDescent="0.35">
      <c r="A4948" s="12" t="str">
        <f t="shared" si="77"/>
        <v>CONSUMO PER CAPITA (kg ó litros por individuo)Resto200-500MIL</v>
      </c>
      <c r="B4948" s="12" t="s">
        <v>120</v>
      </c>
      <c r="C4948" s="12" t="s">
        <v>78</v>
      </c>
      <c r="D4948" s="12" t="s">
        <v>15</v>
      </c>
      <c r="E4948" s="12">
        <v>1.0299577537930638</v>
      </c>
      <c r="F4948" s="12">
        <v>0.6646879738109005</v>
      </c>
      <c r="G4948" s="12">
        <v>0.70258374124483614</v>
      </c>
      <c r="H4948" s="12">
        <v>0.91183126339583032</v>
      </c>
      <c r="I4948" s="12">
        <v>0</v>
      </c>
      <c r="J4948" s="12">
        <v>0</v>
      </c>
      <c r="K4948" s="12">
        <v>0</v>
      </c>
      <c r="L4948" s="12">
        <v>0</v>
      </c>
      <c r="M4948" s="12">
        <v>0</v>
      </c>
    </row>
    <row r="4949" spans="1:13" x14ac:dyDescent="0.35">
      <c r="A4949" s="12" t="str">
        <f t="shared" si="77"/>
        <v>CONSUMO PER CAPITA (kg ó litros por individuo)Resto&gt;500MIL</v>
      </c>
      <c r="B4949" s="12" t="s">
        <v>120</v>
      </c>
      <c r="C4949" s="12" t="s">
        <v>78</v>
      </c>
      <c r="D4949" s="12" t="s">
        <v>16</v>
      </c>
      <c r="E4949" s="12">
        <v>0.83938684378317618</v>
      </c>
      <c r="F4949" s="12">
        <v>0.66370728188477734</v>
      </c>
      <c r="G4949" s="12">
        <v>0.70791714030905684</v>
      </c>
      <c r="H4949" s="12">
        <v>0.64817362788103006</v>
      </c>
      <c r="I4949" s="12">
        <v>0</v>
      </c>
      <c r="J4949" s="12">
        <v>0</v>
      </c>
      <c r="K4949" s="12">
        <v>0</v>
      </c>
      <c r="L4949" s="12">
        <v>0</v>
      </c>
      <c r="M4949" s="12">
        <v>0</v>
      </c>
    </row>
    <row r="4950" spans="1:13" x14ac:dyDescent="0.35">
      <c r="A4950" s="12" t="str">
        <f t="shared" si="77"/>
        <v>CONSUMO PER CAPITA (kg ó litros por individuo)RestoDE 15 A 19 AÑOS</v>
      </c>
      <c r="B4950" s="12" t="s">
        <v>120</v>
      </c>
      <c r="C4950" s="12" t="s">
        <v>78</v>
      </c>
      <c r="D4950" s="12" t="s">
        <v>39</v>
      </c>
      <c r="E4950" s="12">
        <v>0.83196727531903059</v>
      </c>
      <c r="F4950" s="12">
        <v>0.54202967680649849</v>
      </c>
      <c r="G4950" s="12">
        <v>0.85161963218010939</v>
      </c>
      <c r="H4950" s="12">
        <v>0.55060483811204142</v>
      </c>
      <c r="I4950" s="12">
        <v>0</v>
      </c>
      <c r="J4950" s="12">
        <v>0</v>
      </c>
      <c r="K4950" s="12">
        <v>0</v>
      </c>
      <c r="L4950" s="12">
        <v>0</v>
      </c>
      <c r="M4950" s="12">
        <v>0</v>
      </c>
    </row>
    <row r="4951" spans="1:13" x14ac:dyDescent="0.35">
      <c r="A4951" s="12" t="str">
        <f t="shared" si="77"/>
        <v>CONSUMO PER CAPITA (kg ó litros por individuo)RestoDE 20 A 24 AÑOS</v>
      </c>
      <c r="B4951" s="12" t="s">
        <v>120</v>
      </c>
      <c r="C4951" s="12" t="s">
        <v>78</v>
      </c>
      <c r="D4951" s="12" t="s">
        <v>40</v>
      </c>
      <c r="E4951" s="12">
        <v>1.2233199774886203</v>
      </c>
      <c r="F4951" s="12">
        <v>0.82220169146787536</v>
      </c>
      <c r="G4951" s="12">
        <v>0.76347553929969647</v>
      </c>
      <c r="H4951" s="12">
        <v>0.89438263664811157</v>
      </c>
      <c r="I4951" s="12">
        <v>0</v>
      </c>
      <c r="J4951" s="12">
        <v>0</v>
      </c>
      <c r="K4951" s="12">
        <v>0</v>
      </c>
      <c r="L4951" s="12">
        <v>0</v>
      </c>
      <c r="M4951" s="12">
        <v>0</v>
      </c>
    </row>
    <row r="4952" spans="1:13" x14ac:dyDescent="0.35">
      <c r="A4952" s="12" t="str">
        <f t="shared" si="77"/>
        <v>CONSUMO PER CAPITA (kg ó litros por individuo)RestoDE 25 A 34 AÑOS</v>
      </c>
      <c r="B4952" s="12" t="s">
        <v>120</v>
      </c>
      <c r="C4952" s="12" t="s">
        <v>78</v>
      </c>
      <c r="D4952" s="12" t="s">
        <v>41</v>
      </c>
      <c r="E4952" s="12">
        <v>1.0142422587624258</v>
      </c>
      <c r="F4952" s="12">
        <v>0.69702856810616087</v>
      </c>
      <c r="G4952" s="12">
        <v>0.60816889479521896</v>
      </c>
      <c r="H4952" s="12">
        <v>0.89406907389058332</v>
      </c>
      <c r="I4952" s="12">
        <v>0</v>
      </c>
      <c r="J4952" s="12">
        <v>0</v>
      </c>
      <c r="K4952" s="12">
        <v>0</v>
      </c>
      <c r="L4952" s="12">
        <v>0</v>
      </c>
      <c r="M4952" s="12">
        <v>0</v>
      </c>
    </row>
    <row r="4953" spans="1:13" x14ac:dyDescent="0.35">
      <c r="A4953" s="12" t="str">
        <f t="shared" si="77"/>
        <v>CONSUMO PER CAPITA (kg ó litros por individuo)RestoDE 35 A 49 AÑOS</v>
      </c>
      <c r="B4953" s="12" t="s">
        <v>120</v>
      </c>
      <c r="C4953" s="12" t="s">
        <v>78</v>
      </c>
      <c r="D4953" s="12" t="s">
        <v>42</v>
      </c>
      <c r="E4953" s="12">
        <v>1.0059694186487282</v>
      </c>
      <c r="F4953" s="12">
        <v>0.59630243131210903</v>
      </c>
      <c r="G4953" s="12">
        <v>0.69456899202031608</v>
      </c>
      <c r="H4953" s="12">
        <v>0.73096638190584862</v>
      </c>
      <c r="I4953" s="12">
        <v>0</v>
      </c>
      <c r="J4953" s="12">
        <v>0</v>
      </c>
      <c r="K4953" s="12">
        <v>0</v>
      </c>
      <c r="L4953" s="12">
        <v>0</v>
      </c>
      <c r="M4953" s="12">
        <v>0</v>
      </c>
    </row>
    <row r="4954" spans="1:13" x14ac:dyDescent="0.35">
      <c r="A4954" s="12" t="str">
        <f t="shared" si="77"/>
        <v>CONSUMO PER CAPITA (kg ó litros por individuo)RestoDE 50 A 59 AÑOS</v>
      </c>
      <c r="B4954" s="12" t="s">
        <v>120</v>
      </c>
      <c r="C4954" s="12" t="s">
        <v>78</v>
      </c>
      <c r="D4954" s="12" t="s">
        <v>43</v>
      </c>
      <c r="E4954" s="12">
        <v>0.8687038120550461</v>
      </c>
      <c r="F4954" s="12">
        <v>0.69456050774048639</v>
      </c>
      <c r="G4954" s="12">
        <v>0.69375862194268023</v>
      </c>
      <c r="H4954" s="12">
        <v>0.80800876214545225</v>
      </c>
      <c r="I4954" s="12">
        <v>0</v>
      </c>
      <c r="J4954" s="12">
        <v>0</v>
      </c>
      <c r="K4954" s="12">
        <v>0</v>
      </c>
      <c r="L4954" s="12">
        <v>0</v>
      </c>
      <c r="M4954" s="12">
        <v>0</v>
      </c>
    </row>
    <row r="4955" spans="1:13" x14ac:dyDescent="0.35">
      <c r="A4955" s="12" t="str">
        <f t="shared" si="77"/>
        <v>CONSUMO PER CAPITA (kg ó litros por individuo)RestoDE 60 A 75 AÑOS</v>
      </c>
      <c r="B4955" s="12" t="s">
        <v>120</v>
      </c>
      <c r="C4955" s="12" t="s">
        <v>78</v>
      </c>
      <c r="D4955" s="12" t="s">
        <v>44</v>
      </c>
      <c r="E4955" s="12">
        <v>0.56298256922030676</v>
      </c>
      <c r="F4955" s="12">
        <v>0.31667392285533269</v>
      </c>
      <c r="G4955" s="12">
        <v>0.40111291844073854</v>
      </c>
      <c r="H4955" s="12">
        <v>0.44614256344289899</v>
      </c>
      <c r="I4955" s="12">
        <v>0</v>
      </c>
      <c r="J4955" s="12">
        <v>0</v>
      </c>
      <c r="K4955" s="12">
        <v>0</v>
      </c>
      <c r="L4955" s="12">
        <v>0</v>
      </c>
      <c r="M4955" s="12">
        <v>0</v>
      </c>
    </row>
    <row r="4956" spans="1:13" x14ac:dyDescent="0.35">
      <c r="A4956" s="12" t="str">
        <f t="shared" si="77"/>
        <v>CONSUMO PER CAPITA (kg ó litros por individuo)RestoALTA Y MEDIA ALTA</v>
      </c>
      <c r="B4956" s="12" t="s">
        <v>120</v>
      </c>
      <c r="C4956" s="12" t="s">
        <v>78</v>
      </c>
      <c r="D4956" s="12" t="s">
        <v>17</v>
      </c>
      <c r="E4956" s="12">
        <v>0.81839529224034413</v>
      </c>
      <c r="F4956" s="12">
        <v>0.46611713553824807</v>
      </c>
      <c r="G4956" s="12">
        <v>0.58605859552914463</v>
      </c>
      <c r="H4956" s="12">
        <v>0.58311445227005476</v>
      </c>
      <c r="I4956" s="12">
        <v>0</v>
      </c>
      <c r="J4956" s="12">
        <v>0</v>
      </c>
      <c r="K4956" s="12">
        <v>0</v>
      </c>
      <c r="L4956" s="12">
        <v>0</v>
      </c>
      <c r="M4956" s="12">
        <v>0</v>
      </c>
    </row>
    <row r="4957" spans="1:13" x14ac:dyDescent="0.35">
      <c r="A4957" s="12" t="str">
        <f t="shared" si="77"/>
        <v>CONSUMO PER CAPITA (kg ó litros por individuo)RestoMEDIA</v>
      </c>
      <c r="B4957" s="12" t="s">
        <v>120</v>
      </c>
      <c r="C4957" s="12" t="s">
        <v>78</v>
      </c>
      <c r="D4957" s="12" t="s">
        <v>18</v>
      </c>
      <c r="E4957" s="12">
        <v>0.92545716083798557</v>
      </c>
      <c r="F4957" s="12">
        <v>0.56862165808295329</v>
      </c>
      <c r="G4957" s="12">
        <v>0.59887974573358282</v>
      </c>
      <c r="H4957" s="12">
        <v>0.70988425005692191</v>
      </c>
      <c r="I4957" s="12">
        <v>0</v>
      </c>
      <c r="J4957" s="12">
        <v>0</v>
      </c>
      <c r="K4957" s="12">
        <v>0</v>
      </c>
      <c r="L4957" s="12">
        <v>0</v>
      </c>
      <c r="M4957" s="12">
        <v>0</v>
      </c>
    </row>
    <row r="4958" spans="1:13" x14ac:dyDescent="0.35">
      <c r="A4958" s="12" t="str">
        <f t="shared" si="77"/>
        <v>CONSUMO PER CAPITA (kg ó litros por individuo)RestoMEDIA BAJA</v>
      </c>
      <c r="B4958" s="12" t="s">
        <v>120</v>
      </c>
      <c r="C4958" s="12" t="s">
        <v>78</v>
      </c>
      <c r="D4958" s="12" t="s">
        <v>19</v>
      </c>
      <c r="E4958" s="12">
        <v>0.90090117071886688</v>
      </c>
      <c r="F4958" s="12">
        <v>0.58671494129233692</v>
      </c>
      <c r="G4958" s="12">
        <v>0.70221093348634822</v>
      </c>
      <c r="H4958" s="12">
        <v>0.62572553892935923</v>
      </c>
      <c r="I4958" s="12">
        <v>0</v>
      </c>
      <c r="J4958" s="12">
        <v>0</v>
      </c>
      <c r="K4958" s="12">
        <v>0</v>
      </c>
      <c r="L4958" s="12">
        <v>0</v>
      </c>
      <c r="M4958" s="12">
        <v>0</v>
      </c>
    </row>
    <row r="4959" spans="1:13" x14ac:dyDescent="0.35">
      <c r="A4959" s="12" t="str">
        <f t="shared" si="77"/>
        <v>CONSUMO PER CAPITA (kg ó litros por individuo)RestoBAJA</v>
      </c>
      <c r="B4959" s="12" t="s">
        <v>120</v>
      </c>
      <c r="C4959" s="12" t="s">
        <v>78</v>
      </c>
      <c r="D4959" s="12" t="s">
        <v>20</v>
      </c>
      <c r="E4959" s="12">
        <v>0.87298451849967884</v>
      </c>
      <c r="F4959" s="12">
        <v>0.7093313877898717</v>
      </c>
      <c r="G4959" s="12">
        <v>0.63820255120641489</v>
      </c>
      <c r="H4959" s="12">
        <v>0.92648095060099056</v>
      </c>
      <c r="I4959" s="12">
        <v>0</v>
      </c>
      <c r="J4959" s="12">
        <v>0</v>
      </c>
      <c r="K4959" s="12">
        <v>0</v>
      </c>
      <c r="L4959" s="12">
        <v>0</v>
      </c>
      <c r="M4959" s="12">
        <v>0</v>
      </c>
    </row>
    <row r="4960" spans="1:13" x14ac:dyDescent="0.35">
      <c r="A4960" s="12" t="str">
        <f t="shared" si="77"/>
        <v>CONSUMO PER CAPITA (kg ó litros por individuo)RestoHOMBRE</v>
      </c>
      <c r="B4960" s="12" t="s">
        <v>120</v>
      </c>
      <c r="C4960" s="12" t="s">
        <v>78</v>
      </c>
      <c r="D4960" s="12" t="s">
        <v>21</v>
      </c>
      <c r="E4960" s="12">
        <v>0.76414312952599694</v>
      </c>
      <c r="F4960" s="12">
        <v>0.48044586369027964</v>
      </c>
      <c r="G4960" s="12">
        <v>0.57969563463903262</v>
      </c>
      <c r="H4960" s="12">
        <v>0.61706689749717902</v>
      </c>
      <c r="I4960" s="12">
        <v>0</v>
      </c>
      <c r="J4960" s="12">
        <v>0</v>
      </c>
      <c r="K4960" s="12">
        <v>0</v>
      </c>
      <c r="L4960" s="12">
        <v>0</v>
      </c>
      <c r="M4960" s="12">
        <v>0</v>
      </c>
    </row>
    <row r="4961" spans="1:13" x14ac:dyDescent="0.35">
      <c r="A4961" s="12" t="str">
        <f t="shared" si="77"/>
        <v>CONSUMO PER CAPITA (kg ó litros por individuo)RestoMUJER</v>
      </c>
      <c r="B4961" s="12" t="s">
        <v>120</v>
      </c>
      <c r="C4961" s="12" t="s">
        <v>78</v>
      </c>
      <c r="D4961" s="12" t="s">
        <v>22</v>
      </c>
      <c r="E4961" s="12">
        <v>1.0060248222969626</v>
      </c>
      <c r="F4961" s="12">
        <v>0.6749081731732387</v>
      </c>
      <c r="G4961" s="12">
        <v>0.68125419503665818</v>
      </c>
      <c r="H4961" s="12">
        <v>0.78678662202501048</v>
      </c>
      <c r="I4961" s="12">
        <v>0</v>
      </c>
      <c r="J4961" s="12">
        <v>0</v>
      </c>
      <c r="K4961" s="12">
        <v>0</v>
      </c>
      <c r="L4961" s="12">
        <v>0</v>
      </c>
      <c r="M4961" s="12">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topLeftCell="B1" zoomScale="80" zoomScaleNormal="80" workbookViewId="0">
      <selection activeCell="F48" sqref="F48:G60"/>
    </sheetView>
  </sheetViews>
  <sheetFormatPr baseColWidth="10" defaultColWidth="11.453125" defaultRowHeight="14.5" x14ac:dyDescent="0.35"/>
  <cols>
    <col min="1" max="1" width="30.453125" style="12" customWidth="1"/>
    <col min="2" max="2" width="25.26953125" style="12" customWidth="1"/>
    <col min="3" max="3" width="14.81640625" style="12" customWidth="1"/>
    <col min="4" max="4" width="39.26953125" style="12" customWidth="1"/>
    <col min="5" max="5" width="12" style="12" bestFit="1" customWidth="1"/>
    <col min="6" max="6" width="11.453125" style="12"/>
    <col min="7" max="9" width="12" style="12" bestFit="1" customWidth="1"/>
    <col min="10" max="13" width="11.453125" style="12"/>
    <col min="14" max="14" width="12" style="12" bestFit="1" customWidth="1"/>
    <col min="15" max="16384" width="11.453125" style="12"/>
  </cols>
  <sheetData>
    <row r="1" spans="1:15" x14ac:dyDescent="0.35">
      <c r="A1" s="12">
        <v>1</v>
      </c>
      <c r="B1" s="12">
        <v>2</v>
      </c>
      <c r="C1" s="12">
        <v>3</v>
      </c>
      <c r="D1" s="12">
        <v>4</v>
      </c>
      <c r="E1" s="12">
        <v>5</v>
      </c>
    </row>
    <row r="2" spans="1:15" x14ac:dyDescent="0.35">
      <c r="E2" t="s">
        <v>208</v>
      </c>
      <c r="F2" t="s">
        <v>209</v>
      </c>
      <c r="G2" t="s">
        <v>210</v>
      </c>
      <c r="H2" t="s">
        <v>211</v>
      </c>
      <c r="I2">
        <v>0</v>
      </c>
      <c r="J2">
        <v>0</v>
      </c>
      <c r="K2">
        <v>0</v>
      </c>
      <c r="L2">
        <v>0</v>
      </c>
      <c r="M2">
        <v>0</v>
      </c>
    </row>
    <row r="3" spans="1:15" x14ac:dyDescent="0.35">
      <c r="A3" s="12" t="str">
        <f>B3&amp;C3&amp;D3</f>
        <v>DISTRIBUCION VOLUMEN X CRITERIO (Consumiciones)TOTAL BEBIDAST.ESPAÑA</v>
      </c>
      <c r="B3" s="12" t="s">
        <v>118</v>
      </c>
      <c r="C3" s="12" t="s">
        <v>121</v>
      </c>
      <c r="D3" s="12" t="s">
        <v>36</v>
      </c>
      <c r="E3" s="13">
        <v>100</v>
      </c>
      <c r="F3" s="13">
        <v>100</v>
      </c>
      <c r="G3" s="13">
        <v>100</v>
      </c>
      <c r="H3" s="13">
        <v>100</v>
      </c>
      <c r="I3" s="13">
        <v>0</v>
      </c>
      <c r="J3" s="13">
        <v>0</v>
      </c>
      <c r="K3" s="13">
        <v>0</v>
      </c>
      <c r="L3" s="13">
        <v>0</v>
      </c>
      <c r="M3" s="13">
        <v>0</v>
      </c>
      <c r="N3" s="13"/>
      <c r="O3" s="13"/>
    </row>
    <row r="4" spans="1:15" x14ac:dyDescent="0.35">
      <c r="A4" s="12" t="str">
        <f t="shared" ref="A4:A67" si="0">B4&amp;C4&amp;D4</f>
        <v>DISTRIBUCION VOLUMEN X CRITERIO (Consumiciones)TOTAL BEBIDASHiper+Super+Discount+G.A</v>
      </c>
      <c r="B4" s="12" t="s">
        <v>118</v>
      </c>
      <c r="C4" s="12" t="s">
        <v>121</v>
      </c>
      <c r="D4" s="12" t="s">
        <v>23</v>
      </c>
      <c r="E4" s="13">
        <v>5.7134191507839907</v>
      </c>
      <c r="F4" s="13">
        <v>7.3568290025355116</v>
      </c>
      <c r="G4" s="13">
        <v>5.0601097963710817</v>
      </c>
      <c r="H4" s="13">
        <v>4.5526870816228611</v>
      </c>
      <c r="I4" s="13">
        <v>0</v>
      </c>
      <c r="J4" s="13">
        <v>0</v>
      </c>
      <c r="K4" s="13">
        <v>0</v>
      </c>
      <c r="L4" s="13">
        <v>0</v>
      </c>
      <c r="M4" s="13">
        <v>0</v>
      </c>
      <c r="N4" s="13"/>
      <c r="O4" s="13"/>
    </row>
    <row r="5" spans="1:15" x14ac:dyDescent="0.35">
      <c r="A5" s="12" t="str">
        <f t="shared" si="0"/>
        <v>DISTRIBUCION VOLUMEN X CRITERIO (Consumiciones)TOTAL BEBIDASRestaurantes</v>
      </c>
      <c r="B5" s="12" t="s">
        <v>118</v>
      </c>
      <c r="C5" s="12" t="s">
        <v>121</v>
      </c>
      <c r="D5" s="12" t="s">
        <v>24</v>
      </c>
      <c r="E5" s="13">
        <v>11.62957042000912</v>
      </c>
      <c r="F5" s="13">
        <v>9.8014797191560934</v>
      </c>
      <c r="G5" s="13">
        <v>11.102772730049452</v>
      </c>
      <c r="H5" s="13">
        <v>11.357005713183426</v>
      </c>
      <c r="I5" s="13">
        <v>0</v>
      </c>
      <c r="J5" s="13">
        <v>0</v>
      </c>
      <c r="K5" s="13">
        <v>0</v>
      </c>
      <c r="L5" s="13">
        <v>0</v>
      </c>
      <c r="M5" s="13">
        <v>0</v>
      </c>
      <c r="N5" s="13"/>
      <c r="O5" s="13"/>
    </row>
    <row r="6" spans="1:15" x14ac:dyDescent="0.35">
      <c r="A6" s="12" t="str">
        <f t="shared" si="0"/>
        <v>DISTRIBUCION VOLUMEN X CRITERIO (Consumiciones)TOTAL BEBIDASRestaurantes Fast Food</v>
      </c>
      <c r="B6" s="12" t="s">
        <v>118</v>
      </c>
      <c r="C6" s="12" t="s">
        <v>121</v>
      </c>
      <c r="D6" s="12" t="s">
        <v>25</v>
      </c>
      <c r="E6" s="13">
        <v>4.5154848365581284</v>
      </c>
      <c r="F6" s="13">
        <v>4.4584362399519506</v>
      </c>
      <c r="G6" s="13">
        <v>4.4358675996193409</v>
      </c>
      <c r="H6" s="13">
        <v>4.90441472769266</v>
      </c>
      <c r="I6" s="13">
        <v>0</v>
      </c>
      <c r="J6" s="13">
        <v>0</v>
      </c>
      <c r="K6" s="13">
        <v>0</v>
      </c>
      <c r="L6" s="13">
        <v>0</v>
      </c>
      <c r="M6" s="13">
        <v>0</v>
      </c>
      <c r="N6" s="13"/>
      <c r="O6" s="13"/>
    </row>
    <row r="7" spans="1:15" x14ac:dyDescent="0.35">
      <c r="A7" s="12" t="str">
        <f t="shared" si="0"/>
        <v>DISTRIBUCION VOLUMEN X CRITERIO (Consumiciones)TOTAL BEBIDASBares/Cafeterias/Cervecerias</v>
      </c>
      <c r="B7" s="12" t="s">
        <v>118</v>
      </c>
      <c r="C7" s="12" t="s">
        <v>121</v>
      </c>
      <c r="D7" s="12" t="s">
        <v>26</v>
      </c>
      <c r="E7" s="13">
        <v>59.207308900442882</v>
      </c>
      <c r="F7" s="13">
        <v>58.502894569384303</v>
      </c>
      <c r="G7" s="13">
        <v>62.180500876943135</v>
      </c>
      <c r="H7" s="13">
        <v>62.636845714622005</v>
      </c>
      <c r="I7" s="13">
        <v>0</v>
      </c>
      <c r="J7" s="13">
        <v>0</v>
      </c>
      <c r="K7" s="13">
        <v>0</v>
      </c>
      <c r="L7" s="13">
        <v>0</v>
      </c>
      <c r="M7" s="13">
        <v>0</v>
      </c>
      <c r="N7" s="13"/>
      <c r="O7" s="13"/>
    </row>
    <row r="8" spans="1:15" x14ac:dyDescent="0.35">
      <c r="A8" s="12" t="str">
        <f t="shared" si="0"/>
        <v>DISTRIBUCION VOLUMEN X CRITERIO (Consumiciones)TOTAL BEBIDASPanaderias/Pastelerias</v>
      </c>
      <c r="B8" s="12" t="s">
        <v>118</v>
      </c>
      <c r="C8" s="12" t="s">
        <v>121</v>
      </c>
      <c r="D8" s="12" t="s">
        <v>27</v>
      </c>
      <c r="E8" s="13">
        <v>2.662236894852839</v>
      </c>
      <c r="F8" s="13">
        <v>2.3888671101518453</v>
      </c>
      <c r="G8" s="13">
        <v>1.8727030382785861</v>
      </c>
      <c r="H8" s="13">
        <v>1.6845594740242102</v>
      </c>
      <c r="I8" s="13">
        <v>0</v>
      </c>
      <c r="J8" s="13">
        <v>0</v>
      </c>
      <c r="K8" s="13">
        <v>0</v>
      </c>
      <c r="L8" s="13">
        <v>0</v>
      </c>
      <c r="M8" s="13">
        <v>0</v>
      </c>
      <c r="N8" s="13"/>
      <c r="O8" s="13"/>
    </row>
    <row r="9" spans="1:15" x14ac:dyDescent="0.35">
      <c r="A9" s="12" t="str">
        <f t="shared" si="0"/>
        <v>DISTRIBUCION VOLUMEN X CRITERIO (Consumiciones)TOTAL BEBIDASTda.Alimentacion/Delicatesen</v>
      </c>
      <c r="B9" s="12" t="s">
        <v>118</v>
      </c>
      <c r="C9" s="12" t="s">
        <v>121</v>
      </c>
      <c r="D9" s="12" t="s">
        <v>202</v>
      </c>
      <c r="E9" s="13">
        <v>1.071013828893524</v>
      </c>
      <c r="F9" s="13">
        <v>1.7064182855945087</v>
      </c>
      <c r="G9" s="13">
        <v>1.5289074753237846</v>
      </c>
      <c r="H9" s="13">
        <v>1.1330680767668324</v>
      </c>
      <c r="I9" s="13">
        <v>0</v>
      </c>
      <c r="J9" s="13">
        <v>0</v>
      </c>
      <c r="K9" s="13">
        <v>0</v>
      </c>
      <c r="L9" s="13">
        <v>0</v>
      </c>
      <c r="M9" s="13">
        <v>0</v>
      </c>
      <c r="N9" s="13"/>
      <c r="O9" s="13"/>
    </row>
    <row r="10" spans="1:15" x14ac:dyDescent="0.35">
      <c r="A10" s="12" t="str">
        <f t="shared" si="0"/>
        <v>DISTRIBUCION VOLUMEN X CRITERIO (Consumiciones)TOTAL BEBIDASCanal Conveniencia/24h</v>
      </c>
      <c r="B10" s="12" t="s">
        <v>118</v>
      </c>
      <c r="C10" s="12" t="s">
        <v>121</v>
      </c>
      <c r="D10" s="12" t="s">
        <v>203</v>
      </c>
      <c r="E10" s="13">
        <v>1.0440116058967104</v>
      </c>
      <c r="F10" s="13">
        <v>1.5705421637183599</v>
      </c>
      <c r="G10" s="13">
        <v>1.3318835619715066</v>
      </c>
      <c r="H10" s="13">
        <v>1.0385314974349389</v>
      </c>
      <c r="I10" s="13">
        <v>0</v>
      </c>
      <c r="J10" s="13">
        <v>0</v>
      </c>
      <c r="K10" s="13">
        <v>0</v>
      </c>
      <c r="L10" s="13">
        <v>0</v>
      </c>
      <c r="M10" s="13">
        <v>0</v>
      </c>
      <c r="N10" s="13"/>
      <c r="O10" s="13"/>
    </row>
    <row r="11" spans="1:15" x14ac:dyDescent="0.35">
      <c r="A11" s="12" t="str">
        <f t="shared" si="0"/>
        <v>DISTRIBUCION VOLUMEN X CRITERIO (Consumiciones)TOTAL BEBIDASHoteles</v>
      </c>
      <c r="B11" s="12" t="s">
        <v>118</v>
      </c>
      <c r="C11" s="12" t="s">
        <v>121</v>
      </c>
      <c r="D11" s="12" t="s">
        <v>29</v>
      </c>
      <c r="E11" s="13">
        <v>0.67606943828522448</v>
      </c>
      <c r="F11" s="13">
        <v>0.37331141774905324</v>
      </c>
      <c r="G11" s="13">
        <v>0.4846316728453805</v>
      </c>
      <c r="H11" s="13">
        <v>0.52685610346668088</v>
      </c>
      <c r="I11" s="13">
        <v>0</v>
      </c>
      <c r="J11" s="13">
        <v>0</v>
      </c>
      <c r="K11" s="13">
        <v>0</v>
      </c>
      <c r="L11" s="13">
        <v>0</v>
      </c>
      <c r="M11" s="13">
        <v>0</v>
      </c>
      <c r="N11" s="13"/>
      <c r="O11" s="13"/>
    </row>
    <row r="12" spans="1:15" x14ac:dyDescent="0.35">
      <c r="A12" s="12" t="str">
        <f t="shared" si="0"/>
        <v>DISTRIBUCION VOLUMEN X CRITERIO (Consumiciones)TOTAL BEBIDASEstaciones de servicio</v>
      </c>
      <c r="B12" s="12" t="s">
        <v>118</v>
      </c>
      <c r="C12" s="12" t="s">
        <v>121</v>
      </c>
      <c r="D12" s="12" t="s">
        <v>30</v>
      </c>
      <c r="E12" s="13">
        <v>1.8002715531636491</v>
      </c>
      <c r="F12" s="13">
        <v>2.1121052562189142</v>
      </c>
      <c r="G12" s="13">
        <v>1.8420118687242262</v>
      </c>
      <c r="H12" s="13">
        <v>1.6418733923242432</v>
      </c>
      <c r="I12" s="13">
        <v>0</v>
      </c>
      <c r="J12" s="13">
        <v>0</v>
      </c>
      <c r="K12" s="13">
        <v>0</v>
      </c>
      <c r="L12" s="13">
        <v>0</v>
      </c>
      <c r="M12" s="13">
        <v>0</v>
      </c>
      <c r="N12" s="13"/>
      <c r="O12" s="13"/>
    </row>
    <row r="13" spans="1:15" x14ac:dyDescent="0.35">
      <c r="A13" s="12" t="str">
        <f t="shared" si="0"/>
        <v>DISTRIBUCION VOLUMEN X CRITERIO (Consumiciones)TOTAL BEBIDASMaquinas dispensadoras</v>
      </c>
      <c r="B13" s="12" t="s">
        <v>118</v>
      </c>
      <c r="C13" s="12" t="s">
        <v>121</v>
      </c>
      <c r="D13" s="12" t="s">
        <v>31</v>
      </c>
      <c r="E13" s="13">
        <v>3.9168269077714859</v>
      </c>
      <c r="F13" s="13">
        <v>5.0751149475065676</v>
      </c>
      <c r="G13" s="13">
        <v>4.4005837946208759</v>
      </c>
      <c r="H13" s="13">
        <v>4.2141110099684411</v>
      </c>
      <c r="I13" s="13">
        <v>0</v>
      </c>
      <c r="J13" s="13">
        <v>0</v>
      </c>
      <c r="K13" s="13">
        <v>0</v>
      </c>
      <c r="L13" s="13">
        <v>0</v>
      </c>
      <c r="M13" s="13">
        <v>0</v>
      </c>
      <c r="N13" s="13"/>
      <c r="O13" s="13"/>
    </row>
    <row r="14" spans="1:15" x14ac:dyDescent="0.35">
      <c r="A14" s="12" t="str">
        <f t="shared" si="0"/>
        <v>DISTRIBUCION VOLUMEN X CRITERIO (Consumiciones)TOTAL BEBIDASServicio en la empresa</v>
      </c>
      <c r="B14" s="12" t="s">
        <v>118</v>
      </c>
      <c r="C14" s="12" t="s">
        <v>121</v>
      </c>
      <c r="D14" s="12" t="s">
        <v>32</v>
      </c>
      <c r="E14" s="13">
        <v>1.9455784506180611</v>
      </c>
      <c r="F14" s="13">
        <v>1.9107679249436298</v>
      </c>
      <c r="G14" s="13">
        <v>1.7666028555299671</v>
      </c>
      <c r="H14" s="13">
        <v>1.5416971933771866</v>
      </c>
      <c r="I14" s="13">
        <v>0</v>
      </c>
      <c r="J14" s="13">
        <v>0</v>
      </c>
      <c r="K14" s="13">
        <v>0</v>
      </c>
      <c r="L14" s="13">
        <v>0</v>
      </c>
      <c r="M14" s="13">
        <v>0</v>
      </c>
      <c r="N14" s="13"/>
      <c r="O14" s="13"/>
    </row>
    <row r="15" spans="1:15" x14ac:dyDescent="0.35">
      <c r="A15" s="12" t="str">
        <f t="shared" si="0"/>
        <v>DISTRIBUCION VOLUMEN X CRITERIO (Consumiciones)TOTAL BEBIDASResto de canales</v>
      </c>
      <c r="B15" s="12" t="s">
        <v>118</v>
      </c>
      <c r="C15" s="12" t="s">
        <v>121</v>
      </c>
      <c r="D15" s="12" t="s">
        <v>33</v>
      </c>
      <c r="E15" s="13">
        <v>5.8182090265877555</v>
      </c>
      <c r="F15" s="13">
        <v>4.7432387034692276</v>
      </c>
      <c r="G15" s="13">
        <v>3.993426054521354</v>
      </c>
      <c r="H15" s="13">
        <v>4.7683502879750694</v>
      </c>
      <c r="I15" s="13">
        <v>0</v>
      </c>
      <c r="J15" s="13">
        <v>0</v>
      </c>
      <c r="K15" s="13">
        <v>0</v>
      </c>
      <c r="L15" s="13">
        <v>0</v>
      </c>
      <c r="M15" s="13">
        <v>0</v>
      </c>
      <c r="N15" s="13"/>
      <c r="O15" s="13"/>
    </row>
    <row r="16" spans="1:15" x14ac:dyDescent="0.35">
      <c r="A16" s="12" t="str">
        <f t="shared" si="0"/>
        <v>DISTRIBUCION VOLUMEN X CRITERIO (Consumiciones)TOTAL BEBIDASEN LA CALLE</v>
      </c>
      <c r="B16" s="12" t="s">
        <v>118</v>
      </c>
      <c r="C16" s="12" t="s">
        <v>121</v>
      </c>
      <c r="D16" s="12" t="s">
        <v>213</v>
      </c>
      <c r="E16" s="13">
        <v>4.3826089178204946</v>
      </c>
      <c r="F16" s="13">
        <v>5.6629172192708275</v>
      </c>
      <c r="G16" s="13">
        <v>5.3906102685146129</v>
      </c>
      <c r="H16" s="13">
        <v>3.5809241412719399</v>
      </c>
      <c r="I16" s="13">
        <v>0</v>
      </c>
      <c r="J16" s="13">
        <v>0</v>
      </c>
      <c r="K16" s="13">
        <v>0</v>
      </c>
      <c r="L16" s="13">
        <v>0</v>
      </c>
      <c r="M16" s="13">
        <v>0</v>
      </c>
      <c r="N16" s="13"/>
      <c r="O16" s="13"/>
    </row>
    <row r="17" spans="1:15" x14ac:dyDescent="0.35">
      <c r="A17" s="12" t="str">
        <f t="shared" si="0"/>
        <v>DISTRIBUCION VOLUMEN X CRITERIO (Consumiciones)TOTAL BEBIDASEN CASA DE OTROS</v>
      </c>
      <c r="B17" s="12" t="s">
        <v>118</v>
      </c>
      <c r="C17" s="12" t="s">
        <v>121</v>
      </c>
      <c r="D17" s="12" t="s">
        <v>214</v>
      </c>
      <c r="E17" s="13">
        <v>2.2694611579820143</v>
      </c>
      <c r="F17" s="13">
        <v>3.6630650810411005</v>
      </c>
      <c r="G17" s="13">
        <v>2.8927788903633407</v>
      </c>
      <c r="H17" s="13">
        <v>2.4322320649388618</v>
      </c>
      <c r="I17" s="13">
        <v>0</v>
      </c>
      <c r="J17" s="13">
        <v>0</v>
      </c>
      <c r="K17" s="13">
        <v>0</v>
      </c>
      <c r="L17" s="13">
        <v>0</v>
      </c>
      <c r="M17" s="13">
        <v>0</v>
      </c>
      <c r="N17" s="13"/>
      <c r="O17" s="13"/>
    </row>
    <row r="18" spans="1:15" x14ac:dyDescent="0.35">
      <c r="A18" s="12" t="str">
        <f t="shared" si="0"/>
        <v>DISTRIBUCION VOLUMEN X CRITERIO (Consumiciones)TOTAL BEBIDASEN EL ESTABLECIMIENTO</v>
      </c>
      <c r="B18" s="12" t="s">
        <v>118</v>
      </c>
      <c r="C18" s="12" t="s">
        <v>121</v>
      </c>
      <c r="D18" s="12" t="s">
        <v>215</v>
      </c>
      <c r="E18" s="13">
        <v>81.807590632794714</v>
      </c>
      <c r="F18" s="13">
        <v>75.910413790997225</v>
      </c>
      <c r="G18" s="13">
        <v>78.680368029074913</v>
      </c>
      <c r="H18" s="13">
        <v>81.819794277444004</v>
      </c>
      <c r="I18" s="13">
        <v>0</v>
      </c>
      <c r="J18" s="13">
        <v>0</v>
      </c>
      <c r="K18" s="13">
        <v>0</v>
      </c>
      <c r="L18" s="13">
        <v>0</v>
      </c>
      <c r="M18" s="13">
        <v>0</v>
      </c>
      <c r="N18" s="13"/>
      <c r="O18" s="13"/>
    </row>
    <row r="19" spans="1:15" x14ac:dyDescent="0.35">
      <c r="A19" s="12" t="str">
        <f t="shared" si="0"/>
        <v>DISTRIBUCION VOLUMEN X CRITERIO (Consumiciones)TOTAL BEBIDASEN EL TRABAJO</v>
      </c>
      <c r="B19" s="12" t="s">
        <v>118</v>
      </c>
      <c r="C19" s="12" t="s">
        <v>121</v>
      </c>
      <c r="D19" s="12" t="s">
        <v>216</v>
      </c>
      <c r="E19" s="13">
        <v>6.9122487063610389</v>
      </c>
      <c r="F19" s="13">
        <v>8.4237484694387579</v>
      </c>
      <c r="G19" s="13">
        <v>8.5730961354886333</v>
      </c>
      <c r="H19" s="13">
        <v>7.9216221201471386</v>
      </c>
      <c r="I19" s="13">
        <v>0</v>
      </c>
      <c r="J19" s="13">
        <v>0</v>
      </c>
      <c r="K19" s="13">
        <v>0</v>
      </c>
      <c r="L19" s="13">
        <v>0</v>
      </c>
      <c r="M19" s="13">
        <v>0</v>
      </c>
      <c r="N19" s="13"/>
      <c r="O19" s="13"/>
    </row>
    <row r="20" spans="1:15" x14ac:dyDescent="0.35">
      <c r="A20" s="12" t="str">
        <f t="shared" si="0"/>
        <v>DISTRIBUCION VOLUMEN X CRITERIO (Consumiciones)TOTAL BEBIDASEN COLEGIO/INSTITUTO/UNIV.</v>
      </c>
      <c r="B20" s="12" t="s">
        <v>118</v>
      </c>
      <c r="C20" s="12" t="s">
        <v>121</v>
      </c>
      <c r="D20" s="12" t="s">
        <v>217</v>
      </c>
      <c r="E20" s="13">
        <v>0.28796629350411657</v>
      </c>
      <c r="F20" s="13">
        <v>0.19957517277380837</v>
      </c>
      <c r="G20" s="13">
        <v>0.20389417213698122</v>
      </c>
      <c r="H20" s="13">
        <v>0.30645320810411625</v>
      </c>
      <c r="I20" s="13">
        <v>0</v>
      </c>
      <c r="J20" s="13">
        <v>0</v>
      </c>
      <c r="K20" s="13">
        <v>0</v>
      </c>
      <c r="L20" s="13">
        <v>0</v>
      </c>
      <c r="M20" s="13">
        <v>0</v>
      </c>
      <c r="N20" s="13"/>
      <c r="O20" s="13"/>
    </row>
    <row r="21" spans="1:15" x14ac:dyDescent="0.35">
      <c r="A21" s="12" t="str">
        <f t="shared" si="0"/>
        <v>DISTRIBUCION VOLUMEN X CRITERIO (Consumiciones)TOTAL BEBIDASEN MI CASA</v>
      </c>
      <c r="B21" s="12" t="s">
        <v>118</v>
      </c>
      <c r="C21" s="12" t="s">
        <v>121</v>
      </c>
      <c r="D21" s="12" t="s">
        <v>218</v>
      </c>
      <c r="E21" s="13">
        <v>2.2321580831980334</v>
      </c>
      <c r="F21" s="13">
        <v>3.4843008683290941</v>
      </c>
      <c r="G21" s="13">
        <v>2.7153986503245391</v>
      </c>
      <c r="H21" s="13">
        <v>2.0716849354668292</v>
      </c>
      <c r="I21" s="13">
        <v>0</v>
      </c>
      <c r="J21" s="13">
        <v>0</v>
      </c>
      <c r="K21" s="13">
        <v>0</v>
      </c>
      <c r="L21" s="13">
        <v>0</v>
      </c>
      <c r="M21" s="13">
        <v>0</v>
      </c>
      <c r="N21" s="13"/>
      <c r="O21" s="13"/>
    </row>
    <row r="22" spans="1:15" x14ac:dyDescent="0.35">
      <c r="A22" s="12" t="str">
        <f t="shared" si="0"/>
        <v>DISTRIBUCION VOLUMEN X CRITERIO (Consumiciones)TOTAL BEBIDASEN M.TRANSP.(AVION,TREN,AUTOC,E</v>
      </c>
      <c r="B22" s="12" t="s">
        <v>118</v>
      </c>
      <c r="C22" s="12" t="s">
        <v>121</v>
      </c>
      <c r="D22" s="12" t="s">
        <v>219</v>
      </c>
      <c r="E22" s="13">
        <v>0.26371427627087268</v>
      </c>
      <c r="F22" s="13">
        <v>0.278555053392952</v>
      </c>
      <c r="G22" s="13">
        <v>0.35414209349104325</v>
      </c>
      <c r="H22" s="13">
        <v>0.24087257031678483</v>
      </c>
      <c r="I22" s="13">
        <v>0</v>
      </c>
      <c r="J22" s="13">
        <v>0</v>
      </c>
      <c r="K22" s="13">
        <v>0</v>
      </c>
      <c r="L22" s="13">
        <v>0</v>
      </c>
      <c r="M22" s="13">
        <v>0</v>
      </c>
      <c r="N22" s="13"/>
      <c r="O22" s="13"/>
    </row>
    <row r="23" spans="1:15" x14ac:dyDescent="0.35">
      <c r="A23" s="12" t="str">
        <f t="shared" si="0"/>
        <v>DISTRIBUCION VOLUMEN X CRITERIO (Consumiciones)TOTAL BEBIDASEN OTRO LUGAR</v>
      </c>
      <c r="B23" s="12" t="s">
        <v>118</v>
      </c>
      <c r="C23" s="12" t="s">
        <v>121</v>
      </c>
      <c r="D23" s="12" t="s">
        <v>220</v>
      </c>
      <c r="E23" s="13">
        <v>1.8442549736588161</v>
      </c>
      <c r="F23" s="13">
        <v>2.3774286838149603</v>
      </c>
      <c r="G23" s="13">
        <v>1.1897052838123585</v>
      </c>
      <c r="H23" s="13">
        <v>1.6264100070757488</v>
      </c>
      <c r="I23" s="13">
        <v>0</v>
      </c>
      <c r="J23" s="13">
        <v>0</v>
      </c>
      <c r="K23" s="13">
        <v>0</v>
      </c>
      <c r="L23" s="13">
        <v>0</v>
      </c>
      <c r="M23" s="13">
        <v>0</v>
      </c>
      <c r="N23" s="13"/>
      <c r="O23" s="13"/>
    </row>
    <row r="24" spans="1:15" x14ac:dyDescent="0.35">
      <c r="A24" s="12" t="str">
        <f t="shared" si="0"/>
        <v>DISTRIBUCION VOLUMEN X CRITERIO (Consumiciones)TOTAL BEBIDASDESAYUNO</v>
      </c>
      <c r="B24" s="12" t="s">
        <v>118</v>
      </c>
      <c r="C24" s="12" t="s">
        <v>121</v>
      </c>
      <c r="D24" s="12" t="s">
        <v>221</v>
      </c>
      <c r="E24" s="13">
        <v>24.767678279254877</v>
      </c>
      <c r="F24" s="13">
        <v>25.81175861549314</v>
      </c>
      <c r="G24" s="13">
        <v>26.9528379027848</v>
      </c>
      <c r="H24" s="13">
        <v>25.932033033964956</v>
      </c>
      <c r="I24" s="13">
        <v>0</v>
      </c>
      <c r="J24" s="13">
        <v>0</v>
      </c>
      <c r="K24" s="13">
        <v>0</v>
      </c>
      <c r="L24" s="13">
        <v>0</v>
      </c>
      <c r="M24" s="13">
        <v>0</v>
      </c>
      <c r="N24" s="13"/>
      <c r="O24" s="13"/>
    </row>
    <row r="25" spans="1:15" x14ac:dyDescent="0.35">
      <c r="A25" s="12" t="str">
        <f t="shared" si="0"/>
        <v>DISTRIBUCION VOLUMEN X CRITERIO (Consumiciones)TOTAL BEBIDASAPERITIVO/ANTES DE COMER</v>
      </c>
      <c r="B25" s="12" t="s">
        <v>118</v>
      </c>
      <c r="C25" s="12" t="s">
        <v>121</v>
      </c>
      <c r="D25" s="12" t="s">
        <v>222</v>
      </c>
      <c r="E25" s="13">
        <v>16.485235817521627</v>
      </c>
      <c r="F25" s="13">
        <v>17.280384801078355</v>
      </c>
      <c r="G25" s="13">
        <v>17.8570056458504</v>
      </c>
      <c r="H25" s="13">
        <v>16.574525724583093</v>
      </c>
      <c r="I25" s="13">
        <v>0</v>
      </c>
      <c r="J25" s="13">
        <v>0</v>
      </c>
      <c r="K25" s="13">
        <v>0</v>
      </c>
      <c r="L25" s="13">
        <v>0</v>
      </c>
      <c r="M25" s="13">
        <v>0</v>
      </c>
      <c r="N25" s="13"/>
      <c r="O25" s="13"/>
    </row>
    <row r="26" spans="1:15" x14ac:dyDescent="0.35">
      <c r="A26" s="12" t="str">
        <f t="shared" si="0"/>
        <v>DISTRIBUCION VOLUMEN X CRITERIO (Consumiciones)TOTAL BEBIDASCOMIDA</v>
      </c>
      <c r="B26" s="12" t="s">
        <v>118</v>
      </c>
      <c r="C26" s="12" t="s">
        <v>121</v>
      </c>
      <c r="D26" s="12" t="s">
        <v>223</v>
      </c>
      <c r="E26" s="13">
        <v>18.611733116285464</v>
      </c>
      <c r="F26" s="13">
        <v>17.424725258311678</v>
      </c>
      <c r="G26" s="13">
        <v>19.698696618892956</v>
      </c>
      <c r="H26" s="13">
        <v>19.138224491135968</v>
      </c>
      <c r="I26" s="13">
        <v>0</v>
      </c>
      <c r="J26" s="13">
        <v>0</v>
      </c>
      <c r="K26" s="13">
        <v>0</v>
      </c>
      <c r="L26" s="13">
        <v>0</v>
      </c>
      <c r="M26" s="13">
        <v>0</v>
      </c>
      <c r="N26" s="13"/>
      <c r="O26" s="13"/>
    </row>
    <row r="27" spans="1:15" x14ac:dyDescent="0.35">
      <c r="A27" s="12" t="str">
        <f t="shared" si="0"/>
        <v>DISTRIBUCION VOLUMEN X CRITERIO (Consumiciones)TOTAL BEBIDASTARDE/MERIENDA</v>
      </c>
      <c r="B27" s="12" t="s">
        <v>118</v>
      </c>
      <c r="C27" s="12" t="s">
        <v>121</v>
      </c>
      <c r="D27" s="12" t="s">
        <v>224</v>
      </c>
      <c r="E27" s="13">
        <v>14.641271822648532</v>
      </c>
      <c r="F27" s="13">
        <v>14.472688378982735</v>
      </c>
      <c r="G27" s="13">
        <v>13.793287245059052</v>
      </c>
      <c r="H27" s="13">
        <v>13.959550258113612</v>
      </c>
      <c r="I27" s="13">
        <v>0</v>
      </c>
      <c r="J27" s="13">
        <v>0</v>
      </c>
      <c r="K27" s="13">
        <v>0</v>
      </c>
      <c r="L27" s="13">
        <v>0</v>
      </c>
      <c r="M27" s="13">
        <v>0</v>
      </c>
      <c r="N27" s="13"/>
      <c r="O27" s="13"/>
    </row>
    <row r="28" spans="1:15" x14ac:dyDescent="0.35">
      <c r="A28" s="12" t="str">
        <f t="shared" si="0"/>
        <v>DISTRIBUCION VOLUMEN X CRITERIO (Consumiciones)TOTAL BEBIDASANTES DE CENAR</v>
      </c>
      <c r="B28" s="12" t="s">
        <v>118</v>
      </c>
      <c r="C28" s="12" t="s">
        <v>121</v>
      </c>
      <c r="D28" s="12" t="s">
        <v>225</v>
      </c>
      <c r="E28" s="13">
        <v>6.8845043353811333</v>
      </c>
      <c r="F28" s="13">
        <v>7.3011872499095896</v>
      </c>
      <c r="G28" s="13">
        <v>6.6859704555173076</v>
      </c>
      <c r="H28" s="13">
        <v>6.9014351209429909</v>
      </c>
      <c r="I28" s="13">
        <v>0</v>
      </c>
      <c r="J28" s="13">
        <v>0</v>
      </c>
      <c r="K28" s="13">
        <v>0</v>
      </c>
      <c r="L28" s="13">
        <v>0</v>
      </c>
      <c r="M28" s="13">
        <v>0</v>
      </c>
      <c r="N28" s="13"/>
      <c r="O28" s="13"/>
    </row>
    <row r="29" spans="1:15" x14ac:dyDescent="0.35">
      <c r="A29" s="12" t="str">
        <f t="shared" si="0"/>
        <v>DISTRIBUCION VOLUMEN X CRITERIO (Consumiciones)TOTAL BEBIDASCENA</v>
      </c>
      <c r="B29" s="12" t="s">
        <v>118</v>
      </c>
      <c r="C29" s="12" t="s">
        <v>121</v>
      </c>
      <c r="D29" s="12" t="s">
        <v>226</v>
      </c>
      <c r="E29" s="13">
        <v>11.038194057909037</v>
      </c>
      <c r="F29" s="13">
        <v>10.071464297140075</v>
      </c>
      <c r="G29" s="13">
        <v>9.3036460667831022</v>
      </c>
      <c r="H29" s="13">
        <v>10.874782680245637</v>
      </c>
      <c r="I29" s="13">
        <v>0</v>
      </c>
      <c r="J29" s="13">
        <v>0</v>
      </c>
      <c r="K29" s="13">
        <v>0</v>
      </c>
      <c r="L29" s="13">
        <v>0</v>
      </c>
      <c r="M29" s="13">
        <v>0</v>
      </c>
      <c r="N29" s="13"/>
      <c r="O29" s="13"/>
    </row>
    <row r="30" spans="1:15" x14ac:dyDescent="0.35">
      <c r="A30" s="12" t="str">
        <f t="shared" si="0"/>
        <v>DISTRIBUCION VOLUMEN X CRITERIO (Consumiciones)TOTAL BEBIDASDESPUES DE LA CENA</v>
      </c>
      <c r="B30" s="12" t="s">
        <v>118</v>
      </c>
      <c r="C30" s="12" t="s">
        <v>121</v>
      </c>
      <c r="D30" s="12" t="s">
        <v>227</v>
      </c>
      <c r="E30" s="13">
        <v>3.5563842874700073</v>
      </c>
      <c r="F30" s="13">
        <v>2.7308767251721981</v>
      </c>
      <c r="G30" s="13">
        <v>2.1371593519379228</v>
      </c>
      <c r="H30" s="13">
        <v>2.691582638178037</v>
      </c>
      <c r="I30" s="13">
        <v>0</v>
      </c>
      <c r="J30" s="13">
        <v>0</v>
      </c>
      <c r="K30" s="13">
        <v>0</v>
      </c>
      <c r="L30" s="13">
        <v>0</v>
      </c>
      <c r="M30" s="13">
        <v>0</v>
      </c>
      <c r="N30" s="13"/>
      <c r="O30" s="13"/>
    </row>
    <row r="31" spans="1:15" x14ac:dyDescent="0.35">
      <c r="A31" s="12" t="str">
        <f t="shared" si="0"/>
        <v>DISTRIBUCION VOLUMEN X CRITERIO (Consumiciones)TOTAL BEBIDASDURANTE EL DIA</v>
      </c>
      <c r="B31" s="12" t="s">
        <v>118</v>
      </c>
      <c r="C31" s="12" t="s">
        <v>121</v>
      </c>
      <c r="D31" s="12" t="s">
        <v>228</v>
      </c>
      <c r="E31" s="13">
        <v>4.0149992973926887</v>
      </c>
      <c r="F31" s="13">
        <v>4.9069313625996172</v>
      </c>
      <c r="G31" s="13">
        <v>3.5713805211905232</v>
      </c>
      <c r="H31" s="13">
        <v>3.9278755888851076</v>
      </c>
      <c r="I31" s="13">
        <v>0</v>
      </c>
      <c r="J31" s="13">
        <v>0</v>
      </c>
      <c r="K31" s="13">
        <v>0</v>
      </c>
      <c r="L31" s="13">
        <v>0</v>
      </c>
      <c r="M31" s="13">
        <v>0</v>
      </c>
      <c r="N31" s="13"/>
      <c r="O31" s="13"/>
    </row>
    <row r="32" spans="1:15" x14ac:dyDescent="0.35">
      <c r="A32" s="12" t="str">
        <f t="shared" si="0"/>
        <v>DISTRIBUCION VOLUMEN X CRITERIO (Consumiciones)TOTAL BEBIDASCON AMIGOS</v>
      </c>
      <c r="B32" s="12" t="s">
        <v>118</v>
      </c>
      <c r="C32" s="12" t="s">
        <v>121</v>
      </c>
      <c r="D32" s="12" t="s">
        <v>229</v>
      </c>
      <c r="E32" s="13">
        <v>30.314281421298549</v>
      </c>
      <c r="F32" s="13">
        <v>29.11147926355493</v>
      </c>
      <c r="G32" s="13">
        <v>28.744289565664751</v>
      </c>
      <c r="H32" s="13">
        <v>29.338200896225171</v>
      </c>
      <c r="I32" s="13">
        <v>0</v>
      </c>
      <c r="J32" s="13">
        <v>0</v>
      </c>
      <c r="K32" s="13">
        <v>0</v>
      </c>
      <c r="L32" s="13">
        <v>0</v>
      </c>
      <c r="M32" s="13">
        <v>0</v>
      </c>
      <c r="N32" s="13"/>
      <c r="O32" s="13"/>
    </row>
    <row r="33" spans="1:15" x14ac:dyDescent="0.35">
      <c r="A33" s="12" t="str">
        <f t="shared" si="0"/>
        <v>DISTRIBUCION VOLUMEN X CRITERIO (Consumiciones)TOTAL BEBIDASCON CLIENTES</v>
      </c>
      <c r="B33" s="12" t="s">
        <v>118</v>
      </c>
      <c r="C33" s="12" t="s">
        <v>121</v>
      </c>
      <c r="D33" s="12" t="s">
        <v>230</v>
      </c>
      <c r="E33" s="13">
        <v>0.84509921768275054</v>
      </c>
      <c r="F33" s="13">
        <v>0.88844780688117975</v>
      </c>
      <c r="G33" s="13">
        <v>0.85423578619810003</v>
      </c>
      <c r="H33" s="13">
        <v>0.64057158535186531</v>
      </c>
      <c r="I33" s="13">
        <v>0</v>
      </c>
      <c r="J33" s="13">
        <v>0</v>
      </c>
      <c r="K33" s="13">
        <v>0</v>
      </c>
      <c r="L33" s="13">
        <v>0</v>
      </c>
      <c r="M33" s="13">
        <v>0</v>
      </c>
      <c r="N33" s="13"/>
      <c r="O33" s="13"/>
    </row>
    <row r="34" spans="1:15" x14ac:dyDescent="0.35">
      <c r="A34" s="12" t="str">
        <f t="shared" si="0"/>
        <v>DISTRIBUCION VOLUMEN X CRITERIO (Consumiciones)TOTAL BEBIDASCON COMPAÑEROS DE TRABAJO</v>
      </c>
      <c r="B34" s="12" t="s">
        <v>118</v>
      </c>
      <c r="C34" s="12" t="s">
        <v>121</v>
      </c>
      <c r="D34" s="12" t="s">
        <v>231</v>
      </c>
      <c r="E34" s="13">
        <v>9.4615371669129331</v>
      </c>
      <c r="F34" s="13">
        <v>9.6509911494884157</v>
      </c>
      <c r="G34" s="13">
        <v>10.016402479728741</v>
      </c>
      <c r="H34" s="13">
        <v>9.4161363033858692</v>
      </c>
      <c r="I34" s="13">
        <v>0</v>
      </c>
      <c r="J34" s="13">
        <v>0</v>
      </c>
      <c r="K34" s="13">
        <v>0</v>
      </c>
      <c r="L34" s="13">
        <v>0</v>
      </c>
      <c r="M34" s="13">
        <v>0</v>
      </c>
      <c r="N34" s="13"/>
      <c r="O34" s="13"/>
    </row>
    <row r="35" spans="1:15" x14ac:dyDescent="0.35">
      <c r="A35" s="12" t="str">
        <f t="shared" si="0"/>
        <v>DISTRIBUCION VOLUMEN X CRITERIO (Consumiciones)TOTAL BEBIDASCON COMPAÑEROS DE CLASE</v>
      </c>
      <c r="B35" s="12" t="s">
        <v>118</v>
      </c>
      <c r="C35" s="12" t="s">
        <v>121</v>
      </c>
      <c r="D35" s="12" t="s">
        <v>232</v>
      </c>
      <c r="E35" s="13">
        <v>0.4058154391518749</v>
      </c>
      <c r="F35" s="13">
        <v>0.33055483376982592</v>
      </c>
      <c r="G35" s="13">
        <v>0.32312840905661822</v>
      </c>
      <c r="H35" s="13">
        <v>0.33645103116026748</v>
      </c>
      <c r="I35" s="13">
        <v>0</v>
      </c>
      <c r="J35" s="13">
        <v>0</v>
      </c>
      <c r="K35" s="13">
        <v>0</v>
      </c>
      <c r="L35" s="13">
        <v>0</v>
      </c>
      <c r="M35" s="13">
        <v>0</v>
      </c>
      <c r="N35" s="13"/>
      <c r="O35" s="13"/>
    </row>
    <row r="36" spans="1:15" x14ac:dyDescent="0.35">
      <c r="A36" s="12" t="str">
        <f t="shared" si="0"/>
        <v>DISTRIBUCION VOLUMEN X CRITERIO (Consumiciones)TOTAL BEBIDASCON FAMILIA</v>
      </c>
      <c r="B36" s="12" t="s">
        <v>118</v>
      </c>
      <c r="C36" s="12" t="s">
        <v>121</v>
      </c>
      <c r="D36" s="12" t="s">
        <v>233</v>
      </c>
      <c r="E36" s="13">
        <v>25.186880364731262</v>
      </c>
      <c r="F36" s="13">
        <v>23.89462896291657</v>
      </c>
      <c r="G36" s="13">
        <v>24.142145010992149</v>
      </c>
      <c r="H36" s="13">
        <v>25.171287881615669</v>
      </c>
      <c r="I36" s="13">
        <v>0</v>
      </c>
      <c r="J36" s="13">
        <v>0</v>
      </c>
      <c r="K36" s="13">
        <v>0</v>
      </c>
      <c r="L36" s="13">
        <v>0</v>
      </c>
      <c r="M36" s="13">
        <v>0</v>
      </c>
      <c r="N36" s="13"/>
      <c r="O36" s="13"/>
    </row>
    <row r="37" spans="1:15" x14ac:dyDescent="0.35">
      <c r="A37" s="12" t="str">
        <f t="shared" si="0"/>
        <v>DISTRIBUCION VOLUMEN X CRITERIO (Consumiciones)TOTAL BEBIDASCON LA PAREJA</v>
      </c>
      <c r="B37" s="12" t="s">
        <v>118</v>
      </c>
      <c r="C37" s="12" t="s">
        <v>121</v>
      </c>
      <c r="D37" s="12" t="s">
        <v>234</v>
      </c>
      <c r="E37" s="13">
        <v>14.890550408171253</v>
      </c>
      <c r="F37" s="13">
        <v>14.492858326561898</v>
      </c>
      <c r="G37" s="13">
        <v>15.735031430848819</v>
      </c>
      <c r="H37" s="13">
        <v>15.992254548218762</v>
      </c>
      <c r="I37" s="13">
        <v>0</v>
      </c>
      <c r="J37" s="13">
        <v>0</v>
      </c>
      <c r="K37" s="13">
        <v>0</v>
      </c>
      <c r="L37" s="13">
        <v>0</v>
      </c>
      <c r="M37" s="13">
        <v>0</v>
      </c>
      <c r="N37" s="13"/>
      <c r="O37" s="13"/>
    </row>
    <row r="38" spans="1:15" x14ac:dyDescent="0.35">
      <c r="A38" s="12" t="str">
        <f t="shared" si="0"/>
        <v>DISTRIBUCION VOLUMEN X CRITERIO (Consumiciones)TOTAL BEBIDASESTABA SOLO/A</v>
      </c>
      <c r="B38" s="12" t="s">
        <v>118</v>
      </c>
      <c r="C38" s="12" t="s">
        <v>121</v>
      </c>
      <c r="D38" s="12" t="s">
        <v>235</v>
      </c>
      <c r="E38" s="13">
        <v>18.089269047096185</v>
      </c>
      <c r="F38" s="13">
        <v>20.993567679219396</v>
      </c>
      <c r="G38" s="13">
        <v>19.655169622071735</v>
      </c>
      <c r="H38" s="13">
        <v>18.51355876372476</v>
      </c>
      <c r="I38" s="13">
        <v>0</v>
      </c>
      <c r="J38" s="13">
        <v>0</v>
      </c>
      <c r="K38" s="13">
        <v>0</v>
      </c>
      <c r="L38" s="13">
        <v>0</v>
      </c>
      <c r="M38" s="13">
        <v>0</v>
      </c>
      <c r="N38" s="13"/>
      <c r="O38" s="13"/>
    </row>
    <row r="39" spans="1:15" x14ac:dyDescent="0.35">
      <c r="A39" s="12" t="str">
        <f t="shared" si="0"/>
        <v>DISTRIBUCION VOLUMEN X CRITERIO (Consumiciones)TOTAL BEBIDASOTROS</v>
      </c>
      <c r="B39" s="12" t="s">
        <v>118</v>
      </c>
      <c r="C39" s="12" t="s">
        <v>121</v>
      </c>
      <c r="D39" s="12" t="s">
        <v>236</v>
      </c>
      <c r="E39" s="13">
        <v>0.80657230843102412</v>
      </c>
      <c r="F39" s="13">
        <v>0.63748983450329377</v>
      </c>
      <c r="G39" s="13">
        <v>0.52960152263528959</v>
      </c>
      <c r="H39" s="13">
        <v>0.59154144244462892</v>
      </c>
      <c r="I39" s="13">
        <v>0</v>
      </c>
      <c r="J39" s="13">
        <v>0</v>
      </c>
      <c r="K39" s="13">
        <v>0</v>
      </c>
      <c r="L39" s="13">
        <v>0</v>
      </c>
      <c r="M39" s="13">
        <v>0</v>
      </c>
      <c r="N39" s="13"/>
      <c r="O39" s="13"/>
    </row>
    <row r="40" spans="1:15" x14ac:dyDescent="0.35">
      <c r="A40" s="12" t="str">
        <f t="shared" si="0"/>
        <v>DISTRIBUCION VOLUMEN X CRITERIO (Consumiciones)TOTAL BEBIDASESTAR TRABAJANDO</v>
      </c>
      <c r="B40" s="12" t="s">
        <v>118</v>
      </c>
      <c r="C40" s="12" t="s">
        <v>121</v>
      </c>
      <c r="D40" s="12" t="s">
        <v>237</v>
      </c>
      <c r="E40" s="13">
        <v>13.941047089695072</v>
      </c>
      <c r="F40" s="13">
        <v>15.265324262030417</v>
      </c>
      <c r="G40" s="13">
        <v>14.899510339685742</v>
      </c>
      <c r="H40" s="13">
        <v>13.700428550060037</v>
      </c>
      <c r="I40" s="13">
        <v>0</v>
      </c>
      <c r="J40" s="13">
        <v>0</v>
      </c>
      <c r="K40" s="13">
        <v>0</v>
      </c>
      <c r="L40" s="13">
        <v>0</v>
      </c>
      <c r="M40" s="13">
        <v>0</v>
      </c>
      <c r="N40" s="13"/>
      <c r="O40" s="13"/>
    </row>
    <row r="41" spans="1:15" x14ac:dyDescent="0.35">
      <c r="A41" s="12" t="str">
        <f t="shared" si="0"/>
        <v>DISTRIBUCION VOLUMEN X CRITERIO (Consumiciones)TOTAL BEBIDASCOMIDA DE NEGOCIOS</v>
      </c>
      <c r="B41" s="12" t="s">
        <v>118</v>
      </c>
      <c r="C41" s="12" t="s">
        <v>121</v>
      </c>
      <c r="D41" s="12" t="s">
        <v>238</v>
      </c>
      <c r="E41" s="13">
        <v>0.30919709929635852</v>
      </c>
      <c r="F41" s="13">
        <v>0.26153592999295905</v>
      </c>
      <c r="G41" s="13">
        <v>0.26450076801523809</v>
      </c>
      <c r="H41" s="13">
        <v>0.23637182745853658</v>
      </c>
      <c r="I41" s="13">
        <v>0</v>
      </c>
      <c r="J41" s="13">
        <v>0</v>
      </c>
      <c r="K41" s="13">
        <v>0</v>
      </c>
      <c r="L41" s="13">
        <v>0</v>
      </c>
      <c r="M41" s="13">
        <v>0</v>
      </c>
      <c r="N41" s="13"/>
      <c r="O41" s="13"/>
    </row>
    <row r="42" spans="1:15" x14ac:dyDescent="0.35">
      <c r="A42" s="12" t="str">
        <f t="shared" si="0"/>
        <v>DISTRIBUCION VOLUMEN X CRITERIO (Consumiciones)TOTAL BEBIDASPOR PLACER/RELAX</v>
      </c>
      <c r="B42" s="12" t="s">
        <v>118</v>
      </c>
      <c r="C42" s="12" t="s">
        <v>121</v>
      </c>
      <c r="D42" s="12" t="s">
        <v>239</v>
      </c>
      <c r="E42" s="13">
        <v>14.890428744567465</v>
      </c>
      <c r="F42" s="13">
        <v>15.29205787035994</v>
      </c>
      <c r="G42" s="13">
        <v>16.115322253600326</v>
      </c>
      <c r="H42" s="13">
        <v>16.403190162720421</v>
      </c>
      <c r="I42" s="13">
        <v>0</v>
      </c>
      <c r="J42" s="13">
        <v>0</v>
      </c>
      <c r="K42" s="13">
        <v>0</v>
      </c>
      <c r="L42" s="13">
        <v>0</v>
      </c>
      <c r="M42" s="13">
        <v>0</v>
      </c>
      <c r="N42" s="13"/>
      <c r="O42" s="13"/>
    </row>
    <row r="43" spans="1:15" x14ac:dyDescent="0.35">
      <c r="A43" s="12" t="str">
        <f t="shared" si="0"/>
        <v>DISTRIBUCION VOLUMEN X CRITERIO (Consumiciones)TOTAL BEBIDASTENER HAMBRE/SIN PLANIFICAR</v>
      </c>
      <c r="B43" s="12" t="s">
        <v>118</v>
      </c>
      <c r="C43" s="12" t="s">
        <v>121</v>
      </c>
      <c r="D43" s="12" t="s">
        <v>240</v>
      </c>
      <c r="E43" s="13">
        <v>26.979400932470416</v>
      </c>
      <c r="F43" s="13">
        <v>27.677336912723007</v>
      </c>
      <c r="G43" s="13">
        <v>28.337090609606115</v>
      </c>
      <c r="H43" s="13">
        <v>25.150349441718799</v>
      </c>
      <c r="I43" s="13">
        <v>0</v>
      </c>
      <c r="J43" s="13">
        <v>0</v>
      </c>
      <c r="K43" s="13">
        <v>0</v>
      </c>
      <c r="L43" s="13">
        <v>0</v>
      </c>
      <c r="M43" s="13">
        <v>0</v>
      </c>
      <c r="N43" s="13"/>
      <c r="O43" s="13"/>
    </row>
    <row r="44" spans="1:15" x14ac:dyDescent="0.35">
      <c r="A44" s="12" t="str">
        <f t="shared" si="0"/>
        <v>DISTRIBUCION VOLUMEN X CRITERIO (Consumiciones)TOTAL BEBIDASESTAR DE COMPRAS</v>
      </c>
      <c r="B44" s="12" t="s">
        <v>118</v>
      </c>
      <c r="C44" s="12" t="s">
        <v>121</v>
      </c>
      <c r="D44" s="12" t="s">
        <v>241</v>
      </c>
      <c r="E44" s="13">
        <v>2.6607069750352368</v>
      </c>
      <c r="F44" s="13">
        <v>3.3411753475377428</v>
      </c>
      <c r="G44" s="13">
        <v>2.7244102253850566</v>
      </c>
      <c r="H44" s="13">
        <v>2.5031911708170731</v>
      </c>
      <c r="I44" s="13">
        <v>0</v>
      </c>
      <c r="J44" s="13">
        <v>0</v>
      </c>
      <c r="K44" s="13">
        <v>0</v>
      </c>
      <c r="L44" s="13">
        <v>0</v>
      </c>
      <c r="M44" s="13">
        <v>0</v>
      </c>
      <c r="N44" s="13"/>
      <c r="O44" s="13"/>
    </row>
    <row r="45" spans="1:15" x14ac:dyDescent="0.35">
      <c r="A45" s="12" t="str">
        <f t="shared" si="0"/>
        <v>DISTRIBUCION VOLUMEN X CRITERIO (Consumiciones)TOTAL BEBIDASNO COCINAR EN CASA</v>
      </c>
      <c r="B45" s="12" t="s">
        <v>118</v>
      </c>
      <c r="C45" s="12" t="s">
        <v>121</v>
      </c>
      <c r="D45" s="12" t="s">
        <v>242</v>
      </c>
      <c r="E45" s="13">
        <v>3.0705429907468749</v>
      </c>
      <c r="F45" s="13">
        <v>2.9406535256604425</v>
      </c>
      <c r="G45" s="13">
        <v>2.8938696412813156</v>
      </c>
      <c r="H45" s="13">
        <v>2.7902126348295213</v>
      </c>
      <c r="I45" s="13">
        <v>0</v>
      </c>
      <c r="J45" s="13">
        <v>0</v>
      </c>
      <c r="K45" s="13">
        <v>0</v>
      </c>
      <c r="L45" s="13">
        <v>0</v>
      </c>
      <c r="M45" s="13">
        <v>0</v>
      </c>
      <c r="N45" s="13"/>
      <c r="O45" s="13"/>
    </row>
    <row r="46" spans="1:15" x14ac:dyDescent="0.35">
      <c r="A46" s="12" t="str">
        <f t="shared" si="0"/>
        <v>DISTRIBUCION VOLUMEN X CRITERIO (Consumiciones)TOTAL BEBIDASCELEBRACION/FIESTA/SALIR TOMAR</v>
      </c>
      <c r="B46" s="12" t="s">
        <v>118</v>
      </c>
      <c r="C46" s="12" t="s">
        <v>121</v>
      </c>
      <c r="D46" s="12" t="s">
        <v>243</v>
      </c>
      <c r="E46" s="13">
        <v>29.887495637852872</v>
      </c>
      <c r="F46" s="13">
        <v>27.94285392909277</v>
      </c>
      <c r="G46" s="13">
        <v>28.299230807163038</v>
      </c>
      <c r="H46" s="13">
        <v>32.003649309876103</v>
      </c>
      <c r="I46" s="13">
        <v>0</v>
      </c>
      <c r="J46" s="13">
        <v>0</v>
      </c>
      <c r="K46" s="13">
        <v>0</v>
      </c>
      <c r="L46" s="13">
        <v>0</v>
      </c>
      <c r="M46" s="13">
        <v>0</v>
      </c>
      <c r="N46" s="13"/>
      <c r="O46" s="13"/>
    </row>
    <row r="47" spans="1:15" x14ac:dyDescent="0.35">
      <c r="A47" s="12" t="str">
        <f t="shared" si="0"/>
        <v>DISTRIBUCION VOLUMEN X CRITERIO (Consumiciones)TOTAL BEBIDASVIENDO DEPORTES</v>
      </c>
      <c r="B47" s="12" t="s">
        <v>118</v>
      </c>
      <c r="C47" s="12" t="s">
        <v>121</v>
      </c>
      <c r="D47" s="12" t="s">
        <v>244</v>
      </c>
      <c r="E47" s="13">
        <v>1.6079649917035561</v>
      </c>
      <c r="F47" s="13">
        <v>1.3428664122309386</v>
      </c>
      <c r="G47" s="13">
        <v>1.1920722574643206</v>
      </c>
      <c r="H47" s="13">
        <v>1.7884601814083547</v>
      </c>
      <c r="I47" s="13">
        <v>0</v>
      </c>
      <c r="J47" s="13">
        <v>0</v>
      </c>
      <c r="K47" s="13">
        <v>0</v>
      </c>
      <c r="L47" s="13">
        <v>0</v>
      </c>
      <c r="M47" s="13">
        <v>0</v>
      </c>
      <c r="N47" s="13"/>
      <c r="O47" s="13"/>
    </row>
    <row r="48" spans="1:15" x14ac:dyDescent="0.35">
      <c r="A48" s="12" t="str">
        <f t="shared" si="0"/>
        <v>DISTRIBUCION VOLUMEN X CRITERIO (Consumiciones)TOTAL BEBIDASOTROS MOTIVOS</v>
      </c>
      <c r="B48" s="12" t="s">
        <v>118</v>
      </c>
      <c r="C48" s="12" t="s">
        <v>121</v>
      </c>
      <c r="D48" s="12" t="s">
        <v>245</v>
      </c>
      <c r="E48" s="13">
        <v>6.6532177691315519</v>
      </c>
      <c r="F48" s="13">
        <v>5.9362061573579679</v>
      </c>
      <c r="G48" s="13">
        <v>5.273986768205126</v>
      </c>
      <c r="H48" s="13">
        <v>5.4241416806278977</v>
      </c>
      <c r="I48" s="13">
        <v>0</v>
      </c>
      <c r="J48" s="13">
        <v>0</v>
      </c>
      <c r="K48" s="13">
        <v>0</v>
      </c>
      <c r="L48" s="13">
        <v>0</v>
      </c>
      <c r="M48" s="13">
        <v>0</v>
      </c>
      <c r="N48" s="13"/>
      <c r="O48" s="13"/>
    </row>
    <row r="49" spans="1:15" x14ac:dyDescent="0.35">
      <c r="A49" s="12" t="str">
        <f t="shared" si="0"/>
        <v>DISTRIBUCION VOLUMEN X CRITERIO (Consumiciones).Total Bebidas FriasT.ESPAÑA</v>
      </c>
      <c r="B49" s="12" t="s">
        <v>118</v>
      </c>
      <c r="C49" s="12" t="s">
        <v>130</v>
      </c>
      <c r="D49" s="12" t="s">
        <v>36</v>
      </c>
      <c r="E49" s="13">
        <v>100</v>
      </c>
      <c r="F49" s="13">
        <v>100</v>
      </c>
      <c r="G49" s="13">
        <v>100</v>
      </c>
      <c r="H49" s="13">
        <v>100</v>
      </c>
      <c r="I49" s="13">
        <v>0</v>
      </c>
      <c r="J49" s="13">
        <v>0</v>
      </c>
      <c r="K49" s="13">
        <v>0</v>
      </c>
      <c r="L49" s="13">
        <v>0</v>
      </c>
      <c r="M49" s="13">
        <v>0</v>
      </c>
      <c r="N49" s="13"/>
      <c r="O49" s="13"/>
    </row>
    <row r="50" spans="1:15" x14ac:dyDescent="0.35">
      <c r="A50" s="12" t="str">
        <f t="shared" si="0"/>
        <v>DISTRIBUCION VOLUMEN X CRITERIO (Consumiciones).Total Bebidas FriasHiper+Super+Discount+G.A</v>
      </c>
      <c r="B50" s="12" t="s">
        <v>118</v>
      </c>
      <c r="C50" s="12" t="s">
        <v>130</v>
      </c>
      <c r="D50" s="12" t="s">
        <v>23</v>
      </c>
      <c r="E50" s="13">
        <v>8.6318031005361622</v>
      </c>
      <c r="F50" s="13">
        <v>11.085514266821219</v>
      </c>
      <c r="G50" s="13">
        <v>7.6516943179170251</v>
      </c>
      <c r="H50" s="13">
        <v>6.8796418884365815</v>
      </c>
      <c r="I50" s="13">
        <v>0</v>
      </c>
      <c r="J50" s="13">
        <v>0</v>
      </c>
      <c r="K50" s="13">
        <v>0</v>
      </c>
      <c r="L50" s="13">
        <v>0</v>
      </c>
      <c r="M50" s="13">
        <v>0</v>
      </c>
      <c r="N50" s="13"/>
      <c r="O50" s="13"/>
    </row>
    <row r="51" spans="1:15" x14ac:dyDescent="0.35">
      <c r="A51" s="12" t="str">
        <f t="shared" si="0"/>
        <v>DISTRIBUCION VOLUMEN X CRITERIO (Consumiciones).Total Bebidas FriasRestaurantes</v>
      </c>
      <c r="B51" s="12" t="s">
        <v>118</v>
      </c>
      <c r="C51" s="12" t="s">
        <v>130</v>
      </c>
      <c r="D51" s="12" t="s">
        <v>24</v>
      </c>
      <c r="E51" s="13">
        <v>14.918390988555441</v>
      </c>
      <c r="F51" s="13">
        <v>12.711259863350923</v>
      </c>
      <c r="G51" s="13">
        <v>14.689432255806375</v>
      </c>
      <c r="H51" s="13">
        <v>14.896612133539772</v>
      </c>
      <c r="I51" s="13">
        <v>0</v>
      </c>
      <c r="J51" s="13">
        <v>0</v>
      </c>
      <c r="K51" s="13">
        <v>0</v>
      </c>
      <c r="L51" s="13">
        <v>0</v>
      </c>
      <c r="M51" s="13">
        <v>0</v>
      </c>
      <c r="N51" s="13"/>
      <c r="O51" s="13"/>
    </row>
    <row r="52" spans="1:15" x14ac:dyDescent="0.35">
      <c r="A52" s="12" t="str">
        <f t="shared" si="0"/>
        <v>DISTRIBUCION VOLUMEN X CRITERIO (Consumiciones).Total Bebidas FriasRestaurantes Fast Food</v>
      </c>
      <c r="B52" s="12" t="s">
        <v>118</v>
      </c>
      <c r="C52" s="12" t="s">
        <v>130</v>
      </c>
      <c r="D52" s="12" t="s">
        <v>25</v>
      </c>
      <c r="E52" s="13">
        <v>6.2673126198490774</v>
      </c>
      <c r="F52" s="13">
        <v>6.4644857466353791</v>
      </c>
      <c r="G52" s="13">
        <v>6.5947313563148588</v>
      </c>
      <c r="H52" s="13">
        <v>7.2574979001375173</v>
      </c>
      <c r="I52" s="13">
        <v>0</v>
      </c>
      <c r="J52" s="13">
        <v>0</v>
      </c>
      <c r="K52" s="13">
        <v>0</v>
      </c>
      <c r="L52" s="13">
        <v>0</v>
      </c>
      <c r="M52" s="13">
        <v>0</v>
      </c>
      <c r="N52" s="13"/>
      <c r="O52" s="13"/>
    </row>
    <row r="53" spans="1:15" x14ac:dyDescent="0.35">
      <c r="A53" s="12" t="str">
        <f t="shared" si="0"/>
        <v>DISTRIBUCION VOLUMEN X CRITERIO (Consumiciones).Total Bebidas FriasBares/Cafeterias/Cervecerias</v>
      </c>
      <c r="B53" s="12" t="s">
        <v>118</v>
      </c>
      <c r="C53" s="12" t="s">
        <v>130</v>
      </c>
      <c r="D53" s="12" t="s">
        <v>26</v>
      </c>
      <c r="E53" s="13">
        <v>53.672584789504029</v>
      </c>
      <c r="F53" s="13">
        <v>52.459987474597305</v>
      </c>
      <c r="G53" s="13">
        <v>56.327767630874902</v>
      </c>
      <c r="H53" s="13">
        <v>56.62885294956709</v>
      </c>
      <c r="I53" s="13">
        <v>0</v>
      </c>
      <c r="J53" s="13">
        <v>0</v>
      </c>
      <c r="K53" s="13">
        <v>0</v>
      </c>
      <c r="L53" s="13">
        <v>0</v>
      </c>
      <c r="M53" s="13">
        <v>0</v>
      </c>
      <c r="N53" s="13"/>
      <c r="O53" s="13"/>
    </row>
    <row r="54" spans="1:15" x14ac:dyDescent="0.35">
      <c r="A54" s="12" t="str">
        <f t="shared" si="0"/>
        <v>DISTRIBUCION VOLUMEN X CRITERIO (Consumiciones).Total Bebidas FriasPanaderias/Pastelerias</v>
      </c>
      <c r="B54" s="12" t="s">
        <v>118</v>
      </c>
      <c r="C54" s="12" t="s">
        <v>130</v>
      </c>
      <c r="D54" s="12" t="s">
        <v>27</v>
      </c>
      <c r="E54" s="13">
        <v>0.91834616993071194</v>
      </c>
      <c r="F54" s="13">
        <v>1.0271481509690501</v>
      </c>
      <c r="G54" s="13">
        <v>0.74388252948268851</v>
      </c>
      <c r="H54" s="13">
        <v>0.59909694872979302</v>
      </c>
      <c r="I54" s="13">
        <v>0</v>
      </c>
      <c r="J54" s="13">
        <v>0</v>
      </c>
      <c r="K54" s="13">
        <v>0</v>
      </c>
      <c r="L54" s="13">
        <v>0</v>
      </c>
      <c r="M54" s="13">
        <v>0</v>
      </c>
      <c r="N54" s="13"/>
      <c r="O54" s="13"/>
    </row>
    <row r="55" spans="1:15" x14ac:dyDescent="0.35">
      <c r="A55" s="12" t="str">
        <f t="shared" si="0"/>
        <v>DISTRIBUCION VOLUMEN X CRITERIO (Consumiciones).Total Bebidas FriasTda.Alimentacion/Delicatesen</v>
      </c>
      <c r="B55" s="12" t="s">
        <v>118</v>
      </c>
      <c r="C55" s="12" t="s">
        <v>130</v>
      </c>
      <c r="D55" s="12" t="s">
        <v>202</v>
      </c>
      <c r="E55" s="13">
        <v>1.6835684491223863</v>
      </c>
      <c r="F55" s="13">
        <v>2.6749695679005199</v>
      </c>
      <c r="G55" s="13">
        <v>2.2411730808092041</v>
      </c>
      <c r="H55" s="13">
        <v>1.5788545835294825</v>
      </c>
      <c r="I55" s="13">
        <v>0</v>
      </c>
      <c r="J55" s="13">
        <v>0</v>
      </c>
      <c r="K55" s="13">
        <v>0</v>
      </c>
      <c r="L55" s="13">
        <v>0</v>
      </c>
      <c r="M55" s="13">
        <v>0</v>
      </c>
      <c r="N55" s="13"/>
      <c r="O55" s="13"/>
    </row>
    <row r="56" spans="1:15" x14ac:dyDescent="0.35">
      <c r="A56" s="12" t="str">
        <f t="shared" si="0"/>
        <v>DISTRIBUCION VOLUMEN X CRITERIO (Consumiciones).Total Bebidas FriasCanal Conveniencia/24h</v>
      </c>
      <c r="B56" s="12" t="s">
        <v>118</v>
      </c>
      <c r="C56" s="12" t="s">
        <v>130</v>
      </c>
      <c r="D56" s="12" t="s">
        <v>203</v>
      </c>
      <c r="E56" s="13">
        <v>1.5843266498713624</v>
      </c>
      <c r="F56" s="13">
        <v>2.3264990853549405</v>
      </c>
      <c r="G56" s="13">
        <v>2.0206639877553898</v>
      </c>
      <c r="H56" s="13">
        <v>1.5475937916494806</v>
      </c>
      <c r="I56" s="13">
        <v>0</v>
      </c>
      <c r="J56" s="13">
        <v>0</v>
      </c>
      <c r="K56" s="13">
        <v>0</v>
      </c>
      <c r="L56" s="13">
        <v>0</v>
      </c>
      <c r="M56" s="13">
        <v>0</v>
      </c>
      <c r="N56" s="13"/>
      <c r="O56" s="13"/>
    </row>
    <row r="57" spans="1:15" x14ac:dyDescent="0.35">
      <c r="A57" s="12" t="str">
        <f t="shared" si="0"/>
        <v>DISTRIBUCION VOLUMEN X CRITERIO (Consumiciones).Total Bebidas FriasHoteles</v>
      </c>
      <c r="B57" s="12" t="s">
        <v>118</v>
      </c>
      <c r="C57" s="12" t="s">
        <v>130</v>
      </c>
      <c r="D57" s="12" t="s">
        <v>29</v>
      </c>
      <c r="E57" s="13">
        <v>0.70267748093904636</v>
      </c>
      <c r="F57" s="13">
        <v>0.37998879872668273</v>
      </c>
      <c r="G57" s="13">
        <v>0.56220081005481271</v>
      </c>
      <c r="H57" s="13">
        <v>0.60123324415725965</v>
      </c>
      <c r="I57" s="13">
        <v>0</v>
      </c>
      <c r="J57" s="13">
        <v>0</v>
      </c>
      <c r="K57" s="13">
        <v>0</v>
      </c>
      <c r="L57" s="13">
        <v>0</v>
      </c>
      <c r="M57" s="13">
        <v>0</v>
      </c>
      <c r="N57" s="13"/>
      <c r="O57" s="13"/>
    </row>
    <row r="58" spans="1:15" x14ac:dyDescent="0.35">
      <c r="A58" s="12" t="str">
        <f t="shared" si="0"/>
        <v>DISTRIBUCION VOLUMEN X CRITERIO (Consumiciones).Total Bebidas FriasEstaciones de servicio</v>
      </c>
      <c r="B58" s="12" t="s">
        <v>118</v>
      </c>
      <c r="C58" s="12" t="s">
        <v>130</v>
      </c>
      <c r="D58" s="12" t="s">
        <v>30</v>
      </c>
      <c r="E58" s="13">
        <v>1.5119760254582828</v>
      </c>
      <c r="F58" s="13">
        <v>1.6844403225385391</v>
      </c>
      <c r="G58" s="13">
        <v>1.4568199595649411</v>
      </c>
      <c r="H58" s="13">
        <v>1.3986210240616419</v>
      </c>
      <c r="I58" s="13">
        <v>0</v>
      </c>
      <c r="J58" s="13">
        <v>0</v>
      </c>
      <c r="K58" s="13">
        <v>0</v>
      </c>
      <c r="L58" s="13">
        <v>0</v>
      </c>
      <c r="M58" s="13">
        <v>0</v>
      </c>
      <c r="N58" s="13"/>
      <c r="O58" s="13"/>
    </row>
    <row r="59" spans="1:15" x14ac:dyDescent="0.35">
      <c r="A59" s="12" t="str">
        <f t="shared" si="0"/>
        <v>DISTRIBUCION VOLUMEN X CRITERIO (Consumiciones).Total Bebidas FriasMaquinas dispensadoras</v>
      </c>
      <c r="B59" s="12" t="s">
        <v>118</v>
      </c>
      <c r="C59" s="12" t="s">
        <v>130</v>
      </c>
      <c r="D59" s="12" t="s">
        <v>31</v>
      </c>
      <c r="E59" s="13">
        <v>1.5080332902965885</v>
      </c>
      <c r="F59" s="13">
        <v>1.9942903648864574</v>
      </c>
      <c r="G59" s="13">
        <v>1.4641063919686808</v>
      </c>
      <c r="H59" s="13">
        <v>1.3706493543198874</v>
      </c>
      <c r="I59" s="13">
        <v>0</v>
      </c>
      <c r="J59" s="13">
        <v>0</v>
      </c>
      <c r="K59" s="13">
        <v>0</v>
      </c>
      <c r="L59" s="13">
        <v>0</v>
      </c>
      <c r="M59" s="13">
        <v>0</v>
      </c>
      <c r="N59" s="13"/>
      <c r="O59" s="13"/>
    </row>
    <row r="60" spans="1:15" x14ac:dyDescent="0.35">
      <c r="A60" s="12" t="str">
        <f t="shared" si="0"/>
        <v>DISTRIBUCION VOLUMEN X CRITERIO (Consumiciones).Total Bebidas FriasServicio en la empresa</v>
      </c>
      <c r="B60" s="12" t="s">
        <v>118</v>
      </c>
      <c r="C60" s="12" t="s">
        <v>130</v>
      </c>
      <c r="D60" s="12" t="s">
        <v>32</v>
      </c>
      <c r="E60" s="13">
        <v>1.1693164524119104</v>
      </c>
      <c r="F60" s="13">
        <v>1.1312613220462964</v>
      </c>
      <c r="G60" s="13">
        <v>0.9989170907255589</v>
      </c>
      <c r="H60" s="13">
        <v>0.86231460046969788</v>
      </c>
      <c r="I60" s="13">
        <v>0</v>
      </c>
      <c r="J60" s="13">
        <v>0</v>
      </c>
      <c r="K60" s="13">
        <v>0</v>
      </c>
      <c r="L60" s="13">
        <v>0</v>
      </c>
      <c r="M60" s="13">
        <v>0</v>
      </c>
      <c r="N60" s="13"/>
      <c r="O60" s="13"/>
    </row>
    <row r="61" spans="1:15" x14ac:dyDescent="0.35">
      <c r="A61" s="12" t="str">
        <f t="shared" si="0"/>
        <v>DISTRIBUCION VOLUMEN X CRITERIO (Consumiciones).Total Bebidas FriasResto de canales</v>
      </c>
      <c r="B61" s="12" t="s">
        <v>118</v>
      </c>
      <c r="C61" s="12" t="s">
        <v>130</v>
      </c>
      <c r="D61" s="12" t="s">
        <v>33</v>
      </c>
      <c r="E61" s="13">
        <v>7.4316711545049552</v>
      </c>
      <c r="F61" s="13">
        <v>6.0601499226649231</v>
      </c>
      <c r="G61" s="13">
        <v>5.2486074463548986</v>
      </c>
      <c r="H61" s="13">
        <v>6.3790355559049186</v>
      </c>
      <c r="I61" s="13">
        <v>0</v>
      </c>
      <c r="J61" s="13">
        <v>0</v>
      </c>
      <c r="K61" s="13">
        <v>0</v>
      </c>
      <c r="L61" s="13">
        <v>0</v>
      </c>
      <c r="M61" s="13">
        <v>0</v>
      </c>
      <c r="N61" s="13"/>
      <c r="O61" s="13"/>
    </row>
    <row r="62" spans="1:15" x14ac:dyDescent="0.35">
      <c r="A62" s="12" t="str">
        <f t="shared" si="0"/>
        <v>DISTRIBUCION VOLUMEN X CRITERIO (Consumiciones).Total Bebidas FriasEN LA CALLE</v>
      </c>
      <c r="B62" s="12" t="s">
        <v>118</v>
      </c>
      <c r="C62" s="12" t="s">
        <v>130</v>
      </c>
      <c r="D62" s="12" t="s">
        <v>213</v>
      </c>
      <c r="E62" s="13">
        <v>5.9534730522722068</v>
      </c>
      <c r="F62" s="13">
        <v>6.6677826673079181</v>
      </c>
      <c r="G62" s="13">
        <v>6.4085265568996315</v>
      </c>
      <c r="H62" s="13">
        <v>4.9776257554868018</v>
      </c>
      <c r="I62" s="13">
        <v>0</v>
      </c>
      <c r="J62" s="13">
        <v>0</v>
      </c>
      <c r="K62" s="13">
        <v>0</v>
      </c>
      <c r="L62" s="13">
        <v>0</v>
      </c>
      <c r="M62" s="13">
        <v>0</v>
      </c>
      <c r="N62" s="13"/>
      <c r="O62" s="13"/>
    </row>
    <row r="63" spans="1:15" x14ac:dyDescent="0.35">
      <c r="A63" s="12" t="str">
        <f t="shared" si="0"/>
        <v>DISTRIBUCION VOLUMEN X CRITERIO (Consumiciones).Total Bebidas FriasEN CASA DE OTROS</v>
      </c>
      <c r="B63" s="12" t="s">
        <v>118</v>
      </c>
      <c r="C63" s="12" t="s">
        <v>130</v>
      </c>
      <c r="D63" s="12" t="s">
        <v>214</v>
      </c>
      <c r="E63" s="13">
        <v>3.4878310099901526</v>
      </c>
      <c r="F63" s="13">
        <v>5.5404345243590019</v>
      </c>
      <c r="G63" s="13">
        <v>4.3607136952248533</v>
      </c>
      <c r="H63" s="13">
        <v>3.6660375175430153</v>
      </c>
      <c r="I63" s="13">
        <v>0</v>
      </c>
      <c r="J63" s="13">
        <v>0</v>
      </c>
      <c r="K63" s="13">
        <v>0</v>
      </c>
      <c r="L63" s="13">
        <v>0</v>
      </c>
      <c r="M63" s="13">
        <v>0</v>
      </c>
      <c r="N63" s="13"/>
      <c r="O63" s="13"/>
    </row>
    <row r="64" spans="1:15" x14ac:dyDescent="0.35">
      <c r="A64" s="12" t="str">
        <f t="shared" si="0"/>
        <v>DISTRIBUCION VOLUMEN X CRITERIO (Consumiciones).Total Bebidas FriasEN EL ESTABLECIMIENTO</v>
      </c>
      <c r="B64" s="12" t="s">
        <v>118</v>
      </c>
      <c r="C64" s="12" t="s">
        <v>130</v>
      </c>
      <c r="D64" s="12" t="s">
        <v>215</v>
      </c>
      <c r="E64" s="13">
        <v>79.939542119891613</v>
      </c>
      <c r="F64" s="13">
        <v>73.620167028694055</v>
      </c>
      <c r="G64" s="13">
        <v>78.495379748242939</v>
      </c>
      <c r="H64" s="13">
        <v>81.55097476897096</v>
      </c>
      <c r="I64" s="13">
        <v>0</v>
      </c>
      <c r="J64" s="13">
        <v>0</v>
      </c>
      <c r="K64" s="13">
        <v>0</v>
      </c>
      <c r="L64" s="13">
        <v>0</v>
      </c>
      <c r="M64" s="13">
        <v>0</v>
      </c>
      <c r="N64" s="13"/>
      <c r="O64" s="13"/>
    </row>
    <row r="65" spans="1:15" x14ac:dyDescent="0.35">
      <c r="A65" s="12" t="str">
        <f t="shared" si="0"/>
        <v>DISTRIBUCION VOLUMEN X CRITERIO (Consumiciones).Total Bebidas FriasEN EL TRABAJO</v>
      </c>
      <c r="B65" s="12" t="s">
        <v>118</v>
      </c>
      <c r="C65" s="12" t="s">
        <v>130</v>
      </c>
      <c r="D65" s="12" t="s">
        <v>216</v>
      </c>
      <c r="E65" s="13">
        <v>4.1781845099661954</v>
      </c>
      <c r="F65" s="13">
        <v>5.1766784214547714</v>
      </c>
      <c r="G65" s="13">
        <v>4.5456663807915101</v>
      </c>
      <c r="H65" s="13">
        <v>3.9695703208837174</v>
      </c>
      <c r="I65" s="13">
        <v>0</v>
      </c>
      <c r="J65" s="13">
        <v>0</v>
      </c>
      <c r="K65" s="13">
        <v>0</v>
      </c>
      <c r="L65" s="13">
        <v>0</v>
      </c>
      <c r="M65" s="13">
        <v>0</v>
      </c>
      <c r="N65" s="13"/>
      <c r="O65" s="13"/>
    </row>
    <row r="66" spans="1:15" x14ac:dyDescent="0.35">
      <c r="A66" s="12" t="str">
        <f t="shared" si="0"/>
        <v>DISTRIBUCION VOLUMEN X CRITERIO (Consumiciones).Total Bebidas FriasEN COLEGIO/INSTITUTO/UNIV.</v>
      </c>
      <c r="B66" s="12" t="s">
        <v>118</v>
      </c>
      <c r="C66" s="12" t="s">
        <v>130</v>
      </c>
      <c r="D66" s="12" t="s">
        <v>217</v>
      </c>
      <c r="E66" s="13">
        <v>0.1972343811982121</v>
      </c>
      <c r="F66" s="13">
        <v>0.12674044292127698</v>
      </c>
      <c r="G66" s="13">
        <v>0.11948238387006636</v>
      </c>
      <c r="H66" s="13">
        <v>0.2815100815479718</v>
      </c>
      <c r="I66" s="13">
        <v>0</v>
      </c>
      <c r="J66" s="13">
        <v>0</v>
      </c>
      <c r="K66" s="13">
        <v>0</v>
      </c>
      <c r="L66" s="13">
        <v>0</v>
      </c>
      <c r="M66" s="13">
        <v>0</v>
      </c>
      <c r="N66" s="13"/>
      <c r="O66" s="13"/>
    </row>
    <row r="67" spans="1:15" x14ac:dyDescent="0.35">
      <c r="A67" s="12" t="str">
        <f t="shared" si="0"/>
        <v>DISTRIBUCION VOLUMEN X CRITERIO (Consumiciones).Total Bebidas FriasEN MI CASA</v>
      </c>
      <c r="B67" s="12" t="s">
        <v>118</v>
      </c>
      <c r="C67" s="12" t="s">
        <v>130</v>
      </c>
      <c r="D67" s="12" t="s">
        <v>218</v>
      </c>
      <c r="E67" s="13">
        <v>3.3731360748858914</v>
      </c>
      <c r="F67" s="13">
        <v>5.2258757487588303</v>
      </c>
      <c r="G67" s="13">
        <v>4.1220168024976527</v>
      </c>
      <c r="H67" s="13">
        <v>3.167588456983069</v>
      </c>
      <c r="I67" s="13">
        <v>0</v>
      </c>
      <c r="J67" s="13">
        <v>0</v>
      </c>
      <c r="K67" s="13">
        <v>0</v>
      </c>
      <c r="L67" s="13">
        <v>0</v>
      </c>
      <c r="M67" s="13">
        <v>0</v>
      </c>
      <c r="N67" s="13"/>
      <c r="O67" s="13"/>
    </row>
    <row r="68" spans="1:15" x14ac:dyDescent="0.35">
      <c r="A68" s="12" t="str">
        <f t="shared" ref="A68:A131" si="1">B68&amp;C68&amp;D68</f>
        <v>DISTRIBUCION VOLUMEN X CRITERIO (Consumiciones).Total Bebidas FriasEN M.TRANSP.(AVION,TREN,AUTOC,E</v>
      </c>
      <c r="B68" s="12" t="s">
        <v>118</v>
      </c>
      <c r="C68" s="12" t="s">
        <v>130</v>
      </c>
      <c r="D68" s="12" t="s">
        <v>219</v>
      </c>
      <c r="E68" s="13">
        <v>0.33276508749736383</v>
      </c>
      <c r="F68" s="13">
        <v>0.36685408121165375</v>
      </c>
      <c r="G68" s="13">
        <v>0.42751638625440053</v>
      </c>
      <c r="H68" s="13">
        <v>0.28314271910773292</v>
      </c>
      <c r="I68" s="13">
        <v>0</v>
      </c>
      <c r="J68" s="13">
        <v>0</v>
      </c>
      <c r="K68" s="13">
        <v>0</v>
      </c>
      <c r="L68" s="13">
        <v>0</v>
      </c>
      <c r="M68" s="13">
        <v>0</v>
      </c>
      <c r="N68" s="13"/>
      <c r="O68" s="13"/>
    </row>
    <row r="69" spans="1:15" x14ac:dyDescent="0.35">
      <c r="A69" s="12" t="str">
        <f t="shared" si="1"/>
        <v>DISTRIBUCION VOLUMEN X CRITERIO (Consumiciones).Total Bebidas FriasEN OTRO LUGAR</v>
      </c>
      <c r="B69" s="12" t="s">
        <v>118</v>
      </c>
      <c r="C69" s="12" t="s">
        <v>130</v>
      </c>
      <c r="D69" s="12" t="s">
        <v>220</v>
      </c>
      <c r="E69" s="13">
        <v>2.5378342532288154</v>
      </c>
      <c r="F69" s="13">
        <v>3.2754762357800749</v>
      </c>
      <c r="G69" s="13">
        <v>1.5206995207159577</v>
      </c>
      <c r="H69" s="13">
        <v>2.103552366728286</v>
      </c>
      <c r="I69" s="13">
        <v>0</v>
      </c>
      <c r="J69" s="13">
        <v>0</v>
      </c>
      <c r="K69" s="13">
        <v>0</v>
      </c>
      <c r="L69" s="13">
        <v>0</v>
      </c>
      <c r="M69" s="13">
        <v>0</v>
      </c>
      <c r="N69" s="13"/>
      <c r="O69" s="13"/>
    </row>
    <row r="70" spans="1:15" x14ac:dyDescent="0.35">
      <c r="A70" s="12" t="str">
        <f t="shared" si="1"/>
        <v>DISTRIBUCION VOLUMEN X CRITERIO (Consumiciones).Total Bebidas FriasDESAYUNO</v>
      </c>
      <c r="B70" s="12" t="s">
        <v>118</v>
      </c>
      <c r="C70" s="12" t="s">
        <v>130</v>
      </c>
      <c r="D70" s="12" t="s">
        <v>221</v>
      </c>
      <c r="E70" s="13">
        <v>5.3561239027993226</v>
      </c>
      <c r="F70" s="13">
        <v>5.5451577907385765</v>
      </c>
      <c r="G70" s="13">
        <v>5.5473961349807732</v>
      </c>
      <c r="H70" s="13">
        <v>5.7434175604146551</v>
      </c>
      <c r="I70" s="13">
        <v>0</v>
      </c>
      <c r="J70" s="13">
        <v>0</v>
      </c>
      <c r="K70" s="13">
        <v>0</v>
      </c>
      <c r="L70" s="13">
        <v>0</v>
      </c>
      <c r="M70" s="13">
        <v>0</v>
      </c>
      <c r="N70" s="13"/>
      <c r="O70" s="13"/>
    </row>
    <row r="71" spans="1:15" x14ac:dyDescent="0.35">
      <c r="A71" s="12" t="str">
        <f t="shared" si="1"/>
        <v>DISTRIBUCION VOLUMEN X CRITERIO (Consumiciones).Total Bebidas FriasAPERITIVO/ANTES DE COMER</v>
      </c>
      <c r="B71" s="12" t="s">
        <v>118</v>
      </c>
      <c r="C71" s="12" t="s">
        <v>130</v>
      </c>
      <c r="D71" s="12" t="s">
        <v>222</v>
      </c>
      <c r="E71" s="13">
        <v>21.180532353994774</v>
      </c>
      <c r="F71" s="13">
        <v>22.424900737394733</v>
      </c>
      <c r="G71" s="13">
        <v>23.354765912723312</v>
      </c>
      <c r="H71" s="13">
        <v>20.93913975854452</v>
      </c>
      <c r="I71" s="13">
        <v>0</v>
      </c>
      <c r="J71" s="13">
        <v>0</v>
      </c>
      <c r="K71" s="13">
        <v>0</v>
      </c>
      <c r="L71" s="13">
        <v>0</v>
      </c>
      <c r="M71" s="13">
        <v>0</v>
      </c>
      <c r="N71" s="13"/>
      <c r="O71" s="13"/>
    </row>
    <row r="72" spans="1:15" x14ac:dyDescent="0.35">
      <c r="A72" s="12" t="str">
        <f t="shared" si="1"/>
        <v>DISTRIBUCION VOLUMEN X CRITERIO (Consumiciones).Total Bebidas FriasCOMIDA</v>
      </c>
      <c r="B72" s="12" t="s">
        <v>118</v>
      </c>
      <c r="C72" s="12" t="s">
        <v>130</v>
      </c>
      <c r="D72" s="12" t="s">
        <v>223</v>
      </c>
      <c r="E72" s="13">
        <v>24.108622744849036</v>
      </c>
      <c r="F72" s="13">
        <v>22.990758814947267</v>
      </c>
      <c r="G72" s="13">
        <v>26.269735296364228</v>
      </c>
      <c r="H72" s="13">
        <v>25.32213347794637</v>
      </c>
      <c r="I72" s="13">
        <v>0</v>
      </c>
      <c r="J72" s="13">
        <v>0</v>
      </c>
      <c r="K72" s="13">
        <v>0</v>
      </c>
      <c r="L72" s="13">
        <v>0</v>
      </c>
      <c r="M72" s="13">
        <v>0</v>
      </c>
      <c r="N72" s="13"/>
      <c r="O72" s="13"/>
    </row>
    <row r="73" spans="1:15" x14ac:dyDescent="0.35">
      <c r="A73" s="12" t="str">
        <f t="shared" si="1"/>
        <v>DISTRIBUCION VOLUMEN X CRITERIO (Consumiciones).Total Bebidas FriasTARDE/MERIENDA</v>
      </c>
      <c r="B73" s="12" t="s">
        <v>118</v>
      </c>
      <c r="C73" s="12" t="s">
        <v>130</v>
      </c>
      <c r="D73" s="12" t="s">
        <v>224</v>
      </c>
      <c r="E73" s="13">
        <v>13.280477235235196</v>
      </c>
      <c r="F73" s="13">
        <v>13.392613241993526</v>
      </c>
      <c r="G73" s="13">
        <v>13.432861075309571</v>
      </c>
      <c r="H73" s="13">
        <v>12.909051445085174</v>
      </c>
      <c r="I73" s="13">
        <v>0</v>
      </c>
      <c r="J73" s="13">
        <v>0</v>
      </c>
      <c r="K73" s="13">
        <v>0</v>
      </c>
      <c r="L73" s="13">
        <v>0</v>
      </c>
      <c r="M73" s="13">
        <v>0</v>
      </c>
      <c r="N73" s="13"/>
      <c r="O73" s="13"/>
    </row>
    <row r="74" spans="1:15" x14ac:dyDescent="0.35">
      <c r="A74" s="12" t="str">
        <f t="shared" si="1"/>
        <v>DISTRIBUCION VOLUMEN X CRITERIO (Consumiciones).Total Bebidas FriasANTES DE CENAR</v>
      </c>
      <c r="B74" s="12" t="s">
        <v>118</v>
      </c>
      <c r="C74" s="12" t="s">
        <v>130</v>
      </c>
      <c r="D74" s="12" t="s">
        <v>225</v>
      </c>
      <c r="E74" s="13">
        <v>10.337392977198565</v>
      </c>
      <c r="F74" s="13">
        <v>10.988349545395703</v>
      </c>
      <c r="G74" s="13">
        <v>10.28622887480892</v>
      </c>
      <c r="H74" s="13">
        <v>10.435726985198066</v>
      </c>
      <c r="I74" s="13">
        <v>0</v>
      </c>
      <c r="J74" s="13">
        <v>0</v>
      </c>
      <c r="K74" s="13">
        <v>0</v>
      </c>
      <c r="L74" s="13">
        <v>0</v>
      </c>
      <c r="M74" s="13">
        <v>0</v>
      </c>
      <c r="N74" s="13"/>
      <c r="O74" s="13"/>
    </row>
    <row r="75" spans="1:15" x14ac:dyDescent="0.35">
      <c r="A75" s="12" t="str">
        <f t="shared" si="1"/>
        <v>DISTRIBUCION VOLUMEN X CRITERIO (Consumiciones).Total Bebidas FriasCENA</v>
      </c>
      <c r="B75" s="12" t="s">
        <v>118</v>
      </c>
      <c r="C75" s="12" t="s">
        <v>130</v>
      </c>
      <c r="D75" s="12" t="s">
        <v>226</v>
      </c>
      <c r="E75" s="13">
        <v>16.271543498023579</v>
      </c>
      <c r="F75" s="13">
        <v>15.055935046609623</v>
      </c>
      <c r="G75" s="13">
        <v>14.142294762103205</v>
      </c>
      <c r="H75" s="13">
        <v>16.323942318477819</v>
      </c>
      <c r="I75" s="13">
        <v>0</v>
      </c>
      <c r="J75" s="13">
        <v>0</v>
      </c>
      <c r="K75" s="13">
        <v>0</v>
      </c>
      <c r="L75" s="13">
        <v>0</v>
      </c>
      <c r="M75" s="13">
        <v>0</v>
      </c>
      <c r="N75" s="13"/>
      <c r="O75" s="13"/>
    </row>
    <row r="76" spans="1:15" x14ac:dyDescent="0.35">
      <c r="A76" s="12" t="str">
        <f t="shared" si="1"/>
        <v>DISTRIBUCION VOLUMEN X CRITERIO (Consumiciones).Total Bebidas FriasDESPUES DE LA CENA</v>
      </c>
      <c r="B76" s="12" t="s">
        <v>118</v>
      </c>
      <c r="C76" s="12" t="s">
        <v>130</v>
      </c>
      <c r="D76" s="12" t="s">
        <v>227</v>
      </c>
      <c r="E76" s="13">
        <v>4.674558112806686</v>
      </c>
      <c r="F76" s="13">
        <v>3.5729747346964151</v>
      </c>
      <c r="G76" s="13">
        <v>2.8403429148243511</v>
      </c>
      <c r="H76" s="13">
        <v>3.7612953170637784</v>
      </c>
      <c r="I76" s="13">
        <v>0</v>
      </c>
      <c r="J76" s="13">
        <v>0</v>
      </c>
      <c r="K76" s="13">
        <v>0</v>
      </c>
      <c r="L76" s="13">
        <v>0</v>
      </c>
      <c r="M76" s="13">
        <v>0</v>
      </c>
      <c r="N76" s="13"/>
      <c r="O76" s="13"/>
    </row>
    <row r="77" spans="1:15" x14ac:dyDescent="0.35">
      <c r="A77" s="12" t="str">
        <f t="shared" si="1"/>
        <v>DISTRIBUCION VOLUMEN X CRITERIO (Consumiciones).Total Bebidas FriasDURANTE EL DIA</v>
      </c>
      <c r="B77" s="12" t="s">
        <v>118</v>
      </c>
      <c r="C77" s="12" t="s">
        <v>130</v>
      </c>
      <c r="D77" s="12" t="s">
        <v>228</v>
      </c>
      <c r="E77" s="13">
        <v>4.7907442857883238</v>
      </c>
      <c r="F77" s="13">
        <v>6.0293100882241566</v>
      </c>
      <c r="G77" s="13">
        <v>4.1263943665512528</v>
      </c>
      <c r="H77" s="13">
        <v>4.5653041775560688</v>
      </c>
      <c r="I77" s="13">
        <v>0</v>
      </c>
      <c r="J77" s="13">
        <v>0</v>
      </c>
      <c r="K77" s="13">
        <v>0</v>
      </c>
      <c r="L77" s="13">
        <v>0</v>
      </c>
      <c r="M77" s="13">
        <v>0</v>
      </c>
      <c r="N77" s="13"/>
      <c r="O77" s="13"/>
    </row>
    <row r="78" spans="1:15" x14ac:dyDescent="0.35">
      <c r="A78" s="12" t="str">
        <f t="shared" si="1"/>
        <v>DISTRIBUCION VOLUMEN X CRITERIO (Consumiciones).Total Bebidas FriasCON AMIGOS</v>
      </c>
      <c r="B78" s="12" t="s">
        <v>118</v>
      </c>
      <c r="C78" s="12" t="s">
        <v>130</v>
      </c>
      <c r="D78" s="12" t="s">
        <v>229</v>
      </c>
      <c r="E78" s="13">
        <v>36.629593786802204</v>
      </c>
      <c r="F78" s="13">
        <v>35.101458722285123</v>
      </c>
      <c r="G78" s="13">
        <v>35.067502956245633</v>
      </c>
      <c r="H78" s="13">
        <v>35.54338523445594</v>
      </c>
      <c r="I78" s="13">
        <v>0</v>
      </c>
      <c r="J78" s="13">
        <v>0</v>
      </c>
      <c r="K78" s="13">
        <v>0</v>
      </c>
      <c r="L78" s="13">
        <v>0</v>
      </c>
      <c r="M78" s="13">
        <v>0</v>
      </c>
      <c r="N78" s="13"/>
      <c r="O78" s="13"/>
    </row>
    <row r="79" spans="1:15" x14ac:dyDescent="0.35">
      <c r="A79" s="12" t="str">
        <f t="shared" si="1"/>
        <v>DISTRIBUCION VOLUMEN X CRITERIO (Consumiciones).Total Bebidas FriasCON CLIENTES</v>
      </c>
      <c r="B79" s="12" t="s">
        <v>118</v>
      </c>
      <c r="C79" s="12" t="s">
        <v>130</v>
      </c>
      <c r="D79" s="12" t="s">
        <v>230</v>
      </c>
      <c r="E79" s="13">
        <v>0.63691731305988653</v>
      </c>
      <c r="F79" s="13">
        <v>0.55557454431244724</v>
      </c>
      <c r="G79" s="13">
        <v>0.52773069593357902</v>
      </c>
      <c r="H79" s="13">
        <v>0.36429368221816139</v>
      </c>
      <c r="I79" s="13">
        <v>0</v>
      </c>
      <c r="J79" s="13">
        <v>0</v>
      </c>
      <c r="K79" s="13">
        <v>0</v>
      </c>
      <c r="L79" s="13">
        <v>0</v>
      </c>
      <c r="M79" s="13">
        <v>0</v>
      </c>
      <c r="N79" s="13"/>
      <c r="O79" s="13"/>
    </row>
    <row r="80" spans="1:15" x14ac:dyDescent="0.35">
      <c r="A80" s="12" t="str">
        <f t="shared" si="1"/>
        <v>DISTRIBUCION VOLUMEN X CRITERIO (Consumiciones).Total Bebidas FriasCON COMPAÑEROS DE TRABAJO</v>
      </c>
      <c r="B80" s="12" t="s">
        <v>118</v>
      </c>
      <c r="C80" s="12" t="s">
        <v>130</v>
      </c>
      <c r="D80" s="12" t="s">
        <v>231</v>
      </c>
      <c r="E80" s="13">
        <v>5.0099986277351984</v>
      </c>
      <c r="F80" s="13">
        <v>4.4827592703185903</v>
      </c>
      <c r="G80" s="13">
        <v>4.4327319963915919</v>
      </c>
      <c r="H80" s="13">
        <v>4.1103405972529998</v>
      </c>
      <c r="I80" s="13">
        <v>0</v>
      </c>
      <c r="J80" s="13">
        <v>0</v>
      </c>
      <c r="K80" s="13">
        <v>0</v>
      </c>
      <c r="L80" s="13">
        <v>0</v>
      </c>
      <c r="M80" s="13">
        <v>0</v>
      </c>
      <c r="N80" s="13"/>
      <c r="O80" s="13"/>
    </row>
    <row r="81" spans="1:15" x14ac:dyDescent="0.35">
      <c r="A81" s="12" t="str">
        <f t="shared" si="1"/>
        <v>DISTRIBUCION VOLUMEN X CRITERIO (Consumiciones).Total Bebidas FriasCON COMPAÑEROS DE CLASE</v>
      </c>
      <c r="B81" s="12" t="s">
        <v>118</v>
      </c>
      <c r="C81" s="12" t="s">
        <v>130</v>
      </c>
      <c r="D81" s="12" t="s">
        <v>232</v>
      </c>
      <c r="E81" s="13">
        <v>0.32163018539264865</v>
      </c>
      <c r="F81" s="13">
        <v>0.27713893319848026</v>
      </c>
      <c r="G81" s="13">
        <v>0.30514812168419464</v>
      </c>
      <c r="H81" s="13">
        <v>0.29664035251193016</v>
      </c>
      <c r="I81" s="13">
        <v>0</v>
      </c>
      <c r="J81" s="13">
        <v>0</v>
      </c>
      <c r="K81" s="13">
        <v>0</v>
      </c>
      <c r="L81" s="13">
        <v>0</v>
      </c>
      <c r="M81" s="13">
        <v>0</v>
      </c>
      <c r="N81" s="13"/>
      <c r="O81" s="13"/>
    </row>
    <row r="82" spans="1:15" x14ac:dyDescent="0.35">
      <c r="A82" s="12" t="str">
        <f t="shared" si="1"/>
        <v>DISTRIBUCION VOLUMEN X CRITERIO (Consumiciones).Total Bebidas FriasCON FAMILIA</v>
      </c>
      <c r="B82" s="12" t="s">
        <v>118</v>
      </c>
      <c r="C82" s="12" t="s">
        <v>130</v>
      </c>
      <c r="D82" s="12" t="s">
        <v>233</v>
      </c>
      <c r="E82" s="13">
        <v>29.442299850615449</v>
      </c>
      <c r="F82" s="13">
        <v>28.900630818465363</v>
      </c>
      <c r="G82" s="13">
        <v>29.304056752181047</v>
      </c>
      <c r="H82" s="13">
        <v>30.21379735510066</v>
      </c>
      <c r="I82" s="13">
        <v>0</v>
      </c>
      <c r="J82" s="13">
        <v>0</v>
      </c>
      <c r="K82" s="13">
        <v>0</v>
      </c>
      <c r="L82" s="13">
        <v>0</v>
      </c>
      <c r="M82" s="13">
        <v>0</v>
      </c>
      <c r="N82" s="13"/>
      <c r="O82" s="13"/>
    </row>
    <row r="83" spans="1:15" x14ac:dyDescent="0.35">
      <c r="A83" s="12" t="str">
        <f t="shared" si="1"/>
        <v>DISTRIBUCION VOLUMEN X CRITERIO (Consumiciones).Total Bebidas FriasCON LA PAREJA</v>
      </c>
      <c r="B83" s="12" t="s">
        <v>118</v>
      </c>
      <c r="C83" s="12" t="s">
        <v>130</v>
      </c>
      <c r="D83" s="12" t="s">
        <v>234</v>
      </c>
      <c r="E83" s="13">
        <v>15.261201315157724</v>
      </c>
      <c r="F83" s="13">
        <v>15.060983962694003</v>
      </c>
      <c r="G83" s="13">
        <v>16.582751672466355</v>
      </c>
      <c r="H83" s="13">
        <v>16.289624692086409</v>
      </c>
      <c r="I83" s="13">
        <v>0</v>
      </c>
      <c r="J83" s="13">
        <v>0</v>
      </c>
      <c r="K83" s="13">
        <v>0</v>
      </c>
      <c r="L83" s="13">
        <v>0</v>
      </c>
      <c r="M83" s="13">
        <v>0</v>
      </c>
      <c r="N83" s="13"/>
      <c r="O83" s="13"/>
    </row>
    <row r="84" spans="1:15" x14ac:dyDescent="0.35">
      <c r="A84" s="12" t="str">
        <f t="shared" si="1"/>
        <v>DISTRIBUCION VOLUMEN X CRITERIO (Consumiciones).Total Bebidas FriasESTABA SOLO/A</v>
      </c>
      <c r="B84" s="12" t="s">
        <v>118</v>
      </c>
      <c r="C84" s="12" t="s">
        <v>130</v>
      </c>
      <c r="D84" s="12" t="s">
        <v>235</v>
      </c>
      <c r="E84" s="13">
        <v>11.834763672206684</v>
      </c>
      <c r="F84" s="13">
        <v>14.954754875931497</v>
      </c>
      <c r="G84" s="13">
        <v>13.262133660010964</v>
      </c>
      <c r="H84" s="13">
        <v>12.541765403628457</v>
      </c>
      <c r="I84" s="13">
        <v>0</v>
      </c>
      <c r="J84" s="13">
        <v>0</v>
      </c>
      <c r="K84" s="13">
        <v>0</v>
      </c>
      <c r="L84" s="13">
        <v>0</v>
      </c>
      <c r="M84" s="13">
        <v>0</v>
      </c>
      <c r="N84" s="13"/>
      <c r="O84" s="13"/>
    </row>
    <row r="85" spans="1:15" x14ac:dyDescent="0.35">
      <c r="A85" s="12" t="str">
        <f t="shared" si="1"/>
        <v>DISTRIBUCION VOLUMEN X CRITERIO (Consumiciones).Total Bebidas FriasOTROS</v>
      </c>
      <c r="B85" s="12" t="s">
        <v>118</v>
      </c>
      <c r="C85" s="12" t="s">
        <v>130</v>
      </c>
      <c r="D85" s="12" t="s">
        <v>236</v>
      </c>
      <c r="E85" s="13">
        <v>0.86358628530526049</v>
      </c>
      <c r="F85" s="13">
        <v>0.66668299400723807</v>
      </c>
      <c r="G85" s="13">
        <v>0.51793979411187419</v>
      </c>
      <c r="H85" s="13">
        <v>0.64016372303189228</v>
      </c>
      <c r="I85" s="13">
        <v>0</v>
      </c>
      <c r="J85" s="13">
        <v>0</v>
      </c>
      <c r="K85" s="13">
        <v>0</v>
      </c>
      <c r="L85" s="13">
        <v>0</v>
      </c>
      <c r="M85" s="13">
        <v>0</v>
      </c>
      <c r="N85" s="13"/>
      <c r="O85" s="13"/>
    </row>
    <row r="86" spans="1:15" x14ac:dyDescent="0.35">
      <c r="A86" s="12" t="str">
        <f t="shared" si="1"/>
        <v>DISTRIBUCION VOLUMEN X CRITERIO (Consumiciones).Total Bebidas FriasESTAR TRABAJANDO</v>
      </c>
      <c r="B86" s="12" t="s">
        <v>118</v>
      </c>
      <c r="C86" s="12" t="s">
        <v>130</v>
      </c>
      <c r="D86" s="12" t="s">
        <v>237</v>
      </c>
      <c r="E86" s="13">
        <v>6.7849644759431547</v>
      </c>
      <c r="F86" s="13">
        <v>7.7370090662492608</v>
      </c>
      <c r="G86" s="13">
        <v>6.649838868901262</v>
      </c>
      <c r="H86" s="13">
        <v>5.8644765093617224</v>
      </c>
      <c r="I86" s="13">
        <v>0</v>
      </c>
      <c r="J86" s="13">
        <v>0</v>
      </c>
      <c r="K86" s="13">
        <v>0</v>
      </c>
      <c r="L86" s="13">
        <v>0</v>
      </c>
      <c r="M86" s="13">
        <v>0</v>
      </c>
      <c r="N86" s="13"/>
      <c r="O86" s="13"/>
    </row>
    <row r="87" spans="1:15" x14ac:dyDescent="0.35">
      <c r="A87" s="12" t="str">
        <f t="shared" si="1"/>
        <v>DISTRIBUCION VOLUMEN X CRITERIO (Consumiciones).Total Bebidas FriasCOMIDA DE NEGOCIOS</v>
      </c>
      <c r="B87" s="12" t="s">
        <v>118</v>
      </c>
      <c r="C87" s="12" t="s">
        <v>130</v>
      </c>
      <c r="D87" s="12" t="s">
        <v>238</v>
      </c>
      <c r="E87" s="13">
        <v>0.36855642632258134</v>
      </c>
      <c r="F87" s="13">
        <v>0.29908422458633738</v>
      </c>
      <c r="G87" s="13">
        <v>0.30638186475043294</v>
      </c>
      <c r="H87" s="13">
        <v>0.26327528203515754</v>
      </c>
      <c r="I87" s="13">
        <v>0</v>
      </c>
      <c r="J87" s="13">
        <v>0</v>
      </c>
      <c r="K87" s="13">
        <v>0</v>
      </c>
      <c r="L87" s="13">
        <v>0</v>
      </c>
      <c r="M87" s="13">
        <v>0</v>
      </c>
      <c r="N87" s="13"/>
      <c r="O87" s="13"/>
    </row>
    <row r="88" spans="1:15" x14ac:dyDescent="0.35">
      <c r="A88" s="12" t="str">
        <f t="shared" si="1"/>
        <v>DISTRIBUCION VOLUMEN X CRITERIO (Consumiciones).Total Bebidas FriasPOR PLACER/RELAX</v>
      </c>
      <c r="B88" s="12" t="s">
        <v>118</v>
      </c>
      <c r="C88" s="12" t="s">
        <v>130</v>
      </c>
      <c r="D88" s="12" t="s">
        <v>239</v>
      </c>
      <c r="E88" s="13">
        <v>15.265635914353728</v>
      </c>
      <c r="F88" s="13">
        <v>15.680062890762825</v>
      </c>
      <c r="G88" s="13">
        <v>17.258721528913192</v>
      </c>
      <c r="H88" s="13">
        <v>16.909000218156063</v>
      </c>
      <c r="I88" s="13">
        <v>0</v>
      </c>
      <c r="J88" s="13">
        <v>0</v>
      </c>
      <c r="K88" s="13">
        <v>0</v>
      </c>
      <c r="L88" s="13">
        <v>0</v>
      </c>
      <c r="M88" s="13">
        <v>0</v>
      </c>
      <c r="N88" s="13"/>
      <c r="O88" s="13"/>
    </row>
    <row r="89" spans="1:15" x14ac:dyDescent="0.35">
      <c r="A89" s="12" t="str">
        <f t="shared" si="1"/>
        <v>DISTRIBUCION VOLUMEN X CRITERIO (Consumiciones).Total Bebidas FriasTENER HAMBRE/SIN PLANIFICAR</v>
      </c>
      <c r="B89" s="12" t="s">
        <v>118</v>
      </c>
      <c r="C89" s="12" t="s">
        <v>130</v>
      </c>
      <c r="D89" s="12" t="s">
        <v>240</v>
      </c>
      <c r="E89" s="13">
        <v>27.69703000826944</v>
      </c>
      <c r="F89" s="13">
        <v>28.705214082385066</v>
      </c>
      <c r="G89" s="13">
        <v>29.561271876942829</v>
      </c>
      <c r="H89" s="13">
        <v>25.761117347646255</v>
      </c>
      <c r="I89" s="13">
        <v>0</v>
      </c>
      <c r="J89" s="13">
        <v>0</v>
      </c>
      <c r="K89" s="13">
        <v>0</v>
      </c>
      <c r="L89" s="13">
        <v>0</v>
      </c>
      <c r="M89" s="13">
        <v>0</v>
      </c>
      <c r="N89" s="13"/>
      <c r="O89" s="13"/>
    </row>
    <row r="90" spans="1:15" x14ac:dyDescent="0.35">
      <c r="A90" s="12" t="str">
        <f t="shared" si="1"/>
        <v>DISTRIBUCION VOLUMEN X CRITERIO (Consumiciones).Total Bebidas FriasESTAR DE COMPRAS</v>
      </c>
      <c r="B90" s="12" t="s">
        <v>118</v>
      </c>
      <c r="C90" s="12" t="s">
        <v>130</v>
      </c>
      <c r="D90" s="12" t="s">
        <v>241</v>
      </c>
      <c r="E90" s="13">
        <v>2.5689269704141662</v>
      </c>
      <c r="F90" s="13">
        <v>3.5621421722019493</v>
      </c>
      <c r="G90" s="13">
        <v>2.5035315411829431</v>
      </c>
      <c r="H90" s="13">
        <v>2.2230676628243526</v>
      </c>
      <c r="I90" s="13">
        <v>0</v>
      </c>
      <c r="J90" s="13">
        <v>0</v>
      </c>
      <c r="K90" s="13">
        <v>0</v>
      </c>
      <c r="L90" s="13">
        <v>0</v>
      </c>
      <c r="M90" s="13">
        <v>0</v>
      </c>
      <c r="N90" s="13"/>
      <c r="O90" s="13"/>
    </row>
    <row r="91" spans="1:15" x14ac:dyDescent="0.35">
      <c r="A91" s="12" t="str">
        <f t="shared" si="1"/>
        <v>DISTRIBUCION VOLUMEN X CRITERIO (Consumiciones).Total Bebidas FriasNO COCINAR EN CASA</v>
      </c>
      <c r="B91" s="12" t="s">
        <v>118</v>
      </c>
      <c r="C91" s="12" t="s">
        <v>130</v>
      </c>
      <c r="D91" s="12" t="s">
        <v>242</v>
      </c>
      <c r="E91" s="13">
        <v>3.4060231668286116</v>
      </c>
      <c r="F91" s="13">
        <v>3.4615944616943097</v>
      </c>
      <c r="G91" s="13">
        <v>3.4389427711454958</v>
      </c>
      <c r="H91" s="13">
        <v>3.2713561092970695</v>
      </c>
      <c r="I91" s="13">
        <v>0</v>
      </c>
      <c r="J91" s="13">
        <v>0</v>
      </c>
      <c r="K91" s="13">
        <v>0</v>
      </c>
      <c r="L91" s="13">
        <v>0</v>
      </c>
      <c r="M91" s="13">
        <v>0</v>
      </c>
      <c r="N91" s="13"/>
      <c r="O91" s="13"/>
    </row>
    <row r="92" spans="1:15" x14ac:dyDescent="0.35">
      <c r="A92" s="12" t="str">
        <f t="shared" si="1"/>
        <v>DISTRIBUCION VOLUMEN X CRITERIO (Consumiciones).Total Bebidas FriasCELEBRACION/FIESTA/SALIR TOMAR</v>
      </c>
      <c r="B92" s="12" t="s">
        <v>118</v>
      </c>
      <c r="C92" s="12" t="s">
        <v>130</v>
      </c>
      <c r="D92" s="12" t="s">
        <v>243</v>
      </c>
      <c r="E92" s="13">
        <v>35.954723084460127</v>
      </c>
      <c r="F92" s="13">
        <v>32.995124135783549</v>
      </c>
      <c r="G92" s="13">
        <v>33.918096284170865</v>
      </c>
      <c r="H92" s="13">
        <v>38.335473676865831</v>
      </c>
      <c r="I92" s="13">
        <v>0</v>
      </c>
      <c r="J92" s="13">
        <v>0</v>
      </c>
      <c r="K92" s="13">
        <v>0</v>
      </c>
      <c r="L92" s="13">
        <v>0</v>
      </c>
      <c r="M92" s="13">
        <v>0</v>
      </c>
      <c r="N92" s="13"/>
      <c r="O92" s="13"/>
    </row>
    <row r="93" spans="1:15" x14ac:dyDescent="0.35">
      <c r="A93" s="12" t="str">
        <f t="shared" si="1"/>
        <v>DISTRIBUCION VOLUMEN X CRITERIO (Consumiciones).Total Bebidas FriasVIENDO DEPORTES</v>
      </c>
      <c r="B93" s="12" t="s">
        <v>118</v>
      </c>
      <c r="C93" s="12" t="s">
        <v>130</v>
      </c>
      <c r="D93" s="12" t="s">
        <v>244</v>
      </c>
      <c r="E93" s="13">
        <v>2.2384768056283066</v>
      </c>
      <c r="F93" s="13">
        <v>1.8979322320272984</v>
      </c>
      <c r="G93" s="13">
        <v>1.7726755884209928</v>
      </c>
      <c r="H93" s="13">
        <v>2.6302290108698245</v>
      </c>
      <c r="I93" s="13">
        <v>0</v>
      </c>
      <c r="J93" s="13">
        <v>0</v>
      </c>
      <c r="K93" s="13">
        <v>0</v>
      </c>
      <c r="L93" s="13">
        <v>0</v>
      </c>
      <c r="M93" s="13">
        <v>0</v>
      </c>
      <c r="N93" s="13"/>
      <c r="O93" s="13"/>
    </row>
    <row r="94" spans="1:15" x14ac:dyDescent="0.35">
      <c r="A94" s="12" t="str">
        <f t="shared" si="1"/>
        <v>DISTRIBUCION VOLUMEN X CRITERIO (Consumiciones).Total Bebidas FriasOTROS MOTIVOS</v>
      </c>
      <c r="B94" s="12" t="s">
        <v>118</v>
      </c>
      <c r="C94" s="12" t="s">
        <v>130</v>
      </c>
      <c r="D94" s="12" t="s">
        <v>245</v>
      </c>
      <c r="E94" s="13">
        <v>5.7156719485280094</v>
      </c>
      <c r="F94" s="13">
        <v>5.6618318899336293</v>
      </c>
      <c r="G94" s="13">
        <v>4.5905466854757693</v>
      </c>
      <c r="H94" s="13">
        <v>4.741995129908843</v>
      </c>
      <c r="I94" s="13">
        <v>0</v>
      </c>
      <c r="J94" s="13">
        <v>0</v>
      </c>
      <c r="K94" s="13">
        <v>0</v>
      </c>
      <c r="L94" s="13">
        <v>0</v>
      </c>
      <c r="M94" s="13">
        <v>0</v>
      </c>
      <c r="N94" s="13"/>
      <c r="O94" s="13"/>
    </row>
    <row r="95" spans="1:15" x14ac:dyDescent="0.35">
      <c r="A95" s="12" t="str">
        <f t="shared" si="1"/>
        <v>DISTRIBUCION VOLUMEN X CRITERIO (Consumiciones).Total Bebidas CalienteT.ESPAÑA</v>
      </c>
      <c r="B95" s="12" t="s">
        <v>118</v>
      </c>
      <c r="C95" s="12" t="s">
        <v>122</v>
      </c>
      <c r="D95" s="12" t="s">
        <v>36</v>
      </c>
      <c r="E95" s="13">
        <v>100</v>
      </c>
      <c r="F95" s="13">
        <v>100</v>
      </c>
      <c r="G95" s="13">
        <v>100</v>
      </c>
      <c r="H95" s="13">
        <v>100</v>
      </c>
      <c r="I95" s="13">
        <v>0</v>
      </c>
      <c r="J95" s="13">
        <v>0</v>
      </c>
      <c r="K95" s="13">
        <v>0</v>
      </c>
      <c r="L95" s="13">
        <v>0</v>
      </c>
      <c r="M95" s="13">
        <v>0</v>
      </c>
      <c r="N95" s="13"/>
      <c r="O95" s="13"/>
    </row>
    <row r="96" spans="1:15" x14ac:dyDescent="0.35">
      <c r="A96" s="12" t="str">
        <f t="shared" si="1"/>
        <v>DISTRIBUCION VOLUMEN X CRITERIO (Consumiciones).Total Bebidas CalienteHiper+Super+Discount+G.A</v>
      </c>
      <c r="B96" s="12" t="s">
        <v>118</v>
      </c>
      <c r="C96" s="12" t="s">
        <v>122</v>
      </c>
      <c r="D96" s="12" t="s">
        <v>23</v>
      </c>
      <c r="E96" s="13">
        <v>0.90936116670512035</v>
      </c>
      <c r="F96" s="13">
        <v>1.2707808481243699</v>
      </c>
      <c r="G96" s="13">
        <v>1.024172589291092</v>
      </c>
      <c r="H96" s="13">
        <v>0.80460703816697243</v>
      </c>
      <c r="I96" s="13">
        <v>0</v>
      </c>
      <c r="J96" s="13">
        <v>0</v>
      </c>
      <c r="K96" s="13">
        <v>0</v>
      </c>
      <c r="L96" s="13">
        <v>0</v>
      </c>
      <c r="M96" s="13">
        <v>0</v>
      </c>
      <c r="N96" s="13"/>
      <c r="O96" s="13"/>
    </row>
    <row r="97" spans="1:15" x14ac:dyDescent="0.35">
      <c r="A97" s="12" t="str">
        <f t="shared" si="1"/>
        <v>DISTRIBUCION VOLUMEN X CRITERIO (Consumiciones).Total Bebidas CalienteRestaurantes</v>
      </c>
      <c r="B97" s="12" t="s">
        <v>118</v>
      </c>
      <c r="C97" s="12" t="s">
        <v>122</v>
      </c>
      <c r="D97" s="12" t="s">
        <v>24</v>
      </c>
      <c r="E97" s="13">
        <v>6.2157256225485726</v>
      </c>
      <c r="F97" s="13">
        <v>5.0520704522641759</v>
      </c>
      <c r="G97" s="13">
        <v>5.5171768656266948</v>
      </c>
      <c r="H97" s="13">
        <v>5.6556785259298827</v>
      </c>
      <c r="I97" s="13">
        <v>0</v>
      </c>
      <c r="J97" s="13">
        <v>0</v>
      </c>
      <c r="K97" s="13">
        <v>0</v>
      </c>
      <c r="L97" s="13">
        <v>0</v>
      </c>
      <c r="M97" s="13">
        <v>0</v>
      </c>
      <c r="N97" s="13"/>
      <c r="O97" s="13"/>
    </row>
    <row r="98" spans="1:15" x14ac:dyDescent="0.35">
      <c r="A98" s="12" t="str">
        <f t="shared" si="1"/>
        <v>DISTRIBUCION VOLUMEN X CRITERIO (Consumiciones).Total Bebidas CalienteRestaurantes Fast Food</v>
      </c>
      <c r="B98" s="12" t="s">
        <v>118</v>
      </c>
      <c r="C98" s="12" t="s">
        <v>122</v>
      </c>
      <c r="D98" s="12" t="s">
        <v>25</v>
      </c>
      <c r="E98" s="13">
        <v>1.6317393800537636</v>
      </c>
      <c r="F98" s="13">
        <v>1.1841146353838348</v>
      </c>
      <c r="G98" s="13">
        <v>1.0738134674456423</v>
      </c>
      <c r="H98" s="13">
        <v>1.1142505347302591</v>
      </c>
      <c r="I98" s="13">
        <v>0</v>
      </c>
      <c r="J98" s="13">
        <v>0</v>
      </c>
      <c r="K98" s="13">
        <v>0</v>
      </c>
      <c r="L98" s="13">
        <v>0</v>
      </c>
      <c r="M98" s="13">
        <v>0</v>
      </c>
      <c r="N98" s="13"/>
      <c r="O98" s="13"/>
    </row>
    <row r="99" spans="1:15" x14ac:dyDescent="0.35">
      <c r="A99" s="12" t="str">
        <f t="shared" si="1"/>
        <v>DISTRIBUCION VOLUMEN X CRITERIO (Consumiciones).Total Bebidas CalienteBares/Cafeterias/Cervecerias</v>
      </c>
      <c r="B99" s="12" t="s">
        <v>118</v>
      </c>
      <c r="C99" s="12" t="s">
        <v>122</v>
      </c>
      <c r="D99" s="12" t="s">
        <v>26</v>
      </c>
      <c r="E99" s="13">
        <v>68.318220109351785</v>
      </c>
      <c r="F99" s="13">
        <v>68.366239317177957</v>
      </c>
      <c r="G99" s="13">
        <v>71.295097271577418</v>
      </c>
      <c r="H99" s="13">
        <v>72.314060756169411</v>
      </c>
      <c r="I99" s="13">
        <v>0</v>
      </c>
      <c r="J99" s="13">
        <v>0</v>
      </c>
      <c r="K99" s="13">
        <v>0</v>
      </c>
      <c r="L99" s="13">
        <v>0</v>
      </c>
      <c r="M99" s="13">
        <v>0</v>
      </c>
      <c r="N99" s="13"/>
      <c r="O99" s="13"/>
    </row>
    <row r="100" spans="1:15" x14ac:dyDescent="0.35">
      <c r="A100" s="12" t="str">
        <f t="shared" si="1"/>
        <v>DISTRIBUCION VOLUMEN X CRITERIO (Consumiciones).Total Bebidas CalientePanaderias/Pastelerias</v>
      </c>
      <c r="B100" s="12" t="s">
        <v>118</v>
      </c>
      <c r="C100" s="12" t="s">
        <v>122</v>
      </c>
      <c r="D100" s="12" t="s">
        <v>27</v>
      </c>
      <c r="E100" s="13">
        <v>5.5329182115243247</v>
      </c>
      <c r="F100" s="13">
        <v>4.6114956060682601</v>
      </c>
      <c r="G100" s="13">
        <v>3.6306450641450341</v>
      </c>
      <c r="H100" s="13">
        <v>3.4329387437768921</v>
      </c>
      <c r="I100" s="13">
        <v>0</v>
      </c>
      <c r="J100" s="13">
        <v>0</v>
      </c>
      <c r="K100" s="13">
        <v>0</v>
      </c>
      <c r="L100" s="13">
        <v>0</v>
      </c>
      <c r="M100" s="13">
        <v>0</v>
      </c>
      <c r="N100" s="13"/>
      <c r="O100" s="13"/>
    </row>
    <row r="101" spans="1:15" x14ac:dyDescent="0.35">
      <c r="A101" s="12" t="str">
        <f t="shared" si="1"/>
        <v>DISTRIBUCION VOLUMEN X CRITERIO (Consumiciones).Total Bebidas CalienteTda.Alimentacion/Delicatesen</v>
      </c>
      <c r="B101" s="12" t="s">
        <v>118</v>
      </c>
      <c r="C101" s="12" t="s">
        <v>122</v>
      </c>
      <c r="D101" s="12" t="s">
        <v>202</v>
      </c>
      <c r="E101" s="13">
        <v>6.2665597115431043E-2</v>
      </c>
      <c r="F101" s="13">
        <v>0.12552706314917841</v>
      </c>
      <c r="G101" s="13">
        <v>0.4196771667770885</v>
      </c>
      <c r="H101" s="13">
        <v>0.41502928123859673</v>
      </c>
      <c r="I101" s="13">
        <v>0</v>
      </c>
      <c r="J101" s="13">
        <v>0</v>
      </c>
      <c r="K101" s="13">
        <v>0</v>
      </c>
      <c r="L101" s="13">
        <v>0</v>
      </c>
      <c r="M101" s="13">
        <v>0</v>
      </c>
      <c r="N101" s="13"/>
      <c r="O101" s="13"/>
    </row>
    <row r="102" spans="1:15" x14ac:dyDescent="0.35">
      <c r="A102" s="12" t="str">
        <f t="shared" si="1"/>
        <v>DISTRIBUCION VOLUMEN X CRITERIO (Consumiciones).Total Bebidas CalienteCanal Conveniencia/24h</v>
      </c>
      <c r="B102" s="12" t="s">
        <v>118</v>
      </c>
      <c r="C102" s="12" t="s">
        <v>122</v>
      </c>
      <c r="D102" s="12" t="s">
        <v>203</v>
      </c>
      <c r="E102" s="13">
        <v>0.15457941417924462</v>
      </c>
      <c r="F102" s="13">
        <v>0.33665147478403729</v>
      </c>
      <c r="G102" s="13">
        <v>0.25922894205866409</v>
      </c>
      <c r="H102" s="13">
        <v>0.21857304731873764</v>
      </c>
      <c r="I102" s="13">
        <v>0</v>
      </c>
      <c r="J102" s="13">
        <v>0</v>
      </c>
      <c r="K102" s="13">
        <v>0</v>
      </c>
      <c r="L102" s="13">
        <v>0</v>
      </c>
      <c r="M102" s="13">
        <v>0</v>
      </c>
      <c r="N102" s="13"/>
      <c r="O102" s="13"/>
    </row>
    <row r="103" spans="1:15" x14ac:dyDescent="0.35">
      <c r="A103" s="12" t="str">
        <f t="shared" si="1"/>
        <v>DISTRIBUCION VOLUMEN X CRITERIO (Consumiciones).Total Bebidas CalienteHoteles</v>
      </c>
      <c r="B103" s="12" t="s">
        <v>118</v>
      </c>
      <c r="C103" s="12" t="s">
        <v>122</v>
      </c>
      <c r="D103" s="12" t="s">
        <v>29</v>
      </c>
      <c r="E103" s="13">
        <v>0.63226896888464401</v>
      </c>
      <c r="F103" s="13">
        <v>0.36241214882041434</v>
      </c>
      <c r="G103" s="13">
        <v>0.36383142353791487</v>
      </c>
      <c r="H103" s="13">
        <v>0.4070550962443335</v>
      </c>
      <c r="I103" s="13">
        <v>0</v>
      </c>
      <c r="J103" s="13">
        <v>0</v>
      </c>
      <c r="K103" s="13">
        <v>0</v>
      </c>
      <c r="L103" s="13">
        <v>0</v>
      </c>
      <c r="M103" s="13">
        <v>0</v>
      </c>
      <c r="N103" s="13"/>
      <c r="O103" s="13"/>
    </row>
    <row r="104" spans="1:15" x14ac:dyDescent="0.35">
      <c r="A104" s="12" t="str">
        <f t="shared" si="1"/>
        <v>DISTRIBUCION VOLUMEN X CRITERIO (Consumiciones).Total Bebidas CalienteEstaciones de servicio</v>
      </c>
      <c r="B104" s="12" t="s">
        <v>118</v>
      </c>
      <c r="C104" s="12" t="s">
        <v>122</v>
      </c>
      <c r="D104" s="12" t="s">
        <v>30</v>
      </c>
      <c r="E104" s="13">
        <v>2.2748442622511011</v>
      </c>
      <c r="F104" s="13">
        <v>2.8101492025908934</v>
      </c>
      <c r="G104" s="13">
        <v>2.4418832439920499</v>
      </c>
      <c r="H104" s="13">
        <v>2.0336839162669675</v>
      </c>
      <c r="I104" s="13">
        <v>0</v>
      </c>
      <c r="J104" s="13">
        <v>0</v>
      </c>
      <c r="K104" s="13">
        <v>0</v>
      </c>
      <c r="L104" s="13">
        <v>0</v>
      </c>
      <c r="M104" s="13">
        <v>0</v>
      </c>
      <c r="N104" s="13"/>
      <c r="O104" s="13"/>
    </row>
    <row r="105" spans="1:15" x14ac:dyDescent="0.35">
      <c r="A105" s="12" t="str">
        <f t="shared" si="1"/>
        <v>DISTRIBUCION VOLUMEN X CRITERIO (Consumiciones).Total Bebidas CalienteMaquinas dispensadoras</v>
      </c>
      <c r="B105" s="12" t="s">
        <v>118</v>
      </c>
      <c r="C105" s="12" t="s">
        <v>122</v>
      </c>
      <c r="D105" s="12" t="s">
        <v>31</v>
      </c>
      <c r="E105" s="13">
        <v>7.8820283198566292</v>
      </c>
      <c r="F105" s="13">
        <v>10.103706014008745</v>
      </c>
      <c r="G105" s="13">
        <v>8.9736342829609104</v>
      </c>
      <c r="H105" s="13">
        <v>8.7941414760760228</v>
      </c>
      <c r="I105" s="13">
        <v>0</v>
      </c>
      <c r="J105" s="13">
        <v>0</v>
      </c>
      <c r="K105" s="13">
        <v>0</v>
      </c>
      <c r="L105" s="13">
        <v>0</v>
      </c>
      <c r="M105" s="13">
        <v>0</v>
      </c>
      <c r="N105" s="13"/>
      <c r="O105" s="13"/>
    </row>
    <row r="106" spans="1:15" x14ac:dyDescent="0.35">
      <c r="A106" s="12" t="str">
        <f t="shared" si="1"/>
        <v>DISTRIBUCION VOLUMEN X CRITERIO (Consumiciones).Total Bebidas CalienteServicio en la empresa</v>
      </c>
      <c r="B106" s="12" t="s">
        <v>118</v>
      </c>
      <c r="C106" s="12" t="s">
        <v>122</v>
      </c>
      <c r="D106" s="12" t="s">
        <v>32</v>
      </c>
      <c r="E106" s="13">
        <v>3.2234119042125657</v>
      </c>
      <c r="F106" s="13">
        <v>3.1830950587212019</v>
      </c>
      <c r="G106" s="13">
        <v>2.9621393724025777</v>
      </c>
      <c r="H106" s="13">
        <v>2.6359946907527054</v>
      </c>
      <c r="I106" s="13">
        <v>0</v>
      </c>
      <c r="J106" s="13">
        <v>0</v>
      </c>
      <c r="K106" s="13">
        <v>0</v>
      </c>
      <c r="L106" s="13">
        <v>0</v>
      </c>
      <c r="M106" s="13">
        <v>0</v>
      </c>
      <c r="N106" s="13"/>
      <c r="O106" s="13"/>
    </row>
    <row r="107" spans="1:15" x14ac:dyDescent="0.35">
      <c r="A107" s="12" t="str">
        <f t="shared" si="1"/>
        <v>DISTRIBUCION VOLUMEN X CRITERIO (Consumiciones).Total Bebidas CalienteResto de canales</v>
      </c>
      <c r="B107" s="12" t="s">
        <v>118</v>
      </c>
      <c r="C107" s="12" t="s">
        <v>122</v>
      </c>
      <c r="D107" s="12" t="s">
        <v>33</v>
      </c>
      <c r="E107" s="13">
        <v>3.1622274924746874</v>
      </c>
      <c r="F107" s="13">
        <v>2.5937468014680847</v>
      </c>
      <c r="G107" s="13">
        <v>2.0387019665120758</v>
      </c>
      <c r="H107" s="13">
        <v>2.1739824120513651</v>
      </c>
      <c r="I107" s="13">
        <v>0</v>
      </c>
      <c r="J107" s="13">
        <v>0</v>
      </c>
      <c r="K107" s="13">
        <v>0</v>
      </c>
      <c r="L107" s="13">
        <v>0</v>
      </c>
      <c r="M107" s="13">
        <v>0</v>
      </c>
      <c r="N107" s="13"/>
      <c r="O107" s="13"/>
    </row>
    <row r="108" spans="1:15" x14ac:dyDescent="0.35">
      <c r="A108" s="12" t="str">
        <f t="shared" si="1"/>
        <v>DISTRIBUCION VOLUMEN X CRITERIO (Consumiciones).Total Bebidas CalienteEN LA CALLE</v>
      </c>
      <c r="B108" s="12" t="s">
        <v>118</v>
      </c>
      <c r="C108" s="12" t="s">
        <v>122</v>
      </c>
      <c r="D108" s="12" t="s">
        <v>213</v>
      </c>
      <c r="E108" s="13">
        <v>1.7967511039807698</v>
      </c>
      <c r="F108" s="13">
        <v>4.022750924142354</v>
      </c>
      <c r="G108" s="13">
        <v>3.805385321929772</v>
      </c>
      <c r="H108" s="13">
        <v>1.3312236947211258</v>
      </c>
      <c r="I108" s="13">
        <v>0</v>
      </c>
      <c r="J108" s="13">
        <v>0</v>
      </c>
      <c r="K108" s="13">
        <v>0</v>
      </c>
      <c r="L108" s="13">
        <v>0</v>
      </c>
      <c r="M108" s="13">
        <v>0</v>
      </c>
      <c r="N108" s="13"/>
      <c r="O108" s="13"/>
    </row>
    <row r="109" spans="1:15" x14ac:dyDescent="0.35">
      <c r="A109" s="12" t="str">
        <f t="shared" si="1"/>
        <v>DISTRIBUCION VOLUMEN X CRITERIO (Consumiciones).Total Bebidas CalienteEN CASA DE OTROS</v>
      </c>
      <c r="B109" s="12" t="s">
        <v>118</v>
      </c>
      <c r="C109" s="12" t="s">
        <v>122</v>
      </c>
      <c r="D109" s="12" t="s">
        <v>214</v>
      </c>
      <c r="E109" s="13">
        <v>0.26385647445149729</v>
      </c>
      <c r="F109" s="13">
        <v>0.5987818672617492</v>
      </c>
      <c r="G109" s="13">
        <v>0.60672506474733479</v>
      </c>
      <c r="H109" s="13">
        <v>0.44491335840477891</v>
      </c>
      <c r="I109" s="13">
        <v>0</v>
      </c>
      <c r="J109" s="13">
        <v>0</v>
      </c>
      <c r="K109" s="13">
        <v>0</v>
      </c>
      <c r="L109" s="13">
        <v>0</v>
      </c>
      <c r="M109" s="13">
        <v>0</v>
      </c>
      <c r="N109" s="13"/>
      <c r="O109" s="13"/>
    </row>
    <row r="110" spans="1:15" x14ac:dyDescent="0.35">
      <c r="A110" s="12" t="str">
        <f t="shared" si="1"/>
        <v>DISTRIBUCION VOLUMEN X CRITERIO (Consumiciones).Total Bebidas CalienteEN EL ESTABLECIMIENTO</v>
      </c>
      <c r="B110" s="12" t="s">
        <v>118</v>
      </c>
      <c r="C110" s="12" t="s">
        <v>122</v>
      </c>
      <c r="D110" s="12" t="s">
        <v>215</v>
      </c>
      <c r="E110" s="13">
        <v>84.882653417108884</v>
      </c>
      <c r="F110" s="13">
        <v>79.648617245825164</v>
      </c>
      <c r="G110" s="13">
        <v>78.968484611214834</v>
      </c>
      <c r="H110" s="13">
        <v>82.252788172840752</v>
      </c>
      <c r="I110" s="13">
        <v>0</v>
      </c>
      <c r="J110" s="13">
        <v>0</v>
      </c>
      <c r="K110" s="13">
        <v>0</v>
      </c>
      <c r="L110" s="13">
        <v>0</v>
      </c>
      <c r="M110" s="13">
        <v>0</v>
      </c>
      <c r="N110" s="13"/>
      <c r="O110" s="13"/>
    </row>
    <row r="111" spans="1:15" x14ac:dyDescent="0.35">
      <c r="A111" s="12" t="str">
        <f t="shared" si="1"/>
        <v>DISTRIBUCION VOLUMEN X CRITERIO (Consumiciones).Total Bebidas CalienteEN EL TRABAJO</v>
      </c>
      <c r="B111" s="12" t="s">
        <v>118</v>
      </c>
      <c r="C111" s="12" t="s">
        <v>122</v>
      </c>
      <c r="D111" s="12" t="s">
        <v>216</v>
      </c>
      <c r="E111" s="13">
        <v>11.412894173449732</v>
      </c>
      <c r="F111" s="13">
        <v>13.72368637804286</v>
      </c>
      <c r="G111" s="13">
        <v>14.845114587725112</v>
      </c>
      <c r="H111" s="13">
        <v>14.287284765291295</v>
      </c>
      <c r="I111" s="13">
        <v>0</v>
      </c>
      <c r="J111" s="13">
        <v>0</v>
      </c>
      <c r="K111" s="13">
        <v>0</v>
      </c>
      <c r="L111" s="13">
        <v>0</v>
      </c>
      <c r="M111" s="13">
        <v>0</v>
      </c>
      <c r="N111" s="13"/>
      <c r="O111" s="13"/>
    </row>
    <row r="112" spans="1:15" x14ac:dyDescent="0.35">
      <c r="A112" s="12" t="str">
        <f t="shared" si="1"/>
        <v>DISTRIBUCION VOLUMEN X CRITERIO (Consumiciones).Total Bebidas CalienteEN COLEGIO/INSTITUTO/UNIV.</v>
      </c>
      <c r="B112" s="12" t="s">
        <v>118</v>
      </c>
      <c r="C112" s="12" t="s">
        <v>122</v>
      </c>
      <c r="D112" s="12" t="s">
        <v>217</v>
      </c>
      <c r="E112" s="13">
        <v>0.4373234033191859</v>
      </c>
      <c r="F112" s="13">
        <v>0.31845754436212764</v>
      </c>
      <c r="G112" s="13">
        <v>0.33535099078479791</v>
      </c>
      <c r="H112" s="13">
        <v>0.34662986565413495</v>
      </c>
      <c r="I112" s="13">
        <v>0</v>
      </c>
      <c r="J112" s="13">
        <v>0</v>
      </c>
      <c r="K112" s="13">
        <v>0</v>
      </c>
      <c r="L112" s="13">
        <v>0</v>
      </c>
      <c r="M112" s="13">
        <v>0</v>
      </c>
      <c r="N112" s="13"/>
      <c r="O112" s="13"/>
    </row>
    <row r="113" spans="1:15" x14ac:dyDescent="0.35">
      <c r="A113" s="12" t="str">
        <f t="shared" si="1"/>
        <v>DISTRIBUCION VOLUMEN X CRITERIO (Consumiciones).Total Bebidas CalienteEN MI CASA</v>
      </c>
      <c r="B113" s="12" t="s">
        <v>118</v>
      </c>
      <c r="C113" s="12" t="s">
        <v>122</v>
      </c>
      <c r="D113" s="12" t="s">
        <v>218</v>
      </c>
      <c r="E113" s="13">
        <v>0.3539539413320742</v>
      </c>
      <c r="F113" s="13">
        <v>0.64165811894475355</v>
      </c>
      <c r="G113" s="13">
        <v>0.52483963741492501</v>
      </c>
      <c r="H113" s="13">
        <v>0.30648554716758342</v>
      </c>
      <c r="I113" s="13">
        <v>0</v>
      </c>
      <c r="J113" s="13">
        <v>0</v>
      </c>
      <c r="K113" s="13">
        <v>0</v>
      </c>
      <c r="L113" s="13">
        <v>0</v>
      </c>
      <c r="M113" s="13">
        <v>0</v>
      </c>
      <c r="N113" s="13"/>
      <c r="O113" s="13"/>
    </row>
    <row r="114" spans="1:15" x14ac:dyDescent="0.35">
      <c r="A114" s="12" t="str">
        <f t="shared" si="1"/>
        <v>DISTRIBUCION VOLUMEN X CRITERIO (Consumiciones).Total Bebidas CalienteEN M.TRANSP.(AVION,TREN,AUTOC,E</v>
      </c>
      <c r="B114" s="12" t="s">
        <v>118</v>
      </c>
      <c r="C114" s="12" t="s">
        <v>122</v>
      </c>
      <c r="D114" s="12" t="s">
        <v>219</v>
      </c>
      <c r="E114" s="13">
        <v>0.15004716399010576</v>
      </c>
      <c r="F114" s="13">
        <v>0.13443098529059691</v>
      </c>
      <c r="G114" s="13">
        <v>0.23987445792928988</v>
      </c>
      <c r="H114" s="13">
        <v>0.17278683557053423</v>
      </c>
      <c r="I114" s="13">
        <v>0</v>
      </c>
      <c r="J114" s="13">
        <v>0</v>
      </c>
      <c r="K114" s="13">
        <v>0</v>
      </c>
      <c r="L114" s="13">
        <v>0</v>
      </c>
      <c r="M114" s="13">
        <v>0</v>
      </c>
      <c r="N114" s="13"/>
      <c r="O114" s="13"/>
    </row>
    <row r="115" spans="1:15" x14ac:dyDescent="0.35">
      <c r="A115" s="12" t="str">
        <f t="shared" si="1"/>
        <v>DISTRIBUCION VOLUMEN X CRITERIO (Consumiciones).Total Bebidas CalienteEN OTRO LUGAR</v>
      </c>
      <c r="B115" s="12" t="s">
        <v>118</v>
      </c>
      <c r="C115" s="12" t="s">
        <v>122</v>
      </c>
      <c r="D115" s="12" t="s">
        <v>220</v>
      </c>
      <c r="E115" s="13">
        <v>0.70252829034560094</v>
      </c>
      <c r="F115" s="13">
        <v>0.91161223579851824</v>
      </c>
      <c r="G115" s="13">
        <v>0.67423997169186289</v>
      </c>
      <c r="H115" s="13">
        <v>0.85786666989128979</v>
      </c>
      <c r="I115" s="13">
        <v>0</v>
      </c>
      <c r="J115" s="13">
        <v>0</v>
      </c>
      <c r="K115" s="13">
        <v>0</v>
      </c>
      <c r="L115" s="13">
        <v>0</v>
      </c>
      <c r="M115" s="13">
        <v>0</v>
      </c>
      <c r="N115" s="13"/>
      <c r="O115" s="13"/>
    </row>
    <row r="116" spans="1:15" x14ac:dyDescent="0.35">
      <c r="A116" s="12" t="str">
        <f t="shared" si="1"/>
        <v>DISTRIBUCION VOLUMEN X CRITERIO (Consumiciones).Total Bebidas CalienteDESAYUNO</v>
      </c>
      <c r="B116" s="12" t="s">
        <v>118</v>
      </c>
      <c r="C116" s="12" t="s">
        <v>122</v>
      </c>
      <c r="D116" s="12" t="s">
        <v>221</v>
      </c>
      <c r="E116" s="13">
        <v>56.721753920942639</v>
      </c>
      <c r="F116" s="13">
        <v>58.891336673351091</v>
      </c>
      <c r="G116" s="13">
        <v>60.288087996145279</v>
      </c>
      <c r="H116" s="13">
        <v>58.450302984175394</v>
      </c>
      <c r="I116" s="13">
        <v>0</v>
      </c>
      <c r="J116" s="13">
        <v>0</v>
      </c>
      <c r="K116" s="13">
        <v>0</v>
      </c>
      <c r="L116" s="13">
        <v>0</v>
      </c>
      <c r="M116" s="13">
        <v>0</v>
      </c>
      <c r="N116" s="13"/>
      <c r="O116" s="13"/>
    </row>
    <row r="117" spans="1:15" x14ac:dyDescent="0.35">
      <c r="A117" s="12" t="str">
        <f t="shared" si="1"/>
        <v>DISTRIBUCION VOLUMEN X CRITERIO (Consumiciones).Total Bebidas CalienteAPERITIVO/ANTES DE COMER</v>
      </c>
      <c r="B117" s="12" t="s">
        <v>118</v>
      </c>
      <c r="C117" s="12" t="s">
        <v>122</v>
      </c>
      <c r="D117" s="12" t="s">
        <v>222</v>
      </c>
      <c r="E117" s="13">
        <v>8.7561315869958296</v>
      </c>
      <c r="F117" s="13">
        <v>8.8833900374928341</v>
      </c>
      <c r="G117" s="13">
        <v>9.2952252604950907</v>
      </c>
      <c r="H117" s="13">
        <v>9.5443393991815615</v>
      </c>
      <c r="I117" s="13">
        <v>0</v>
      </c>
      <c r="J117" s="13">
        <v>0</v>
      </c>
      <c r="K117" s="13">
        <v>0</v>
      </c>
      <c r="L117" s="13">
        <v>0</v>
      </c>
      <c r="M117" s="13">
        <v>0</v>
      </c>
      <c r="N117" s="13"/>
      <c r="O117" s="13"/>
    </row>
    <row r="118" spans="1:15" x14ac:dyDescent="0.35">
      <c r="A118" s="12" t="str">
        <f t="shared" si="1"/>
        <v>DISTRIBUCION VOLUMEN X CRITERIO (Consumiciones).Total Bebidas CalienteCOMIDA</v>
      </c>
      <c r="B118" s="12" t="s">
        <v>118</v>
      </c>
      <c r="C118" s="12" t="s">
        <v>122</v>
      </c>
      <c r="D118" s="12" t="s">
        <v>223</v>
      </c>
      <c r="E118" s="13">
        <v>9.5631053114486697</v>
      </c>
      <c r="F118" s="13">
        <v>8.3396934241478462</v>
      </c>
      <c r="G118" s="13">
        <v>9.465469342889838</v>
      </c>
      <c r="H118" s="13">
        <v>9.1776677296068065</v>
      </c>
      <c r="I118" s="13">
        <v>0</v>
      </c>
      <c r="J118" s="13">
        <v>0</v>
      </c>
      <c r="K118" s="13">
        <v>0</v>
      </c>
      <c r="L118" s="13">
        <v>0</v>
      </c>
      <c r="M118" s="13">
        <v>0</v>
      </c>
      <c r="N118" s="13"/>
      <c r="O118" s="13"/>
    </row>
    <row r="119" spans="1:15" x14ac:dyDescent="0.35">
      <c r="A119" s="12" t="str">
        <f t="shared" si="1"/>
        <v>DISTRIBUCION VOLUMEN X CRITERIO (Consumiciones).Total Bebidas CalienteTARDE/MERIENDA</v>
      </c>
      <c r="B119" s="12" t="s">
        <v>118</v>
      </c>
      <c r="C119" s="12" t="s">
        <v>122</v>
      </c>
      <c r="D119" s="12" t="s">
        <v>224</v>
      </c>
      <c r="E119" s="13">
        <v>16.88133346926292</v>
      </c>
      <c r="F119" s="13">
        <v>16.235605233621868</v>
      </c>
      <c r="G119" s="13">
        <v>14.354593296392219</v>
      </c>
      <c r="H119" s="13">
        <v>15.651602697017958</v>
      </c>
      <c r="I119" s="13">
        <v>0</v>
      </c>
      <c r="J119" s="13">
        <v>0</v>
      </c>
      <c r="K119" s="13">
        <v>0</v>
      </c>
      <c r="L119" s="13">
        <v>0</v>
      </c>
      <c r="M119" s="13">
        <v>0</v>
      </c>
      <c r="N119" s="13"/>
      <c r="O119" s="13"/>
    </row>
    <row r="120" spans="1:15" x14ac:dyDescent="0.35">
      <c r="A120" s="12" t="str">
        <f t="shared" si="1"/>
        <v>DISTRIBUCION VOLUMEN X CRITERIO (Consumiciones).Total Bebidas CalienteANTES DE CENAR</v>
      </c>
      <c r="B120" s="12" t="s">
        <v>118</v>
      </c>
      <c r="C120" s="12" t="s">
        <v>122</v>
      </c>
      <c r="D120" s="12" t="s">
        <v>225</v>
      </c>
      <c r="E120" s="13">
        <v>1.2005794892982278</v>
      </c>
      <c r="F120" s="13">
        <v>1.2829134150546797</v>
      </c>
      <c r="G120" s="13">
        <v>1.0791972836234416</v>
      </c>
      <c r="H120" s="13">
        <v>1.2086685696685775</v>
      </c>
      <c r="I120" s="13">
        <v>0</v>
      </c>
      <c r="J120" s="13">
        <v>0</v>
      </c>
      <c r="K120" s="13">
        <v>0</v>
      </c>
      <c r="L120" s="13">
        <v>0</v>
      </c>
      <c r="M120" s="13">
        <v>0</v>
      </c>
      <c r="N120" s="13"/>
      <c r="O120" s="13"/>
    </row>
    <row r="121" spans="1:15" x14ac:dyDescent="0.35">
      <c r="A121" s="12" t="str">
        <f t="shared" si="1"/>
        <v>DISTRIBUCION VOLUMEN X CRITERIO (Consumiciones).Total Bebidas CalienteCENA</v>
      </c>
      <c r="B121" s="12" t="s">
        <v>118</v>
      </c>
      <c r="C121" s="12" t="s">
        <v>122</v>
      </c>
      <c r="D121" s="12" t="s">
        <v>226</v>
      </c>
      <c r="E121" s="13">
        <v>2.4233767592597557</v>
      </c>
      <c r="F121" s="13">
        <v>1.9356959456342921</v>
      </c>
      <c r="G121" s="13">
        <v>1.7683012859121845</v>
      </c>
      <c r="H121" s="13">
        <v>2.0976939913177022</v>
      </c>
      <c r="I121" s="13">
        <v>0</v>
      </c>
      <c r="J121" s="13">
        <v>0</v>
      </c>
      <c r="K121" s="13">
        <v>0</v>
      </c>
      <c r="L121" s="13">
        <v>0</v>
      </c>
      <c r="M121" s="13">
        <v>0</v>
      </c>
      <c r="N121" s="13"/>
      <c r="O121" s="13"/>
    </row>
    <row r="122" spans="1:15" x14ac:dyDescent="0.35">
      <c r="A122" s="12" t="str">
        <f t="shared" si="1"/>
        <v>DISTRIBUCION VOLUMEN X CRITERIO (Consumiciones).Total Bebidas CalienteDESPUES DE LA CENA</v>
      </c>
      <c r="B122" s="12" t="s">
        <v>118</v>
      </c>
      <c r="C122" s="12" t="s">
        <v>122</v>
      </c>
      <c r="D122" s="12" t="s">
        <v>227</v>
      </c>
      <c r="E122" s="13">
        <v>1.7157165009577671</v>
      </c>
      <c r="F122" s="13">
        <v>1.3563826773002523</v>
      </c>
      <c r="G122" s="13">
        <v>1.0420737216165754</v>
      </c>
      <c r="H122" s="13">
        <v>0.96857094894259621</v>
      </c>
      <c r="I122" s="13">
        <v>0</v>
      </c>
      <c r="J122" s="13">
        <v>0</v>
      </c>
      <c r="K122" s="13">
        <v>0</v>
      </c>
      <c r="L122" s="13">
        <v>0</v>
      </c>
      <c r="M122" s="13">
        <v>0</v>
      </c>
      <c r="N122" s="13"/>
      <c r="O122" s="13"/>
    </row>
    <row r="123" spans="1:15" x14ac:dyDescent="0.35">
      <c r="A123" s="12" t="str">
        <f t="shared" si="1"/>
        <v>DISTRIBUCION VOLUMEN X CRITERIO (Consumiciones).Total Bebidas CalienteDURANTE EL DIA</v>
      </c>
      <c r="B123" s="12" t="s">
        <v>118</v>
      </c>
      <c r="C123" s="12" t="s">
        <v>122</v>
      </c>
      <c r="D123" s="12" t="s">
        <v>228</v>
      </c>
      <c r="E123" s="13">
        <v>2.7380171807845639</v>
      </c>
      <c r="F123" s="13">
        <v>3.0749575542460033</v>
      </c>
      <c r="G123" s="13">
        <v>2.7070469192314643</v>
      </c>
      <c r="H123" s="13">
        <v>2.901154391403344</v>
      </c>
      <c r="I123" s="13">
        <v>0</v>
      </c>
      <c r="J123" s="13">
        <v>0</v>
      </c>
      <c r="K123" s="13">
        <v>0</v>
      </c>
      <c r="L123" s="13">
        <v>0</v>
      </c>
      <c r="M123" s="13">
        <v>0</v>
      </c>
      <c r="N123" s="13"/>
      <c r="O123" s="13"/>
    </row>
    <row r="124" spans="1:15" x14ac:dyDescent="0.35">
      <c r="A124" s="12" t="str">
        <f t="shared" si="1"/>
        <v>DISTRIBUCION VOLUMEN X CRITERIO (Consumiciones).Total Bebidas CalienteCON AMIGOS</v>
      </c>
      <c r="B124" s="12" t="s">
        <v>118</v>
      </c>
      <c r="C124" s="12" t="s">
        <v>122</v>
      </c>
      <c r="D124" s="12" t="s">
        <v>229</v>
      </c>
      <c r="E124" s="13">
        <v>19.918391273320417</v>
      </c>
      <c r="F124" s="13">
        <v>19.334459362995212</v>
      </c>
      <c r="G124" s="13">
        <v>18.896991507558873</v>
      </c>
      <c r="H124" s="13">
        <v>19.343382539661089</v>
      </c>
      <c r="I124" s="13">
        <v>0</v>
      </c>
      <c r="J124" s="13">
        <v>0</v>
      </c>
      <c r="K124" s="13">
        <v>0</v>
      </c>
      <c r="L124" s="13">
        <v>0</v>
      </c>
      <c r="M124" s="13">
        <v>0</v>
      </c>
      <c r="N124" s="13"/>
      <c r="O124" s="13"/>
    </row>
    <row r="125" spans="1:15" x14ac:dyDescent="0.35">
      <c r="A125" s="12" t="str">
        <f t="shared" si="1"/>
        <v>DISTRIBUCION VOLUMEN X CRITERIO (Consumiciones).Total Bebidas CalienteCON CLIENTES</v>
      </c>
      <c r="B125" s="12" t="s">
        <v>118</v>
      </c>
      <c r="C125" s="12" t="s">
        <v>122</v>
      </c>
      <c r="D125" s="12" t="s">
        <v>230</v>
      </c>
      <c r="E125" s="13">
        <v>1.1877950432202435</v>
      </c>
      <c r="F125" s="13">
        <v>1.4317707292323305</v>
      </c>
      <c r="G125" s="13">
        <v>1.362710805276155</v>
      </c>
      <c r="H125" s="13">
        <v>1.0855788921854339</v>
      </c>
      <c r="I125" s="13">
        <v>0</v>
      </c>
      <c r="J125" s="13">
        <v>0</v>
      </c>
      <c r="K125" s="13">
        <v>0</v>
      </c>
      <c r="L125" s="13">
        <v>0</v>
      </c>
      <c r="M125" s="13">
        <v>0</v>
      </c>
      <c r="N125" s="13"/>
      <c r="O125" s="13"/>
    </row>
    <row r="126" spans="1:15" x14ac:dyDescent="0.35">
      <c r="A126" s="12" t="str">
        <f t="shared" si="1"/>
        <v>DISTRIBUCION VOLUMEN X CRITERIO (Consumiciones).Total Bebidas CalienteCON COMPAÑEROS DE TRABAJO</v>
      </c>
      <c r="B126" s="12" t="s">
        <v>118</v>
      </c>
      <c r="C126" s="12" t="s">
        <v>122</v>
      </c>
      <c r="D126" s="12" t="s">
        <v>231</v>
      </c>
      <c r="E126" s="13">
        <v>16.789377102660822</v>
      </c>
      <c r="F126" s="13">
        <v>18.086692569741722</v>
      </c>
      <c r="G126" s="13">
        <v>18.711998584593147</v>
      </c>
      <c r="H126" s="13">
        <v>17.962306051361136</v>
      </c>
      <c r="I126" s="13">
        <v>0</v>
      </c>
      <c r="J126" s="13">
        <v>0</v>
      </c>
      <c r="K126" s="13">
        <v>0</v>
      </c>
      <c r="L126" s="13">
        <v>0</v>
      </c>
      <c r="M126" s="13">
        <v>0</v>
      </c>
      <c r="N126" s="13"/>
      <c r="O126" s="13"/>
    </row>
    <row r="127" spans="1:15" x14ac:dyDescent="0.35">
      <c r="A127" s="12" t="str">
        <f t="shared" si="1"/>
        <v>DISTRIBUCION VOLUMEN X CRITERIO (Consumiciones).Total Bebidas CalienteCON COMPAÑEROS DE CLASE</v>
      </c>
      <c r="B127" s="12" t="s">
        <v>118</v>
      </c>
      <c r="C127" s="12" t="s">
        <v>122</v>
      </c>
      <c r="D127" s="12" t="s">
        <v>232</v>
      </c>
      <c r="E127" s="13">
        <v>0.54439585557838932</v>
      </c>
      <c r="F127" s="13">
        <v>0.41774151249651315</v>
      </c>
      <c r="G127" s="13">
        <v>0.35112950219839789</v>
      </c>
      <c r="H127" s="13">
        <v>0.4005750261941361</v>
      </c>
      <c r="I127" s="13">
        <v>0</v>
      </c>
      <c r="J127" s="13">
        <v>0</v>
      </c>
      <c r="K127" s="13">
        <v>0</v>
      </c>
      <c r="L127" s="13">
        <v>0</v>
      </c>
      <c r="M127" s="13">
        <v>0</v>
      </c>
      <c r="N127" s="13"/>
      <c r="O127" s="13"/>
    </row>
    <row r="128" spans="1:15" x14ac:dyDescent="0.35">
      <c r="A128" s="12" t="str">
        <f t="shared" si="1"/>
        <v>DISTRIBUCION VOLUMEN X CRITERIO (Consumiciones).Total Bebidas CalienteCON FAMILIA</v>
      </c>
      <c r="B128" s="12" t="s">
        <v>118</v>
      </c>
      <c r="C128" s="12" t="s">
        <v>122</v>
      </c>
      <c r="D128" s="12" t="s">
        <v>233</v>
      </c>
      <c r="E128" s="13">
        <v>18.18188183783958</v>
      </c>
      <c r="F128" s="13">
        <v>15.723681985209332</v>
      </c>
      <c r="G128" s="13">
        <v>16.103362344154672</v>
      </c>
      <c r="H128" s="13">
        <v>17.049188782010017</v>
      </c>
      <c r="I128" s="13">
        <v>0</v>
      </c>
      <c r="J128" s="13">
        <v>0</v>
      </c>
      <c r="K128" s="13">
        <v>0</v>
      </c>
      <c r="L128" s="13">
        <v>0</v>
      </c>
      <c r="M128" s="13">
        <v>0</v>
      </c>
      <c r="N128" s="13"/>
      <c r="O128" s="13"/>
    </row>
    <row r="129" spans="1:15" x14ac:dyDescent="0.35">
      <c r="A129" s="12" t="str">
        <f t="shared" si="1"/>
        <v>DISTRIBUCION VOLUMEN X CRITERIO (Consumiciones).Total Bebidas CalienteCON LA PAREJA</v>
      </c>
      <c r="B129" s="12" t="s">
        <v>118</v>
      </c>
      <c r="C129" s="12" t="s">
        <v>122</v>
      </c>
      <c r="D129" s="12" t="s">
        <v>234</v>
      </c>
      <c r="E129" s="13">
        <v>14.280405749821593</v>
      </c>
      <c r="F129" s="13">
        <v>13.56554437091329</v>
      </c>
      <c r="G129" s="13">
        <v>14.414845961573208</v>
      </c>
      <c r="H129" s="13">
        <v>15.513277030463444</v>
      </c>
      <c r="I129" s="13">
        <v>0</v>
      </c>
      <c r="J129" s="13">
        <v>0</v>
      </c>
      <c r="K129" s="13">
        <v>0</v>
      </c>
      <c r="L129" s="13">
        <v>0</v>
      </c>
      <c r="M129" s="13">
        <v>0</v>
      </c>
      <c r="N129" s="13"/>
      <c r="O129" s="13"/>
    </row>
    <row r="130" spans="1:15" x14ac:dyDescent="0.35">
      <c r="A130" s="12" t="str">
        <f t="shared" si="1"/>
        <v>DISTRIBUCION VOLUMEN X CRITERIO (Consumiciones).Total Bebidas CalienteESTABA SOLO/A</v>
      </c>
      <c r="B130" s="12" t="s">
        <v>118</v>
      </c>
      <c r="C130" s="12" t="s">
        <v>122</v>
      </c>
      <c r="D130" s="12" t="s">
        <v>235</v>
      </c>
      <c r="E130" s="13">
        <v>28.385049176105724</v>
      </c>
      <c r="F130" s="13">
        <v>30.850250501332127</v>
      </c>
      <c r="G130" s="13">
        <v>29.611211076311513</v>
      </c>
      <c r="H130" s="13">
        <v>28.132455903870184</v>
      </c>
      <c r="I130" s="13">
        <v>0</v>
      </c>
      <c r="J130" s="13">
        <v>0</v>
      </c>
      <c r="K130" s="13">
        <v>0</v>
      </c>
      <c r="L130" s="13">
        <v>0</v>
      </c>
      <c r="M130" s="13">
        <v>0</v>
      </c>
      <c r="N130" s="13"/>
      <c r="O130" s="13"/>
    </row>
    <row r="131" spans="1:15" x14ac:dyDescent="0.35">
      <c r="A131" s="12" t="str">
        <f t="shared" si="1"/>
        <v>DISTRIBUCION VOLUMEN X CRITERIO (Consumiciones).Total Bebidas CalienteOTROS</v>
      </c>
      <c r="B131" s="12" t="s">
        <v>118</v>
      </c>
      <c r="C131" s="12" t="s">
        <v>122</v>
      </c>
      <c r="D131" s="12" t="s">
        <v>236</v>
      </c>
      <c r="E131" s="13">
        <v>0.7127195218140161</v>
      </c>
      <c r="F131" s="13">
        <v>0.58983981532527829</v>
      </c>
      <c r="G131" s="13">
        <v>0.54776282900680595</v>
      </c>
      <c r="H131" s="13">
        <v>0.5132247488883942</v>
      </c>
      <c r="I131" s="13">
        <v>0</v>
      </c>
      <c r="J131" s="13">
        <v>0</v>
      </c>
      <c r="K131" s="13">
        <v>0</v>
      </c>
      <c r="L131" s="13">
        <v>0</v>
      </c>
      <c r="M131" s="13">
        <v>0</v>
      </c>
      <c r="N131" s="13"/>
      <c r="O131" s="13"/>
    </row>
    <row r="132" spans="1:15" x14ac:dyDescent="0.35">
      <c r="A132" s="12" t="str">
        <f t="shared" ref="A132:A195" si="2">B132&amp;C132&amp;D132</f>
        <v>DISTRIBUCION VOLUMEN X CRITERIO (Consumiciones).Total Bebidas CalienteESTAR TRABAJANDO</v>
      </c>
      <c r="B132" s="12" t="s">
        <v>118</v>
      </c>
      <c r="C132" s="12" t="s">
        <v>122</v>
      </c>
      <c r="D132" s="12" t="s">
        <v>237</v>
      </c>
      <c r="E132" s="13">
        <v>25.720941026232623</v>
      </c>
      <c r="F132" s="13">
        <v>27.55320490152366</v>
      </c>
      <c r="G132" s="13">
        <v>27.746939559115823</v>
      </c>
      <c r="H132" s="13">
        <v>26.322001865065165</v>
      </c>
      <c r="I132" s="13">
        <v>0</v>
      </c>
      <c r="J132" s="13">
        <v>0</v>
      </c>
      <c r="K132" s="13">
        <v>0</v>
      </c>
      <c r="L132" s="13">
        <v>0</v>
      </c>
      <c r="M132" s="13">
        <v>0</v>
      </c>
      <c r="N132" s="13"/>
      <c r="O132" s="13"/>
    </row>
    <row r="133" spans="1:15" x14ac:dyDescent="0.35">
      <c r="A133" s="12" t="str">
        <f t="shared" si="2"/>
        <v>DISTRIBUCION VOLUMEN X CRITERIO (Consumiciones).Total Bebidas CalienteCOMIDA DE NEGOCIOS</v>
      </c>
      <c r="B133" s="12" t="s">
        <v>118</v>
      </c>
      <c r="C133" s="12" t="s">
        <v>122</v>
      </c>
      <c r="D133" s="12" t="s">
        <v>238</v>
      </c>
      <c r="E133" s="13">
        <v>0.21148341211883823</v>
      </c>
      <c r="F133" s="13">
        <v>0.20024854652120533</v>
      </c>
      <c r="G133" s="13">
        <v>0.19927840601096186</v>
      </c>
      <c r="H133" s="13">
        <v>0.1930377302256501</v>
      </c>
      <c r="I133" s="13">
        <v>0</v>
      </c>
      <c r="J133" s="13">
        <v>0</v>
      </c>
      <c r="K133" s="13">
        <v>0</v>
      </c>
      <c r="L133" s="13">
        <v>0</v>
      </c>
      <c r="M133" s="13">
        <v>0</v>
      </c>
      <c r="N133" s="13"/>
      <c r="O133" s="13"/>
    </row>
    <row r="134" spans="1:15" x14ac:dyDescent="0.35">
      <c r="A134" s="12" t="str">
        <f t="shared" si="2"/>
        <v>DISTRIBUCION VOLUMEN X CRITERIO (Consumiciones).Total Bebidas CalientePOR PLACER/RELAX</v>
      </c>
      <c r="B134" s="12" t="s">
        <v>118</v>
      </c>
      <c r="C134" s="12" t="s">
        <v>122</v>
      </c>
      <c r="D134" s="12" t="s">
        <v>239</v>
      </c>
      <c r="E134" s="13">
        <v>14.272778490215753</v>
      </c>
      <c r="F134" s="13">
        <v>14.658736137864686</v>
      </c>
      <c r="G134" s="13">
        <v>14.334675962175512</v>
      </c>
      <c r="H134" s="13">
        <v>15.588459358010711</v>
      </c>
      <c r="I134" s="13">
        <v>0</v>
      </c>
      <c r="J134" s="13">
        <v>0</v>
      </c>
      <c r="K134" s="13">
        <v>0</v>
      </c>
      <c r="L134" s="13">
        <v>0</v>
      </c>
      <c r="M134" s="13">
        <v>0</v>
      </c>
      <c r="N134" s="13"/>
      <c r="O134" s="13"/>
    </row>
    <row r="135" spans="1:15" x14ac:dyDescent="0.35">
      <c r="A135" s="12" t="str">
        <f t="shared" si="2"/>
        <v>DISTRIBUCION VOLUMEN X CRITERIO (Consumiciones).Total Bebidas CalienteTENER HAMBRE/SIN PLANIFICAR</v>
      </c>
      <c r="B135" s="12" t="s">
        <v>118</v>
      </c>
      <c r="C135" s="12" t="s">
        <v>122</v>
      </c>
      <c r="D135" s="12" t="s">
        <v>240</v>
      </c>
      <c r="E135" s="13">
        <v>25.798085539059191</v>
      </c>
      <c r="F135" s="13">
        <v>25.999613430649244</v>
      </c>
      <c r="G135" s="13">
        <v>26.430660121664758</v>
      </c>
      <c r="H135" s="13">
        <v>24.16655344919689</v>
      </c>
      <c r="I135" s="13">
        <v>0</v>
      </c>
      <c r="J135" s="13">
        <v>0</v>
      </c>
      <c r="K135" s="13">
        <v>0</v>
      </c>
      <c r="L135" s="13">
        <v>0</v>
      </c>
      <c r="M135" s="13">
        <v>0</v>
      </c>
      <c r="N135" s="13"/>
      <c r="O135" s="13"/>
    </row>
    <row r="136" spans="1:15" x14ac:dyDescent="0.35">
      <c r="A136" s="12" t="str">
        <f t="shared" si="2"/>
        <v>DISTRIBUCION VOLUMEN X CRITERIO (Consumiciones).Total Bebidas CalienteESTAR DE COMPRAS</v>
      </c>
      <c r="B136" s="12" t="s">
        <v>118</v>
      </c>
      <c r="C136" s="12" t="s">
        <v>122</v>
      </c>
      <c r="D136" s="12" t="s">
        <v>241</v>
      </c>
      <c r="E136" s="13">
        <v>2.8117893878339442</v>
      </c>
      <c r="F136" s="13">
        <v>2.9805081190545741</v>
      </c>
      <c r="G136" s="13">
        <v>3.0683901252785639</v>
      </c>
      <c r="H136" s="13">
        <v>2.9543894827965165</v>
      </c>
      <c r="I136" s="13">
        <v>0</v>
      </c>
      <c r="J136" s="13">
        <v>0</v>
      </c>
      <c r="K136" s="13">
        <v>0</v>
      </c>
      <c r="L136" s="13">
        <v>0</v>
      </c>
      <c r="M136" s="13">
        <v>0</v>
      </c>
      <c r="N136" s="13"/>
      <c r="O136" s="13"/>
    </row>
    <row r="137" spans="1:15" x14ac:dyDescent="0.35">
      <c r="A137" s="12" t="str">
        <f t="shared" si="2"/>
        <v>DISTRIBUCION VOLUMEN X CRITERIO (Consumiciones).Total Bebidas CalienteNO COCINAR EN CASA</v>
      </c>
      <c r="B137" s="12" t="s">
        <v>118</v>
      </c>
      <c r="C137" s="12" t="s">
        <v>122</v>
      </c>
      <c r="D137" s="12" t="s">
        <v>242</v>
      </c>
      <c r="E137" s="13">
        <v>2.5182963014632103</v>
      </c>
      <c r="F137" s="13">
        <v>2.0903566321902449</v>
      </c>
      <c r="G137" s="13">
        <v>2.0450148316569297</v>
      </c>
      <c r="H137" s="13">
        <v>2.0152224741063942</v>
      </c>
      <c r="I137" s="13">
        <v>0</v>
      </c>
      <c r="J137" s="13">
        <v>0</v>
      </c>
      <c r="K137" s="13">
        <v>0</v>
      </c>
      <c r="L137" s="13">
        <v>0</v>
      </c>
      <c r="M137" s="13">
        <v>0</v>
      </c>
      <c r="N137" s="13"/>
      <c r="O137" s="13"/>
    </row>
    <row r="138" spans="1:15" x14ac:dyDescent="0.35">
      <c r="A138" s="12" t="str">
        <f t="shared" si="2"/>
        <v>DISTRIBUCION VOLUMEN X CRITERIO (Consumiciones).Total Bebidas CalienteCELEBRACION/FIESTA/SALIR TOMAR</v>
      </c>
      <c r="B138" s="12" t="s">
        <v>118</v>
      </c>
      <c r="C138" s="12" t="s">
        <v>122</v>
      </c>
      <c r="D138" s="12" t="s">
        <v>243</v>
      </c>
      <c r="E138" s="13">
        <v>19.900027364772416</v>
      </c>
      <c r="F138" s="13">
        <v>19.696393703312413</v>
      </c>
      <c r="G138" s="13">
        <v>19.548842829609107</v>
      </c>
      <c r="H138" s="13">
        <v>21.804834658629765</v>
      </c>
      <c r="I138" s="13">
        <v>0</v>
      </c>
      <c r="J138" s="13">
        <v>0</v>
      </c>
      <c r="K138" s="13">
        <v>0</v>
      </c>
      <c r="L138" s="13">
        <v>0</v>
      </c>
      <c r="M138" s="13">
        <v>0</v>
      </c>
      <c r="N138" s="13"/>
      <c r="O138" s="13"/>
    </row>
    <row r="139" spans="1:15" x14ac:dyDescent="0.35">
      <c r="A139" s="12" t="str">
        <f t="shared" si="2"/>
        <v>DISTRIBUCION VOLUMEN X CRITERIO (Consumiciones).Total Bebidas CalienteVIENDO DEPORTES</v>
      </c>
      <c r="B139" s="12" t="s">
        <v>118</v>
      </c>
      <c r="C139" s="12" t="s">
        <v>122</v>
      </c>
      <c r="D139" s="12" t="s">
        <v>244</v>
      </c>
      <c r="E139" s="13">
        <v>0.57005596364241218</v>
      </c>
      <c r="F139" s="13">
        <v>0.43687485036910789</v>
      </c>
      <c r="G139" s="13">
        <v>0.28788434319098954</v>
      </c>
      <c r="H139" s="13">
        <v>0.43260264793729625</v>
      </c>
      <c r="I139" s="13">
        <v>0</v>
      </c>
      <c r="J139" s="13">
        <v>0</v>
      </c>
      <c r="K139" s="13">
        <v>0</v>
      </c>
      <c r="L139" s="13">
        <v>0</v>
      </c>
      <c r="M139" s="13">
        <v>0</v>
      </c>
      <c r="N139" s="13"/>
      <c r="O139" s="13"/>
    </row>
    <row r="140" spans="1:15" x14ac:dyDescent="0.35">
      <c r="A140" s="12" t="str">
        <f t="shared" si="2"/>
        <v>DISTRIBUCION VOLUMEN X CRITERIO (Consumiciones).Total Bebidas CalienteOTROS MOTIVOS</v>
      </c>
      <c r="B140" s="12" t="s">
        <v>118</v>
      </c>
      <c r="C140" s="12" t="s">
        <v>122</v>
      </c>
      <c r="D140" s="12" t="s">
        <v>245</v>
      </c>
      <c r="E140" s="13">
        <v>8.1965434536489035</v>
      </c>
      <c r="F140" s="13">
        <v>6.3840434714806271</v>
      </c>
      <c r="G140" s="13">
        <v>6.3383274107089074</v>
      </c>
      <c r="H140" s="13">
        <v>6.52289114976075</v>
      </c>
      <c r="I140" s="13">
        <v>0</v>
      </c>
      <c r="J140" s="13">
        <v>0</v>
      </c>
      <c r="K140" s="13">
        <v>0</v>
      </c>
      <c r="L140" s="13">
        <v>0</v>
      </c>
      <c r="M140" s="13">
        <v>0</v>
      </c>
      <c r="N140" s="13"/>
      <c r="O140" s="13"/>
    </row>
    <row r="141" spans="1:15" x14ac:dyDescent="0.35">
      <c r="A141" s="12" t="str">
        <f t="shared" si="2"/>
        <v>DISTRIBUCION VOLUMEN X CRITERIO (kg ó litros)TOTAL BEBIDAST.ESPAÑA</v>
      </c>
      <c r="B141" s="12" t="s">
        <v>119</v>
      </c>
      <c r="C141" s="12" t="s">
        <v>121</v>
      </c>
      <c r="D141" s="12" t="s">
        <v>36</v>
      </c>
      <c r="E141" s="13">
        <v>100</v>
      </c>
      <c r="F141" s="13">
        <v>100</v>
      </c>
      <c r="G141" s="13">
        <v>100</v>
      </c>
      <c r="H141" s="13">
        <v>100</v>
      </c>
      <c r="I141" s="13">
        <v>0</v>
      </c>
      <c r="J141" s="13">
        <v>0</v>
      </c>
      <c r="K141" s="13">
        <v>0</v>
      </c>
      <c r="L141" s="13">
        <v>0</v>
      </c>
      <c r="M141" s="13">
        <v>0</v>
      </c>
      <c r="N141" s="13"/>
      <c r="O141" s="13"/>
    </row>
    <row r="142" spans="1:15" x14ac:dyDescent="0.35">
      <c r="A142" s="12" t="str">
        <f t="shared" si="2"/>
        <v>DISTRIBUCION VOLUMEN X CRITERIO (kg ó litros)TOTAL BEBIDASHiper+Super+Discount+G.A</v>
      </c>
      <c r="B142" s="12" t="s">
        <v>119</v>
      </c>
      <c r="C142" s="12" t="s">
        <v>121</v>
      </c>
      <c r="D142" s="12" t="s">
        <v>23</v>
      </c>
      <c r="E142" s="13">
        <v>13.122333298844421</v>
      </c>
      <c r="F142" s="13">
        <v>16.393128876600279</v>
      </c>
      <c r="G142" s="13">
        <v>10.864672896720656</v>
      </c>
      <c r="H142" s="13">
        <v>10.486322393611786</v>
      </c>
      <c r="I142" s="13">
        <v>0</v>
      </c>
      <c r="J142" s="13">
        <v>0</v>
      </c>
      <c r="K142" s="13">
        <v>0</v>
      </c>
      <c r="L142" s="13">
        <v>0</v>
      </c>
      <c r="M142" s="13">
        <v>0</v>
      </c>
      <c r="N142" s="13"/>
      <c r="O142" s="13"/>
    </row>
    <row r="143" spans="1:15" x14ac:dyDescent="0.35">
      <c r="A143" s="12" t="str">
        <f t="shared" si="2"/>
        <v>DISTRIBUCION VOLUMEN X CRITERIO (kg ó litros)TOTAL BEBIDASRestaurantes</v>
      </c>
      <c r="B143" s="12" t="s">
        <v>119</v>
      </c>
      <c r="C143" s="12" t="s">
        <v>121</v>
      </c>
      <c r="D143" s="12" t="s">
        <v>24</v>
      </c>
      <c r="E143" s="13">
        <v>16.736820344647228</v>
      </c>
      <c r="F143" s="13">
        <v>13.632754540594316</v>
      </c>
      <c r="G143" s="13">
        <v>16.336946424449085</v>
      </c>
      <c r="H143" s="13">
        <v>16.54943138869163</v>
      </c>
      <c r="I143" s="13">
        <v>0</v>
      </c>
      <c r="J143" s="13">
        <v>0</v>
      </c>
      <c r="K143" s="13">
        <v>0</v>
      </c>
      <c r="L143" s="13">
        <v>0</v>
      </c>
      <c r="M143" s="13">
        <v>0</v>
      </c>
      <c r="N143" s="13"/>
      <c r="O143" s="13"/>
    </row>
    <row r="144" spans="1:15" x14ac:dyDescent="0.35">
      <c r="A144" s="12" t="str">
        <f t="shared" si="2"/>
        <v>DISTRIBUCION VOLUMEN X CRITERIO (kg ó litros)TOTAL BEBIDASRestaurantes Fast Food</v>
      </c>
      <c r="B144" s="12" t="s">
        <v>119</v>
      </c>
      <c r="C144" s="12" t="s">
        <v>121</v>
      </c>
      <c r="D144" s="12" t="s">
        <v>25</v>
      </c>
      <c r="E144" s="13">
        <v>4.8743947006645199</v>
      </c>
      <c r="F144" s="13">
        <v>4.8475074160784564</v>
      </c>
      <c r="G144" s="13">
        <v>5.0888348904312775</v>
      </c>
      <c r="H144" s="13">
        <v>5.3516550180329681</v>
      </c>
      <c r="I144" s="13">
        <v>0</v>
      </c>
      <c r="J144" s="13">
        <v>0</v>
      </c>
      <c r="K144" s="13">
        <v>0</v>
      </c>
      <c r="L144" s="13">
        <v>0</v>
      </c>
      <c r="M144" s="13">
        <v>0</v>
      </c>
      <c r="N144" s="13"/>
      <c r="O144" s="13"/>
    </row>
    <row r="145" spans="1:15" x14ac:dyDescent="0.35">
      <c r="A145" s="12" t="str">
        <f t="shared" si="2"/>
        <v>DISTRIBUCION VOLUMEN X CRITERIO (kg ó litros)TOTAL BEBIDASBares/Cafeterias/Cervecerias</v>
      </c>
      <c r="B145" s="12" t="s">
        <v>119</v>
      </c>
      <c r="C145" s="12" t="s">
        <v>121</v>
      </c>
      <c r="D145" s="12" t="s">
        <v>26</v>
      </c>
      <c r="E145" s="13">
        <v>46.726155733804589</v>
      </c>
      <c r="F145" s="13">
        <v>44.79898935954926</v>
      </c>
      <c r="G145" s="13">
        <v>49.365261468219366</v>
      </c>
      <c r="H145" s="13">
        <v>50.566792112320258</v>
      </c>
      <c r="I145" s="13">
        <v>0</v>
      </c>
      <c r="J145" s="13">
        <v>0</v>
      </c>
      <c r="K145" s="13">
        <v>0</v>
      </c>
      <c r="L145" s="13">
        <v>0</v>
      </c>
      <c r="M145" s="13">
        <v>0</v>
      </c>
      <c r="N145" s="13"/>
      <c r="O145" s="13"/>
    </row>
    <row r="146" spans="1:15" x14ac:dyDescent="0.35">
      <c r="A146" s="12" t="str">
        <f t="shared" si="2"/>
        <v>DISTRIBUCION VOLUMEN X CRITERIO (kg ó litros)TOTAL BEBIDASPanaderias/Pastelerias</v>
      </c>
      <c r="B146" s="12" t="s">
        <v>119</v>
      </c>
      <c r="C146" s="12" t="s">
        <v>121</v>
      </c>
      <c r="D146" s="12" t="s">
        <v>27</v>
      </c>
      <c r="E146" s="13">
        <v>1.4315610003449539</v>
      </c>
      <c r="F146" s="13">
        <v>1.5161279695609831</v>
      </c>
      <c r="G146" s="13">
        <v>1.1099156872519225</v>
      </c>
      <c r="H146" s="13">
        <v>0.93209832562628125</v>
      </c>
      <c r="I146" s="13">
        <v>0</v>
      </c>
      <c r="J146" s="13">
        <v>0</v>
      </c>
      <c r="K146" s="13">
        <v>0</v>
      </c>
      <c r="L146" s="13">
        <v>0</v>
      </c>
      <c r="M146" s="13">
        <v>0</v>
      </c>
      <c r="N146" s="13"/>
      <c r="O146" s="13"/>
    </row>
    <row r="147" spans="1:15" x14ac:dyDescent="0.35">
      <c r="A147" s="12" t="str">
        <f t="shared" si="2"/>
        <v>DISTRIBUCION VOLUMEN X CRITERIO (kg ó litros)TOTAL BEBIDASTda.Alimentacion/Delicatesen</v>
      </c>
      <c r="B147" s="12" t="s">
        <v>119</v>
      </c>
      <c r="C147" s="12" t="s">
        <v>121</v>
      </c>
      <c r="D147" s="12" t="s">
        <v>202</v>
      </c>
      <c r="E147" s="13">
        <v>2.2582290735357908</v>
      </c>
      <c r="F147" s="13">
        <v>3.221432359628853</v>
      </c>
      <c r="G147" s="13">
        <v>3.1590249926156804</v>
      </c>
      <c r="H147" s="13">
        <v>2.2937340148128298</v>
      </c>
      <c r="I147" s="13">
        <v>0</v>
      </c>
      <c r="J147" s="13">
        <v>0</v>
      </c>
      <c r="K147" s="13">
        <v>0</v>
      </c>
      <c r="L147" s="13">
        <v>0</v>
      </c>
      <c r="M147" s="13">
        <v>0</v>
      </c>
      <c r="N147" s="13"/>
      <c r="O147" s="13"/>
    </row>
    <row r="148" spans="1:15" x14ac:dyDescent="0.35">
      <c r="A148" s="12" t="str">
        <f t="shared" si="2"/>
        <v>DISTRIBUCION VOLUMEN X CRITERIO (kg ó litros)TOTAL BEBIDASCanal Conveniencia/24h</v>
      </c>
      <c r="B148" s="12" t="s">
        <v>119</v>
      </c>
      <c r="C148" s="12" t="s">
        <v>121</v>
      </c>
      <c r="D148" s="12" t="s">
        <v>203</v>
      </c>
      <c r="E148" s="13">
        <v>1.7611978831788493</v>
      </c>
      <c r="F148" s="13">
        <v>2.7043969235079381</v>
      </c>
      <c r="G148" s="13">
        <v>2.1676099081492444</v>
      </c>
      <c r="H148" s="13">
        <v>1.6213908603552003</v>
      </c>
      <c r="I148" s="13">
        <v>0</v>
      </c>
      <c r="J148" s="13">
        <v>0</v>
      </c>
      <c r="K148" s="13">
        <v>0</v>
      </c>
      <c r="L148" s="13">
        <v>0</v>
      </c>
      <c r="M148" s="13">
        <v>0</v>
      </c>
      <c r="N148" s="13"/>
      <c r="O148" s="13"/>
    </row>
    <row r="149" spans="1:15" x14ac:dyDescent="0.35">
      <c r="A149" s="12" t="str">
        <f t="shared" si="2"/>
        <v>DISTRIBUCION VOLUMEN X CRITERIO (kg ó litros)TOTAL BEBIDASHoteles</v>
      </c>
      <c r="B149" s="12" t="s">
        <v>119</v>
      </c>
      <c r="C149" s="12" t="s">
        <v>121</v>
      </c>
      <c r="D149" s="12" t="s">
        <v>29</v>
      </c>
      <c r="E149" s="13">
        <v>1.0072325464352505</v>
      </c>
      <c r="F149" s="13">
        <v>0.46051716058676972</v>
      </c>
      <c r="G149" s="13">
        <v>0.71920606200338788</v>
      </c>
      <c r="H149" s="13">
        <v>0.73731763519336191</v>
      </c>
      <c r="I149" s="13">
        <v>0</v>
      </c>
      <c r="J149" s="13">
        <v>0</v>
      </c>
      <c r="K149" s="13">
        <v>0</v>
      </c>
      <c r="L149" s="13">
        <v>0</v>
      </c>
      <c r="M149" s="13">
        <v>0</v>
      </c>
      <c r="N149" s="13"/>
      <c r="O149" s="13"/>
    </row>
    <row r="150" spans="1:15" x14ac:dyDescent="0.35">
      <c r="A150" s="12" t="str">
        <f t="shared" si="2"/>
        <v>DISTRIBUCION VOLUMEN X CRITERIO (kg ó litros)TOTAL BEBIDASEstaciones de servicio</v>
      </c>
      <c r="B150" s="12" t="s">
        <v>119</v>
      </c>
      <c r="C150" s="12" t="s">
        <v>121</v>
      </c>
      <c r="D150" s="12" t="s">
        <v>30</v>
      </c>
      <c r="E150" s="13">
        <v>2.1544218475614803</v>
      </c>
      <c r="F150" s="13">
        <v>2.3667529246115082</v>
      </c>
      <c r="G150" s="13">
        <v>2.0252774290246189</v>
      </c>
      <c r="H150" s="13">
        <v>1.8424917099809046</v>
      </c>
      <c r="I150" s="13">
        <v>0</v>
      </c>
      <c r="J150" s="13">
        <v>0</v>
      </c>
      <c r="K150" s="13">
        <v>0</v>
      </c>
      <c r="L150" s="13">
        <v>0</v>
      </c>
      <c r="M150" s="13">
        <v>0</v>
      </c>
      <c r="N150" s="13"/>
      <c r="O150" s="13"/>
    </row>
    <row r="151" spans="1:15" x14ac:dyDescent="0.35">
      <c r="A151" s="12" t="str">
        <f t="shared" si="2"/>
        <v>DISTRIBUCION VOLUMEN X CRITERIO (kg ó litros)TOTAL BEBIDASMaquinas dispensadoras</v>
      </c>
      <c r="B151" s="12" t="s">
        <v>119</v>
      </c>
      <c r="C151" s="12" t="s">
        <v>121</v>
      </c>
      <c r="D151" s="12" t="s">
        <v>31</v>
      </c>
      <c r="E151" s="13">
        <v>2.2619810880404017</v>
      </c>
      <c r="F151" s="13">
        <v>3.0291443721032136</v>
      </c>
      <c r="G151" s="13">
        <v>2.5706193168973743</v>
      </c>
      <c r="H151" s="13">
        <v>2.3576756078048149</v>
      </c>
      <c r="I151" s="13">
        <v>0</v>
      </c>
      <c r="J151" s="13">
        <v>0</v>
      </c>
      <c r="K151" s="13">
        <v>0</v>
      </c>
      <c r="L151" s="13">
        <v>0</v>
      </c>
      <c r="M151" s="13">
        <v>0</v>
      </c>
      <c r="N151" s="13"/>
      <c r="O151" s="13"/>
    </row>
    <row r="152" spans="1:15" x14ac:dyDescent="0.35">
      <c r="A152" s="12" t="str">
        <f t="shared" si="2"/>
        <v>DISTRIBUCION VOLUMEN X CRITERIO (kg ó litros)TOTAL BEBIDASServicio en la empresa</v>
      </c>
      <c r="B152" s="12" t="s">
        <v>119</v>
      </c>
      <c r="C152" s="12" t="s">
        <v>121</v>
      </c>
      <c r="D152" s="12" t="s">
        <v>32</v>
      </c>
      <c r="E152" s="13">
        <v>1.71139806210254</v>
      </c>
      <c r="F152" s="13">
        <v>2.0277357507967291</v>
      </c>
      <c r="G152" s="13">
        <v>1.9182441678686508</v>
      </c>
      <c r="H152" s="13">
        <v>1.6286956562981145</v>
      </c>
      <c r="I152" s="13">
        <v>0</v>
      </c>
      <c r="J152" s="13">
        <v>0</v>
      </c>
      <c r="K152" s="13">
        <v>0</v>
      </c>
      <c r="L152" s="13">
        <v>0</v>
      </c>
      <c r="M152" s="13">
        <v>0</v>
      </c>
      <c r="N152" s="13"/>
      <c r="O152" s="13"/>
    </row>
    <row r="153" spans="1:15" x14ac:dyDescent="0.35">
      <c r="A153" s="12" t="str">
        <f t="shared" si="2"/>
        <v>DISTRIBUCION VOLUMEN X CRITERIO (kg ó litros)TOTAL BEBIDASResto de canales</v>
      </c>
      <c r="B153" s="12" t="s">
        <v>119</v>
      </c>
      <c r="C153" s="12" t="s">
        <v>121</v>
      </c>
      <c r="D153" s="12" t="s">
        <v>33</v>
      </c>
      <c r="E153" s="13">
        <v>5.9542699137141719</v>
      </c>
      <c r="F153" s="13">
        <v>5.001518415804906</v>
      </c>
      <c r="G153" s="13">
        <v>4.6743878926302944</v>
      </c>
      <c r="H153" s="13">
        <v>5.6323897105015233</v>
      </c>
      <c r="I153" s="13">
        <v>0</v>
      </c>
      <c r="J153" s="13">
        <v>0</v>
      </c>
      <c r="K153" s="13">
        <v>0</v>
      </c>
      <c r="L153" s="13">
        <v>0</v>
      </c>
      <c r="M153" s="13">
        <v>0</v>
      </c>
      <c r="N153" s="13"/>
      <c r="O153" s="13"/>
    </row>
    <row r="154" spans="1:15" x14ac:dyDescent="0.35">
      <c r="A154" s="12" t="str">
        <f t="shared" si="2"/>
        <v>DISTRIBUCION VOLUMEN X CRITERIO (kg ó litros)TOTAL BEBIDASEN LA CALLE</v>
      </c>
      <c r="B154" s="12" t="s">
        <v>119</v>
      </c>
      <c r="C154" s="12" t="s">
        <v>121</v>
      </c>
      <c r="D154" s="12" t="s">
        <v>213</v>
      </c>
      <c r="E154" s="13">
        <v>6.4331413636071675</v>
      </c>
      <c r="F154" s="13">
        <v>7.2136818414595849</v>
      </c>
      <c r="G154" s="13">
        <v>7.0206207691679161</v>
      </c>
      <c r="H154" s="13">
        <v>5.4488382302162703</v>
      </c>
      <c r="I154" s="13">
        <v>0</v>
      </c>
      <c r="J154" s="13">
        <v>0</v>
      </c>
      <c r="K154" s="13">
        <v>0</v>
      </c>
      <c r="L154" s="13">
        <v>0</v>
      </c>
      <c r="M154" s="13">
        <v>0</v>
      </c>
      <c r="N154" s="13"/>
      <c r="O154" s="13"/>
    </row>
    <row r="155" spans="1:15" x14ac:dyDescent="0.35">
      <c r="A155" s="12" t="str">
        <f t="shared" si="2"/>
        <v>DISTRIBUCION VOLUMEN X CRITERIO (kg ó litros)TOTAL BEBIDASEN CASA DE OTROS</v>
      </c>
      <c r="B155" s="12" t="s">
        <v>119</v>
      </c>
      <c r="C155" s="12" t="s">
        <v>121</v>
      </c>
      <c r="D155" s="12" t="s">
        <v>214</v>
      </c>
      <c r="E155" s="13">
        <v>3.9123800667707256</v>
      </c>
      <c r="F155" s="13">
        <v>6.4602961587802472</v>
      </c>
      <c r="G155" s="13">
        <v>5.2126368472866673</v>
      </c>
      <c r="H155" s="13">
        <v>4.4928380393891958</v>
      </c>
      <c r="I155" s="13">
        <v>0</v>
      </c>
      <c r="J155" s="13">
        <v>0</v>
      </c>
      <c r="K155" s="13">
        <v>0</v>
      </c>
      <c r="L155" s="13">
        <v>0</v>
      </c>
      <c r="M155" s="13">
        <v>0</v>
      </c>
      <c r="N155" s="13"/>
      <c r="O155" s="13"/>
    </row>
    <row r="156" spans="1:15" x14ac:dyDescent="0.35">
      <c r="A156" s="12" t="str">
        <f t="shared" si="2"/>
        <v>DISTRIBUCION VOLUMEN X CRITERIO (kg ó litros)TOTAL BEBIDASEN EL ESTABLECIMIENTO</v>
      </c>
      <c r="B156" s="12" t="s">
        <v>119</v>
      </c>
      <c r="C156" s="12" t="s">
        <v>121</v>
      </c>
      <c r="D156" s="12" t="s">
        <v>215</v>
      </c>
      <c r="E156" s="13">
        <v>73.731554303627235</v>
      </c>
      <c r="F156" s="13">
        <v>66.809872448702933</v>
      </c>
      <c r="G156" s="13">
        <v>72.530973223697572</v>
      </c>
      <c r="H156" s="13">
        <v>75.867016129033871</v>
      </c>
      <c r="I156" s="13">
        <v>0</v>
      </c>
      <c r="J156" s="13">
        <v>0</v>
      </c>
      <c r="K156" s="13">
        <v>0</v>
      </c>
      <c r="L156" s="13">
        <v>0</v>
      </c>
      <c r="M156" s="13">
        <v>0</v>
      </c>
      <c r="N156" s="13"/>
      <c r="O156" s="13"/>
    </row>
    <row r="157" spans="1:15" x14ac:dyDescent="0.35">
      <c r="A157" s="12" t="str">
        <f t="shared" si="2"/>
        <v>DISTRIBUCION VOLUMEN X CRITERIO (kg ó litros)TOTAL BEBIDASEN EL TRABAJO</v>
      </c>
      <c r="B157" s="12" t="s">
        <v>119</v>
      </c>
      <c r="C157" s="12" t="s">
        <v>121</v>
      </c>
      <c r="D157" s="12" t="s">
        <v>216</v>
      </c>
      <c r="E157" s="13">
        <v>8.0185973671355804</v>
      </c>
      <c r="F157" s="13">
        <v>9.311955906571951</v>
      </c>
      <c r="G157" s="13">
        <v>8.8654015558749411</v>
      </c>
      <c r="H157" s="13">
        <v>8.2592484912900463</v>
      </c>
      <c r="I157" s="13">
        <v>0</v>
      </c>
      <c r="J157" s="13">
        <v>0</v>
      </c>
      <c r="K157" s="13">
        <v>0</v>
      </c>
      <c r="L157" s="13">
        <v>0</v>
      </c>
      <c r="M157" s="13">
        <v>0</v>
      </c>
      <c r="N157" s="13"/>
      <c r="O157" s="13"/>
    </row>
    <row r="158" spans="1:15" x14ac:dyDescent="0.35">
      <c r="A158" s="12" t="str">
        <f t="shared" si="2"/>
        <v>DISTRIBUCION VOLUMEN X CRITERIO (kg ó litros)TOTAL BEBIDASEN COLEGIO/INSTITUTO/UNIV.</v>
      </c>
      <c r="B158" s="12" t="s">
        <v>119</v>
      </c>
      <c r="C158" s="12" t="s">
        <v>121</v>
      </c>
      <c r="D158" s="12" t="s">
        <v>217</v>
      </c>
      <c r="E158" s="13">
        <v>0.25946324797765252</v>
      </c>
      <c r="F158" s="13">
        <v>0.18517938418668742</v>
      </c>
      <c r="G158" s="13">
        <v>0.15866035446571322</v>
      </c>
      <c r="H158" s="13">
        <v>0.38023905974599831</v>
      </c>
      <c r="I158" s="13">
        <v>0</v>
      </c>
      <c r="J158" s="13">
        <v>0</v>
      </c>
      <c r="K158" s="13">
        <v>0</v>
      </c>
      <c r="L158" s="13">
        <v>0</v>
      </c>
      <c r="M158" s="13">
        <v>0</v>
      </c>
      <c r="N158" s="13"/>
      <c r="O158" s="13"/>
    </row>
    <row r="159" spans="1:15" x14ac:dyDescent="0.35">
      <c r="A159" s="12" t="str">
        <f t="shared" si="2"/>
        <v>DISTRIBUCION VOLUMEN X CRITERIO (kg ó litros)TOTAL BEBIDASEN MI CASA</v>
      </c>
      <c r="B159" s="12" t="s">
        <v>119</v>
      </c>
      <c r="C159" s="12" t="s">
        <v>121</v>
      </c>
      <c r="D159" s="12" t="s">
        <v>218</v>
      </c>
      <c r="E159" s="13">
        <v>3.6337877979605331</v>
      </c>
      <c r="F159" s="13">
        <v>5.4928356777010388</v>
      </c>
      <c r="G159" s="13">
        <v>3.7272550068961166</v>
      </c>
      <c r="H159" s="13">
        <v>2.4592831476907526</v>
      </c>
      <c r="I159" s="13">
        <v>0</v>
      </c>
      <c r="J159" s="13">
        <v>0</v>
      </c>
      <c r="K159" s="13">
        <v>0</v>
      </c>
      <c r="L159" s="13">
        <v>0</v>
      </c>
      <c r="M159" s="13">
        <v>0</v>
      </c>
      <c r="N159" s="13"/>
      <c r="O159" s="13"/>
    </row>
    <row r="160" spans="1:15" x14ac:dyDescent="0.35">
      <c r="A160" s="12" t="str">
        <f t="shared" si="2"/>
        <v>DISTRIBUCION VOLUMEN X CRITERIO (kg ó litros)TOTAL BEBIDASEN M.TRANSP.(AVION,TREN,AUTOC,E</v>
      </c>
      <c r="B160" s="12" t="s">
        <v>119</v>
      </c>
      <c r="C160" s="12" t="s">
        <v>121</v>
      </c>
      <c r="D160" s="12" t="s">
        <v>219</v>
      </c>
      <c r="E160" s="13">
        <v>0.39330541568583233</v>
      </c>
      <c r="F160" s="13">
        <v>0.43092595496195696</v>
      </c>
      <c r="G160" s="13">
        <v>0.48988118397700098</v>
      </c>
      <c r="H160" s="13">
        <v>0.32225946430414287</v>
      </c>
      <c r="I160" s="13">
        <v>0</v>
      </c>
      <c r="J160" s="13">
        <v>0</v>
      </c>
      <c r="K160" s="13">
        <v>0</v>
      </c>
      <c r="L160" s="13">
        <v>0</v>
      </c>
      <c r="M160" s="13">
        <v>0</v>
      </c>
      <c r="N160" s="13"/>
      <c r="O160" s="13"/>
    </row>
    <row r="161" spans="1:15" x14ac:dyDescent="0.35">
      <c r="A161" s="12" t="str">
        <f t="shared" si="2"/>
        <v>DISTRIBUCION VOLUMEN X CRITERIO (kg ó litros)TOTAL BEBIDASEN OTRO LUGAR</v>
      </c>
      <c r="B161" s="12" t="s">
        <v>119</v>
      </c>
      <c r="C161" s="12" t="s">
        <v>121</v>
      </c>
      <c r="D161" s="12" t="s">
        <v>220</v>
      </c>
      <c r="E161" s="13">
        <v>3.6177631762529825</v>
      </c>
      <c r="F161" s="13">
        <v>4.0952579272304011</v>
      </c>
      <c r="G161" s="13">
        <v>1.9945712041885106</v>
      </c>
      <c r="H161" s="13">
        <v>2.7702715647531364</v>
      </c>
      <c r="I161" s="13">
        <v>0</v>
      </c>
      <c r="J161" s="13">
        <v>0</v>
      </c>
      <c r="K161" s="13">
        <v>0</v>
      </c>
      <c r="L161" s="13">
        <v>0</v>
      </c>
      <c r="M161" s="13">
        <v>0</v>
      </c>
      <c r="N161" s="13"/>
      <c r="O161" s="13"/>
    </row>
    <row r="162" spans="1:15" x14ac:dyDescent="0.35">
      <c r="A162" s="12" t="str">
        <f t="shared" si="2"/>
        <v>DISTRIBUCION VOLUMEN X CRITERIO (kg ó litros)TOTAL BEBIDASDESAYUNO</v>
      </c>
      <c r="B162" s="12" t="s">
        <v>119</v>
      </c>
      <c r="C162" s="12" t="s">
        <v>121</v>
      </c>
      <c r="D162" s="12" t="s">
        <v>221</v>
      </c>
      <c r="E162" s="13">
        <v>11.4329866931976</v>
      </c>
      <c r="F162" s="13">
        <v>12.550324286350955</v>
      </c>
      <c r="G162" s="13">
        <v>12.844460070354119</v>
      </c>
      <c r="H162" s="13">
        <v>12.561656928849279</v>
      </c>
      <c r="I162" s="13">
        <v>0</v>
      </c>
      <c r="J162" s="13">
        <v>0</v>
      </c>
      <c r="K162" s="13">
        <v>0</v>
      </c>
      <c r="L162" s="13">
        <v>0</v>
      </c>
      <c r="M162" s="13">
        <v>0</v>
      </c>
      <c r="N162" s="13"/>
      <c r="O162" s="13"/>
    </row>
    <row r="163" spans="1:15" x14ac:dyDescent="0.35">
      <c r="A163" s="12" t="str">
        <f t="shared" si="2"/>
        <v>DISTRIBUCION VOLUMEN X CRITERIO (kg ó litros)TOTAL BEBIDASAPERITIVO/ANTES DE COMER</v>
      </c>
      <c r="B163" s="12" t="s">
        <v>119</v>
      </c>
      <c r="C163" s="12" t="s">
        <v>121</v>
      </c>
      <c r="D163" s="12" t="s">
        <v>222</v>
      </c>
      <c r="E163" s="13">
        <v>16.197425717502824</v>
      </c>
      <c r="F163" s="13">
        <v>17.398182100956618</v>
      </c>
      <c r="G163" s="13">
        <v>17.926743549103627</v>
      </c>
      <c r="H163" s="13">
        <v>16.30298222506433</v>
      </c>
      <c r="I163" s="13">
        <v>0</v>
      </c>
      <c r="J163" s="13">
        <v>0</v>
      </c>
      <c r="K163" s="13">
        <v>0</v>
      </c>
      <c r="L163" s="13">
        <v>0</v>
      </c>
      <c r="M163" s="13">
        <v>0</v>
      </c>
      <c r="N163" s="13"/>
      <c r="O163" s="13"/>
    </row>
    <row r="164" spans="1:15" x14ac:dyDescent="0.35">
      <c r="A164" s="12" t="str">
        <f t="shared" si="2"/>
        <v>DISTRIBUCION VOLUMEN X CRITERIO (kg ó litros)TOTAL BEBIDASCOMIDA</v>
      </c>
      <c r="B164" s="12" t="s">
        <v>119</v>
      </c>
      <c r="C164" s="12" t="s">
        <v>121</v>
      </c>
      <c r="D164" s="12" t="s">
        <v>223</v>
      </c>
      <c r="E164" s="13">
        <v>26.588989670879222</v>
      </c>
      <c r="F164" s="13">
        <v>24.438150023349852</v>
      </c>
      <c r="G164" s="13">
        <v>27.767740771685894</v>
      </c>
      <c r="H164" s="13">
        <v>27.21015502940703</v>
      </c>
      <c r="I164" s="13">
        <v>0</v>
      </c>
      <c r="J164" s="13">
        <v>0</v>
      </c>
      <c r="K164" s="13">
        <v>0</v>
      </c>
      <c r="L164" s="13">
        <v>0</v>
      </c>
      <c r="M164" s="13">
        <v>0</v>
      </c>
      <c r="N164" s="13"/>
      <c r="O164" s="13"/>
    </row>
    <row r="165" spans="1:15" x14ac:dyDescent="0.35">
      <c r="A165" s="12" t="str">
        <f t="shared" si="2"/>
        <v>DISTRIBUCION VOLUMEN X CRITERIO (kg ó litros)TOTAL BEBIDASTARDE/MERIENDA</v>
      </c>
      <c r="B165" s="12" t="s">
        <v>119</v>
      </c>
      <c r="C165" s="12" t="s">
        <v>121</v>
      </c>
      <c r="D165" s="12" t="s">
        <v>224</v>
      </c>
      <c r="E165" s="13">
        <v>12.528016021563451</v>
      </c>
      <c r="F165" s="13">
        <v>12.968853107177218</v>
      </c>
      <c r="G165" s="13">
        <v>12.90687600652064</v>
      </c>
      <c r="H165" s="13">
        <v>12.60980577450497</v>
      </c>
      <c r="I165" s="13">
        <v>0</v>
      </c>
      <c r="J165" s="13">
        <v>0</v>
      </c>
      <c r="K165" s="13">
        <v>0</v>
      </c>
      <c r="L165" s="13">
        <v>0</v>
      </c>
      <c r="M165" s="13">
        <v>0</v>
      </c>
      <c r="N165" s="13"/>
      <c r="O165" s="13"/>
    </row>
    <row r="166" spans="1:15" x14ac:dyDescent="0.35">
      <c r="A166" s="12" t="str">
        <f t="shared" si="2"/>
        <v>DISTRIBUCION VOLUMEN X CRITERIO (kg ó litros)TOTAL BEBIDASANTES DE CENAR</v>
      </c>
      <c r="B166" s="12" t="s">
        <v>119</v>
      </c>
      <c r="C166" s="12" t="s">
        <v>121</v>
      </c>
      <c r="D166" s="12" t="s">
        <v>225</v>
      </c>
      <c r="E166" s="13">
        <v>7.3917189366321452</v>
      </c>
      <c r="F166" s="13">
        <v>7.9925864001493343</v>
      </c>
      <c r="G166" s="13">
        <v>7.6001588783815466</v>
      </c>
      <c r="H166" s="13">
        <v>7.7566268089799033</v>
      </c>
      <c r="I166" s="13">
        <v>0</v>
      </c>
      <c r="J166" s="13">
        <v>0</v>
      </c>
      <c r="K166" s="13">
        <v>0</v>
      </c>
      <c r="L166" s="13">
        <v>0</v>
      </c>
      <c r="M166" s="13">
        <v>0</v>
      </c>
      <c r="N166" s="13"/>
      <c r="O166" s="13"/>
    </row>
    <row r="167" spans="1:15" x14ac:dyDescent="0.35">
      <c r="A167" s="12" t="str">
        <f t="shared" si="2"/>
        <v>DISTRIBUCION VOLUMEN X CRITERIO (kg ó litros)TOTAL BEBIDASCENA</v>
      </c>
      <c r="B167" s="12" t="s">
        <v>119</v>
      </c>
      <c r="C167" s="12" t="s">
        <v>121</v>
      </c>
      <c r="D167" s="12" t="s">
        <v>226</v>
      </c>
      <c r="E167" s="13">
        <v>14.770154049240967</v>
      </c>
      <c r="F167" s="13">
        <v>12.769943355445539</v>
      </c>
      <c r="G167" s="13">
        <v>12.573204178720983</v>
      </c>
      <c r="H167" s="13">
        <v>14.134674760669702</v>
      </c>
      <c r="I167" s="13">
        <v>0</v>
      </c>
      <c r="J167" s="13">
        <v>0</v>
      </c>
      <c r="K167" s="13">
        <v>0</v>
      </c>
      <c r="L167" s="13">
        <v>0</v>
      </c>
      <c r="M167" s="13">
        <v>0</v>
      </c>
      <c r="N167" s="13"/>
      <c r="O167" s="13"/>
    </row>
    <row r="168" spans="1:15" x14ac:dyDescent="0.35">
      <c r="A168" s="12" t="str">
        <f t="shared" si="2"/>
        <v>DISTRIBUCION VOLUMEN X CRITERIO (kg ó litros)TOTAL BEBIDASDESPUES DE LA CENA</v>
      </c>
      <c r="B168" s="12" t="s">
        <v>119</v>
      </c>
      <c r="C168" s="12" t="s">
        <v>121</v>
      </c>
      <c r="D168" s="12" t="s">
        <v>227</v>
      </c>
      <c r="E168" s="13">
        <v>3.0864953469819092</v>
      </c>
      <c r="F168" s="13">
        <v>2.4377096952567694</v>
      </c>
      <c r="G168" s="13">
        <v>1.9426105227101149</v>
      </c>
      <c r="H168" s="13">
        <v>2.4625461838682043</v>
      </c>
      <c r="I168" s="13">
        <v>0</v>
      </c>
      <c r="J168" s="13">
        <v>0</v>
      </c>
      <c r="K168" s="13">
        <v>0</v>
      </c>
      <c r="L168" s="13">
        <v>0</v>
      </c>
      <c r="M168" s="13">
        <v>0</v>
      </c>
      <c r="N168" s="13"/>
      <c r="O168" s="13"/>
    </row>
    <row r="169" spans="1:15" x14ac:dyDescent="0.35">
      <c r="A169" s="12" t="str">
        <f t="shared" si="2"/>
        <v>DISTRIBUCION VOLUMEN X CRITERIO (kg ó litros)TOTAL BEBIDASDURANTE EL DIA</v>
      </c>
      <c r="B169" s="12" t="s">
        <v>119</v>
      </c>
      <c r="C169" s="12" t="s">
        <v>121</v>
      </c>
      <c r="D169" s="12" t="s">
        <v>228</v>
      </c>
      <c r="E169" s="13">
        <v>8.0042097271869892</v>
      </c>
      <c r="F169" s="13">
        <v>9.4442553252833026</v>
      </c>
      <c r="G169" s="13">
        <v>6.4382088234588295</v>
      </c>
      <c r="H169" s="13">
        <v>6.9615489931497452</v>
      </c>
      <c r="I169" s="13">
        <v>0</v>
      </c>
      <c r="J169" s="13">
        <v>0</v>
      </c>
      <c r="K169" s="13">
        <v>0</v>
      </c>
      <c r="L169" s="13">
        <v>0</v>
      </c>
      <c r="M169" s="13">
        <v>0</v>
      </c>
      <c r="N169" s="13"/>
      <c r="O169" s="13"/>
    </row>
    <row r="170" spans="1:15" x14ac:dyDescent="0.35">
      <c r="A170" s="12" t="str">
        <f t="shared" si="2"/>
        <v>DISTRIBUCION VOLUMEN X CRITERIO (kg ó litros)TOTAL BEBIDASCON AMIGOS</v>
      </c>
      <c r="B170" s="12" t="s">
        <v>119</v>
      </c>
      <c r="C170" s="12" t="s">
        <v>121</v>
      </c>
      <c r="D170" s="12" t="s">
        <v>229</v>
      </c>
      <c r="E170" s="13">
        <v>31.07874019964131</v>
      </c>
      <c r="F170" s="13">
        <v>28.389803175173</v>
      </c>
      <c r="G170" s="13">
        <v>29.336525294725945</v>
      </c>
      <c r="H170" s="13">
        <v>29.725056315500442</v>
      </c>
      <c r="I170" s="13">
        <v>0</v>
      </c>
      <c r="J170" s="13">
        <v>0</v>
      </c>
      <c r="K170" s="13">
        <v>0</v>
      </c>
      <c r="L170" s="13">
        <v>0</v>
      </c>
      <c r="M170" s="13">
        <v>0</v>
      </c>
      <c r="N170" s="13"/>
      <c r="O170" s="13"/>
    </row>
    <row r="171" spans="1:15" x14ac:dyDescent="0.35">
      <c r="A171" s="12" t="str">
        <f t="shared" si="2"/>
        <v>DISTRIBUCION VOLUMEN X CRITERIO (kg ó litros)TOTAL BEBIDASCON CLIENTES</v>
      </c>
      <c r="B171" s="12" t="s">
        <v>119</v>
      </c>
      <c r="C171" s="12" t="s">
        <v>121</v>
      </c>
      <c r="D171" s="12" t="s">
        <v>230</v>
      </c>
      <c r="E171" s="13">
        <v>0.73672781752769922</v>
      </c>
      <c r="F171" s="13">
        <v>0.69382658401700226</v>
      </c>
      <c r="G171" s="13">
        <v>0.63886905348533463</v>
      </c>
      <c r="H171" s="13">
        <v>0.45859174918642515</v>
      </c>
      <c r="I171" s="13">
        <v>0</v>
      </c>
      <c r="J171" s="13">
        <v>0</v>
      </c>
      <c r="K171" s="13">
        <v>0</v>
      </c>
      <c r="L171" s="13">
        <v>0</v>
      </c>
      <c r="M171" s="13">
        <v>0</v>
      </c>
      <c r="N171" s="13"/>
      <c r="O171" s="13"/>
    </row>
    <row r="172" spans="1:15" x14ac:dyDescent="0.35">
      <c r="A172" s="12" t="str">
        <f t="shared" si="2"/>
        <v>DISTRIBUCION VOLUMEN X CRITERIO (kg ó litros)TOTAL BEBIDASCON COMPAÑEROS DE TRABAJO</v>
      </c>
      <c r="B172" s="12" t="s">
        <v>119</v>
      </c>
      <c r="C172" s="12" t="s">
        <v>121</v>
      </c>
      <c r="D172" s="12" t="s">
        <v>231</v>
      </c>
      <c r="E172" s="13">
        <v>7.0625747579479397</v>
      </c>
      <c r="F172" s="13">
        <v>6.78022386922256</v>
      </c>
      <c r="G172" s="13">
        <v>6.8601149256340159</v>
      </c>
      <c r="H172" s="13">
        <v>6.8659652193084799</v>
      </c>
      <c r="I172" s="13">
        <v>0</v>
      </c>
      <c r="J172" s="13">
        <v>0</v>
      </c>
      <c r="K172" s="13">
        <v>0</v>
      </c>
      <c r="L172" s="13">
        <v>0</v>
      </c>
      <c r="M172" s="13">
        <v>0</v>
      </c>
      <c r="N172" s="13"/>
      <c r="O172" s="13"/>
    </row>
    <row r="173" spans="1:15" x14ac:dyDescent="0.35">
      <c r="A173" s="12" t="str">
        <f t="shared" si="2"/>
        <v>DISTRIBUCION VOLUMEN X CRITERIO (kg ó litros)TOTAL BEBIDASCON COMPAÑEROS DE CLASE</v>
      </c>
      <c r="B173" s="12" t="s">
        <v>119</v>
      </c>
      <c r="C173" s="12" t="s">
        <v>121</v>
      </c>
      <c r="D173" s="12" t="s">
        <v>232</v>
      </c>
      <c r="E173" s="13">
        <v>0.35452455673125921</v>
      </c>
      <c r="F173" s="13">
        <v>0.31374223913473853</v>
      </c>
      <c r="G173" s="13">
        <v>0.30940635746516432</v>
      </c>
      <c r="H173" s="13">
        <v>0.30580766208575438</v>
      </c>
      <c r="I173" s="13">
        <v>0</v>
      </c>
      <c r="J173" s="13">
        <v>0</v>
      </c>
      <c r="K173" s="13">
        <v>0</v>
      </c>
      <c r="L173" s="13">
        <v>0</v>
      </c>
      <c r="M173" s="13">
        <v>0</v>
      </c>
      <c r="N173" s="13"/>
      <c r="O173" s="13"/>
    </row>
    <row r="174" spans="1:15" x14ac:dyDescent="0.35">
      <c r="A174" s="12" t="str">
        <f t="shared" si="2"/>
        <v>DISTRIBUCION VOLUMEN X CRITERIO (kg ó litros)TOTAL BEBIDASCON FAMILIA</v>
      </c>
      <c r="B174" s="12" t="s">
        <v>119</v>
      </c>
      <c r="C174" s="12" t="s">
        <v>121</v>
      </c>
      <c r="D174" s="12" t="s">
        <v>233</v>
      </c>
      <c r="E174" s="13">
        <v>29.365610693682758</v>
      </c>
      <c r="F174" s="13">
        <v>27.887937693946846</v>
      </c>
      <c r="G174" s="13">
        <v>28.301652477624568</v>
      </c>
      <c r="H174" s="13">
        <v>29.321647866560053</v>
      </c>
      <c r="I174" s="13">
        <v>0</v>
      </c>
      <c r="J174" s="13">
        <v>0</v>
      </c>
      <c r="K174" s="13">
        <v>0</v>
      </c>
      <c r="L174" s="13">
        <v>0</v>
      </c>
      <c r="M174" s="13">
        <v>0</v>
      </c>
      <c r="N174" s="13"/>
      <c r="O174" s="13"/>
    </row>
    <row r="175" spans="1:15" x14ac:dyDescent="0.35">
      <c r="A175" s="12" t="str">
        <f t="shared" si="2"/>
        <v>DISTRIBUCION VOLUMEN X CRITERIO (kg ó litros)TOTAL BEBIDASCON LA PAREJA</v>
      </c>
      <c r="B175" s="12" t="s">
        <v>119</v>
      </c>
      <c r="C175" s="12" t="s">
        <v>121</v>
      </c>
      <c r="D175" s="12" t="s">
        <v>234</v>
      </c>
      <c r="E175" s="13">
        <v>14.094445803715171</v>
      </c>
      <c r="F175" s="13">
        <v>14.157712865368424</v>
      </c>
      <c r="G175" s="13">
        <v>15.388599332712417</v>
      </c>
      <c r="H175" s="13">
        <v>15.29143777669162</v>
      </c>
      <c r="I175" s="13">
        <v>0</v>
      </c>
      <c r="J175" s="13">
        <v>0</v>
      </c>
      <c r="K175" s="13">
        <v>0</v>
      </c>
      <c r="L175" s="13">
        <v>0</v>
      </c>
      <c r="M175" s="13">
        <v>0</v>
      </c>
      <c r="N175" s="13"/>
      <c r="O175" s="13"/>
    </row>
    <row r="176" spans="1:15" x14ac:dyDescent="0.35">
      <c r="A176" s="12" t="str">
        <f t="shared" si="2"/>
        <v>DISTRIBUCION VOLUMEN X CRITERIO (kg ó litros)TOTAL BEBIDASESTABA SOLO/A</v>
      </c>
      <c r="B176" s="12" t="s">
        <v>119</v>
      </c>
      <c r="C176" s="12" t="s">
        <v>121</v>
      </c>
      <c r="D176" s="12" t="s">
        <v>235</v>
      </c>
      <c r="E176" s="13">
        <v>16.371227450279903</v>
      </c>
      <c r="F176" s="13">
        <v>21.104036955866579</v>
      </c>
      <c r="G176" s="13">
        <v>18.621704447440546</v>
      </c>
      <c r="H176" s="13">
        <v>17.294600916995321</v>
      </c>
      <c r="I176" s="13">
        <v>0</v>
      </c>
      <c r="J176" s="13">
        <v>0</v>
      </c>
      <c r="K176" s="13">
        <v>0</v>
      </c>
      <c r="L176" s="13">
        <v>0</v>
      </c>
      <c r="M176" s="13">
        <v>0</v>
      </c>
      <c r="N176" s="13"/>
      <c r="O176" s="13"/>
    </row>
    <row r="177" spans="1:15" x14ac:dyDescent="0.35">
      <c r="A177" s="12" t="str">
        <f t="shared" si="2"/>
        <v>DISTRIBUCION VOLUMEN X CRITERIO (kg ó litros)TOTAL BEBIDASOTROS</v>
      </c>
      <c r="B177" s="12" t="s">
        <v>119</v>
      </c>
      <c r="C177" s="12" t="s">
        <v>121</v>
      </c>
      <c r="D177" s="12" t="s">
        <v>236</v>
      </c>
      <c r="E177" s="13">
        <v>0.93614677327357754</v>
      </c>
      <c r="F177" s="13">
        <v>0.67272182442326256</v>
      </c>
      <c r="G177" s="13">
        <v>0.54313039928744811</v>
      </c>
      <c r="H177" s="13">
        <v>0.73688744487914992</v>
      </c>
      <c r="I177" s="13">
        <v>0</v>
      </c>
      <c r="J177" s="13">
        <v>0</v>
      </c>
      <c r="K177" s="13">
        <v>0</v>
      </c>
      <c r="L177" s="13">
        <v>0</v>
      </c>
      <c r="M177" s="13">
        <v>0</v>
      </c>
      <c r="N177" s="13"/>
      <c r="O177" s="13"/>
    </row>
    <row r="178" spans="1:15" x14ac:dyDescent="0.35">
      <c r="A178" s="12" t="str">
        <f t="shared" si="2"/>
        <v>DISTRIBUCION VOLUMEN X CRITERIO (kg ó litros)TOTAL BEBIDASESTAR TRABAJANDO</v>
      </c>
      <c r="B178" s="12" t="s">
        <v>119</v>
      </c>
      <c r="C178" s="12" t="s">
        <v>121</v>
      </c>
      <c r="D178" s="12" t="s">
        <v>237</v>
      </c>
      <c r="E178" s="13">
        <v>11.457472684593274</v>
      </c>
      <c r="F178" s="13">
        <v>13.36950637222464</v>
      </c>
      <c r="G178" s="13">
        <v>12.472010403845449</v>
      </c>
      <c r="H178" s="13">
        <v>11.738799682614484</v>
      </c>
      <c r="I178" s="13">
        <v>0</v>
      </c>
      <c r="J178" s="13">
        <v>0</v>
      </c>
      <c r="K178" s="13">
        <v>0</v>
      </c>
      <c r="L178" s="13">
        <v>0</v>
      </c>
      <c r="M178" s="13">
        <v>0</v>
      </c>
      <c r="N178" s="13"/>
      <c r="O178" s="13"/>
    </row>
    <row r="179" spans="1:15" x14ac:dyDescent="0.35">
      <c r="A179" s="12" t="str">
        <f t="shared" si="2"/>
        <v>DISTRIBUCION VOLUMEN X CRITERIO (kg ó litros)TOTAL BEBIDASCOMIDA DE NEGOCIOS</v>
      </c>
      <c r="B179" s="12" t="s">
        <v>119</v>
      </c>
      <c r="C179" s="12" t="s">
        <v>121</v>
      </c>
      <c r="D179" s="12" t="s">
        <v>238</v>
      </c>
      <c r="E179" s="13">
        <v>0.42625539997344397</v>
      </c>
      <c r="F179" s="13">
        <v>0.33238982128460037</v>
      </c>
      <c r="G179" s="13">
        <v>0.35633910536464358</v>
      </c>
      <c r="H179" s="13">
        <v>0.29668540767146367</v>
      </c>
      <c r="I179" s="13">
        <v>0</v>
      </c>
      <c r="J179" s="13">
        <v>0</v>
      </c>
      <c r="K179" s="13">
        <v>0</v>
      </c>
      <c r="L179" s="13">
        <v>0</v>
      </c>
      <c r="M179" s="13">
        <v>0</v>
      </c>
      <c r="N179" s="13"/>
      <c r="O179" s="13"/>
    </row>
    <row r="180" spans="1:15" x14ac:dyDescent="0.35">
      <c r="A180" s="12" t="str">
        <f t="shared" si="2"/>
        <v>DISTRIBUCION VOLUMEN X CRITERIO (kg ó litros)TOTAL BEBIDASPOR PLACER/RELAX</v>
      </c>
      <c r="B180" s="12" t="s">
        <v>119</v>
      </c>
      <c r="C180" s="12" t="s">
        <v>121</v>
      </c>
      <c r="D180" s="12" t="s">
        <v>239</v>
      </c>
      <c r="E180" s="13">
        <v>15.554703844586538</v>
      </c>
      <c r="F180" s="13">
        <v>15.134944541655978</v>
      </c>
      <c r="G180" s="13">
        <v>17.098997220225105</v>
      </c>
      <c r="H180" s="13">
        <v>17.187301681169153</v>
      </c>
      <c r="I180" s="13">
        <v>0</v>
      </c>
      <c r="J180" s="13">
        <v>0</v>
      </c>
      <c r="K180" s="13">
        <v>0</v>
      </c>
      <c r="L180" s="13">
        <v>0</v>
      </c>
      <c r="M180" s="13">
        <v>0</v>
      </c>
      <c r="N180" s="13"/>
      <c r="O180" s="13"/>
    </row>
    <row r="181" spans="1:15" x14ac:dyDescent="0.35">
      <c r="A181" s="12" t="str">
        <f t="shared" si="2"/>
        <v>DISTRIBUCION VOLUMEN X CRITERIO (kg ó litros)TOTAL BEBIDASTENER HAMBRE/SIN PLANIFICAR</v>
      </c>
      <c r="B181" s="12" t="s">
        <v>119</v>
      </c>
      <c r="C181" s="12" t="s">
        <v>121</v>
      </c>
      <c r="D181" s="12" t="s">
        <v>240</v>
      </c>
      <c r="E181" s="13">
        <v>25.556879376417658</v>
      </c>
      <c r="F181" s="13">
        <v>26.563125536111297</v>
      </c>
      <c r="G181" s="13">
        <v>27.533831921078196</v>
      </c>
      <c r="H181" s="13">
        <v>24.273147139719285</v>
      </c>
      <c r="I181" s="13">
        <v>0</v>
      </c>
      <c r="J181" s="13">
        <v>0</v>
      </c>
      <c r="K181" s="13">
        <v>0</v>
      </c>
      <c r="L181" s="13">
        <v>0</v>
      </c>
      <c r="M181" s="13">
        <v>0</v>
      </c>
      <c r="N181" s="13"/>
      <c r="O181" s="13"/>
    </row>
    <row r="182" spans="1:15" x14ac:dyDescent="0.35">
      <c r="A182" s="12" t="str">
        <f t="shared" si="2"/>
        <v>DISTRIBUCION VOLUMEN X CRITERIO (kg ó litros)TOTAL BEBIDASESTAR DE COMPRAS</v>
      </c>
      <c r="B182" s="12" t="s">
        <v>119</v>
      </c>
      <c r="C182" s="12" t="s">
        <v>121</v>
      </c>
      <c r="D182" s="12" t="s">
        <v>241</v>
      </c>
      <c r="E182" s="13">
        <v>2.948423830995083</v>
      </c>
      <c r="F182" s="13">
        <v>4.1580980415040765</v>
      </c>
      <c r="G182" s="13">
        <v>2.6923883585055126</v>
      </c>
      <c r="H182" s="13">
        <v>2.3886077879682728</v>
      </c>
      <c r="I182" s="13">
        <v>0</v>
      </c>
      <c r="J182" s="13">
        <v>0</v>
      </c>
      <c r="K182" s="13">
        <v>0</v>
      </c>
      <c r="L182" s="13">
        <v>0</v>
      </c>
      <c r="M182" s="13">
        <v>0</v>
      </c>
      <c r="N182" s="13"/>
      <c r="O182" s="13"/>
    </row>
    <row r="183" spans="1:15" x14ac:dyDescent="0.35">
      <c r="A183" s="12" t="str">
        <f t="shared" si="2"/>
        <v>DISTRIBUCION VOLUMEN X CRITERIO (kg ó litros)TOTAL BEBIDASNO COCINAR EN CASA</v>
      </c>
      <c r="B183" s="12" t="s">
        <v>119</v>
      </c>
      <c r="C183" s="12" t="s">
        <v>121</v>
      </c>
      <c r="D183" s="12" t="s">
        <v>242</v>
      </c>
      <c r="E183" s="13">
        <v>3.537492986785467</v>
      </c>
      <c r="F183" s="13">
        <v>3.422839611852861</v>
      </c>
      <c r="G183" s="13">
        <v>3.3397302171398984</v>
      </c>
      <c r="H183" s="13">
        <v>3.0983001719004508</v>
      </c>
      <c r="I183" s="13">
        <v>0</v>
      </c>
      <c r="J183" s="13">
        <v>0</v>
      </c>
      <c r="K183" s="13">
        <v>0</v>
      </c>
      <c r="L183" s="13">
        <v>0</v>
      </c>
      <c r="M183" s="13">
        <v>0</v>
      </c>
      <c r="N183" s="13"/>
      <c r="O183" s="13"/>
    </row>
    <row r="184" spans="1:15" x14ac:dyDescent="0.35">
      <c r="A184" s="12" t="str">
        <f t="shared" si="2"/>
        <v>DISTRIBUCION VOLUMEN X CRITERIO (kg ó litros)TOTAL BEBIDASCELEBRACION/FIESTA/SALIR TOMAR</v>
      </c>
      <c r="B184" s="12" t="s">
        <v>119</v>
      </c>
      <c r="C184" s="12" t="s">
        <v>121</v>
      </c>
      <c r="D184" s="12" t="s">
        <v>243</v>
      </c>
      <c r="E184" s="13">
        <v>30.903733460447519</v>
      </c>
      <c r="F184" s="13">
        <v>28.106067579123927</v>
      </c>
      <c r="G184" s="13">
        <v>29.331226448601878</v>
      </c>
      <c r="H184" s="13">
        <v>33.235116456385121</v>
      </c>
      <c r="I184" s="13">
        <v>0</v>
      </c>
      <c r="J184" s="13">
        <v>0</v>
      </c>
      <c r="K184" s="13">
        <v>0</v>
      </c>
      <c r="L184" s="13">
        <v>0</v>
      </c>
      <c r="M184" s="13">
        <v>0</v>
      </c>
      <c r="N184" s="13"/>
      <c r="O184" s="13"/>
    </row>
    <row r="185" spans="1:15" x14ac:dyDescent="0.35">
      <c r="A185" s="12" t="str">
        <f t="shared" si="2"/>
        <v>DISTRIBUCION VOLUMEN X CRITERIO (kg ó litros)TOTAL BEBIDASVIENDO DEPORTES</v>
      </c>
      <c r="B185" s="12" t="s">
        <v>119</v>
      </c>
      <c r="C185" s="12" t="s">
        <v>121</v>
      </c>
      <c r="D185" s="12" t="s">
        <v>244</v>
      </c>
      <c r="E185" s="13">
        <v>1.87774383407462</v>
      </c>
      <c r="F185" s="13">
        <v>1.511654346202846</v>
      </c>
      <c r="G185" s="13">
        <v>1.5256153051055397</v>
      </c>
      <c r="H185" s="13">
        <v>2.1073533074499249</v>
      </c>
      <c r="I185" s="13">
        <v>0</v>
      </c>
      <c r="J185" s="13">
        <v>0</v>
      </c>
      <c r="K185" s="13">
        <v>0</v>
      </c>
      <c r="L185" s="13">
        <v>0</v>
      </c>
      <c r="M185" s="13">
        <v>0</v>
      </c>
      <c r="N185" s="13"/>
      <c r="O185" s="13"/>
    </row>
    <row r="186" spans="1:15" x14ac:dyDescent="0.35">
      <c r="A186" s="12" t="str">
        <f t="shared" si="2"/>
        <v>DISTRIBUCION VOLUMEN X CRITERIO (kg ó litros)TOTAL BEBIDASOTROS MOTIVOS</v>
      </c>
      <c r="B186" s="12" t="s">
        <v>119</v>
      </c>
      <c r="C186" s="12" t="s">
        <v>121</v>
      </c>
      <c r="D186" s="12" t="s">
        <v>245</v>
      </c>
      <c r="E186" s="13">
        <v>7.7372913654184474</v>
      </c>
      <c r="F186" s="13">
        <v>7.4013811982692896</v>
      </c>
      <c r="G186" s="13">
        <v>5.6498617164378988</v>
      </c>
      <c r="H186" s="13">
        <v>5.6746829182163845</v>
      </c>
      <c r="I186" s="13">
        <v>0</v>
      </c>
      <c r="J186" s="13">
        <v>0</v>
      </c>
      <c r="K186" s="13">
        <v>0</v>
      </c>
      <c r="L186" s="13">
        <v>0</v>
      </c>
      <c r="M186" s="13">
        <v>0</v>
      </c>
      <c r="N186" s="13"/>
      <c r="O186" s="13"/>
    </row>
    <row r="187" spans="1:15" x14ac:dyDescent="0.35">
      <c r="A187" s="12" t="str">
        <f t="shared" si="2"/>
        <v>DISTRIBUCION VOLUMEN X CRITERIO (kg ó litros).Total Bebidas FriasT.ESPAÑA</v>
      </c>
      <c r="B187" s="12" t="s">
        <v>119</v>
      </c>
      <c r="C187" s="12" t="s">
        <v>130</v>
      </c>
      <c r="D187" s="12" t="s">
        <v>36</v>
      </c>
      <c r="E187" s="13">
        <v>100</v>
      </c>
      <c r="F187" s="13">
        <v>100</v>
      </c>
      <c r="G187" s="13">
        <v>100</v>
      </c>
      <c r="H187" s="13">
        <v>100</v>
      </c>
      <c r="I187" s="13">
        <v>0</v>
      </c>
      <c r="J187" s="13">
        <v>0</v>
      </c>
      <c r="K187" s="13">
        <v>0</v>
      </c>
      <c r="L187" s="13">
        <v>0</v>
      </c>
      <c r="M187" s="13">
        <v>0</v>
      </c>
      <c r="N187" s="13"/>
      <c r="O187" s="13"/>
    </row>
    <row r="188" spans="1:15" x14ac:dyDescent="0.35">
      <c r="A188" s="12" t="str">
        <f t="shared" si="2"/>
        <v>DISTRIBUCION VOLUMEN X CRITERIO (kg ó litros).Total Bebidas FriasHiper+Super+Discount+G.A</v>
      </c>
      <c r="B188" s="12" t="s">
        <v>119</v>
      </c>
      <c r="C188" s="12" t="s">
        <v>130</v>
      </c>
      <c r="D188" s="12" t="s">
        <v>23</v>
      </c>
      <c r="E188" s="13">
        <v>14.627027712276904</v>
      </c>
      <c r="F188" s="13">
        <v>18.238031322371484</v>
      </c>
      <c r="G188" s="13">
        <v>12.150127531966781</v>
      </c>
      <c r="H188" s="13">
        <v>11.738714581938018</v>
      </c>
      <c r="I188" s="13">
        <v>0</v>
      </c>
      <c r="J188" s="13">
        <v>0</v>
      </c>
      <c r="K188" s="13">
        <v>0</v>
      </c>
      <c r="L188" s="13">
        <v>0</v>
      </c>
      <c r="M188" s="13">
        <v>0</v>
      </c>
      <c r="N188" s="13"/>
      <c r="O188" s="13"/>
    </row>
    <row r="189" spans="1:15" x14ac:dyDescent="0.35">
      <c r="A189" s="12" t="str">
        <f t="shared" si="2"/>
        <v>DISTRIBUCION VOLUMEN X CRITERIO (kg ó litros).Total Bebidas FriasRestaurantes</v>
      </c>
      <c r="B189" s="12" t="s">
        <v>119</v>
      </c>
      <c r="C189" s="12" t="s">
        <v>130</v>
      </c>
      <c r="D189" s="12" t="s">
        <v>24</v>
      </c>
      <c r="E189" s="13">
        <v>18.312991319939307</v>
      </c>
      <c r="F189" s="13">
        <v>14.92295020500174</v>
      </c>
      <c r="G189" s="13">
        <v>18.090785556347782</v>
      </c>
      <c r="H189" s="13">
        <v>18.275874122087963</v>
      </c>
      <c r="I189" s="13">
        <v>0</v>
      </c>
      <c r="J189" s="13">
        <v>0</v>
      </c>
      <c r="K189" s="13">
        <v>0</v>
      </c>
      <c r="L189" s="13">
        <v>0</v>
      </c>
      <c r="M189" s="13">
        <v>0</v>
      </c>
      <c r="N189" s="13"/>
      <c r="O189" s="13"/>
    </row>
    <row r="190" spans="1:15" x14ac:dyDescent="0.35">
      <c r="A190" s="12" t="str">
        <f t="shared" si="2"/>
        <v>DISTRIBUCION VOLUMEN X CRITERIO (kg ó litros).Total Bebidas FriasRestaurantes Fast Food</v>
      </c>
      <c r="B190" s="12" t="s">
        <v>119</v>
      </c>
      <c r="C190" s="12" t="s">
        <v>130</v>
      </c>
      <c r="D190" s="12" t="s">
        <v>25</v>
      </c>
      <c r="E190" s="13">
        <v>5.2990769877877195</v>
      </c>
      <c r="F190" s="13">
        <v>5.3217607341529334</v>
      </c>
      <c r="G190" s="13">
        <v>5.6628807040715996</v>
      </c>
      <c r="H190" s="13">
        <v>5.940659954256641</v>
      </c>
      <c r="I190" s="13">
        <v>0</v>
      </c>
      <c r="J190" s="13">
        <v>0</v>
      </c>
      <c r="K190" s="13">
        <v>0</v>
      </c>
      <c r="L190" s="13">
        <v>0</v>
      </c>
      <c r="M190" s="13">
        <v>0</v>
      </c>
      <c r="N190" s="13"/>
      <c r="O190" s="13"/>
    </row>
    <row r="191" spans="1:15" x14ac:dyDescent="0.35">
      <c r="A191" s="12" t="str">
        <f t="shared" si="2"/>
        <v>DISTRIBUCION VOLUMEN X CRITERIO (kg ó litros).Total Bebidas FriasBares/Cafeterias/Cervecerias</v>
      </c>
      <c r="B191" s="12" t="s">
        <v>119</v>
      </c>
      <c r="C191" s="12" t="s">
        <v>130</v>
      </c>
      <c r="D191" s="12" t="s">
        <v>26</v>
      </c>
      <c r="E191" s="13">
        <v>43.699873104797568</v>
      </c>
      <c r="F191" s="13">
        <v>41.608414532494272</v>
      </c>
      <c r="G191" s="13">
        <v>46.106946104184644</v>
      </c>
      <c r="H191" s="13">
        <v>47.409499383707519</v>
      </c>
      <c r="I191" s="13">
        <v>0</v>
      </c>
      <c r="J191" s="13">
        <v>0</v>
      </c>
      <c r="K191" s="13">
        <v>0</v>
      </c>
      <c r="L191" s="13">
        <v>0</v>
      </c>
      <c r="M191" s="13">
        <v>0</v>
      </c>
      <c r="N191" s="13"/>
      <c r="O191" s="13"/>
    </row>
    <row r="192" spans="1:15" x14ac:dyDescent="0.35">
      <c r="A192" s="12" t="str">
        <f t="shared" si="2"/>
        <v>DISTRIBUCION VOLUMEN X CRITERIO (kg ó litros).Total Bebidas FriasPanaderias/Pastelerias</v>
      </c>
      <c r="B192" s="12" t="s">
        <v>119</v>
      </c>
      <c r="C192" s="12" t="s">
        <v>130</v>
      </c>
      <c r="D192" s="12" t="s">
        <v>27</v>
      </c>
      <c r="E192" s="13">
        <v>0.9052703130310995</v>
      </c>
      <c r="F192" s="13">
        <v>1.0873583933468993</v>
      </c>
      <c r="G192" s="13">
        <v>0.72821056084251168</v>
      </c>
      <c r="H192" s="13">
        <v>0.56200439370270083</v>
      </c>
      <c r="I192" s="13">
        <v>0</v>
      </c>
      <c r="J192" s="13">
        <v>0</v>
      </c>
      <c r="K192" s="13">
        <v>0</v>
      </c>
      <c r="L192" s="13">
        <v>0</v>
      </c>
      <c r="M192" s="13">
        <v>0</v>
      </c>
      <c r="N192" s="13"/>
      <c r="O192" s="13"/>
    </row>
    <row r="193" spans="1:15" x14ac:dyDescent="0.35">
      <c r="A193" s="12" t="str">
        <f t="shared" si="2"/>
        <v>DISTRIBUCION VOLUMEN X CRITERIO (kg ó litros).Total Bebidas FriasTda.Alimentacion/Delicatesen</v>
      </c>
      <c r="B193" s="12" t="s">
        <v>119</v>
      </c>
      <c r="C193" s="12" t="s">
        <v>130</v>
      </c>
      <c r="D193" s="12" t="s">
        <v>202</v>
      </c>
      <c r="E193" s="13">
        <v>2.5409910105710356</v>
      </c>
      <c r="F193" s="13">
        <v>3.6177629349326104</v>
      </c>
      <c r="G193" s="13">
        <v>3.5020052189779682</v>
      </c>
      <c r="H193" s="13">
        <v>2.5100018538407571</v>
      </c>
      <c r="I193" s="13">
        <v>0</v>
      </c>
      <c r="J193" s="13">
        <v>0</v>
      </c>
      <c r="K193" s="13">
        <v>0</v>
      </c>
      <c r="L193" s="13">
        <v>0</v>
      </c>
      <c r="M193" s="13">
        <v>0</v>
      </c>
      <c r="N193" s="13"/>
      <c r="O193" s="13"/>
    </row>
    <row r="194" spans="1:15" x14ac:dyDescent="0.35">
      <c r="A194" s="12" t="str">
        <f t="shared" si="2"/>
        <v>DISTRIBUCION VOLUMEN X CRITERIO (kg ó litros).Total Bebidas FriasCanal Conveniencia/24h</v>
      </c>
      <c r="B194" s="12" t="s">
        <v>119</v>
      </c>
      <c r="C194" s="12" t="s">
        <v>130</v>
      </c>
      <c r="D194" s="12" t="s">
        <v>203</v>
      </c>
      <c r="E194" s="13">
        <v>1.9664949106811758</v>
      </c>
      <c r="F194" s="13">
        <v>3.0060451690380305</v>
      </c>
      <c r="G194" s="13">
        <v>2.4353506558936733</v>
      </c>
      <c r="H194" s="13">
        <v>1.8070803373471709</v>
      </c>
      <c r="I194" s="13">
        <v>0</v>
      </c>
      <c r="J194" s="13">
        <v>0</v>
      </c>
      <c r="K194" s="13">
        <v>0</v>
      </c>
      <c r="L194" s="13">
        <v>0</v>
      </c>
      <c r="M194" s="13">
        <v>0</v>
      </c>
      <c r="N194" s="13"/>
      <c r="O194" s="13"/>
    </row>
    <row r="195" spans="1:15" x14ac:dyDescent="0.35">
      <c r="A195" s="12" t="str">
        <f t="shared" si="2"/>
        <v>DISTRIBUCION VOLUMEN X CRITERIO (kg ó litros).Total Bebidas FriasHoteles</v>
      </c>
      <c r="B195" s="12" t="s">
        <v>119</v>
      </c>
      <c r="C195" s="12" t="s">
        <v>130</v>
      </c>
      <c r="D195" s="12" t="s">
        <v>29</v>
      </c>
      <c r="E195" s="13">
        <v>1.0506599973715443</v>
      </c>
      <c r="F195" s="13">
        <v>0.47341298049432884</v>
      </c>
      <c r="G195" s="13">
        <v>0.76751307404854807</v>
      </c>
      <c r="H195" s="13">
        <v>0.7792361368943046</v>
      </c>
      <c r="I195" s="13">
        <v>0</v>
      </c>
      <c r="J195" s="13">
        <v>0</v>
      </c>
      <c r="K195" s="13">
        <v>0</v>
      </c>
      <c r="L195" s="13">
        <v>0</v>
      </c>
      <c r="M195" s="13">
        <v>0</v>
      </c>
      <c r="N195" s="13"/>
      <c r="O195" s="13"/>
    </row>
    <row r="196" spans="1:15" x14ac:dyDescent="0.35">
      <c r="A196" s="12" t="str">
        <f t="shared" ref="A196:A259" si="3">B196&amp;C196&amp;D196</f>
        <v>DISTRIBUCION VOLUMEN X CRITERIO (kg ó litros).Total Bebidas FriasEstaciones de servicio</v>
      </c>
      <c r="B196" s="12" t="s">
        <v>119</v>
      </c>
      <c r="C196" s="12" t="s">
        <v>130</v>
      </c>
      <c r="D196" s="12" t="s">
        <v>30</v>
      </c>
      <c r="E196" s="13">
        <v>2.1316305662437047</v>
      </c>
      <c r="F196" s="13">
        <v>2.3252644757833978</v>
      </c>
      <c r="G196" s="13">
        <v>1.9651898504721919</v>
      </c>
      <c r="H196" s="13">
        <v>1.7910913558575763</v>
      </c>
      <c r="I196" s="13">
        <v>0</v>
      </c>
      <c r="J196" s="13">
        <v>0</v>
      </c>
      <c r="K196" s="13">
        <v>0</v>
      </c>
      <c r="L196" s="13">
        <v>0</v>
      </c>
      <c r="M196" s="13">
        <v>0</v>
      </c>
      <c r="N196" s="13"/>
      <c r="O196" s="13"/>
    </row>
    <row r="197" spans="1:15" x14ac:dyDescent="0.35">
      <c r="A197" s="12" t="str">
        <f t="shared" si="3"/>
        <v>DISTRIBUCION VOLUMEN X CRITERIO (kg ó litros).Total Bebidas FriasMaquinas dispensadoras</v>
      </c>
      <c r="B197" s="12" t="s">
        <v>119</v>
      </c>
      <c r="C197" s="12" t="s">
        <v>130</v>
      </c>
      <c r="D197" s="12" t="s">
        <v>31</v>
      </c>
      <c r="E197" s="13">
        <v>1.6337344681888022</v>
      </c>
      <c r="F197" s="13">
        <v>2.2258234085909536</v>
      </c>
      <c r="G197" s="13">
        <v>1.7760047752450376</v>
      </c>
      <c r="H197" s="13">
        <v>1.5842239143736712</v>
      </c>
      <c r="I197" s="13">
        <v>0</v>
      </c>
      <c r="J197" s="13">
        <v>0</v>
      </c>
      <c r="K197" s="13">
        <v>0</v>
      </c>
      <c r="L197" s="13">
        <v>0</v>
      </c>
      <c r="M197" s="13">
        <v>0</v>
      </c>
      <c r="N197" s="13"/>
      <c r="O197" s="13"/>
    </row>
    <row r="198" spans="1:15" x14ac:dyDescent="0.35">
      <c r="A198" s="12" t="str">
        <f t="shared" si="3"/>
        <v>DISTRIBUCION VOLUMEN X CRITERIO (kg ó litros).Total Bebidas FriasServicio en la empresa</v>
      </c>
      <c r="B198" s="12" t="s">
        <v>119</v>
      </c>
      <c r="C198" s="12" t="s">
        <v>130</v>
      </c>
      <c r="D198" s="12" t="s">
        <v>32</v>
      </c>
      <c r="E198" s="13">
        <v>1.5386685673720653</v>
      </c>
      <c r="F198" s="13">
        <v>1.883126246096696</v>
      </c>
      <c r="G198" s="13">
        <v>1.7730825634713308</v>
      </c>
      <c r="H198" s="13">
        <v>1.4996695810900276</v>
      </c>
      <c r="I198" s="13">
        <v>0</v>
      </c>
      <c r="J198" s="13">
        <v>0</v>
      </c>
      <c r="K198" s="13">
        <v>0</v>
      </c>
      <c r="L198" s="13">
        <v>0</v>
      </c>
      <c r="M198" s="13">
        <v>0</v>
      </c>
      <c r="N198" s="13"/>
      <c r="O198" s="13"/>
    </row>
    <row r="199" spans="1:15" x14ac:dyDescent="0.35">
      <c r="A199" s="12" t="str">
        <f t="shared" si="3"/>
        <v>DISTRIBUCION VOLUMEN X CRITERIO (kg ó litros).Total Bebidas FriasResto de canales</v>
      </c>
      <c r="B199" s="12" t="s">
        <v>119</v>
      </c>
      <c r="C199" s="12" t="s">
        <v>130</v>
      </c>
      <c r="D199" s="12" t="s">
        <v>33</v>
      </c>
      <c r="E199" s="13">
        <v>6.293577934328491</v>
      </c>
      <c r="F199" s="13">
        <v>5.2900527030278592</v>
      </c>
      <c r="G199" s="13">
        <v>5.0419053687585711</v>
      </c>
      <c r="H199" s="13">
        <v>6.1019403223678417</v>
      </c>
      <c r="I199" s="13">
        <v>0</v>
      </c>
      <c r="J199" s="13">
        <v>0</v>
      </c>
      <c r="K199" s="13">
        <v>0</v>
      </c>
      <c r="L199" s="13">
        <v>0</v>
      </c>
      <c r="M199" s="13">
        <v>0</v>
      </c>
      <c r="N199" s="13"/>
      <c r="O199" s="13"/>
    </row>
    <row r="200" spans="1:15" x14ac:dyDescent="0.35">
      <c r="A200" s="12" t="str">
        <f t="shared" si="3"/>
        <v>DISTRIBUCION VOLUMEN X CRITERIO (kg ó litros).Total Bebidas FriasEN LA CALLE</v>
      </c>
      <c r="B200" s="12" t="s">
        <v>119</v>
      </c>
      <c r="C200" s="12" t="s">
        <v>130</v>
      </c>
      <c r="D200" s="12" t="s">
        <v>213</v>
      </c>
      <c r="E200" s="13">
        <v>7.0017057645143366</v>
      </c>
      <c r="F200" s="13">
        <v>7.5672307867614874</v>
      </c>
      <c r="G200" s="13">
        <v>7.4169550857925035</v>
      </c>
      <c r="H200" s="13">
        <v>5.9834602688718697</v>
      </c>
      <c r="I200" s="13">
        <v>0</v>
      </c>
      <c r="J200" s="13">
        <v>0</v>
      </c>
      <c r="K200" s="13">
        <v>0</v>
      </c>
      <c r="L200" s="13">
        <v>0</v>
      </c>
      <c r="M200" s="13">
        <v>0</v>
      </c>
      <c r="N200" s="13"/>
      <c r="O200" s="13"/>
    </row>
    <row r="201" spans="1:15" x14ac:dyDescent="0.35">
      <c r="A201" s="12" t="str">
        <f t="shared" si="3"/>
        <v>DISTRIBUCION VOLUMEN X CRITERIO (kg ó litros).Total Bebidas FriasEN CASA DE OTROS</v>
      </c>
      <c r="B201" s="12" t="s">
        <v>119</v>
      </c>
      <c r="C201" s="12" t="s">
        <v>130</v>
      </c>
      <c r="D201" s="12" t="s">
        <v>214</v>
      </c>
      <c r="E201" s="13">
        <v>4.380417308081892</v>
      </c>
      <c r="F201" s="13">
        <v>7.1912085002256152</v>
      </c>
      <c r="G201" s="13">
        <v>5.8453299543867114</v>
      </c>
      <c r="H201" s="13">
        <v>5.0344740964802854</v>
      </c>
      <c r="I201" s="13">
        <v>0</v>
      </c>
      <c r="J201" s="13">
        <v>0</v>
      </c>
      <c r="K201" s="13">
        <v>0</v>
      </c>
      <c r="L201" s="13">
        <v>0</v>
      </c>
      <c r="M201" s="13">
        <v>0</v>
      </c>
      <c r="N201" s="13"/>
      <c r="O201" s="13"/>
    </row>
    <row r="202" spans="1:15" x14ac:dyDescent="0.35">
      <c r="A202" s="12" t="str">
        <f t="shared" si="3"/>
        <v>DISTRIBUCION VOLUMEN X CRITERIO (kg ó litros).Total Bebidas FriasEN EL ESTABLECIMIENTO</v>
      </c>
      <c r="B202" s="12" t="s">
        <v>119</v>
      </c>
      <c r="C202" s="12" t="s">
        <v>130</v>
      </c>
      <c r="D202" s="12" t="s">
        <v>215</v>
      </c>
      <c r="E202" s="13">
        <v>72.227092272564221</v>
      </c>
      <c r="F202" s="13">
        <v>65.209989650218432</v>
      </c>
      <c r="G202" s="13">
        <v>71.67787969279037</v>
      </c>
      <c r="H202" s="13">
        <v>74.931084822915878</v>
      </c>
      <c r="I202" s="13">
        <v>0</v>
      </c>
      <c r="J202" s="13">
        <v>0</v>
      </c>
      <c r="K202" s="13">
        <v>0</v>
      </c>
      <c r="L202" s="13">
        <v>0</v>
      </c>
      <c r="M202" s="13">
        <v>0</v>
      </c>
      <c r="N202" s="13"/>
      <c r="O202" s="13"/>
    </row>
    <row r="203" spans="1:15" x14ac:dyDescent="0.35">
      <c r="A203" s="12" t="str">
        <f t="shared" si="3"/>
        <v>DISTRIBUCION VOLUMEN X CRITERIO (kg ó litros).Total Bebidas FriasEN EL TRABAJO</v>
      </c>
      <c r="B203" s="12" t="s">
        <v>119</v>
      </c>
      <c r="C203" s="12" t="s">
        <v>130</v>
      </c>
      <c r="D203" s="12" t="s">
        <v>216</v>
      </c>
      <c r="E203" s="13">
        <v>7.7043298605132922</v>
      </c>
      <c r="F203" s="13">
        <v>8.8002765700625645</v>
      </c>
      <c r="G203" s="13">
        <v>8.0647061595207994</v>
      </c>
      <c r="H203" s="13">
        <v>7.5534162922241261</v>
      </c>
      <c r="I203" s="13">
        <v>0</v>
      </c>
      <c r="J203" s="13">
        <v>0</v>
      </c>
      <c r="K203" s="13">
        <v>0</v>
      </c>
      <c r="L203" s="13">
        <v>0</v>
      </c>
      <c r="M203" s="13">
        <v>0</v>
      </c>
      <c r="N203" s="13"/>
      <c r="O203" s="13"/>
    </row>
    <row r="204" spans="1:15" x14ac:dyDescent="0.35">
      <c r="A204" s="12" t="str">
        <f t="shared" si="3"/>
        <v>DISTRIBUCION VOLUMEN X CRITERIO (kg ó litros).Total Bebidas FriasEN COLEGIO/INSTITUTO/UNIV.</v>
      </c>
      <c r="B204" s="12" t="s">
        <v>119</v>
      </c>
      <c r="C204" s="12" t="s">
        <v>130</v>
      </c>
      <c r="D204" s="12" t="s">
        <v>217</v>
      </c>
      <c r="E204" s="13">
        <v>0.24143682901276373</v>
      </c>
      <c r="F204" s="13">
        <v>0.17230026124286865</v>
      </c>
      <c r="G204" s="13">
        <v>0.13582332138220513</v>
      </c>
      <c r="H204" s="13">
        <v>0.38495737492945736</v>
      </c>
      <c r="I204" s="13">
        <v>0</v>
      </c>
      <c r="J204" s="13">
        <v>0</v>
      </c>
      <c r="K204" s="13">
        <v>0</v>
      </c>
      <c r="L204" s="13">
        <v>0</v>
      </c>
      <c r="M204" s="13">
        <v>0</v>
      </c>
      <c r="N204" s="13"/>
      <c r="O204" s="13"/>
    </row>
    <row r="205" spans="1:15" x14ac:dyDescent="0.35">
      <c r="A205" s="12" t="str">
        <f t="shared" si="3"/>
        <v>DISTRIBUCION VOLUMEN X CRITERIO (kg ó litros).Total Bebidas FriasEN MI CASA</v>
      </c>
      <c r="B205" s="12" t="s">
        <v>119</v>
      </c>
      <c r="C205" s="12" t="s">
        <v>130</v>
      </c>
      <c r="D205" s="12" t="s">
        <v>218</v>
      </c>
      <c r="E205" s="13">
        <v>4.0381821146780714</v>
      </c>
      <c r="F205" s="13">
        <v>6.1028959846406963</v>
      </c>
      <c r="G205" s="13">
        <v>4.1704746452347194</v>
      </c>
      <c r="H205" s="13">
        <v>2.7528094335311839</v>
      </c>
      <c r="I205" s="13">
        <v>0</v>
      </c>
      <c r="J205" s="13">
        <v>0</v>
      </c>
      <c r="K205" s="13">
        <v>0</v>
      </c>
      <c r="L205" s="13">
        <v>0</v>
      </c>
      <c r="M205" s="13">
        <v>0</v>
      </c>
      <c r="N205" s="13"/>
      <c r="O205" s="13"/>
    </row>
    <row r="206" spans="1:15" x14ac:dyDescent="0.35">
      <c r="A206" s="12" t="str">
        <f t="shared" si="3"/>
        <v>DISTRIBUCION VOLUMEN X CRITERIO (kg ó litros).Total Bebidas FriasEN M.TRANSP.(AVION,TREN,AUTOC,E</v>
      </c>
      <c r="B206" s="12" t="s">
        <v>119</v>
      </c>
      <c r="C206" s="12" t="s">
        <v>130</v>
      </c>
      <c r="D206" s="12" t="s">
        <v>219</v>
      </c>
      <c r="E206" s="13">
        <v>0.42181270510299251</v>
      </c>
      <c r="F206" s="13">
        <v>0.46480027862050133</v>
      </c>
      <c r="G206" s="13">
        <v>0.51745893266496745</v>
      </c>
      <c r="H206" s="13">
        <v>0.33712156557874257</v>
      </c>
      <c r="I206" s="13">
        <v>0</v>
      </c>
      <c r="J206" s="13">
        <v>0</v>
      </c>
      <c r="K206" s="13">
        <v>0</v>
      </c>
      <c r="L206" s="13">
        <v>0</v>
      </c>
      <c r="M206" s="13">
        <v>0</v>
      </c>
      <c r="N206" s="13"/>
      <c r="O206" s="13"/>
    </row>
    <row r="207" spans="1:15" x14ac:dyDescent="0.35">
      <c r="A207" s="12" t="str">
        <f t="shared" si="3"/>
        <v>DISTRIBUCION VOLUMEN X CRITERIO (kg ó litros).Total Bebidas FriasEN OTRO LUGAR</v>
      </c>
      <c r="B207" s="12" t="s">
        <v>119</v>
      </c>
      <c r="C207" s="12" t="s">
        <v>130</v>
      </c>
      <c r="D207" s="12" t="s">
        <v>220</v>
      </c>
      <c r="E207" s="13">
        <v>3.9850149904930499</v>
      </c>
      <c r="F207" s="13">
        <v>4.4913010593868385</v>
      </c>
      <c r="G207" s="13">
        <v>2.1713701428201166</v>
      </c>
      <c r="H207" s="13">
        <v>3.0226739502634379</v>
      </c>
      <c r="I207" s="13">
        <v>0</v>
      </c>
      <c r="J207" s="13">
        <v>0</v>
      </c>
      <c r="K207" s="13">
        <v>0</v>
      </c>
      <c r="L207" s="13">
        <v>0</v>
      </c>
      <c r="M207" s="13">
        <v>0</v>
      </c>
      <c r="N207" s="13"/>
      <c r="O207" s="13"/>
    </row>
    <row r="208" spans="1:15" x14ac:dyDescent="0.35">
      <c r="A208" s="12" t="str">
        <f t="shared" si="3"/>
        <v>DISTRIBUCION VOLUMEN X CRITERIO (kg ó litros).Total Bebidas FriasDESAYUNO</v>
      </c>
      <c r="B208" s="12" t="s">
        <v>119</v>
      </c>
      <c r="C208" s="12" t="s">
        <v>130</v>
      </c>
      <c r="D208" s="12" t="s">
        <v>221</v>
      </c>
      <c r="E208" s="13">
        <v>5.1118858060391545</v>
      </c>
      <c r="F208" s="13">
        <v>6.1561226386627883</v>
      </c>
      <c r="G208" s="13">
        <v>5.6249352078476189</v>
      </c>
      <c r="H208" s="13">
        <v>5.7461858531357564</v>
      </c>
      <c r="I208" s="13">
        <v>0</v>
      </c>
      <c r="J208" s="13">
        <v>0</v>
      </c>
      <c r="K208" s="13">
        <v>0</v>
      </c>
      <c r="L208" s="13">
        <v>0</v>
      </c>
      <c r="M208" s="13">
        <v>0</v>
      </c>
      <c r="N208" s="13"/>
      <c r="O208" s="13"/>
    </row>
    <row r="209" spans="1:15" x14ac:dyDescent="0.35">
      <c r="A209" s="12" t="str">
        <f t="shared" si="3"/>
        <v>DISTRIBUCION VOLUMEN X CRITERIO (kg ó litros).Total Bebidas FriasAPERITIVO/ANTES DE COMER</v>
      </c>
      <c r="B209" s="12" t="s">
        <v>119</v>
      </c>
      <c r="C209" s="12" t="s">
        <v>130</v>
      </c>
      <c r="D209" s="12" t="s">
        <v>222</v>
      </c>
      <c r="E209" s="13">
        <v>17.169175569879261</v>
      </c>
      <c r="F209" s="13">
        <v>18.508620987810502</v>
      </c>
      <c r="G209" s="13">
        <v>19.14866549586139</v>
      </c>
      <c r="H209" s="13">
        <v>17.227151098665033</v>
      </c>
      <c r="I209" s="13">
        <v>0</v>
      </c>
      <c r="J209" s="13">
        <v>0</v>
      </c>
      <c r="K209" s="13">
        <v>0</v>
      </c>
      <c r="L209" s="13">
        <v>0</v>
      </c>
      <c r="M209" s="13">
        <v>0</v>
      </c>
      <c r="N209" s="13"/>
      <c r="O209" s="13"/>
    </row>
    <row r="210" spans="1:15" x14ac:dyDescent="0.35">
      <c r="A210" s="12" t="str">
        <f t="shared" si="3"/>
        <v>DISTRIBUCION VOLUMEN X CRITERIO (kg ó litros).Total Bebidas FriasCOMIDA</v>
      </c>
      <c r="B210" s="12" t="s">
        <v>119</v>
      </c>
      <c r="C210" s="12" t="s">
        <v>130</v>
      </c>
      <c r="D210" s="12" t="s">
        <v>223</v>
      </c>
      <c r="E210" s="13">
        <v>29.114520561171851</v>
      </c>
      <c r="F210" s="13">
        <v>26.802384830457825</v>
      </c>
      <c r="G210" s="13">
        <v>30.711711105873579</v>
      </c>
      <c r="H210" s="13">
        <v>30.017523478956381</v>
      </c>
      <c r="I210" s="13">
        <v>0</v>
      </c>
      <c r="J210" s="13">
        <v>0</v>
      </c>
      <c r="K210" s="13">
        <v>0</v>
      </c>
      <c r="L210" s="13">
        <v>0</v>
      </c>
      <c r="M210" s="13">
        <v>0</v>
      </c>
      <c r="N210" s="13"/>
      <c r="O210" s="13"/>
    </row>
    <row r="211" spans="1:15" x14ac:dyDescent="0.35">
      <c r="A211" s="12" t="str">
        <f t="shared" si="3"/>
        <v>DISTRIBUCION VOLUMEN X CRITERIO (kg ó litros).Total Bebidas FriasTARDE/MERIENDA</v>
      </c>
      <c r="B211" s="12" t="s">
        <v>119</v>
      </c>
      <c r="C211" s="12" t="s">
        <v>130</v>
      </c>
      <c r="D211" s="12" t="s">
        <v>224</v>
      </c>
      <c r="E211" s="13">
        <v>11.956046874753449</v>
      </c>
      <c r="F211" s="13">
        <v>12.513800277439177</v>
      </c>
      <c r="G211" s="13">
        <v>12.702867070684562</v>
      </c>
      <c r="H211" s="13">
        <v>12.211511522156492</v>
      </c>
      <c r="I211" s="13">
        <v>0</v>
      </c>
      <c r="J211" s="13">
        <v>0</v>
      </c>
      <c r="K211" s="13">
        <v>0</v>
      </c>
      <c r="L211" s="13">
        <v>0</v>
      </c>
      <c r="M211" s="13">
        <v>0</v>
      </c>
      <c r="N211" s="13"/>
      <c r="O211" s="13"/>
    </row>
    <row r="212" spans="1:15" x14ac:dyDescent="0.35">
      <c r="A212" s="12" t="str">
        <f t="shared" si="3"/>
        <v>DISTRIBUCION VOLUMEN X CRITERIO (kg ó litros).Total Bebidas FriasANTES DE CENAR</v>
      </c>
      <c r="B212" s="12" t="s">
        <v>119</v>
      </c>
      <c r="C212" s="12" t="s">
        <v>130</v>
      </c>
      <c r="D212" s="12" t="s">
        <v>225</v>
      </c>
      <c r="E212" s="13">
        <v>8.1941011627724638</v>
      </c>
      <c r="F212" s="13">
        <v>8.8573608472623917</v>
      </c>
      <c r="G212" s="13">
        <v>8.5212063156756965</v>
      </c>
      <c r="H212" s="13">
        <v>8.6537310768380706</v>
      </c>
      <c r="I212" s="13">
        <v>0</v>
      </c>
      <c r="J212" s="13">
        <v>0</v>
      </c>
      <c r="K212" s="13">
        <v>0</v>
      </c>
      <c r="L212" s="13">
        <v>0</v>
      </c>
      <c r="M212" s="13">
        <v>0</v>
      </c>
      <c r="N212" s="13"/>
      <c r="O212" s="13"/>
    </row>
    <row r="213" spans="1:15" x14ac:dyDescent="0.35">
      <c r="A213" s="12" t="str">
        <f t="shared" si="3"/>
        <v>DISTRIBUCION VOLUMEN X CRITERIO (kg ó litros).Total Bebidas FriasCENA</v>
      </c>
      <c r="B213" s="12" t="s">
        <v>119</v>
      </c>
      <c r="C213" s="12" t="s">
        <v>130</v>
      </c>
      <c r="D213" s="12" t="s">
        <v>226</v>
      </c>
      <c r="E213" s="13">
        <v>16.457176731351154</v>
      </c>
      <c r="F213" s="13">
        <v>14.250186520268954</v>
      </c>
      <c r="G213" s="13">
        <v>14.177136199440657</v>
      </c>
      <c r="H213" s="13">
        <v>15.875955856971032</v>
      </c>
      <c r="I213" s="13">
        <v>0</v>
      </c>
      <c r="J213" s="13">
        <v>0</v>
      </c>
      <c r="K213" s="13">
        <v>0</v>
      </c>
      <c r="L213" s="13">
        <v>0</v>
      </c>
      <c r="M213" s="13">
        <v>0</v>
      </c>
      <c r="N213" s="13"/>
      <c r="O213" s="13"/>
    </row>
    <row r="214" spans="1:15" x14ac:dyDescent="0.35">
      <c r="A214" s="12" t="str">
        <f t="shared" si="3"/>
        <v>DISTRIBUCION VOLUMEN X CRITERIO (kg ó litros).Total Bebidas FriasDESPUES DE LA CENA</v>
      </c>
      <c r="B214" s="12" t="s">
        <v>119</v>
      </c>
      <c r="C214" s="12" t="s">
        <v>130</v>
      </c>
      <c r="D214" s="12" t="s">
        <v>227</v>
      </c>
      <c r="E214" s="13">
        <v>3.270176263789963</v>
      </c>
      <c r="F214" s="13">
        <v>2.592736261855535</v>
      </c>
      <c r="G214" s="13">
        <v>2.0856666335004137</v>
      </c>
      <c r="H214" s="13">
        <v>2.6791237762984723</v>
      </c>
      <c r="I214" s="13">
        <v>0</v>
      </c>
      <c r="J214" s="13">
        <v>0</v>
      </c>
      <c r="K214" s="13">
        <v>0</v>
      </c>
      <c r="L214" s="13">
        <v>0</v>
      </c>
      <c r="M214" s="13">
        <v>0</v>
      </c>
      <c r="N214" s="13"/>
      <c r="O214" s="13"/>
    </row>
    <row r="215" spans="1:15" x14ac:dyDescent="0.35">
      <c r="A215" s="12" t="str">
        <f t="shared" si="3"/>
        <v>DISTRIBUCION VOLUMEN X CRITERIO (kg ó litros).Total Bebidas FriasDURANTE EL DIA</v>
      </c>
      <c r="B215" s="12" t="s">
        <v>119</v>
      </c>
      <c r="C215" s="12" t="s">
        <v>130</v>
      </c>
      <c r="D215" s="12" t="s">
        <v>228</v>
      </c>
      <c r="E215" s="13">
        <v>8.7269150798810795</v>
      </c>
      <c r="F215" s="13">
        <v>10.31878925449459</v>
      </c>
      <c r="G215" s="13">
        <v>7.0278138639373973</v>
      </c>
      <c r="H215" s="13">
        <v>7.5888147153272776</v>
      </c>
      <c r="I215" s="13">
        <v>0</v>
      </c>
      <c r="J215" s="13">
        <v>0</v>
      </c>
      <c r="K215" s="13">
        <v>0</v>
      </c>
      <c r="L215" s="13">
        <v>0</v>
      </c>
      <c r="M215" s="13">
        <v>0</v>
      </c>
      <c r="N215" s="13"/>
      <c r="O215" s="13"/>
    </row>
    <row r="216" spans="1:15" x14ac:dyDescent="0.35">
      <c r="A216" s="12" t="str">
        <f t="shared" si="3"/>
        <v>DISTRIBUCION VOLUMEN X CRITERIO (kg ó litros).Total Bebidas FriasCON AMIGOS</v>
      </c>
      <c r="B216" s="12" t="s">
        <v>119</v>
      </c>
      <c r="C216" s="12" t="s">
        <v>130</v>
      </c>
      <c r="D216" s="12" t="s">
        <v>229</v>
      </c>
      <c r="E216" s="13">
        <v>32.568881714320156</v>
      </c>
      <c r="F216" s="13">
        <v>29.623847744518127</v>
      </c>
      <c r="G216" s="13">
        <v>30.897233717214551</v>
      </c>
      <c r="H216" s="13">
        <v>31.165956009154016</v>
      </c>
      <c r="I216" s="13">
        <v>0</v>
      </c>
      <c r="J216" s="13">
        <v>0</v>
      </c>
      <c r="K216" s="13">
        <v>0</v>
      </c>
      <c r="L216" s="13">
        <v>0</v>
      </c>
      <c r="M216" s="13">
        <v>0</v>
      </c>
      <c r="N216" s="13"/>
      <c r="O216" s="13"/>
    </row>
    <row r="217" spans="1:15" x14ac:dyDescent="0.35">
      <c r="A217" s="12" t="str">
        <f t="shared" si="3"/>
        <v>DISTRIBUCION VOLUMEN X CRITERIO (kg ó litros).Total Bebidas FriasCON CLIENTES</v>
      </c>
      <c r="B217" s="12" t="s">
        <v>119</v>
      </c>
      <c r="C217" s="12" t="s">
        <v>130</v>
      </c>
      <c r="D217" s="12" t="s">
        <v>230</v>
      </c>
      <c r="E217" s="13">
        <v>0.68370924918215192</v>
      </c>
      <c r="F217" s="13">
        <v>0.62504683700802166</v>
      </c>
      <c r="G217" s="13">
        <v>0.56258622760007415</v>
      </c>
      <c r="H217" s="13">
        <v>0.38551517907179783</v>
      </c>
      <c r="I217" s="13">
        <v>0</v>
      </c>
      <c r="J217" s="13">
        <v>0</v>
      </c>
      <c r="K217" s="13">
        <v>0</v>
      </c>
      <c r="L217" s="13">
        <v>0</v>
      </c>
      <c r="M217" s="13">
        <v>0</v>
      </c>
      <c r="N217" s="13"/>
      <c r="O217" s="13"/>
    </row>
    <row r="218" spans="1:15" x14ac:dyDescent="0.35">
      <c r="A218" s="12" t="str">
        <f t="shared" si="3"/>
        <v>DISTRIBUCION VOLUMEN X CRITERIO (kg ó litros).Total Bebidas FriasCON COMPAÑEROS DE TRABAJO</v>
      </c>
      <c r="B218" s="12" t="s">
        <v>119</v>
      </c>
      <c r="C218" s="12" t="s">
        <v>130</v>
      </c>
      <c r="D218" s="12" t="s">
        <v>231</v>
      </c>
      <c r="E218" s="13">
        <v>5.7846771060425732</v>
      </c>
      <c r="F218" s="13">
        <v>5.3388055859318255</v>
      </c>
      <c r="G218" s="13">
        <v>5.183501304935028</v>
      </c>
      <c r="H218" s="13">
        <v>5.3641106637235394</v>
      </c>
      <c r="I218" s="13">
        <v>0</v>
      </c>
      <c r="J218" s="13">
        <v>0</v>
      </c>
      <c r="K218" s="13">
        <v>0</v>
      </c>
      <c r="L218" s="13">
        <v>0</v>
      </c>
      <c r="M218" s="13">
        <v>0</v>
      </c>
      <c r="N218" s="13"/>
      <c r="O218" s="13"/>
    </row>
    <row r="219" spans="1:15" x14ac:dyDescent="0.35">
      <c r="A219" s="12" t="str">
        <f t="shared" si="3"/>
        <v>DISTRIBUCION VOLUMEN X CRITERIO (kg ó litros).Total Bebidas FriasCON COMPAÑEROS DE CLASE</v>
      </c>
      <c r="B219" s="12" t="s">
        <v>119</v>
      </c>
      <c r="C219" s="12" t="s">
        <v>130</v>
      </c>
      <c r="D219" s="12" t="s">
        <v>232</v>
      </c>
      <c r="E219" s="13">
        <v>0.32161395184577707</v>
      </c>
      <c r="F219" s="13">
        <v>0.29343974553353885</v>
      </c>
      <c r="G219" s="13">
        <v>0.29672877968781702</v>
      </c>
      <c r="H219" s="13">
        <v>0.2888567346585823</v>
      </c>
      <c r="I219" s="13">
        <v>0</v>
      </c>
      <c r="J219" s="13">
        <v>0</v>
      </c>
      <c r="K219" s="13">
        <v>0</v>
      </c>
      <c r="L219" s="13">
        <v>0</v>
      </c>
      <c r="M219" s="13">
        <v>0</v>
      </c>
      <c r="N219" s="13"/>
      <c r="O219" s="13"/>
    </row>
    <row r="220" spans="1:15" x14ac:dyDescent="0.35">
      <c r="A220" s="12" t="str">
        <f t="shared" si="3"/>
        <v>DISTRIBUCION VOLUMEN X CRITERIO (kg ó litros).Total Bebidas FriasCON FAMILIA</v>
      </c>
      <c r="B220" s="12" t="s">
        <v>119</v>
      </c>
      <c r="C220" s="12" t="s">
        <v>130</v>
      </c>
      <c r="D220" s="12" t="s">
        <v>233</v>
      </c>
      <c r="E220" s="13">
        <v>30.753029719283226</v>
      </c>
      <c r="F220" s="13">
        <v>29.36639015266973</v>
      </c>
      <c r="G220" s="13">
        <v>29.920510909114562</v>
      </c>
      <c r="H220" s="13">
        <v>30.905394113156039</v>
      </c>
      <c r="I220" s="13">
        <v>0</v>
      </c>
      <c r="J220" s="13">
        <v>0</v>
      </c>
      <c r="K220" s="13">
        <v>0</v>
      </c>
      <c r="L220" s="13">
        <v>0</v>
      </c>
      <c r="M220" s="13">
        <v>0</v>
      </c>
      <c r="N220" s="13"/>
      <c r="O220" s="13"/>
    </row>
    <row r="221" spans="1:15" x14ac:dyDescent="0.35">
      <c r="A221" s="12" t="str">
        <f t="shared" si="3"/>
        <v>DISTRIBUCION VOLUMEN X CRITERIO (kg ó litros).Total Bebidas FriasCON LA PAREJA</v>
      </c>
      <c r="B221" s="12" t="s">
        <v>119</v>
      </c>
      <c r="C221" s="12" t="s">
        <v>130</v>
      </c>
      <c r="D221" s="12" t="s">
        <v>234</v>
      </c>
      <c r="E221" s="13">
        <v>14.049592546039502</v>
      </c>
      <c r="F221" s="13">
        <v>14.19192816873846</v>
      </c>
      <c r="G221" s="13">
        <v>15.518591346917651</v>
      </c>
      <c r="H221" s="13">
        <v>15.258408368845114</v>
      </c>
      <c r="I221" s="13">
        <v>0</v>
      </c>
      <c r="J221" s="13">
        <v>0</v>
      </c>
      <c r="K221" s="13">
        <v>0</v>
      </c>
      <c r="L221" s="13">
        <v>0</v>
      </c>
      <c r="M221" s="13">
        <v>0</v>
      </c>
      <c r="N221" s="13"/>
      <c r="O221" s="13"/>
    </row>
    <row r="222" spans="1:15" x14ac:dyDescent="0.35">
      <c r="A222" s="12" t="str">
        <f t="shared" si="3"/>
        <v>DISTRIBUCION VOLUMEN X CRITERIO (kg ó litros).Total Bebidas FriasESTABA SOLO/A</v>
      </c>
      <c r="B222" s="12" t="s">
        <v>119</v>
      </c>
      <c r="C222" s="12" t="s">
        <v>130</v>
      </c>
      <c r="D222" s="12" t="s">
        <v>235</v>
      </c>
      <c r="E222" s="13">
        <v>14.881693359308526</v>
      </c>
      <c r="F222" s="13">
        <v>19.886779229693744</v>
      </c>
      <c r="G222" s="13">
        <v>17.082971413946037</v>
      </c>
      <c r="H222" s="13">
        <v>15.855857144195532</v>
      </c>
      <c r="I222" s="13">
        <v>0</v>
      </c>
      <c r="J222" s="13">
        <v>0</v>
      </c>
      <c r="K222" s="13">
        <v>0</v>
      </c>
      <c r="L222" s="13">
        <v>0</v>
      </c>
      <c r="M222" s="13">
        <v>0</v>
      </c>
      <c r="N222" s="13"/>
      <c r="O222" s="13"/>
    </row>
    <row r="223" spans="1:15" x14ac:dyDescent="0.35">
      <c r="A223" s="12" t="str">
        <f t="shared" si="3"/>
        <v>DISTRIBUCION VOLUMEN X CRITERIO (kg ó litros).Total Bebidas FriasOTROS</v>
      </c>
      <c r="B223" s="12" t="s">
        <v>119</v>
      </c>
      <c r="C223" s="12" t="s">
        <v>130</v>
      </c>
      <c r="D223" s="12" t="s">
        <v>236</v>
      </c>
      <c r="E223" s="13">
        <v>0.95680177293757207</v>
      </c>
      <c r="F223" s="13">
        <v>0.67376461056522463</v>
      </c>
      <c r="G223" s="13">
        <v>0.53787776280500432</v>
      </c>
      <c r="H223" s="13">
        <v>0.7758974825358752</v>
      </c>
      <c r="I223" s="13">
        <v>0</v>
      </c>
      <c r="J223" s="13">
        <v>0</v>
      </c>
      <c r="K223" s="13">
        <v>0</v>
      </c>
      <c r="L223" s="13">
        <v>0</v>
      </c>
      <c r="M223" s="13">
        <v>0</v>
      </c>
      <c r="N223" s="13"/>
      <c r="O223" s="13"/>
    </row>
    <row r="224" spans="1:15" x14ac:dyDescent="0.35">
      <c r="A224" s="12" t="str">
        <f t="shared" si="3"/>
        <v>DISTRIBUCION VOLUMEN X CRITERIO (kg ó litros).Total Bebidas FriasESTAR TRABAJANDO</v>
      </c>
      <c r="B224" s="12" t="s">
        <v>119</v>
      </c>
      <c r="C224" s="12" t="s">
        <v>130</v>
      </c>
      <c r="D224" s="12" t="s">
        <v>237</v>
      </c>
      <c r="E224" s="13">
        <v>9.6513953028093571</v>
      </c>
      <c r="F224" s="13">
        <v>11.53938488393063</v>
      </c>
      <c r="G224" s="13">
        <v>10.263074678905367</v>
      </c>
      <c r="H224" s="13">
        <v>9.7621707913350306</v>
      </c>
      <c r="I224" s="13">
        <v>0</v>
      </c>
      <c r="J224" s="13">
        <v>0</v>
      </c>
      <c r="K224" s="13">
        <v>0</v>
      </c>
      <c r="L224" s="13">
        <v>0</v>
      </c>
      <c r="M224" s="13">
        <v>0</v>
      </c>
      <c r="N224" s="13"/>
      <c r="O224" s="13"/>
    </row>
    <row r="225" spans="1:15" x14ac:dyDescent="0.35">
      <c r="A225" s="12" t="str">
        <f t="shared" si="3"/>
        <v>DISTRIBUCION VOLUMEN X CRITERIO (kg ó litros).Total Bebidas FriasCOMIDA DE NEGOCIOS</v>
      </c>
      <c r="B225" s="12" t="s">
        <v>119</v>
      </c>
      <c r="C225" s="12" t="s">
        <v>130</v>
      </c>
      <c r="D225" s="12" t="s">
        <v>238</v>
      </c>
      <c r="E225" s="13">
        <v>0.45639877519587213</v>
      </c>
      <c r="F225" s="13">
        <v>0.35331450114273444</v>
      </c>
      <c r="G225" s="13">
        <v>0.38238190387114579</v>
      </c>
      <c r="H225" s="13">
        <v>0.31359604086346254</v>
      </c>
      <c r="I225" s="13">
        <v>0</v>
      </c>
      <c r="J225" s="13">
        <v>0</v>
      </c>
      <c r="K225" s="13">
        <v>0</v>
      </c>
      <c r="L225" s="13">
        <v>0</v>
      </c>
      <c r="M225" s="13">
        <v>0</v>
      </c>
      <c r="N225" s="13"/>
      <c r="O225" s="13"/>
    </row>
    <row r="226" spans="1:15" x14ac:dyDescent="0.35">
      <c r="A226" s="12" t="str">
        <f t="shared" si="3"/>
        <v>DISTRIBUCION VOLUMEN X CRITERIO (kg ó litros).Total Bebidas FriasPOR PLACER/RELAX</v>
      </c>
      <c r="B226" s="12" t="s">
        <v>119</v>
      </c>
      <c r="C226" s="12" t="s">
        <v>130</v>
      </c>
      <c r="D226" s="12" t="s">
        <v>239</v>
      </c>
      <c r="E226" s="13">
        <v>15.774763102403297</v>
      </c>
      <c r="F226" s="13">
        <v>15.237354380877651</v>
      </c>
      <c r="G226" s="13">
        <v>17.516430545766841</v>
      </c>
      <c r="H226" s="13">
        <v>17.411685223329634</v>
      </c>
      <c r="I226" s="13">
        <v>0</v>
      </c>
      <c r="J226" s="13">
        <v>0</v>
      </c>
      <c r="K226" s="13">
        <v>0</v>
      </c>
      <c r="L226" s="13">
        <v>0</v>
      </c>
      <c r="M226" s="13">
        <v>0</v>
      </c>
      <c r="N226" s="13"/>
      <c r="O226" s="13"/>
    </row>
    <row r="227" spans="1:15" x14ac:dyDescent="0.35">
      <c r="A227" s="12" t="str">
        <f t="shared" si="3"/>
        <v>DISTRIBUCION VOLUMEN X CRITERIO (kg ó litros).Total Bebidas FriasTENER HAMBRE/SIN PLANIFICAR</v>
      </c>
      <c r="B227" s="12" t="s">
        <v>119</v>
      </c>
      <c r="C227" s="12" t="s">
        <v>130</v>
      </c>
      <c r="D227" s="12" t="s">
        <v>240</v>
      </c>
      <c r="E227" s="13">
        <v>25.496398720686596</v>
      </c>
      <c r="F227" s="13">
        <v>26.63191271606194</v>
      </c>
      <c r="G227" s="13">
        <v>27.660037704534407</v>
      </c>
      <c r="H227" s="13">
        <v>24.253993240331241</v>
      </c>
      <c r="I227" s="13">
        <v>0</v>
      </c>
      <c r="J227" s="13">
        <v>0</v>
      </c>
      <c r="K227" s="13">
        <v>0</v>
      </c>
      <c r="L227" s="13">
        <v>0</v>
      </c>
      <c r="M227" s="13">
        <v>0</v>
      </c>
      <c r="N227" s="13"/>
      <c r="O227" s="13"/>
    </row>
    <row r="228" spans="1:15" x14ac:dyDescent="0.35">
      <c r="A228" s="12" t="str">
        <f t="shared" si="3"/>
        <v>DISTRIBUCION VOLUMEN X CRITERIO (kg ó litros).Total Bebidas FriasESTAR DE COMPRAS</v>
      </c>
      <c r="B228" s="12" t="s">
        <v>119</v>
      </c>
      <c r="C228" s="12" t="s">
        <v>130</v>
      </c>
      <c r="D228" s="12" t="s">
        <v>241</v>
      </c>
      <c r="E228" s="13">
        <v>2.9367720535314192</v>
      </c>
      <c r="F228" s="13">
        <v>4.2837796540225694</v>
      </c>
      <c r="G228" s="13">
        <v>2.6296091923905225</v>
      </c>
      <c r="H228" s="13">
        <v>2.3137418936501111</v>
      </c>
      <c r="I228" s="13">
        <v>0</v>
      </c>
      <c r="J228" s="13">
        <v>0</v>
      </c>
      <c r="K228" s="13">
        <v>0</v>
      </c>
      <c r="L228" s="13">
        <v>0</v>
      </c>
      <c r="M228" s="13">
        <v>0</v>
      </c>
      <c r="N228" s="13"/>
      <c r="O228" s="13"/>
    </row>
    <row r="229" spans="1:15" x14ac:dyDescent="0.35">
      <c r="A229" s="12" t="str">
        <f t="shared" si="3"/>
        <v>DISTRIBUCION VOLUMEN X CRITERIO (kg ó litros).Total Bebidas FriasNO COCINAR EN CASA</v>
      </c>
      <c r="B229" s="12" t="s">
        <v>119</v>
      </c>
      <c r="C229" s="12" t="s">
        <v>130</v>
      </c>
      <c r="D229" s="12" t="s">
        <v>242</v>
      </c>
      <c r="E229" s="13">
        <v>3.675020981592878</v>
      </c>
      <c r="F229" s="13">
        <v>3.5975061296085999</v>
      </c>
      <c r="G229" s="13">
        <v>3.5383720350661467</v>
      </c>
      <c r="H229" s="13">
        <v>3.2543079134271227</v>
      </c>
      <c r="I229" s="13">
        <v>0</v>
      </c>
      <c r="J229" s="13">
        <v>0</v>
      </c>
      <c r="K229" s="13">
        <v>0</v>
      </c>
      <c r="L229" s="13">
        <v>0</v>
      </c>
      <c r="M229" s="13">
        <v>0</v>
      </c>
      <c r="N229" s="13"/>
      <c r="O229" s="13"/>
    </row>
    <row r="230" spans="1:15" x14ac:dyDescent="0.35">
      <c r="A230" s="12" t="str">
        <f t="shared" si="3"/>
        <v>DISTRIBUCION VOLUMEN X CRITERIO (kg ó litros).Total Bebidas FriasCELEBRACION/FIESTA/SALIR TOMAR</v>
      </c>
      <c r="B230" s="12" t="s">
        <v>119</v>
      </c>
      <c r="C230" s="12" t="s">
        <v>130</v>
      </c>
      <c r="D230" s="12" t="s">
        <v>243</v>
      </c>
      <c r="E230" s="13">
        <v>32.33319829292477</v>
      </c>
      <c r="F230" s="13">
        <v>29.218668264639756</v>
      </c>
      <c r="G230" s="13">
        <v>30.785076719475107</v>
      </c>
      <c r="H230" s="13">
        <v>34.824254637025341</v>
      </c>
      <c r="I230" s="13">
        <v>0</v>
      </c>
      <c r="J230" s="13">
        <v>0</v>
      </c>
      <c r="K230" s="13">
        <v>0</v>
      </c>
      <c r="L230" s="13">
        <v>0</v>
      </c>
      <c r="M230" s="13">
        <v>0</v>
      </c>
      <c r="N230" s="13"/>
      <c r="O230" s="13"/>
    </row>
    <row r="231" spans="1:15" x14ac:dyDescent="0.35">
      <c r="A231" s="12" t="str">
        <f t="shared" si="3"/>
        <v>DISTRIBUCION VOLUMEN X CRITERIO (kg ó litros).Total Bebidas FriasVIENDO DEPORTES</v>
      </c>
      <c r="B231" s="12" t="s">
        <v>119</v>
      </c>
      <c r="C231" s="12" t="s">
        <v>130</v>
      </c>
      <c r="D231" s="12" t="s">
        <v>244</v>
      </c>
      <c r="E231" s="13">
        <v>2.0529195486171168</v>
      </c>
      <c r="F231" s="13">
        <v>1.6516151211920207</v>
      </c>
      <c r="G231" s="13">
        <v>1.7039453549585428</v>
      </c>
      <c r="H231" s="13">
        <v>2.3401836230345157</v>
      </c>
      <c r="I231" s="13">
        <v>0</v>
      </c>
      <c r="J231" s="13">
        <v>0</v>
      </c>
      <c r="K231" s="13">
        <v>0</v>
      </c>
      <c r="L231" s="13">
        <v>0</v>
      </c>
      <c r="M231" s="13">
        <v>0</v>
      </c>
      <c r="N231" s="13"/>
      <c r="O231" s="13"/>
    </row>
    <row r="232" spans="1:15" x14ac:dyDescent="0.35">
      <c r="A232" s="12" t="str">
        <f t="shared" si="3"/>
        <v>DISTRIBUCION VOLUMEN X CRITERIO (kg ó litros).Total Bebidas FriasOTROS MOTIVOS</v>
      </c>
      <c r="B232" s="12" t="s">
        <v>119</v>
      </c>
      <c r="C232" s="12" t="s">
        <v>130</v>
      </c>
      <c r="D232" s="12" t="s">
        <v>245</v>
      </c>
      <c r="E232" s="13">
        <v>7.623131184058451</v>
      </c>
      <c r="F232" s="13">
        <v>7.4864691538387245</v>
      </c>
      <c r="G232" s="13">
        <v>5.5210712108000264</v>
      </c>
      <c r="H232" s="13">
        <v>5.526061863147083</v>
      </c>
      <c r="I232" s="13">
        <v>0</v>
      </c>
      <c r="J232" s="13">
        <v>0</v>
      </c>
      <c r="K232" s="13">
        <v>0</v>
      </c>
      <c r="L232" s="13">
        <v>0</v>
      </c>
      <c r="M232" s="13">
        <v>0</v>
      </c>
      <c r="N232" s="13"/>
      <c r="O232" s="13"/>
    </row>
    <row r="233" spans="1:15" x14ac:dyDescent="0.35">
      <c r="A233" s="12" t="str">
        <f t="shared" si="3"/>
        <v>DISTRIBUCION VOLUMEN X CRITERIO (kg ó litros).Total Bebidas CalienteT.ESPAÑA</v>
      </c>
      <c r="B233" s="12" t="s">
        <v>119</v>
      </c>
      <c r="C233" s="12" t="s">
        <v>122</v>
      </c>
      <c r="D233" s="12" t="s">
        <v>36</v>
      </c>
      <c r="E233" s="13">
        <v>100</v>
      </c>
      <c r="F233" s="13">
        <v>100</v>
      </c>
      <c r="G233" s="13">
        <v>100</v>
      </c>
      <c r="H233" s="13">
        <v>100</v>
      </c>
      <c r="I233" s="13">
        <v>0</v>
      </c>
      <c r="J233" s="13">
        <v>0</v>
      </c>
      <c r="K233" s="13">
        <v>0</v>
      </c>
      <c r="L233" s="13">
        <v>0</v>
      </c>
      <c r="M233" s="13">
        <v>0</v>
      </c>
      <c r="N233" s="13"/>
      <c r="O233" s="13"/>
    </row>
    <row r="234" spans="1:15" x14ac:dyDescent="0.35">
      <c r="A234" s="12" t="str">
        <f t="shared" si="3"/>
        <v>DISTRIBUCION VOLUMEN X CRITERIO (kg ó litros).Total Bebidas CalienteHiper+Super+Discount+G.A</v>
      </c>
      <c r="B234" s="12" t="s">
        <v>119</v>
      </c>
      <c r="C234" s="12" t="s">
        <v>122</v>
      </c>
      <c r="D234" s="12" t="s">
        <v>23</v>
      </c>
      <c r="E234" s="13">
        <v>1.6932107171298207</v>
      </c>
      <c r="F234" s="13">
        <v>2.3549438715344189</v>
      </c>
      <c r="G234" s="13">
        <v>1.8953166065020959</v>
      </c>
      <c r="H234" s="13">
        <v>1.5195459280786658</v>
      </c>
      <c r="I234" s="13">
        <v>0</v>
      </c>
      <c r="J234" s="13">
        <v>0</v>
      </c>
      <c r="K234" s="13">
        <v>0</v>
      </c>
      <c r="L234" s="13">
        <v>0</v>
      </c>
      <c r="M234" s="13">
        <v>0</v>
      </c>
      <c r="N234" s="13"/>
      <c r="O234" s="13"/>
    </row>
    <row r="235" spans="1:15" x14ac:dyDescent="0.35">
      <c r="A235" s="12" t="str">
        <f t="shared" si="3"/>
        <v>DISTRIBUCION VOLUMEN X CRITERIO (kg ó litros).Total Bebidas CalienteRestaurantes</v>
      </c>
      <c r="B235" s="12" t="s">
        <v>119</v>
      </c>
      <c r="C235" s="12" t="s">
        <v>122</v>
      </c>
      <c r="D235" s="12" t="s">
        <v>24</v>
      </c>
      <c r="E235" s="13">
        <v>4.7647872690009727</v>
      </c>
      <c r="F235" s="13">
        <v>3.8154303394146076</v>
      </c>
      <c r="G235" s="13">
        <v>4.099402120355375</v>
      </c>
      <c r="H235" s="13">
        <v>4.188586107791183</v>
      </c>
      <c r="I235" s="13">
        <v>0</v>
      </c>
      <c r="J235" s="13">
        <v>0</v>
      </c>
      <c r="K235" s="13">
        <v>0</v>
      </c>
      <c r="L235" s="13">
        <v>0</v>
      </c>
      <c r="M235" s="13">
        <v>0</v>
      </c>
      <c r="N235" s="13"/>
      <c r="O235" s="13"/>
    </row>
    <row r="236" spans="1:15" x14ac:dyDescent="0.35">
      <c r="A236" s="12" t="str">
        <f t="shared" si="3"/>
        <v>DISTRIBUCION VOLUMEN X CRITERIO (kg ó litros).Total Bebidas CalienteRestaurantes Fast Food</v>
      </c>
      <c r="B236" s="12" t="s">
        <v>119</v>
      </c>
      <c r="C236" s="12" t="s">
        <v>122</v>
      </c>
      <c r="D236" s="12" t="s">
        <v>25</v>
      </c>
      <c r="E236" s="13">
        <v>1.6486593789378525</v>
      </c>
      <c r="F236" s="13">
        <v>1.238831069176648</v>
      </c>
      <c r="G236" s="13">
        <v>1.0833870992203329</v>
      </c>
      <c r="H236" s="13">
        <v>1.1345450348800623</v>
      </c>
      <c r="I236" s="13">
        <v>0</v>
      </c>
      <c r="J236" s="13">
        <v>0</v>
      </c>
      <c r="K236" s="13">
        <v>0</v>
      </c>
      <c r="L236" s="13">
        <v>0</v>
      </c>
      <c r="M236" s="13">
        <v>0</v>
      </c>
      <c r="N236" s="13"/>
      <c r="O236" s="13"/>
    </row>
    <row r="237" spans="1:15" x14ac:dyDescent="0.35">
      <c r="A237" s="12" t="str">
        <f t="shared" si="3"/>
        <v>DISTRIBUCION VOLUMEN X CRITERIO (kg ó litros).Total Bebidas CalienteBares/Cafeterias/Cervecerias</v>
      </c>
      <c r="B237" s="12" t="s">
        <v>119</v>
      </c>
      <c r="C237" s="12" t="s">
        <v>122</v>
      </c>
      <c r="D237" s="12" t="s">
        <v>26</v>
      </c>
      <c r="E237" s="13">
        <v>69.712720198368331</v>
      </c>
      <c r="F237" s="13">
        <v>69.076630596010887</v>
      </c>
      <c r="G237" s="13">
        <v>72.100401709341014</v>
      </c>
      <c r="H237" s="13">
        <v>73.172121654944974</v>
      </c>
      <c r="I237" s="13">
        <v>0</v>
      </c>
      <c r="J237" s="13">
        <v>0</v>
      </c>
      <c r="K237" s="13">
        <v>0</v>
      </c>
      <c r="L237" s="13">
        <v>0</v>
      </c>
      <c r="M237" s="13">
        <v>0</v>
      </c>
      <c r="N237" s="13"/>
      <c r="O237" s="13"/>
    </row>
    <row r="238" spans="1:15" x14ac:dyDescent="0.35">
      <c r="A238" s="12" t="str">
        <f t="shared" si="3"/>
        <v>DISTRIBUCION VOLUMEN X CRITERIO (kg ó litros).Total Bebidas CalientePanaderias/Pastelerias</v>
      </c>
      <c r="B238" s="12" t="s">
        <v>119</v>
      </c>
      <c r="C238" s="12" t="s">
        <v>122</v>
      </c>
      <c r="D238" s="12" t="s">
        <v>27</v>
      </c>
      <c r="E238" s="13">
        <v>5.4290775227885124</v>
      </c>
      <c r="F238" s="13">
        <v>4.7787105788657698</v>
      </c>
      <c r="G238" s="13">
        <v>3.7732918832647773</v>
      </c>
      <c r="H238" s="13">
        <v>3.5818669761670274</v>
      </c>
      <c r="I238" s="13">
        <v>0</v>
      </c>
      <c r="J238" s="13">
        <v>0</v>
      </c>
      <c r="K238" s="13">
        <v>0</v>
      </c>
      <c r="L238" s="13">
        <v>0</v>
      </c>
      <c r="M238" s="13">
        <v>0</v>
      </c>
      <c r="N238" s="13"/>
      <c r="O238" s="13"/>
    </row>
    <row r="239" spans="1:15" x14ac:dyDescent="0.35">
      <c r="A239" s="12" t="str">
        <f t="shared" si="3"/>
        <v>DISTRIBUCION VOLUMEN X CRITERIO (kg ó litros).Total Bebidas CalienteTda.Alimentacion/Delicatesen</v>
      </c>
      <c r="B239" s="12" t="s">
        <v>119</v>
      </c>
      <c r="C239" s="12" t="s">
        <v>122</v>
      </c>
      <c r="D239" s="12" t="s">
        <v>202</v>
      </c>
      <c r="E239" s="13">
        <v>0.11047015918803811</v>
      </c>
      <c r="F239" s="13">
        <v>0.20568377518129796</v>
      </c>
      <c r="G239" s="13">
        <v>0.76585469598039224</v>
      </c>
      <c r="H239" s="13">
        <v>0.74531700349386443</v>
      </c>
      <c r="I239" s="13">
        <v>0</v>
      </c>
      <c r="J239" s="13">
        <v>0</v>
      </c>
      <c r="K239" s="13">
        <v>0</v>
      </c>
      <c r="L239" s="13">
        <v>0</v>
      </c>
      <c r="M239" s="13">
        <v>0</v>
      </c>
      <c r="N239" s="13"/>
      <c r="O239" s="13"/>
    </row>
    <row r="240" spans="1:15" x14ac:dyDescent="0.35">
      <c r="A240" s="12" t="str">
        <f t="shared" si="3"/>
        <v>DISTRIBUCION VOLUMEN X CRITERIO (kg ó litros).Total Bebidas CalienteCanal Conveniencia/24h</v>
      </c>
      <c r="B240" s="12" t="s">
        <v>119</v>
      </c>
      <c r="C240" s="12" t="s">
        <v>122</v>
      </c>
      <c r="D240" s="12" t="s">
        <v>203</v>
      </c>
      <c r="E240" s="13">
        <v>0.20183481780184365</v>
      </c>
      <c r="F240" s="13">
        <v>0.40910272683574617</v>
      </c>
      <c r="G240" s="13">
        <v>0.29942872611203586</v>
      </c>
      <c r="H240" s="13">
        <v>0.29190633649051168</v>
      </c>
      <c r="I240" s="13">
        <v>0</v>
      </c>
      <c r="J240" s="13">
        <v>0</v>
      </c>
      <c r="K240" s="13">
        <v>0</v>
      </c>
      <c r="L240" s="13">
        <v>0</v>
      </c>
      <c r="M240" s="13">
        <v>0</v>
      </c>
      <c r="N240" s="13"/>
      <c r="O240" s="13"/>
    </row>
    <row r="241" spans="1:15" x14ac:dyDescent="0.35">
      <c r="A241" s="12" t="str">
        <f t="shared" si="3"/>
        <v>DISTRIBUCION VOLUMEN X CRITERIO (kg ó litros).Total Bebidas CalienteHoteles</v>
      </c>
      <c r="B241" s="12" t="s">
        <v>119</v>
      </c>
      <c r="C241" s="12" t="s">
        <v>122</v>
      </c>
      <c r="D241" s="12" t="s">
        <v>29</v>
      </c>
      <c r="E241" s="13">
        <v>0.67737310405846618</v>
      </c>
      <c r="F241" s="13">
        <v>0.36239061407517292</v>
      </c>
      <c r="G241" s="13">
        <v>0.38214025628091525</v>
      </c>
      <c r="H241" s="13">
        <v>0.43719293142563631</v>
      </c>
      <c r="I241" s="13">
        <v>0</v>
      </c>
      <c r="J241" s="13">
        <v>0</v>
      </c>
      <c r="K241" s="13">
        <v>0</v>
      </c>
      <c r="L241" s="13">
        <v>0</v>
      </c>
      <c r="M241" s="13">
        <v>0</v>
      </c>
      <c r="N241" s="13"/>
      <c r="O241" s="13"/>
    </row>
    <row r="242" spans="1:15" x14ac:dyDescent="0.35">
      <c r="A242" s="12" t="str">
        <f t="shared" si="3"/>
        <v>DISTRIBUCION VOLUMEN X CRITERIO (kg ó litros).Total Bebidas CalienteEstaciones de servicio</v>
      </c>
      <c r="B242" s="12" t="s">
        <v>119</v>
      </c>
      <c r="C242" s="12" t="s">
        <v>122</v>
      </c>
      <c r="D242" s="12" t="s">
        <v>30</v>
      </c>
      <c r="E242" s="13">
        <v>2.3275362990074608</v>
      </c>
      <c r="F242" s="13">
        <v>2.6824457795682664</v>
      </c>
      <c r="G242" s="13">
        <v>2.4445430225941851</v>
      </c>
      <c r="H242" s="13">
        <v>2.2105038151099632</v>
      </c>
      <c r="I242" s="13">
        <v>0</v>
      </c>
      <c r="J242" s="13">
        <v>0</v>
      </c>
      <c r="K242" s="13">
        <v>0</v>
      </c>
      <c r="L242" s="13">
        <v>0</v>
      </c>
      <c r="M242" s="13">
        <v>0</v>
      </c>
      <c r="N242" s="13"/>
      <c r="O242" s="13"/>
    </row>
    <row r="243" spans="1:15" x14ac:dyDescent="0.35">
      <c r="A243" s="12" t="str">
        <f t="shared" si="3"/>
        <v>DISTRIBUCION VOLUMEN X CRITERIO (kg ó litros).Total Bebidas CalienteMaquinas dispensadoras</v>
      </c>
      <c r="B243" s="12" t="s">
        <v>119</v>
      </c>
      <c r="C243" s="12" t="s">
        <v>122</v>
      </c>
      <c r="D243" s="12" t="s">
        <v>31</v>
      </c>
      <c r="E243" s="13">
        <v>7.0339185430696878</v>
      </c>
      <c r="F243" s="13">
        <v>9.1417539196063</v>
      </c>
      <c r="G243" s="13">
        <v>8.1151019785541862</v>
      </c>
      <c r="H243" s="13">
        <v>7.8953725900527854</v>
      </c>
      <c r="I243" s="13">
        <v>0</v>
      </c>
      <c r="J243" s="13">
        <v>0</v>
      </c>
      <c r="K243" s="13">
        <v>0</v>
      </c>
      <c r="L243" s="13">
        <v>0</v>
      </c>
      <c r="M243" s="13">
        <v>0</v>
      </c>
      <c r="N243" s="13"/>
      <c r="O243" s="13"/>
    </row>
    <row r="244" spans="1:15" x14ac:dyDescent="0.35">
      <c r="A244" s="12" t="str">
        <f t="shared" si="3"/>
        <v>DISTRIBUCION VOLUMEN X CRITERIO (kg ó litros).Total Bebidas CalienteServicio en la empresa</v>
      </c>
      <c r="B244" s="12" t="s">
        <v>119</v>
      </c>
      <c r="C244" s="12" t="s">
        <v>122</v>
      </c>
      <c r="D244" s="12" t="s">
        <v>32</v>
      </c>
      <c r="E244" s="13">
        <v>3.0233897536572583</v>
      </c>
      <c r="F244" s="13">
        <v>3.1280947346135726</v>
      </c>
      <c r="G244" s="13">
        <v>2.9311201681563039</v>
      </c>
      <c r="H244" s="13">
        <v>2.5524861313586369</v>
      </c>
      <c r="I244" s="13">
        <v>0</v>
      </c>
      <c r="J244" s="13">
        <v>0</v>
      </c>
      <c r="K244" s="13">
        <v>0</v>
      </c>
      <c r="L244" s="13">
        <v>0</v>
      </c>
      <c r="M244" s="13">
        <v>0</v>
      </c>
      <c r="N244" s="13"/>
      <c r="O244" s="13"/>
    </row>
    <row r="245" spans="1:15" x14ac:dyDescent="0.35">
      <c r="A245" s="12" t="str">
        <f t="shared" si="3"/>
        <v>DISTRIBUCION VOLUMEN X CRITERIO (kg ó litros).Total Bebidas CalienteResto de canales</v>
      </c>
      <c r="B245" s="12" t="s">
        <v>119</v>
      </c>
      <c r="C245" s="12" t="s">
        <v>122</v>
      </c>
      <c r="D245" s="12" t="s">
        <v>33</v>
      </c>
      <c r="E245" s="13">
        <v>3.3770070981278537</v>
      </c>
      <c r="F245" s="13">
        <v>2.8060106188344074</v>
      </c>
      <c r="G245" s="13">
        <v>2.1100070923344934</v>
      </c>
      <c r="H245" s="13">
        <v>2.2705391535393806</v>
      </c>
      <c r="I245" s="13">
        <v>0</v>
      </c>
      <c r="J245" s="13">
        <v>0</v>
      </c>
      <c r="K245" s="13">
        <v>0</v>
      </c>
      <c r="L245" s="13">
        <v>0</v>
      </c>
      <c r="M245" s="13">
        <v>0</v>
      </c>
      <c r="N245" s="13"/>
      <c r="O245" s="13"/>
    </row>
    <row r="246" spans="1:15" x14ac:dyDescent="0.35">
      <c r="A246" s="12" t="str">
        <f t="shared" si="3"/>
        <v>DISTRIBUCION VOLUMEN X CRITERIO (kg ó litros).Total Bebidas CalienteEN LA CALLE</v>
      </c>
      <c r="B246" s="12" t="s">
        <v>119</v>
      </c>
      <c r="C246" s="12" t="s">
        <v>122</v>
      </c>
      <c r="D246" s="12" t="s">
        <v>213</v>
      </c>
      <c r="E246" s="13">
        <v>2.1145287765214014</v>
      </c>
      <c r="F246" s="13">
        <v>4.5234661534320795</v>
      </c>
      <c r="G246" s="13">
        <v>4.2551682993764866</v>
      </c>
      <c r="H246" s="13">
        <v>1.6210945259225487</v>
      </c>
      <c r="I246" s="13">
        <v>0</v>
      </c>
      <c r="J246" s="13">
        <v>0</v>
      </c>
      <c r="K246" s="13">
        <v>0</v>
      </c>
      <c r="L246" s="13">
        <v>0</v>
      </c>
      <c r="M246" s="13">
        <v>0</v>
      </c>
      <c r="N246" s="13"/>
      <c r="O246" s="13"/>
    </row>
    <row r="247" spans="1:15" x14ac:dyDescent="0.35">
      <c r="A247" s="12" t="str">
        <f t="shared" si="3"/>
        <v>DISTRIBUCION VOLUMEN X CRITERIO (kg ó litros).Total Bebidas CalienteEN CASA DE OTROS</v>
      </c>
      <c r="B247" s="12" t="s">
        <v>119</v>
      </c>
      <c r="C247" s="12" t="s">
        <v>122</v>
      </c>
      <c r="D247" s="12" t="s">
        <v>214</v>
      </c>
      <c r="E247" s="13">
        <v>0.35733596213407104</v>
      </c>
      <c r="F247" s="13">
        <v>0.8986564660067895</v>
      </c>
      <c r="G247" s="13">
        <v>0.79797315994530138</v>
      </c>
      <c r="H247" s="13">
        <v>0.61487593224818482</v>
      </c>
      <c r="I247" s="13">
        <v>0</v>
      </c>
      <c r="J247" s="13">
        <v>0</v>
      </c>
      <c r="K247" s="13">
        <v>0</v>
      </c>
      <c r="L247" s="13">
        <v>0</v>
      </c>
      <c r="M247" s="13">
        <v>0</v>
      </c>
      <c r="N247" s="13"/>
      <c r="O247" s="13"/>
    </row>
    <row r="248" spans="1:15" x14ac:dyDescent="0.35">
      <c r="A248" s="12" t="str">
        <f t="shared" si="3"/>
        <v>DISTRIBUCION VOLUMEN X CRITERIO (kg ó litros).Total Bebidas CalienteEN EL ESTABLECIMIENTO</v>
      </c>
      <c r="B248" s="12" t="s">
        <v>119</v>
      </c>
      <c r="C248" s="12" t="s">
        <v>122</v>
      </c>
      <c r="D248" s="12" t="s">
        <v>215</v>
      </c>
      <c r="E248" s="13">
        <v>85.15891179167059</v>
      </c>
      <c r="F248" s="13">
        <v>78.983660153862218</v>
      </c>
      <c r="G248" s="13">
        <v>78.483497426251105</v>
      </c>
      <c r="H248" s="13">
        <v>82.568021522775709</v>
      </c>
      <c r="I248" s="13">
        <v>0</v>
      </c>
      <c r="J248" s="13">
        <v>0</v>
      </c>
      <c r="K248" s="13">
        <v>0</v>
      </c>
      <c r="L248" s="13">
        <v>0</v>
      </c>
      <c r="M248" s="13">
        <v>0</v>
      </c>
      <c r="N248" s="13"/>
      <c r="O248" s="13"/>
    </row>
    <row r="249" spans="1:15" x14ac:dyDescent="0.35">
      <c r="A249" s="12" t="str">
        <f t="shared" si="3"/>
        <v>DISTRIBUCION VOLUMEN X CRITERIO (kg ó litros).Total Bebidas CalienteEN EL TRABAJO</v>
      </c>
      <c r="B249" s="12" t="s">
        <v>119</v>
      </c>
      <c r="C249" s="12" t="s">
        <v>122</v>
      </c>
      <c r="D249" s="12" t="s">
        <v>216</v>
      </c>
      <c r="E249" s="13">
        <v>10.405661361373719</v>
      </c>
      <c r="F249" s="13">
        <v>13.205413365882471</v>
      </c>
      <c r="G249" s="13">
        <v>14.452313838052023</v>
      </c>
      <c r="H249" s="13">
        <v>13.312808877719995</v>
      </c>
      <c r="I249" s="13">
        <v>0</v>
      </c>
      <c r="J249" s="13">
        <v>0</v>
      </c>
      <c r="K249" s="13">
        <v>0</v>
      </c>
      <c r="L249" s="13">
        <v>0</v>
      </c>
      <c r="M249" s="13">
        <v>0</v>
      </c>
      <c r="N249" s="13"/>
      <c r="O249" s="13"/>
    </row>
    <row r="250" spans="1:15" x14ac:dyDescent="0.35">
      <c r="A250" s="12" t="str">
        <f t="shared" si="3"/>
        <v>DISTRIBUCION VOLUMEN X CRITERIO (kg ó litros).Total Bebidas CalienteEN COLEGIO/INSTITUTO/UNIV.</v>
      </c>
      <c r="B250" s="12" t="s">
        <v>119</v>
      </c>
      <c r="C250" s="12" t="s">
        <v>122</v>
      </c>
      <c r="D250" s="12" t="s">
        <v>217</v>
      </c>
      <c r="E250" s="13">
        <v>0.39638550290187746</v>
      </c>
      <c r="F250" s="13">
        <v>0.2831788805843079</v>
      </c>
      <c r="G250" s="13">
        <v>0.31800746849146289</v>
      </c>
      <c r="H250" s="13">
        <v>0.34645724767596991</v>
      </c>
      <c r="I250" s="13">
        <v>0</v>
      </c>
      <c r="J250" s="13">
        <v>0</v>
      </c>
      <c r="K250" s="13">
        <v>0</v>
      </c>
      <c r="L250" s="13">
        <v>0</v>
      </c>
      <c r="M250" s="13">
        <v>0</v>
      </c>
      <c r="N250" s="13"/>
      <c r="O250" s="13"/>
    </row>
    <row r="251" spans="1:15" x14ac:dyDescent="0.35">
      <c r="A251" s="12" t="str">
        <f t="shared" si="3"/>
        <v>DISTRIBUCION VOLUMEN X CRITERIO (kg ó litros).Total Bebidas CalienteEN MI CASA</v>
      </c>
      <c r="B251" s="12" t="s">
        <v>119</v>
      </c>
      <c r="C251" s="12" t="s">
        <v>122</v>
      </c>
      <c r="D251" s="12" t="s">
        <v>218</v>
      </c>
      <c r="E251" s="13">
        <v>0.5621526700210826</v>
      </c>
      <c r="F251" s="13">
        <v>0.8507802277250931</v>
      </c>
      <c r="G251" s="13">
        <v>0.63465668247560758</v>
      </c>
      <c r="H251" s="13">
        <v>0.35771734711923947</v>
      </c>
      <c r="I251" s="13">
        <v>0</v>
      </c>
      <c r="J251" s="13">
        <v>0</v>
      </c>
      <c r="K251" s="13">
        <v>0</v>
      </c>
      <c r="L251" s="13">
        <v>0</v>
      </c>
      <c r="M251" s="13">
        <v>0</v>
      </c>
      <c r="N251" s="13"/>
      <c r="O251" s="13"/>
    </row>
    <row r="252" spans="1:15" x14ac:dyDescent="0.35">
      <c r="A252" s="12" t="str">
        <f t="shared" si="3"/>
        <v>DISTRIBUCION VOLUMEN X CRITERIO (kg ó litros).Total Bebidas CalienteEN M.TRANSP.(AVION,TREN,AUTOC,E</v>
      </c>
      <c r="B252" s="12" t="s">
        <v>119</v>
      </c>
      <c r="C252" s="12" t="s">
        <v>122</v>
      </c>
      <c r="D252" s="12" t="s">
        <v>219</v>
      </c>
      <c r="E252" s="13">
        <v>0.17677420355891316</v>
      </c>
      <c r="F252" s="13">
        <v>0.17317030856985619</v>
      </c>
      <c r="G252" s="13">
        <v>0.29745537066378486</v>
      </c>
      <c r="H252" s="13">
        <v>0.21585099163907917</v>
      </c>
      <c r="I252" s="13">
        <v>0</v>
      </c>
      <c r="J252" s="13">
        <v>0</v>
      </c>
      <c r="K252" s="13">
        <v>0</v>
      </c>
      <c r="L252" s="13">
        <v>0</v>
      </c>
      <c r="M252" s="13">
        <v>0</v>
      </c>
      <c r="N252" s="13"/>
      <c r="O252" s="13"/>
    </row>
    <row r="253" spans="1:15" x14ac:dyDescent="0.35">
      <c r="A253" s="12" t="str">
        <f t="shared" si="3"/>
        <v>DISTRIBUCION VOLUMEN X CRITERIO (kg ó litros).Total Bebidas CalienteEN OTRO LUGAR</v>
      </c>
      <c r="B253" s="12" t="s">
        <v>119</v>
      </c>
      <c r="C253" s="12" t="s">
        <v>122</v>
      </c>
      <c r="D253" s="12" t="s">
        <v>220</v>
      </c>
      <c r="E253" s="13">
        <v>0.82824926177525671</v>
      </c>
      <c r="F253" s="13">
        <v>1.0816965479056762</v>
      </c>
      <c r="G253" s="13">
        <v>0.76094332745232818</v>
      </c>
      <c r="H253" s="13">
        <v>0.96314134521471273</v>
      </c>
      <c r="I253" s="13">
        <v>0</v>
      </c>
      <c r="J253" s="13">
        <v>0</v>
      </c>
      <c r="K253" s="13">
        <v>0</v>
      </c>
      <c r="L253" s="13">
        <v>0</v>
      </c>
      <c r="M253" s="13">
        <v>0</v>
      </c>
      <c r="N253" s="13"/>
      <c r="O253" s="13"/>
    </row>
    <row r="254" spans="1:15" x14ac:dyDescent="0.35">
      <c r="A254" s="12" t="str">
        <f t="shared" si="3"/>
        <v>DISTRIBUCION VOLUMEN X CRITERIO (kg ó litros).Total Bebidas CalienteDESAYUNO</v>
      </c>
      <c r="B254" s="12" t="s">
        <v>119</v>
      </c>
      <c r="C254" s="12" t="s">
        <v>122</v>
      </c>
      <c r="D254" s="12" t="s">
        <v>221</v>
      </c>
      <c r="E254" s="13">
        <v>59.445816571335818</v>
      </c>
      <c r="F254" s="13">
        <v>61.204921658528434</v>
      </c>
      <c r="G254" s="13">
        <v>63.219237182199429</v>
      </c>
      <c r="H254" s="13">
        <v>61.358516421325234</v>
      </c>
      <c r="I254" s="13">
        <v>0</v>
      </c>
      <c r="J254" s="13">
        <v>0</v>
      </c>
      <c r="K254" s="13">
        <v>0</v>
      </c>
      <c r="L254" s="13">
        <v>0</v>
      </c>
      <c r="M254" s="13">
        <v>0</v>
      </c>
      <c r="N254" s="13"/>
      <c r="O254" s="13"/>
    </row>
    <row r="255" spans="1:15" x14ac:dyDescent="0.35">
      <c r="A255" s="12" t="str">
        <f t="shared" si="3"/>
        <v>DISTRIBUCION VOLUMEN X CRITERIO (kg ó litros).Total Bebidas CalienteAPERITIVO/ANTES DE COMER</v>
      </c>
      <c r="B255" s="12" t="s">
        <v>119</v>
      </c>
      <c r="C255" s="12" t="s">
        <v>122</v>
      </c>
      <c r="D255" s="12" t="s">
        <v>222</v>
      </c>
      <c r="E255" s="13">
        <v>8.816360112136497</v>
      </c>
      <c r="F255" s="13">
        <v>8.9486586227881926</v>
      </c>
      <c r="G255" s="13">
        <v>9.4006913658545681</v>
      </c>
      <c r="H255" s="13">
        <v>9.6861925459015854</v>
      </c>
      <c r="I255" s="13">
        <v>0</v>
      </c>
      <c r="J255" s="13">
        <v>0</v>
      </c>
      <c r="K255" s="13">
        <v>0</v>
      </c>
      <c r="L255" s="13">
        <v>0</v>
      </c>
      <c r="M255" s="13">
        <v>0</v>
      </c>
      <c r="N255" s="13"/>
      <c r="O255" s="13"/>
    </row>
    <row r="256" spans="1:15" x14ac:dyDescent="0.35">
      <c r="A256" s="12" t="str">
        <f t="shared" si="3"/>
        <v>DISTRIBUCION VOLUMEN X CRITERIO (kg ó litros).Total Bebidas CalienteCOMIDA</v>
      </c>
      <c r="B256" s="12" t="s">
        <v>119</v>
      </c>
      <c r="C256" s="12" t="s">
        <v>122</v>
      </c>
      <c r="D256" s="12" t="s">
        <v>223</v>
      </c>
      <c r="E256" s="13">
        <v>7.4059569757448571</v>
      </c>
      <c r="F256" s="13">
        <v>6.4482743561169427</v>
      </c>
      <c r="G256" s="13">
        <v>7.225966592228068</v>
      </c>
      <c r="H256" s="13">
        <v>7.1101850853737592</v>
      </c>
      <c r="I256" s="13">
        <v>0</v>
      </c>
      <c r="J256" s="13">
        <v>0</v>
      </c>
      <c r="K256" s="13">
        <v>0</v>
      </c>
      <c r="L256" s="13">
        <v>0</v>
      </c>
      <c r="M256" s="13">
        <v>0</v>
      </c>
      <c r="N256" s="13"/>
      <c r="O256" s="13"/>
    </row>
    <row r="257" spans="1:15" x14ac:dyDescent="0.35">
      <c r="A257" s="12" t="str">
        <f t="shared" si="3"/>
        <v>DISTRIBUCION VOLUMEN X CRITERIO (kg ó litros).Total Bebidas CalienteTARDE/MERIENDA</v>
      </c>
      <c r="B257" s="12" t="s">
        <v>119</v>
      </c>
      <c r="C257" s="12" t="s">
        <v>122</v>
      </c>
      <c r="D257" s="12" t="s">
        <v>224</v>
      </c>
      <c r="E257" s="13">
        <v>16.872489845280185</v>
      </c>
      <c r="F257" s="13">
        <v>16.431429584098165</v>
      </c>
      <c r="G257" s="13">
        <v>14.330363682965725</v>
      </c>
      <c r="H257" s="13">
        <v>15.461480802188158</v>
      </c>
      <c r="I257" s="13">
        <v>0</v>
      </c>
      <c r="J257" s="13">
        <v>0</v>
      </c>
      <c r="K257" s="13">
        <v>0</v>
      </c>
      <c r="L257" s="13">
        <v>0</v>
      </c>
      <c r="M257" s="13">
        <v>0</v>
      </c>
      <c r="N257" s="13"/>
      <c r="O257" s="13"/>
    </row>
    <row r="258" spans="1:15" x14ac:dyDescent="0.35">
      <c r="A258" s="12" t="str">
        <f t="shared" si="3"/>
        <v>DISTRIBUCION VOLUMEN X CRITERIO (kg ó litros).Total Bebidas CalienteANTES DE CENAR</v>
      </c>
      <c r="B258" s="12" t="s">
        <v>119</v>
      </c>
      <c r="C258" s="12" t="s">
        <v>122</v>
      </c>
      <c r="D258" s="12" t="s">
        <v>225</v>
      </c>
      <c r="E258" s="13">
        <v>1.2971094677054282</v>
      </c>
      <c r="F258" s="13">
        <v>1.4123665603128077</v>
      </c>
      <c r="G258" s="13">
        <v>1.1734811888167032</v>
      </c>
      <c r="H258" s="13">
        <v>1.3336121086801831</v>
      </c>
      <c r="I258" s="13">
        <v>0</v>
      </c>
      <c r="J258" s="13">
        <v>0</v>
      </c>
      <c r="K258" s="13">
        <v>0</v>
      </c>
      <c r="L258" s="13">
        <v>0</v>
      </c>
      <c r="M258" s="13">
        <v>0</v>
      </c>
      <c r="N258" s="13"/>
      <c r="O258" s="13"/>
    </row>
    <row r="259" spans="1:15" x14ac:dyDescent="0.35">
      <c r="A259" s="12" t="str">
        <f t="shared" si="3"/>
        <v>DISTRIBUCION VOLUMEN X CRITERIO (kg ó litros).Total Bebidas CalienteCENA</v>
      </c>
      <c r="B259" s="12" t="s">
        <v>119</v>
      </c>
      <c r="C259" s="12" t="s">
        <v>122</v>
      </c>
      <c r="D259" s="12" t="s">
        <v>226</v>
      </c>
      <c r="E259" s="13">
        <v>1.9561309094949959</v>
      </c>
      <c r="F259" s="13">
        <v>1.5065145232566044</v>
      </c>
      <c r="G259" s="13">
        <v>1.3816480050016173</v>
      </c>
      <c r="H259" s="13">
        <v>1.6675909671660927</v>
      </c>
      <c r="I259" s="13">
        <v>0</v>
      </c>
      <c r="J259" s="13">
        <v>0</v>
      </c>
      <c r="K259" s="13">
        <v>0</v>
      </c>
      <c r="L259" s="13">
        <v>0</v>
      </c>
      <c r="M259" s="13">
        <v>0</v>
      </c>
      <c r="N259" s="13"/>
      <c r="O259" s="13"/>
    </row>
    <row r="260" spans="1:15" x14ac:dyDescent="0.35">
      <c r="A260" s="12" t="str">
        <f t="shared" ref="A260:A323" si="4">B260&amp;C260&amp;D260</f>
        <v>DISTRIBUCION VOLUMEN X CRITERIO (kg ó litros).Total Bebidas CalienteDESPUES DE LA CENA</v>
      </c>
      <c r="B260" s="12" t="s">
        <v>119</v>
      </c>
      <c r="C260" s="12" t="s">
        <v>122</v>
      </c>
      <c r="D260" s="12" t="s">
        <v>227</v>
      </c>
      <c r="E260" s="13">
        <v>1.6913205557549933</v>
      </c>
      <c r="F260" s="13">
        <v>1.2580854676440749</v>
      </c>
      <c r="G260" s="13">
        <v>0.94442576224558628</v>
      </c>
      <c r="H260" s="13">
        <v>0.91191142515020895</v>
      </c>
      <c r="I260" s="13">
        <v>0</v>
      </c>
      <c r="J260" s="13">
        <v>0</v>
      </c>
      <c r="K260" s="13">
        <v>0</v>
      </c>
      <c r="L260" s="13">
        <v>0</v>
      </c>
      <c r="M260" s="13">
        <v>0</v>
      </c>
      <c r="N260" s="13"/>
      <c r="O260" s="13"/>
    </row>
    <row r="261" spans="1:15" x14ac:dyDescent="0.35">
      <c r="A261" s="12" t="str">
        <f t="shared" si="4"/>
        <v>DISTRIBUCION VOLUMEN X CRITERIO (kg ó litros).Total Bebidas CalienteDURANTE EL DIA</v>
      </c>
      <c r="B261" s="12" t="s">
        <v>119</v>
      </c>
      <c r="C261" s="12" t="s">
        <v>122</v>
      </c>
      <c r="D261" s="12" t="s">
        <v>228</v>
      </c>
      <c r="E261" s="13">
        <v>2.5147973969054283</v>
      </c>
      <c r="F261" s="13">
        <v>2.7897738812288204</v>
      </c>
      <c r="G261" s="13">
        <v>2.3241953580606824</v>
      </c>
      <c r="H261" s="13">
        <v>2.4705025240927139</v>
      </c>
      <c r="I261" s="13">
        <v>0</v>
      </c>
      <c r="J261" s="13">
        <v>0</v>
      </c>
      <c r="K261" s="13">
        <v>0</v>
      </c>
      <c r="L261" s="13">
        <v>0</v>
      </c>
      <c r="M261" s="13">
        <v>0</v>
      </c>
      <c r="N261" s="13"/>
      <c r="O261" s="13"/>
    </row>
    <row r="262" spans="1:15" x14ac:dyDescent="0.35">
      <c r="A262" s="12" t="str">
        <f t="shared" si="4"/>
        <v>DISTRIBUCION VOLUMEN X CRITERIO (kg ó litros).Total Bebidas CalienteCON AMIGOS</v>
      </c>
      <c r="B262" s="12" t="s">
        <v>119</v>
      </c>
      <c r="C262" s="12" t="s">
        <v>122</v>
      </c>
      <c r="D262" s="12" t="s">
        <v>229</v>
      </c>
      <c r="E262" s="13">
        <v>19.760156251080225</v>
      </c>
      <c r="F262" s="13">
        <v>18.99974246563665</v>
      </c>
      <c r="G262" s="13">
        <v>18.446565024937868</v>
      </c>
      <c r="H262" s="13">
        <v>19.408619034368744</v>
      </c>
      <c r="I262" s="13">
        <v>0</v>
      </c>
      <c r="J262" s="13">
        <v>0</v>
      </c>
      <c r="K262" s="13">
        <v>0</v>
      </c>
      <c r="L262" s="13">
        <v>0</v>
      </c>
      <c r="M262" s="13">
        <v>0</v>
      </c>
      <c r="N262" s="13"/>
      <c r="O262" s="13"/>
    </row>
    <row r="263" spans="1:15" x14ac:dyDescent="0.35">
      <c r="A263" s="12" t="str">
        <f t="shared" si="4"/>
        <v>DISTRIBUCION VOLUMEN X CRITERIO (kg ó litros).Total Bebidas CalienteCON CLIENTES</v>
      </c>
      <c r="B263" s="12" t="s">
        <v>119</v>
      </c>
      <c r="C263" s="12" t="s">
        <v>122</v>
      </c>
      <c r="D263" s="12" t="s">
        <v>230</v>
      </c>
      <c r="E263" s="13">
        <v>1.1394379700469579</v>
      </c>
      <c r="F263" s="13">
        <v>1.2171836944847481</v>
      </c>
      <c r="G263" s="13">
        <v>1.1711382020256123</v>
      </c>
      <c r="H263" s="13">
        <v>0.98179947532327472</v>
      </c>
      <c r="I263" s="13">
        <v>0</v>
      </c>
      <c r="J263" s="13">
        <v>0</v>
      </c>
      <c r="K263" s="13">
        <v>0</v>
      </c>
      <c r="L263" s="13">
        <v>0</v>
      </c>
      <c r="M263" s="13">
        <v>0</v>
      </c>
      <c r="N263" s="13"/>
      <c r="O263" s="13"/>
    </row>
    <row r="264" spans="1:15" x14ac:dyDescent="0.35">
      <c r="A264" s="12" t="str">
        <f t="shared" si="4"/>
        <v>DISTRIBUCION VOLUMEN X CRITERIO (kg ó litros).Total Bebidas CalienteCON COMPAÑEROS DE TRABAJO</v>
      </c>
      <c r="B264" s="12" t="s">
        <v>119</v>
      </c>
      <c r="C264" s="12" t="s">
        <v>122</v>
      </c>
      <c r="D264" s="12" t="s">
        <v>231</v>
      </c>
      <c r="E264" s="13">
        <v>16.769029955847181</v>
      </c>
      <c r="F264" s="13">
        <v>17.748227395317496</v>
      </c>
      <c r="G264" s="13">
        <v>18.558812423584403</v>
      </c>
      <c r="H264" s="13">
        <v>17.618822199094097</v>
      </c>
      <c r="I264" s="13">
        <v>0</v>
      </c>
      <c r="J264" s="13">
        <v>0</v>
      </c>
      <c r="K264" s="13">
        <v>0</v>
      </c>
      <c r="L264" s="13">
        <v>0</v>
      </c>
      <c r="M264" s="13">
        <v>0</v>
      </c>
      <c r="N264" s="13"/>
      <c r="O264" s="13"/>
    </row>
    <row r="265" spans="1:15" x14ac:dyDescent="0.35">
      <c r="A265" s="12" t="str">
        <f t="shared" si="4"/>
        <v>DISTRIBUCION VOLUMEN X CRITERIO (kg ó litros).Total Bebidas CalienteCON COMPAÑEROS DE CLASE</v>
      </c>
      <c r="B265" s="12" t="s">
        <v>119</v>
      </c>
      <c r="C265" s="12" t="s">
        <v>122</v>
      </c>
      <c r="D265" s="12" t="s">
        <v>232</v>
      </c>
      <c r="E265" s="13">
        <v>0.60450178407837751</v>
      </c>
      <c r="F265" s="13">
        <v>0.46822745968994683</v>
      </c>
      <c r="G265" s="13">
        <v>0.39786510883931381</v>
      </c>
      <c r="H265" s="13">
        <v>0.42717154357567366</v>
      </c>
      <c r="I265" s="13">
        <v>0</v>
      </c>
      <c r="J265" s="13">
        <v>0</v>
      </c>
      <c r="K265" s="13">
        <v>0</v>
      </c>
      <c r="L265" s="13">
        <v>0</v>
      </c>
      <c r="M265" s="13">
        <v>0</v>
      </c>
      <c r="N265" s="13"/>
      <c r="O265" s="13"/>
    </row>
    <row r="266" spans="1:15" x14ac:dyDescent="0.35">
      <c r="A266" s="12" t="str">
        <f t="shared" si="4"/>
        <v>DISTRIBUCION VOLUMEN X CRITERIO (kg ó litros).Total Bebidas CalienteCON FAMILIA</v>
      </c>
      <c r="B266" s="12" t="s">
        <v>119</v>
      </c>
      <c r="C266" s="12" t="s">
        <v>122</v>
      </c>
      <c r="D266" s="12" t="s">
        <v>233</v>
      </c>
      <c r="E266" s="13">
        <v>18.827270168035419</v>
      </c>
      <c r="F266" s="13">
        <v>16.638134657304242</v>
      </c>
      <c r="G266" s="13">
        <v>17.005946151373657</v>
      </c>
      <c r="H266" s="13">
        <v>17.982469369820567</v>
      </c>
      <c r="I266" s="13">
        <v>0</v>
      </c>
      <c r="J266" s="13">
        <v>0</v>
      </c>
      <c r="K266" s="13">
        <v>0</v>
      </c>
      <c r="L266" s="13">
        <v>0</v>
      </c>
      <c r="M266" s="13">
        <v>0</v>
      </c>
      <c r="N266" s="13"/>
      <c r="O266" s="13"/>
    </row>
    <row r="267" spans="1:15" x14ac:dyDescent="0.35">
      <c r="A267" s="12" t="str">
        <f t="shared" si="4"/>
        <v>DISTRIBUCION VOLUMEN X CRITERIO (kg ó litros).Total Bebidas CalienteCON LA PAREJA</v>
      </c>
      <c r="B267" s="12" t="s">
        <v>119</v>
      </c>
      <c r="C267" s="12" t="s">
        <v>122</v>
      </c>
      <c r="D267" s="12" t="s">
        <v>234</v>
      </c>
      <c r="E267" s="13">
        <v>14.435135166012378</v>
      </c>
      <c r="F267" s="13">
        <v>13.897362644784133</v>
      </c>
      <c r="G267" s="13">
        <v>14.481570287641018</v>
      </c>
      <c r="H267" s="13">
        <v>15.527919064030488</v>
      </c>
      <c r="I267" s="13">
        <v>0</v>
      </c>
      <c r="J267" s="13">
        <v>0</v>
      </c>
      <c r="K267" s="13">
        <v>0</v>
      </c>
      <c r="L267" s="13">
        <v>0</v>
      </c>
      <c r="M267" s="13">
        <v>0</v>
      </c>
      <c r="N267" s="13"/>
      <c r="O267" s="13"/>
    </row>
    <row r="268" spans="1:15" x14ac:dyDescent="0.35">
      <c r="A268" s="12" t="str">
        <f t="shared" si="4"/>
        <v>DISTRIBUCION VOLUMEN X CRITERIO (kg ó litros).Total Bebidas CalienteESTABA SOLO/A</v>
      </c>
      <c r="B268" s="12" t="s">
        <v>119</v>
      </c>
      <c r="C268" s="12" t="s">
        <v>122</v>
      </c>
      <c r="D268" s="12" t="s">
        <v>235</v>
      </c>
      <c r="E268" s="13">
        <v>27.685197624808371</v>
      </c>
      <c r="F268" s="13">
        <v>30.366363643127777</v>
      </c>
      <c r="G268" s="13">
        <v>29.358329789569755</v>
      </c>
      <c r="H268" s="13">
        <v>27.595602410077852</v>
      </c>
      <c r="I268" s="13">
        <v>0</v>
      </c>
      <c r="J268" s="13">
        <v>0</v>
      </c>
      <c r="K268" s="13">
        <v>0</v>
      </c>
      <c r="L268" s="13">
        <v>0</v>
      </c>
      <c r="M268" s="13">
        <v>0</v>
      </c>
      <c r="N268" s="13"/>
      <c r="O268" s="13"/>
    </row>
    <row r="269" spans="1:15" x14ac:dyDescent="0.35">
      <c r="A269" s="12" t="str">
        <f t="shared" si="4"/>
        <v>DISTRIBUCION VOLUMEN X CRITERIO (kg ó litros).Total Bebidas CalienteOTROS</v>
      </c>
      <c r="B269" s="12" t="s">
        <v>119</v>
      </c>
      <c r="C269" s="12" t="s">
        <v>122</v>
      </c>
      <c r="D269" s="12" t="s">
        <v>236</v>
      </c>
      <c r="E269" s="13">
        <v>0.77925875602723593</v>
      </c>
      <c r="F269" s="13">
        <v>0.66478708249957086</v>
      </c>
      <c r="G269" s="13">
        <v>0.57978106496031168</v>
      </c>
      <c r="H269" s="13">
        <v>0.45758652713119496</v>
      </c>
      <c r="I269" s="13">
        <v>0</v>
      </c>
      <c r="J269" s="13">
        <v>0</v>
      </c>
      <c r="K269" s="13">
        <v>0</v>
      </c>
      <c r="L269" s="13">
        <v>0</v>
      </c>
      <c r="M269" s="13">
        <v>0</v>
      </c>
      <c r="N269" s="13"/>
      <c r="O269" s="13"/>
    </row>
    <row r="270" spans="1:15" x14ac:dyDescent="0.35">
      <c r="A270" s="12" t="str">
        <f t="shared" si="4"/>
        <v>DISTRIBUCION VOLUMEN X CRITERIO (kg ó litros).Total Bebidas CalienteESTAR TRABAJANDO</v>
      </c>
      <c r="B270" s="12" t="s">
        <v>119</v>
      </c>
      <c r="C270" s="12" t="s">
        <v>122</v>
      </c>
      <c r="D270" s="12" t="s">
        <v>237</v>
      </c>
      <c r="E270" s="13">
        <v>25.175792899116207</v>
      </c>
      <c r="F270" s="13">
        <v>27.295220489687477</v>
      </c>
      <c r="G270" s="13">
        <v>27.885025376082321</v>
      </c>
      <c r="H270" s="13">
        <v>25.890907615437609</v>
      </c>
      <c r="I270" s="13">
        <v>0</v>
      </c>
      <c r="J270" s="13">
        <v>0</v>
      </c>
      <c r="K270" s="13">
        <v>0</v>
      </c>
      <c r="L270" s="13">
        <v>0</v>
      </c>
      <c r="M270" s="13">
        <v>0</v>
      </c>
      <c r="N270" s="13"/>
      <c r="O270" s="13"/>
    </row>
    <row r="271" spans="1:15" x14ac:dyDescent="0.35">
      <c r="A271" s="12" t="str">
        <f t="shared" si="4"/>
        <v>DISTRIBUCION VOLUMEN X CRITERIO (kg ó litros).Total Bebidas CalienteCOMIDA DE NEGOCIOS</v>
      </c>
      <c r="B271" s="12" t="s">
        <v>119</v>
      </c>
      <c r="C271" s="12" t="s">
        <v>122</v>
      </c>
      <c r="D271" s="12" t="s">
        <v>238</v>
      </c>
      <c r="E271" s="13">
        <v>0.19729706307242867</v>
      </c>
      <c r="F271" s="13">
        <v>0.17317027680756369</v>
      </c>
      <c r="G271" s="13">
        <v>0.17462352225932001</v>
      </c>
      <c r="H271" s="13">
        <v>0.17561002159297751</v>
      </c>
      <c r="I271" s="13">
        <v>0</v>
      </c>
      <c r="J271" s="13">
        <v>0</v>
      </c>
      <c r="K271" s="13">
        <v>0</v>
      </c>
      <c r="L271" s="13">
        <v>0</v>
      </c>
      <c r="M271" s="13">
        <v>0</v>
      </c>
      <c r="N271" s="13"/>
      <c r="O271" s="13"/>
    </row>
    <row r="272" spans="1:15" x14ac:dyDescent="0.35">
      <c r="A272" s="12" t="str">
        <f t="shared" si="4"/>
        <v>DISTRIBUCION VOLUMEN X CRITERIO (kg ó litros).Total Bebidas CalientePOR PLACER/RELAX</v>
      </c>
      <c r="B272" s="12" t="s">
        <v>119</v>
      </c>
      <c r="C272" s="12" t="s">
        <v>122</v>
      </c>
      <c r="D272" s="12" t="s">
        <v>239</v>
      </c>
      <c r="E272" s="13">
        <v>13.883212138113397</v>
      </c>
      <c r="F272" s="13">
        <v>14.355690184533646</v>
      </c>
      <c r="G272" s="13">
        <v>14.186324830601857</v>
      </c>
      <c r="H272" s="13">
        <v>15.580778513864416</v>
      </c>
      <c r="I272" s="13">
        <v>0</v>
      </c>
      <c r="J272" s="13">
        <v>0</v>
      </c>
      <c r="K272" s="13">
        <v>0</v>
      </c>
      <c r="L272" s="13">
        <v>0</v>
      </c>
      <c r="M272" s="13">
        <v>0</v>
      </c>
      <c r="N272" s="13"/>
      <c r="O272" s="13"/>
    </row>
    <row r="273" spans="1:15" x14ac:dyDescent="0.35">
      <c r="A273" s="12" t="str">
        <f t="shared" si="4"/>
        <v>DISTRIBUCION VOLUMEN X CRITERIO (kg ó litros).Total Bebidas CalienteTENER HAMBRE/SIN PLANIFICAR</v>
      </c>
      <c r="B273" s="12" t="s">
        <v>119</v>
      </c>
      <c r="C273" s="12" t="s">
        <v>122</v>
      </c>
      <c r="D273" s="12" t="s">
        <v>240</v>
      </c>
      <c r="E273" s="13">
        <v>26.016268885677512</v>
      </c>
      <c r="F273" s="13">
        <v>26.03971186709196</v>
      </c>
      <c r="G273" s="13">
        <v>26.653221585507524</v>
      </c>
      <c r="H273" s="13">
        <v>24.410283681975621</v>
      </c>
      <c r="I273" s="13">
        <v>0</v>
      </c>
      <c r="J273" s="13">
        <v>0</v>
      </c>
      <c r="K273" s="13">
        <v>0</v>
      </c>
      <c r="L273" s="13">
        <v>0</v>
      </c>
      <c r="M273" s="13">
        <v>0</v>
      </c>
      <c r="N273" s="13"/>
      <c r="O273" s="13"/>
    </row>
    <row r="274" spans="1:15" x14ac:dyDescent="0.35">
      <c r="A274" s="12" t="str">
        <f t="shared" si="4"/>
        <v>DISTRIBUCION VOLUMEN X CRITERIO (kg ó litros).Total Bebidas CalienteESTAR DE COMPRAS</v>
      </c>
      <c r="B274" s="12" t="s">
        <v>119</v>
      </c>
      <c r="C274" s="12" t="s">
        <v>122</v>
      </c>
      <c r="D274" s="12" t="s">
        <v>241</v>
      </c>
      <c r="E274" s="13">
        <v>3.0369265806153809</v>
      </c>
      <c r="F274" s="13">
        <v>3.2017646959042843</v>
      </c>
      <c r="G274" s="13">
        <v>3.1304347065046771</v>
      </c>
      <c r="H274" s="13">
        <v>2.9246265730585499</v>
      </c>
      <c r="I274" s="13">
        <v>0</v>
      </c>
      <c r="J274" s="13">
        <v>0</v>
      </c>
      <c r="K274" s="13">
        <v>0</v>
      </c>
      <c r="L274" s="13">
        <v>0</v>
      </c>
      <c r="M274" s="13">
        <v>0</v>
      </c>
      <c r="N274" s="13"/>
      <c r="O274" s="13"/>
    </row>
    <row r="275" spans="1:15" x14ac:dyDescent="0.35">
      <c r="A275" s="12" t="str">
        <f t="shared" si="4"/>
        <v>DISTRIBUCION VOLUMEN X CRITERIO (kg ó litros).Total Bebidas CalienteNO COCINAR EN CASA</v>
      </c>
      <c r="B275" s="12" t="s">
        <v>119</v>
      </c>
      <c r="C275" s="12" t="s">
        <v>122</v>
      </c>
      <c r="D275" s="12" t="s">
        <v>242</v>
      </c>
      <c r="E275" s="13">
        <v>2.4928793449459254</v>
      </c>
      <c r="F275" s="13">
        <v>2.0937715648859205</v>
      </c>
      <c r="G275" s="13">
        <v>1.9536920091279053</v>
      </c>
      <c r="H275" s="13">
        <v>1.9813285409675818</v>
      </c>
      <c r="I275" s="13">
        <v>0</v>
      </c>
      <c r="J275" s="13">
        <v>0</v>
      </c>
      <c r="K275" s="13">
        <v>0</v>
      </c>
      <c r="L275" s="13">
        <v>0</v>
      </c>
      <c r="M275" s="13">
        <v>0</v>
      </c>
      <c r="N275" s="13"/>
      <c r="O275" s="13"/>
    </row>
    <row r="276" spans="1:15" x14ac:dyDescent="0.35">
      <c r="A276" s="12" t="str">
        <f t="shared" si="4"/>
        <v>DISTRIBUCION VOLUMEN X CRITERIO (kg ó litros).Total Bebidas CalienteCELEBRACION/FIESTA/SALIR TOMAR</v>
      </c>
      <c r="B276" s="12" t="s">
        <v>119</v>
      </c>
      <c r="C276" s="12" t="s">
        <v>122</v>
      </c>
      <c r="D276" s="12" t="s">
        <v>243</v>
      </c>
      <c r="E276" s="13">
        <v>20.04602796836442</v>
      </c>
      <c r="F276" s="13">
        <v>19.640094597281333</v>
      </c>
      <c r="G276" s="13">
        <v>19.186876959678852</v>
      </c>
      <c r="H276" s="13">
        <v>21.857333225647569</v>
      </c>
      <c r="I276" s="13">
        <v>0</v>
      </c>
      <c r="J276" s="13">
        <v>0</v>
      </c>
      <c r="K276" s="13">
        <v>0</v>
      </c>
      <c r="L276" s="13">
        <v>0</v>
      </c>
      <c r="M276" s="13">
        <v>0</v>
      </c>
      <c r="N276" s="13"/>
      <c r="O276" s="13"/>
    </row>
    <row r="277" spans="1:15" x14ac:dyDescent="0.35">
      <c r="A277" s="12" t="str">
        <f t="shared" si="4"/>
        <v>DISTRIBUCION VOLUMEN X CRITERIO (kg ó litros).Total Bebidas CalienteVIENDO DEPORTES</v>
      </c>
      <c r="B277" s="12" t="s">
        <v>119</v>
      </c>
      <c r="C277" s="12" t="s">
        <v>122</v>
      </c>
      <c r="D277" s="12" t="s">
        <v>244</v>
      </c>
      <c r="E277" s="13">
        <v>0.5471715285136014</v>
      </c>
      <c r="F277" s="13">
        <v>0.44666835886566375</v>
      </c>
      <c r="G277" s="13">
        <v>0.28130398479374158</v>
      </c>
      <c r="H277" s="13">
        <v>0.44035361381823168</v>
      </c>
      <c r="I277" s="13">
        <v>0</v>
      </c>
      <c r="J277" s="13">
        <v>0</v>
      </c>
      <c r="K277" s="13">
        <v>0</v>
      </c>
      <c r="L277" s="13">
        <v>0</v>
      </c>
      <c r="M277" s="13">
        <v>0</v>
      </c>
      <c r="N277" s="13"/>
      <c r="O277" s="13"/>
    </row>
    <row r="278" spans="1:15" x14ac:dyDescent="0.35">
      <c r="A278" s="12" t="str">
        <f t="shared" si="4"/>
        <v>DISTRIBUCION VOLUMEN X CRITERIO (kg ó litros).Total Bebidas CalienteOTROS MOTIVOS</v>
      </c>
      <c r="B278" s="12" t="s">
        <v>119</v>
      </c>
      <c r="C278" s="12" t="s">
        <v>122</v>
      </c>
      <c r="D278" s="12" t="s">
        <v>245</v>
      </c>
      <c r="E278" s="13">
        <v>8.6044114231966944</v>
      </c>
      <c r="F278" s="13">
        <v>6.7539320799029054</v>
      </c>
      <c r="G278" s="13">
        <v>6.5485071452143844</v>
      </c>
      <c r="H278" s="13">
        <v>6.7387679478899756</v>
      </c>
      <c r="I278" s="13">
        <v>0</v>
      </c>
      <c r="J278" s="13">
        <v>0</v>
      </c>
      <c r="K278" s="13">
        <v>0</v>
      </c>
      <c r="L278" s="13">
        <v>0</v>
      </c>
      <c r="M278" s="13">
        <v>0</v>
      </c>
      <c r="N278" s="13"/>
      <c r="O278" s="13"/>
    </row>
    <row r="279" spans="1:15" x14ac:dyDescent="0.35">
      <c r="A279" s="12" t="str">
        <f t="shared" si="4"/>
        <v>CONSUMO PER CAPITA (kg ó litros por individuo)TOTAL BEBIDAST.ESPAÑA</v>
      </c>
      <c r="B279" s="12" t="s">
        <v>120</v>
      </c>
      <c r="C279" s="12" t="s">
        <v>121</v>
      </c>
      <c r="D279" s="12" t="s">
        <v>36</v>
      </c>
      <c r="E279" s="13">
        <v>94.251184449019902</v>
      </c>
      <c r="F279" s="13">
        <v>58.110520851957638</v>
      </c>
      <c r="G279" s="13">
        <v>62.420193204829566</v>
      </c>
      <c r="H279" s="13">
        <v>67.173766427469801</v>
      </c>
      <c r="I279" s="13">
        <v>0</v>
      </c>
      <c r="J279" s="13">
        <v>0</v>
      </c>
      <c r="K279" s="13">
        <v>0</v>
      </c>
      <c r="L279" s="13">
        <v>0</v>
      </c>
      <c r="M279" s="13">
        <v>0</v>
      </c>
      <c r="N279" s="13"/>
      <c r="O279" s="13"/>
    </row>
    <row r="280" spans="1:15" x14ac:dyDescent="0.35">
      <c r="A280" s="12" t="str">
        <f t="shared" si="4"/>
        <v>CONSUMO PER CAPITA (kg ó litros por individuo)TOTAL BEBIDASHiper+Super+Discount+G.A</v>
      </c>
      <c r="B280" s="12" t="s">
        <v>120</v>
      </c>
      <c r="C280" s="12" t="s">
        <v>121</v>
      </c>
      <c r="D280" s="12" t="s">
        <v>23</v>
      </c>
      <c r="E280" s="13">
        <v>12.367957917100656</v>
      </c>
      <c r="F280" s="13">
        <v>9.5261300868048995</v>
      </c>
      <c r="G280" s="13">
        <v>6.7817490008071237</v>
      </c>
      <c r="H280" s="13">
        <v>7.0440549470251614</v>
      </c>
      <c r="I280" s="13">
        <v>0</v>
      </c>
      <c r="J280" s="13">
        <v>0</v>
      </c>
      <c r="K280" s="13">
        <v>0</v>
      </c>
      <c r="L280" s="13">
        <v>0</v>
      </c>
      <c r="M280" s="13">
        <v>0</v>
      </c>
      <c r="N280" s="13"/>
      <c r="O280" s="13"/>
    </row>
    <row r="281" spans="1:15" x14ac:dyDescent="0.35">
      <c r="A281" s="12" t="str">
        <f t="shared" si="4"/>
        <v>CONSUMO PER CAPITA (kg ó litros por individuo)TOTAL BEBIDASRestaurantes</v>
      </c>
      <c r="B281" s="12" t="s">
        <v>120</v>
      </c>
      <c r="C281" s="12" t="s">
        <v>121</v>
      </c>
      <c r="D281" s="12" t="s">
        <v>24</v>
      </c>
      <c r="E281" s="13">
        <v>15.774648996903785</v>
      </c>
      <c r="F281" s="13">
        <v>7.9220640777310471</v>
      </c>
      <c r="G281" s="13">
        <v>10.197554372128222</v>
      </c>
      <c r="H281" s="13">
        <v>11.116876615500894</v>
      </c>
      <c r="I281" s="13">
        <v>0</v>
      </c>
      <c r="J281" s="13">
        <v>0</v>
      </c>
      <c r="K281" s="13">
        <v>0</v>
      </c>
      <c r="L281" s="13">
        <v>0</v>
      </c>
      <c r="M281" s="13">
        <v>0</v>
      </c>
      <c r="N281" s="13"/>
      <c r="O281" s="13"/>
    </row>
    <row r="282" spans="1:15" x14ac:dyDescent="0.35">
      <c r="A282" s="12" t="str">
        <f t="shared" si="4"/>
        <v>CONSUMO PER CAPITA (kg ó litros por individuo)TOTAL BEBIDASRestaurantes Fast Food</v>
      </c>
      <c r="B282" s="12" t="s">
        <v>120</v>
      </c>
      <c r="C282" s="12" t="s">
        <v>121</v>
      </c>
      <c r="D282" s="12" t="s">
        <v>25</v>
      </c>
      <c r="E282" s="13">
        <v>4.5941734810537245</v>
      </c>
      <c r="F282" s="13">
        <v>2.8169121580346541</v>
      </c>
      <c r="G282" s="13">
        <v>3.1764614276126251</v>
      </c>
      <c r="H282" s="13">
        <v>3.5949080729807297</v>
      </c>
      <c r="I282" s="13">
        <v>0</v>
      </c>
      <c r="J282" s="13">
        <v>0</v>
      </c>
      <c r="K282" s="13">
        <v>0</v>
      </c>
      <c r="L282" s="13">
        <v>0</v>
      </c>
      <c r="M282" s="13">
        <v>0</v>
      </c>
      <c r="N282" s="13"/>
      <c r="O282" s="13"/>
    </row>
    <row r="283" spans="1:15" x14ac:dyDescent="0.35">
      <c r="A283" s="12" t="str">
        <f t="shared" si="4"/>
        <v>CONSUMO PER CAPITA (kg ó litros por individuo)TOTAL BEBIDASBares/Cafeterias/Cervecerias</v>
      </c>
      <c r="B283" s="12" t="s">
        <v>120</v>
      </c>
      <c r="C283" s="12" t="s">
        <v>121</v>
      </c>
      <c r="D283" s="12" t="s">
        <v>26</v>
      </c>
      <c r="E283" s="13">
        <v>44.039948924999585</v>
      </c>
      <c r="F283" s="13">
        <v>26.032929458856149</v>
      </c>
      <c r="G283" s="13">
        <v>30.813887014967236</v>
      </c>
      <c r="H283" s="13">
        <v>33.967610590358277</v>
      </c>
      <c r="I283" s="13">
        <v>0</v>
      </c>
      <c r="J283" s="13">
        <v>0</v>
      </c>
      <c r="K283" s="13">
        <v>0</v>
      </c>
      <c r="L283" s="13">
        <v>0</v>
      </c>
      <c r="M283" s="13">
        <v>0</v>
      </c>
      <c r="N283" s="13"/>
      <c r="O283" s="13"/>
    </row>
    <row r="284" spans="1:15" x14ac:dyDescent="0.35">
      <c r="A284" s="12" t="str">
        <f t="shared" si="4"/>
        <v>CONSUMO PER CAPITA (kg ó litros por individuo)TOTAL BEBIDASPanaderias/Pastelerias</v>
      </c>
      <c r="B284" s="12" t="s">
        <v>120</v>
      </c>
      <c r="C284" s="12" t="s">
        <v>121</v>
      </c>
      <c r="D284" s="12" t="s">
        <v>27</v>
      </c>
      <c r="E284" s="13">
        <v>1.3492627973065767</v>
      </c>
      <c r="F284" s="13">
        <v>0.88102997772356728</v>
      </c>
      <c r="G284" s="13">
        <v>0.69281151537501762</v>
      </c>
      <c r="H284" s="13">
        <v>0.6261256036477939</v>
      </c>
      <c r="I284" s="13">
        <v>0</v>
      </c>
      <c r="J284" s="13">
        <v>0</v>
      </c>
      <c r="K284" s="13">
        <v>0</v>
      </c>
      <c r="L284" s="13">
        <v>0</v>
      </c>
      <c r="M284" s="13">
        <v>0</v>
      </c>
      <c r="N284" s="13"/>
      <c r="O284" s="13"/>
    </row>
    <row r="285" spans="1:15" x14ac:dyDescent="0.35">
      <c r="A285" s="12" t="str">
        <f t="shared" si="4"/>
        <v>CONSUMO PER CAPITA (kg ó litros por individuo)TOTAL BEBIDASTda.Alimentacion/Delicatesen</v>
      </c>
      <c r="B285" s="12" t="s">
        <v>120</v>
      </c>
      <c r="C285" s="12" t="s">
        <v>121</v>
      </c>
      <c r="D285" s="12" t="s">
        <v>202</v>
      </c>
      <c r="E285" s="13">
        <v>2.1284070032335989</v>
      </c>
      <c r="F285" s="13">
        <v>1.8719913681796254</v>
      </c>
      <c r="G285" s="13">
        <v>1.9718690080420724</v>
      </c>
      <c r="H285" s="13">
        <v>1.5407870275205953</v>
      </c>
      <c r="I285" s="13">
        <v>0</v>
      </c>
      <c r="J285" s="13">
        <v>0</v>
      </c>
      <c r="K285" s="13">
        <v>0</v>
      </c>
      <c r="L285" s="13">
        <v>0</v>
      </c>
      <c r="M285" s="13">
        <v>0</v>
      </c>
      <c r="N285" s="13"/>
      <c r="O285" s="13"/>
    </row>
    <row r="286" spans="1:15" x14ac:dyDescent="0.35">
      <c r="A286" s="12" t="str">
        <f t="shared" si="4"/>
        <v>CONSUMO PER CAPITA (kg ó litros por individuo)TOTAL BEBIDASCanal Conveniencia/24h</v>
      </c>
      <c r="B286" s="12" t="s">
        <v>120</v>
      </c>
      <c r="C286" s="12" t="s">
        <v>121</v>
      </c>
      <c r="D286" s="12" t="s">
        <v>203</v>
      </c>
      <c r="E286" s="13">
        <v>1.6599502793080805</v>
      </c>
      <c r="F286" s="13">
        <v>1.5715392252552989</v>
      </c>
      <c r="G286" s="13">
        <v>1.3530261099175442</v>
      </c>
      <c r="H286" s="13">
        <v>1.0891491411054928</v>
      </c>
      <c r="I286" s="13">
        <v>0</v>
      </c>
      <c r="J286" s="13">
        <v>0</v>
      </c>
      <c r="K286" s="13">
        <v>0</v>
      </c>
      <c r="L286" s="13">
        <v>0</v>
      </c>
      <c r="M286" s="13">
        <v>0</v>
      </c>
      <c r="N286" s="13"/>
      <c r="O286" s="13"/>
    </row>
    <row r="287" spans="1:15" x14ac:dyDescent="0.35">
      <c r="A287" s="12" t="str">
        <f t="shared" si="4"/>
        <v>CONSUMO PER CAPITA (kg ó litros por individuo)TOTAL BEBIDASHoteles</v>
      </c>
      <c r="B287" s="12" t="s">
        <v>120</v>
      </c>
      <c r="C287" s="12" t="s">
        <v>121</v>
      </c>
      <c r="D287" s="12" t="s">
        <v>29</v>
      </c>
      <c r="E287" s="13">
        <v>0.94932824103039803</v>
      </c>
      <c r="F287" s="13">
        <v>0.26760891700251538</v>
      </c>
      <c r="G287" s="13">
        <v>0.44892970835551105</v>
      </c>
      <c r="H287" s="13">
        <v>0.495284134346199</v>
      </c>
      <c r="I287" s="13">
        <v>0</v>
      </c>
      <c r="J287" s="13">
        <v>0</v>
      </c>
      <c r="K287" s="13">
        <v>0</v>
      </c>
      <c r="L287" s="13">
        <v>0</v>
      </c>
      <c r="M287" s="13">
        <v>0</v>
      </c>
      <c r="N287" s="13"/>
      <c r="O287" s="13"/>
    </row>
    <row r="288" spans="1:15" x14ac:dyDescent="0.35">
      <c r="A288" s="12" t="str">
        <f t="shared" si="4"/>
        <v>CONSUMO PER CAPITA (kg ó litros por individuo)TOTAL BEBIDASEstaciones de servicio</v>
      </c>
      <c r="B288" s="12" t="s">
        <v>120</v>
      </c>
      <c r="C288" s="12" t="s">
        <v>121</v>
      </c>
      <c r="D288" s="12" t="s">
        <v>30</v>
      </c>
      <c r="E288" s="13">
        <v>2.0305679218110173</v>
      </c>
      <c r="F288" s="13">
        <v>1.3753325971792973</v>
      </c>
      <c r="G288" s="13">
        <v>1.2641819941363392</v>
      </c>
      <c r="H288" s="13">
        <v>1.2376703786444991</v>
      </c>
      <c r="I288" s="13">
        <v>0</v>
      </c>
      <c r="J288" s="13">
        <v>0</v>
      </c>
      <c r="K288" s="13">
        <v>0</v>
      </c>
      <c r="L288" s="13">
        <v>0</v>
      </c>
      <c r="M288" s="13">
        <v>0</v>
      </c>
      <c r="N288" s="13"/>
      <c r="O288" s="13"/>
    </row>
    <row r="289" spans="1:15" x14ac:dyDescent="0.35">
      <c r="A289" s="12" t="str">
        <f t="shared" si="4"/>
        <v>CONSUMO PER CAPITA (kg ó litros por individuo)TOTAL BEBIDASMaquinas dispensadoras</v>
      </c>
      <c r="B289" s="12" t="s">
        <v>120</v>
      </c>
      <c r="C289" s="12" t="s">
        <v>121</v>
      </c>
      <c r="D289" s="12" t="s">
        <v>31</v>
      </c>
      <c r="E289" s="13">
        <v>2.1319424797025031</v>
      </c>
      <c r="F289" s="13">
        <v>1.7602518764030644</v>
      </c>
      <c r="G289" s="13">
        <v>1.6045854238770501</v>
      </c>
      <c r="H289" s="13">
        <v>1.583739549234924</v>
      </c>
      <c r="I289" s="13">
        <v>0</v>
      </c>
      <c r="J289" s="13">
        <v>0</v>
      </c>
      <c r="K289" s="13">
        <v>0</v>
      </c>
      <c r="L289" s="13">
        <v>0</v>
      </c>
      <c r="M289" s="13">
        <v>0</v>
      </c>
      <c r="N289" s="13"/>
      <c r="O289" s="13"/>
    </row>
    <row r="290" spans="1:15" x14ac:dyDescent="0.35">
      <c r="A290" s="12" t="str">
        <f t="shared" si="4"/>
        <v>CONSUMO PER CAPITA (kg ó litros por individuo)TOTAL BEBIDASServicio en la empresa</v>
      </c>
      <c r="B290" s="12" t="s">
        <v>120</v>
      </c>
      <c r="C290" s="12" t="s">
        <v>121</v>
      </c>
      <c r="D290" s="12" t="s">
        <v>32</v>
      </c>
      <c r="E290" s="13">
        <v>1.6130121720445632</v>
      </c>
      <c r="F290" s="13">
        <v>1.1783283215227378</v>
      </c>
      <c r="G290" s="13">
        <v>1.1973718310430692</v>
      </c>
      <c r="H290" s="13">
        <v>1.094056447747968</v>
      </c>
      <c r="I290" s="13">
        <v>0</v>
      </c>
      <c r="J290" s="13">
        <v>0</v>
      </c>
      <c r="K290" s="13">
        <v>0</v>
      </c>
      <c r="L290" s="13">
        <v>0</v>
      </c>
      <c r="M290" s="13">
        <v>0</v>
      </c>
      <c r="N290" s="13"/>
      <c r="O290" s="13"/>
    </row>
    <row r="291" spans="1:15" x14ac:dyDescent="0.35">
      <c r="A291" s="12" t="str">
        <f t="shared" si="4"/>
        <v>CONSUMO PER CAPITA (kg ó litros por individuo)TOTAL BEBIDASResto de canales</v>
      </c>
      <c r="B291" s="12" t="s">
        <v>120</v>
      </c>
      <c r="C291" s="12" t="s">
        <v>121</v>
      </c>
      <c r="D291" s="12" t="s">
        <v>33</v>
      </c>
      <c r="E291" s="13">
        <v>5.6119692505661112</v>
      </c>
      <c r="F291" s="13">
        <v>2.9064085706420553</v>
      </c>
      <c r="G291" s="13">
        <v>2.917762383323129</v>
      </c>
      <c r="H291" s="13">
        <v>3.7834876743892827</v>
      </c>
      <c r="I291" s="13">
        <v>0</v>
      </c>
      <c r="J291" s="13">
        <v>0</v>
      </c>
      <c r="K291" s="13">
        <v>0</v>
      </c>
      <c r="L291" s="13">
        <v>0</v>
      </c>
      <c r="M291" s="13">
        <v>0</v>
      </c>
      <c r="N291" s="13"/>
      <c r="O291" s="13"/>
    </row>
    <row r="292" spans="1:15" x14ac:dyDescent="0.35">
      <c r="A292" s="12" t="str">
        <f t="shared" si="4"/>
        <v>CONSUMO PER CAPITA (kg ó litros por individuo)TOTAL BEBIDASEN LA CALLE</v>
      </c>
      <c r="B292" s="12" t="s">
        <v>120</v>
      </c>
      <c r="C292" s="12" t="s">
        <v>121</v>
      </c>
      <c r="D292" s="12" t="s">
        <v>213</v>
      </c>
      <c r="E292" s="13">
        <v>6.063310926273707</v>
      </c>
      <c r="F292" s="13">
        <v>4.191910037882888</v>
      </c>
      <c r="G292" s="13">
        <v>4.3822851882850617</v>
      </c>
      <c r="H292" s="13">
        <v>3.6601884239799962</v>
      </c>
      <c r="I292" s="13">
        <v>0</v>
      </c>
      <c r="J292" s="13">
        <v>0</v>
      </c>
      <c r="K292" s="13">
        <v>0</v>
      </c>
      <c r="L292" s="13">
        <v>0</v>
      </c>
      <c r="M292" s="13">
        <v>0</v>
      </c>
      <c r="N292" s="13"/>
      <c r="O292" s="13"/>
    </row>
    <row r="293" spans="1:15" x14ac:dyDescent="0.35">
      <c r="A293" s="12" t="str">
        <f t="shared" si="4"/>
        <v>CONSUMO PER CAPITA (kg ó litros por individuo)TOTAL BEBIDASEN CASA DE OTROS</v>
      </c>
      <c r="B293" s="12" t="s">
        <v>120</v>
      </c>
      <c r="C293" s="12" t="s">
        <v>121</v>
      </c>
      <c r="D293" s="12" t="s">
        <v>214</v>
      </c>
      <c r="E293" s="13">
        <v>3.6874640933866232</v>
      </c>
      <c r="F293" s="13">
        <v>3.7541117490795646</v>
      </c>
      <c r="G293" s="13">
        <v>3.2537382942397253</v>
      </c>
      <c r="H293" s="13">
        <v>3.0180089001323904</v>
      </c>
      <c r="I293" s="13">
        <v>0</v>
      </c>
      <c r="J293" s="13">
        <v>0</v>
      </c>
      <c r="K293" s="13">
        <v>0</v>
      </c>
      <c r="L293" s="13">
        <v>0</v>
      </c>
      <c r="M293" s="13">
        <v>0</v>
      </c>
      <c r="N293" s="13"/>
      <c r="O293" s="13"/>
    </row>
    <row r="294" spans="1:15" x14ac:dyDescent="0.35">
      <c r="A294" s="12" t="str">
        <f t="shared" si="4"/>
        <v>CONSUMO PER CAPITA (kg ó litros por individuo)TOTAL BEBIDASEN EL ESTABLECIMIENTO</v>
      </c>
      <c r="B294" s="12" t="s">
        <v>120</v>
      </c>
      <c r="C294" s="12" t="s">
        <v>121</v>
      </c>
      <c r="D294" s="12" t="s">
        <v>215</v>
      </c>
      <c r="E294" s="13">
        <v>69.492842991742208</v>
      </c>
      <c r="F294" s="13">
        <v>38.823568913114251</v>
      </c>
      <c r="G294" s="13">
        <v>45.273966724122992</v>
      </c>
      <c r="H294" s="13">
        <v>50.962732634365629</v>
      </c>
      <c r="I294" s="13">
        <v>0</v>
      </c>
      <c r="J294" s="13">
        <v>0</v>
      </c>
      <c r="K294" s="13">
        <v>0</v>
      </c>
      <c r="L294" s="13">
        <v>0</v>
      </c>
      <c r="M294" s="13">
        <v>0</v>
      </c>
      <c r="N294" s="13"/>
      <c r="O294" s="13"/>
    </row>
    <row r="295" spans="1:15" x14ac:dyDescent="0.35">
      <c r="A295" s="12" t="str">
        <f t="shared" si="4"/>
        <v>CONSUMO PER CAPITA (kg ó litros por individuo)TOTAL BEBIDASEN EL TRABAJO</v>
      </c>
      <c r="B295" s="12" t="s">
        <v>120</v>
      </c>
      <c r="C295" s="12" t="s">
        <v>121</v>
      </c>
      <c r="D295" s="12" t="s">
        <v>216</v>
      </c>
      <c r="E295" s="13">
        <v>7.557625183729912</v>
      </c>
      <c r="F295" s="13">
        <v>5.4112259421997209</v>
      </c>
      <c r="G295" s="13">
        <v>5.5337985106231091</v>
      </c>
      <c r="H295" s="13">
        <v>5.5480494062641572</v>
      </c>
      <c r="I295" s="13">
        <v>0</v>
      </c>
      <c r="J295" s="13">
        <v>0</v>
      </c>
      <c r="K295" s="13">
        <v>0</v>
      </c>
      <c r="L295" s="13">
        <v>0</v>
      </c>
      <c r="M295" s="13">
        <v>0</v>
      </c>
      <c r="N295" s="13"/>
      <c r="O295" s="13"/>
    </row>
    <row r="296" spans="1:15" x14ac:dyDescent="0.35">
      <c r="A296" s="12" t="str">
        <f t="shared" si="4"/>
        <v>CONSUMO PER CAPITA (kg ó litros por individuo)TOTAL BEBIDASEN COLEGIO/INSTITUTO/UNIV.</v>
      </c>
      <c r="B296" s="12" t="s">
        <v>120</v>
      </c>
      <c r="C296" s="12" t="s">
        <v>121</v>
      </c>
      <c r="D296" s="12" t="s">
        <v>217</v>
      </c>
      <c r="E296" s="13">
        <v>0.24454724231569686</v>
      </c>
      <c r="F296" s="13">
        <v>0.10760871202664814</v>
      </c>
      <c r="G296" s="13">
        <v>9.9036101245045832E-2</v>
      </c>
      <c r="H296" s="13">
        <v>0.25542082525939463</v>
      </c>
      <c r="I296" s="13">
        <v>0</v>
      </c>
      <c r="J296" s="13">
        <v>0</v>
      </c>
      <c r="K296" s="13">
        <v>0</v>
      </c>
      <c r="L296" s="13">
        <v>0</v>
      </c>
      <c r="M296" s="13">
        <v>0</v>
      </c>
      <c r="N296" s="13"/>
      <c r="O296" s="13"/>
    </row>
    <row r="297" spans="1:15" x14ac:dyDescent="0.35">
      <c r="A297" s="12" t="str">
        <f t="shared" si="4"/>
        <v>CONSUMO PER CAPITA (kg ó litros por individuo)TOTAL BEBIDASEN MI CASA</v>
      </c>
      <c r="B297" s="12" t="s">
        <v>120</v>
      </c>
      <c r="C297" s="12" t="s">
        <v>121</v>
      </c>
      <c r="D297" s="12" t="s">
        <v>218</v>
      </c>
      <c r="E297" s="13">
        <v>3.424886381312791</v>
      </c>
      <c r="F297" s="13">
        <v>3.1919165320885408</v>
      </c>
      <c r="G297" s="13">
        <v>2.3265592414306724</v>
      </c>
      <c r="H297" s="13">
        <v>1.6519931720851508</v>
      </c>
      <c r="I297" s="13">
        <v>0</v>
      </c>
      <c r="J297" s="13">
        <v>0</v>
      </c>
      <c r="K297" s="13">
        <v>0</v>
      </c>
      <c r="L297" s="13">
        <v>0</v>
      </c>
      <c r="M297" s="13">
        <v>0</v>
      </c>
      <c r="N297" s="13"/>
      <c r="O297" s="13"/>
    </row>
    <row r="298" spans="1:15" x14ac:dyDescent="0.35">
      <c r="A298" s="12" t="str">
        <f t="shared" si="4"/>
        <v>CONSUMO PER CAPITA (kg ó litros por individuo)TOTAL BEBIDASEN M.TRANSP.(AVION,TREN,AUTOC,E</v>
      </c>
      <c r="B298" s="12" t="s">
        <v>120</v>
      </c>
      <c r="C298" s="12" t="s">
        <v>121</v>
      </c>
      <c r="D298" s="12" t="s">
        <v>219</v>
      </c>
      <c r="E298" s="13">
        <v>0.37069495253562484</v>
      </c>
      <c r="F298" s="13">
        <v>0.25041330057306743</v>
      </c>
      <c r="G298" s="13">
        <v>0.3057846168713042</v>
      </c>
      <c r="H298" s="13">
        <v>0.21647374773429645</v>
      </c>
      <c r="I298" s="13">
        <v>0</v>
      </c>
      <c r="J298" s="13">
        <v>0</v>
      </c>
      <c r="K298" s="13">
        <v>0</v>
      </c>
      <c r="L298" s="13">
        <v>0</v>
      </c>
      <c r="M298" s="13">
        <v>0</v>
      </c>
      <c r="N298" s="13"/>
      <c r="O298" s="13"/>
    </row>
    <row r="299" spans="1:15" x14ac:dyDescent="0.35">
      <c r="A299" s="12" t="str">
        <f t="shared" si="4"/>
        <v>CONSUMO PER CAPITA (kg ó litros por individuo)TOTAL BEBIDASEN OTRO LUGAR</v>
      </c>
      <c r="B299" s="12" t="s">
        <v>120</v>
      </c>
      <c r="C299" s="12" t="s">
        <v>121</v>
      </c>
      <c r="D299" s="12" t="s">
        <v>220</v>
      </c>
      <c r="E299" s="13">
        <v>3.4097839215373749</v>
      </c>
      <c r="F299" s="13">
        <v>2.3797752902146301</v>
      </c>
      <c r="G299" s="13">
        <v>1.2450152110323414</v>
      </c>
      <c r="H299" s="13">
        <v>1.8608959950316644</v>
      </c>
      <c r="I299" s="13">
        <v>0</v>
      </c>
      <c r="J299" s="13">
        <v>0</v>
      </c>
      <c r="K299" s="13">
        <v>0</v>
      </c>
      <c r="L299" s="13">
        <v>0</v>
      </c>
      <c r="M299" s="13">
        <v>0</v>
      </c>
      <c r="N299" s="13"/>
      <c r="O299" s="13"/>
    </row>
    <row r="300" spans="1:15" x14ac:dyDescent="0.35">
      <c r="A300" s="12" t="str">
        <f t="shared" si="4"/>
        <v>CONSUMO PER CAPITA (kg ó litros por individuo)TOTAL BEBIDASDESAYUNO</v>
      </c>
      <c r="B300" s="12" t="s">
        <v>120</v>
      </c>
      <c r="C300" s="12" t="s">
        <v>121</v>
      </c>
      <c r="D300" s="12" t="s">
        <v>221</v>
      </c>
      <c r="E300" s="13">
        <v>10.775724323628856</v>
      </c>
      <c r="F300" s="13">
        <v>7.2930584925204274</v>
      </c>
      <c r="G300" s="13">
        <v>8.0175366701864199</v>
      </c>
      <c r="H300" s="13">
        <v>8.4381384619907873</v>
      </c>
      <c r="I300" s="13">
        <v>0</v>
      </c>
      <c r="J300" s="13">
        <v>0</v>
      </c>
      <c r="K300" s="13">
        <v>0</v>
      </c>
      <c r="L300" s="13">
        <v>0</v>
      </c>
      <c r="M300" s="13">
        <v>0</v>
      </c>
      <c r="N300" s="13"/>
      <c r="O300" s="13"/>
    </row>
    <row r="301" spans="1:15" x14ac:dyDescent="0.35">
      <c r="A301" s="12" t="str">
        <f t="shared" si="4"/>
        <v>CONSUMO PER CAPITA (kg ó litros por individuo)TOTAL BEBIDASAPERITIVO/ANTES DE COMER</v>
      </c>
      <c r="B301" s="12" t="s">
        <v>120</v>
      </c>
      <c r="C301" s="12" t="s">
        <v>121</v>
      </c>
      <c r="D301" s="12" t="s">
        <v>222</v>
      </c>
      <c r="E301" s="13">
        <v>15.266265697975566</v>
      </c>
      <c r="F301" s="13">
        <v>10.110176388770336</v>
      </c>
      <c r="G301" s="13">
        <v>11.189906692115105</v>
      </c>
      <c r="H301" s="13">
        <v>10.951328138178694</v>
      </c>
      <c r="I301" s="13">
        <v>0</v>
      </c>
      <c r="J301" s="13">
        <v>0</v>
      </c>
      <c r="K301" s="13">
        <v>0</v>
      </c>
      <c r="L301" s="13">
        <v>0</v>
      </c>
      <c r="M301" s="13">
        <v>0</v>
      </c>
      <c r="N301" s="13"/>
      <c r="O301" s="13"/>
    </row>
    <row r="302" spans="1:15" x14ac:dyDescent="0.35">
      <c r="A302" s="12" t="str">
        <f t="shared" si="4"/>
        <v>CONSUMO PER CAPITA (kg ó litros por individuo)TOTAL BEBIDASCOMIDA</v>
      </c>
      <c r="B302" s="12" t="s">
        <v>120</v>
      </c>
      <c r="C302" s="12" t="s">
        <v>121</v>
      </c>
      <c r="D302" s="12" t="s">
        <v>223</v>
      </c>
      <c r="E302" s="13">
        <v>25.060433450612205</v>
      </c>
      <c r="F302" s="13">
        <v>14.201138888336574</v>
      </c>
      <c r="G302" s="13">
        <v>17.332677752114527</v>
      </c>
      <c r="H302" s="13">
        <v>18.278082325132619</v>
      </c>
      <c r="I302" s="13">
        <v>0</v>
      </c>
      <c r="J302" s="13">
        <v>0</v>
      </c>
      <c r="K302" s="13">
        <v>0</v>
      </c>
      <c r="L302" s="13">
        <v>0</v>
      </c>
      <c r="M302" s="13">
        <v>0</v>
      </c>
      <c r="N302" s="13"/>
      <c r="O302" s="13"/>
    </row>
    <row r="303" spans="1:15" x14ac:dyDescent="0.35">
      <c r="A303" s="12" t="str">
        <f t="shared" si="4"/>
        <v>CONSUMO PER CAPITA (kg ó litros por individuo)TOTAL BEBIDASTARDE/MERIENDA</v>
      </c>
      <c r="B303" s="12" t="s">
        <v>120</v>
      </c>
      <c r="C303" s="12" t="s">
        <v>121</v>
      </c>
      <c r="D303" s="12" t="s">
        <v>224</v>
      </c>
      <c r="E303" s="13">
        <v>11.807802208675545</v>
      </c>
      <c r="F303" s="13">
        <v>7.5362701982407696</v>
      </c>
      <c r="G303" s="13">
        <v>8.0564964744276111</v>
      </c>
      <c r="H303" s="13">
        <v>8.4704811859142932</v>
      </c>
      <c r="I303" s="13">
        <v>0</v>
      </c>
      <c r="J303" s="13">
        <v>0</v>
      </c>
      <c r="K303" s="13">
        <v>0</v>
      </c>
      <c r="L303" s="13">
        <v>0</v>
      </c>
      <c r="M303" s="13">
        <v>0</v>
      </c>
      <c r="N303" s="13"/>
      <c r="O303" s="13"/>
    </row>
    <row r="304" spans="1:15" x14ac:dyDescent="0.35">
      <c r="A304" s="12" t="str">
        <f t="shared" si="4"/>
        <v>CONSUMO PER CAPITA (kg ó litros por individuo)TOTAL BEBIDASANTES DE CENAR</v>
      </c>
      <c r="B304" s="12" t="s">
        <v>120</v>
      </c>
      <c r="C304" s="12" t="s">
        <v>121</v>
      </c>
      <c r="D304" s="12" t="s">
        <v>225</v>
      </c>
      <c r="E304" s="13">
        <v>6.9667825699451349</v>
      </c>
      <c r="F304" s="13">
        <v>4.6445345549112274</v>
      </c>
      <c r="G304" s="13">
        <v>4.7440331256980794</v>
      </c>
      <c r="H304" s="13">
        <v>5.2104183625838729</v>
      </c>
      <c r="I304" s="13">
        <v>0</v>
      </c>
      <c r="J304" s="13">
        <v>0</v>
      </c>
      <c r="K304" s="13">
        <v>0</v>
      </c>
      <c r="L304" s="13">
        <v>0</v>
      </c>
      <c r="M304" s="13">
        <v>0</v>
      </c>
      <c r="N304" s="13"/>
      <c r="O304" s="13"/>
    </row>
    <row r="305" spans="1:15" x14ac:dyDescent="0.35">
      <c r="A305" s="12" t="str">
        <f t="shared" si="4"/>
        <v>CONSUMO PER CAPITA (kg ó litros por individuo)TOTAL BEBIDASCENA</v>
      </c>
      <c r="B305" s="12" t="s">
        <v>120</v>
      </c>
      <c r="C305" s="12" t="s">
        <v>121</v>
      </c>
      <c r="D305" s="12" t="s">
        <v>226</v>
      </c>
      <c r="E305" s="13">
        <v>13.921044736799836</v>
      </c>
      <c r="F305" s="13">
        <v>7.4206810214823413</v>
      </c>
      <c r="G305" s="13">
        <v>7.8482163343540341</v>
      </c>
      <c r="H305" s="13">
        <v>9.494793168771718</v>
      </c>
      <c r="I305" s="13">
        <v>0</v>
      </c>
      <c r="J305" s="13">
        <v>0</v>
      </c>
      <c r="K305" s="13">
        <v>0</v>
      </c>
      <c r="L305" s="13">
        <v>0</v>
      </c>
      <c r="M305" s="13">
        <v>0</v>
      </c>
      <c r="N305" s="13"/>
      <c r="O305" s="13"/>
    </row>
    <row r="306" spans="1:15" x14ac:dyDescent="0.35">
      <c r="A306" s="12" t="str">
        <f t="shared" si="4"/>
        <v>CONSUMO PER CAPITA (kg ó litros por individuo)TOTAL BEBIDASDESPUES DE LA CENA</v>
      </c>
      <c r="B306" s="12" t="s">
        <v>120</v>
      </c>
      <c r="C306" s="12" t="s">
        <v>121</v>
      </c>
      <c r="D306" s="12" t="s">
        <v>227</v>
      </c>
      <c r="E306" s="13">
        <v>2.9090573263649628</v>
      </c>
      <c r="F306" s="13">
        <v>1.416566440009176</v>
      </c>
      <c r="G306" s="13">
        <v>1.2125814820226235</v>
      </c>
      <c r="H306" s="13">
        <v>1.6541852792960285</v>
      </c>
      <c r="I306" s="13">
        <v>0</v>
      </c>
      <c r="J306" s="13">
        <v>0</v>
      </c>
      <c r="K306" s="13">
        <v>0</v>
      </c>
      <c r="L306" s="13">
        <v>0</v>
      </c>
      <c r="M306" s="13">
        <v>0</v>
      </c>
      <c r="N306" s="13"/>
      <c r="O306" s="13"/>
    </row>
    <row r="307" spans="1:15" x14ac:dyDescent="0.35">
      <c r="A307" s="12" t="str">
        <f t="shared" si="4"/>
        <v>CONSUMO PER CAPITA (kg ó litros por individuo)TOTAL BEBIDASDURANTE EL DIA</v>
      </c>
      <c r="B307" s="12" t="s">
        <v>120</v>
      </c>
      <c r="C307" s="12" t="s">
        <v>121</v>
      </c>
      <c r="D307" s="12" t="s">
        <v>228</v>
      </c>
      <c r="E307" s="13">
        <v>7.5440625726121606</v>
      </c>
      <c r="F307" s="13">
        <v>5.4881067821918945</v>
      </c>
      <c r="G307" s="13">
        <v>4.0187426894120453</v>
      </c>
      <c r="H307" s="13">
        <v>4.6763352893953982</v>
      </c>
      <c r="I307" s="13">
        <v>0</v>
      </c>
      <c r="J307" s="13">
        <v>0</v>
      </c>
      <c r="K307" s="13">
        <v>0</v>
      </c>
      <c r="L307" s="13">
        <v>0</v>
      </c>
      <c r="M307" s="13">
        <v>0</v>
      </c>
      <c r="N307" s="13"/>
      <c r="O307" s="13"/>
    </row>
    <row r="308" spans="1:15" x14ac:dyDescent="0.35">
      <c r="A308" s="12" t="str">
        <f t="shared" si="4"/>
        <v>CONSUMO PER CAPITA (kg ó litros por individuo)TOTAL BEBIDASCON AMIGOS</v>
      </c>
      <c r="B308" s="12" t="s">
        <v>120</v>
      </c>
      <c r="C308" s="12" t="s">
        <v>121</v>
      </c>
      <c r="D308" s="12" t="s">
        <v>229</v>
      </c>
      <c r="E308" s="13">
        <v>29.292073194805308</v>
      </c>
      <c r="F308" s="13">
        <v>16.497465394207516</v>
      </c>
      <c r="G308" s="13">
        <v>18.311916702550153</v>
      </c>
      <c r="H308" s="13">
        <v>19.967438523586637</v>
      </c>
      <c r="I308" s="13">
        <v>0</v>
      </c>
      <c r="J308" s="13">
        <v>0</v>
      </c>
      <c r="K308" s="13">
        <v>0</v>
      </c>
      <c r="L308" s="13">
        <v>0</v>
      </c>
      <c r="M308" s="13">
        <v>0</v>
      </c>
      <c r="N308" s="13"/>
      <c r="O308" s="13"/>
    </row>
    <row r="309" spans="1:15" x14ac:dyDescent="0.35">
      <c r="A309" s="12" t="str">
        <f t="shared" si="4"/>
        <v>CONSUMO PER CAPITA (kg ó litros por individuo)TOTAL BEBIDASCON CLIENTES</v>
      </c>
      <c r="B309" s="12" t="s">
        <v>120</v>
      </c>
      <c r="C309" s="12" t="s">
        <v>121</v>
      </c>
      <c r="D309" s="12" t="s">
        <v>230</v>
      </c>
      <c r="E309" s="13">
        <v>0.69437484933985549</v>
      </c>
      <c r="F309" s="13">
        <v>0.40318636364061339</v>
      </c>
      <c r="G309" s="13">
        <v>0.39878322301348335</v>
      </c>
      <c r="H309" s="13">
        <v>0.30805336952353984</v>
      </c>
      <c r="I309" s="13">
        <v>0</v>
      </c>
      <c r="J309" s="13">
        <v>0</v>
      </c>
      <c r="K309" s="13">
        <v>0</v>
      </c>
      <c r="L309" s="13">
        <v>0</v>
      </c>
      <c r="M309" s="13">
        <v>0</v>
      </c>
      <c r="N309" s="13"/>
      <c r="O309" s="13"/>
    </row>
    <row r="310" spans="1:15" x14ac:dyDescent="0.35">
      <c r="A310" s="12" t="str">
        <f t="shared" si="4"/>
        <v>CONSUMO PER CAPITA (kg ó litros por individuo)TOTAL BEBIDASCON COMPAÑEROS DE TRABAJO</v>
      </c>
      <c r="B310" s="12" t="s">
        <v>120</v>
      </c>
      <c r="C310" s="12" t="s">
        <v>121</v>
      </c>
      <c r="D310" s="12" t="s">
        <v>231</v>
      </c>
      <c r="E310" s="13">
        <v>6.6565597416177251</v>
      </c>
      <c r="F310" s="13">
        <v>3.9400221132118936</v>
      </c>
      <c r="G310" s="13">
        <v>4.2820956988836976</v>
      </c>
      <c r="H310" s="13">
        <v>4.612127284055326</v>
      </c>
      <c r="I310" s="13">
        <v>0</v>
      </c>
      <c r="J310" s="13">
        <v>0</v>
      </c>
      <c r="K310" s="13">
        <v>0</v>
      </c>
      <c r="L310" s="13">
        <v>0</v>
      </c>
      <c r="M310" s="13">
        <v>0</v>
      </c>
      <c r="N310" s="13"/>
      <c r="O310" s="13"/>
    </row>
    <row r="311" spans="1:15" x14ac:dyDescent="0.35">
      <c r="A311" s="12" t="str">
        <f t="shared" si="4"/>
        <v>CONSUMO PER CAPITA (kg ó litros por individuo)TOTAL BEBIDASCON COMPAÑEROS DE CLASE</v>
      </c>
      <c r="B311" s="12" t="s">
        <v>120</v>
      </c>
      <c r="C311" s="12" t="s">
        <v>121</v>
      </c>
      <c r="D311" s="12" t="s">
        <v>232</v>
      </c>
      <c r="E311" s="13">
        <v>0.33414355201889595</v>
      </c>
      <c r="F311" s="13">
        <v>0.18231729488526324</v>
      </c>
      <c r="G311" s="13">
        <v>0.19313200556314036</v>
      </c>
      <c r="H311" s="13">
        <v>0.20542250227701112</v>
      </c>
      <c r="I311" s="13">
        <v>0</v>
      </c>
      <c r="J311" s="13">
        <v>0</v>
      </c>
      <c r="K311" s="13">
        <v>0</v>
      </c>
      <c r="L311" s="13">
        <v>0</v>
      </c>
      <c r="M311" s="13">
        <v>0</v>
      </c>
      <c r="N311" s="13"/>
      <c r="O311" s="13"/>
    </row>
    <row r="312" spans="1:15" x14ac:dyDescent="0.35">
      <c r="A312" s="12" t="str">
        <f t="shared" si="4"/>
        <v>CONSUMO PER CAPITA (kg ó litros por individuo)TOTAL BEBIDASCON FAMILIA</v>
      </c>
      <c r="B312" s="12" t="s">
        <v>120</v>
      </c>
      <c r="C312" s="12" t="s">
        <v>121</v>
      </c>
      <c r="D312" s="12" t="s">
        <v>233</v>
      </c>
      <c r="E312" s="13">
        <v>27.677426916448244</v>
      </c>
      <c r="F312" s="13">
        <v>16.205830108365571</v>
      </c>
      <c r="G312" s="13">
        <v>17.665945401789081</v>
      </c>
      <c r="H312" s="13">
        <v>19.696452341063427</v>
      </c>
      <c r="I312" s="13">
        <v>0</v>
      </c>
      <c r="J312" s="13">
        <v>0</v>
      </c>
      <c r="K312" s="13">
        <v>0</v>
      </c>
      <c r="L312" s="13">
        <v>0</v>
      </c>
      <c r="M312" s="13">
        <v>0</v>
      </c>
      <c r="N312" s="13"/>
      <c r="O312" s="13"/>
    </row>
    <row r="313" spans="1:15" x14ac:dyDescent="0.35">
      <c r="A313" s="12" t="str">
        <f t="shared" si="4"/>
        <v>CONSUMO PER CAPITA (kg ó litros por individuo)TOTAL BEBIDASCON LA PAREJA</v>
      </c>
      <c r="B313" s="12" t="s">
        <v>120</v>
      </c>
      <c r="C313" s="12" t="s">
        <v>121</v>
      </c>
      <c r="D313" s="12" t="s">
        <v>234</v>
      </c>
      <c r="E313" s="13">
        <v>13.284176616791862</v>
      </c>
      <c r="F313" s="13">
        <v>8.2271205165635894</v>
      </c>
      <c r="G313" s="13">
        <v>9.6055958671785771</v>
      </c>
      <c r="H313" s="13">
        <v>10.271836269744897</v>
      </c>
      <c r="I313" s="13">
        <v>0</v>
      </c>
      <c r="J313" s="13">
        <v>0</v>
      </c>
      <c r="K313" s="13">
        <v>0</v>
      </c>
      <c r="L313" s="13">
        <v>0</v>
      </c>
      <c r="M313" s="13">
        <v>0</v>
      </c>
      <c r="N313" s="13"/>
      <c r="O313" s="13"/>
    </row>
    <row r="314" spans="1:15" x14ac:dyDescent="0.35">
      <c r="A314" s="12" t="str">
        <f t="shared" si="4"/>
        <v>CONSUMO PER CAPITA (kg ó litros por individuo)TOTAL BEBIDASESTABA SOLO/A</v>
      </c>
      <c r="B314" s="12" t="s">
        <v>120</v>
      </c>
      <c r="C314" s="12" t="s">
        <v>121</v>
      </c>
      <c r="D314" s="12" t="s">
        <v>235</v>
      </c>
      <c r="E314" s="13">
        <v>15.430072130729183</v>
      </c>
      <c r="F314" s="13">
        <v>12.26366775765495</v>
      </c>
      <c r="G314" s="13">
        <v>11.623701467366066</v>
      </c>
      <c r="H314" s="13">
        <v>11.617435945555343</v>
      </c>
      <c r="I314" s="13">
        <v>0</v>
      </c>
      <c r="J314" s="13">
        <v>0</v>
      </c>
      <c r="K314" s="13">
        <v>0</v>
      </c>
      <c r="L314" s="13">
        <v>0</v>
      </c>
      <c r="M314" s="13">
        <v>0</v>
      </c>
      <c r="N314" s="13"/>
      <c r="O314" s="13"/>
    </row>
    <row r="315" spans="1:15" x14ac:dyDescent="0.35">
      <c r="A315" s="12" t="str">
        <f t="shared" si="4"/>
        <v>CONSUMO PER CAPITA (kg ó litros por individuo)TOTAL BEBIDASOTROS</v>
      </c>
      <c r="B315" s="12" t="s">
        <v>120</v>
      </c>
      <c r="C315" s="12" t="s">
        <v>121</v>
      </c>
      <c r="D315" s="12" t="s">
        <v>236</v>
      </c>
      <c r="E315" s="13">
        <v>0.88232937219830732</v>
      </c>
      <c r="F315" s="13">
        <v>0.39092224215508592</v>
      </c>
      <c r="G315" s="13">
        <v>0.33902289057740398</v>
      </c>
      <c r="H315" s="13">
        <v>0.49499502256896916</v>
      </c>
      <c r="I315" s="13">
        <v>0</v>
      </c>
      <c r="J315" s="13">
        <v>0</v>
      </c>
      <c r="K315" s="13">
        <v>0</v>
      </c>
      <c r="L315" s="13">
        <v>0</v>
      </c>
      <c r="M315" s="13">
        <v>0</v>
      </c>
      <c r="N315" s="13"/>
      <c r="O315" s="13"/>
    </row>
    <row r="316" spans="1:15" x14ac:dyDescent="0.35">
      <c r="A316" s="12" t="str">
        <f t="shared" si="4"/>
        <v>CONSUMO PER CAPITA (kg ó litros por individuo)TOTAL BEBIDASESTAR TRABAJANDO</v>
      </c>
      <c r="B316" s="12" t="s">
        <v>120</v>
      </c>
      <c r="C316" s="12" t="s">
        <v>121</v>
      </c>
      <c r="D316" s="12" t="s">
        <v>237</v>
      </c>
      <c r="E316" s="13">
        <v>10.798799418818165</v>
      </c>
      <c r="F316" s="13">
        <v>7.769092302008632</v>
      </c>
      <c r="G316" s="13">
        <v>7.7850531738489694</v>
      </c>
      <c r="H316" s="13">
        <v>7.8853920656150587</v>
      </c>
      <c r="I316" s="13">
        <v>0</v>
      </c>
      <c r="J316" s="13">
        <v>0</v>
      </c>
      <c r="K316" s="13">
        <v>0</v>
      </c>
      <c r="L316" s="13">
        <v>0</v>
      </c>
      <c r="M316" s="13">
        <v>0</v>
      </c>
      <c r="N316" s="13"/>
      <c r="O316" s="13"/>
    </row>
    <row r="317" spans="1:15" x14ac:dyDescent="0.35">
      <c r="A317" s="12" t="str">
        <f t="shared" si="4"/>
        <v>CONSUMO PER CAPITA (kg ó litros por individuo)TOTAL BEBIDASCOMIDA DE NEGOCIOS</v>
      </c>
      <c r="B317" s="12" t="s">
        <v>120</v>
      </c>
      <c r="C317" s="12" t="s">
        <v>121</v>
      </c>
      <c r="D317" s="12" t="s">
        <v>238</v>
      </c>
      <c r="E317" s="13">
        <v>0.40175064949666478</v>
      </c>
      <c r="F317" s="13">
        <v>0.19315348035451438</v>
      </c>
      <c r="G317" s="13">
        <v>0.222427574454681</v>
      </c>
      <c r="H317" s="13">
        <v>0.19929476272823818</v>
      </c>
      <c r="I317" s="13">
        <v>0</v>
      </c>
      <c r="J317" s="13">
        <v>0</v>
      </c>
      <c r="K317" s="13">
        <v>0</v>
      </c>
      <c r="L317" s="13">
        <v>0</v>
      </c>
      <c r="M317" s="13">
        <v>0</v>
      </c>
      <c r="N317" s="13"/>
      <c r="O317" s="13"/>
    </row>
    <row r="318" spans="1:15" x14ac:dyDescent="0.35">
      <c r="A318" s="12" t="str">
        <f t="shared" si="4"/>
        <v>CONSUMO PER CAPITA (kg ó litros por individuo)TOTAL BEBIDASPOR PLACER/RELAX</v>
      </c>
      <c r="B318" s="12" t="s">
        <v>120</v>
      </c>
      <c r="C318" s="12" t="s">
        <v>121</v>
      </c>
      <c r="D318" s="12" t="s">
        <v>239</v>
      </c>
      <c r="E318" s="13">
        <v>14.660490780662867</v>
      </c>
      <c r="F318" s="13">
        <v>8.7949968440263362</v>
      </c>
      <c r="G318" s="13">
        <v>10.673225318116463</v>
      </c>
      <c r="H318" s="13">
        <v>11.545359241113598</v>
      </c>
      <c r="I318" s="13">
        <v>0</v>
      </c>
      <c r="J318" s="13">
        <v>0</v>
      </c>
      <c r="K318" s="13">
        <v>0</v>
      </c>
      <c r="L318" s="13">
        <v>0</v>
      </c>
      <c r="M318" s="13">
        <v>0</v>
      </c>
      <c r="N318" s="13"/>
      <c r="O318" s="13"/>
    </row>
    <row r="319" spans="1:15" x14ac:dyDescent="0.35">
      <c r="A319" s="12" t="str">
        <f t="shared" si="4"/>
        <v>CONSUMO PER CAPITA (kg ó litros por individuo)TOTAL BEBIDASTENER HAMBRE/SIN PLANIFICAR</v>
      </c>
      <c r="B319" s="12" t="s">
        <v>120</v>
      </c>
      <c r="C319" s="12" t="s">
        <v>121</v>
      </c>
      <c r="D319" s="12" t="s">
        <v>240</v>
      </c>
      <c r="E319" s="13">
        <v>24.087660163903628</v>
      </c>
      <c r="F319" s="13">
        <v>15.435974328765546</v>
      </c>
      <c r="G319" s="13">
        <v>17.186670805187418</v>
      </c>
      <c r="H319" s="13">
        <v>16.305185287134098</v>
      </c>
      <c r="I319" s="13">
        <v>0</v>
      </c>
      <c r="J319" s="13">
        <v>0</v>
      </c>
      <c r="K319" s="13">
        <v>0</v>
      </c>
      <c r="L319" s="13">
        <v>0</v>
      </c>
      <c r="M319" s="13">
        <v>0</v>
      </c>
      <c r="N319" s="13"/>
      <c r="O319" s="13"/>
    </row>
    <row r="320" spans="1:15" x14ac:dyDescent="0.35">
      <c r="A320" s="12" t="str">
        <f t="shared" si="4"/>
        <v>CONSUMO PER CAPITA (kg ó litros por individuo)TOTAL BEBIDASESTAR DE COMPRAS</v>
      </c>
      <c r="B320" s="12" t="s">
        <v>120</v>
      </c>
      <c r="C320" s="12" t="s">
        <v>121</v>
      </c>
      <c r="D320" s="12" t="s">
        <v>241</v>
      </c>
      <c r="E320" s="13">
        <v>2.7789244439499559</v>
      </c>
      <c r="F320" s="13">
        <v>2.416292381468196</v>
      </c>
      <c r="G320" s="13">
        <v>1.6805943343183252</v>
      </c>
      <c r="H320" s="13">
        <v>1.604518337707886</v>
      </c>
      <c r="I320" s="13">
        <v>0</v>
      </c>
      <c r="J320" s="13">
        <v>0</v>
      </c>
      <c r="K320" s="13">
        <v>0</v>
      </c>
      <c r="L320" s="13">
        <v>0</v>
      </c>
      <c r="M320" s="13">
        <v>0</v>
      </c>
      <c r="N320" s="13"/>
      <c r="O320" s="13"/>
    </row>
    <row r="321" spans="1:15" x14ac:dyDescent="0.35">
      <c r="A321" s="12" t="str">
        <f t="shared" si="4"/>
        <v>CONSUMO PER CAPITA (kg ó litros por individuo)TOTAL BEBIDASNO COCINAR EN CASA</v>
      </c>
      <c r="B321" s="12" t="s">
        <v>120</v>
      </c>
      <c r="C321" s="12" t="s">
        <v>121</v>
      </c>
      <c r="D321" s="12" t="s">
        <v>242</v>
      </c>
      <c r="E321" s="13">
        <v>3.3341274438097228</v>
      </c>
      <c r="F321" s="13">
        <v>1.9890304481764387</v>
      </c>
      <c r="G321" s="13">
        <v>2.0846648389758067</v>
      </c>
      <c r="H321" s="13">
        <v>2.0812450795695399</v>
      </c>
      <c r="I321" s="13">
        <v>0</v>
      </c>
      <c r="J321" s="13">
        <v>0</v>
      </c>
      <c r="K321" s="13">
        <v>0</v>
      </c>
      <c r="L321" s="13">
        <v>0</v>
      </c>
      <c r="M321" s="13">
        <v>0</v>
      </c>
      <c r="N321" s="13"/>
      <c r="O321" s="13"/>
    </row>
    <row r="322" spans="1:15" x14ac:dyDescent="0.35">
      <c r="A322" s="12" t="str">
        <f t="shared" si="4"/>
        <v>CONSUMO PER CAPITA (kg ó litros por individuo)TOTAL BEBIDASCELEBRACION/FIESTA/SALIR TOMAR</v>
      </c>
      <c r="B322" s="12" t="s">
        <v>120</v>
      </c>
      <c r="C322" s="12" t="s">
        <v>121</v>
      </c>
      <c r="D322" s="12" t="s">
        <v>243</v>
      </c>
      <c r="E322" s="13">
        <v>29.127132621796061</v>
      </c>
      <c r="F322" s="13">
        <v>16.332584761877886</v>
      </c>
      <c r="G322" s="13">
        <v>18.308607741760884</v>
      </c>
      <c r="H322" s="13">
        <v>22.325279510815996</v>
      </c>
      <c r="I322" s="13">
        <v>0</v>
      </c>
      <c r="J322" s="13">
        <v>0</v>
      </c>
      <c r="K322" s="13">
        <v>0</v>
      </c>
      <c r="L322" s="13">
        <v>0</v>
      </c>
      <c r="M322" s="13">
        <v>0</v>
      </c>
      <c r="N322" s="13"/>
      <c r="O322" s="13"/>
    </row>
    <row r="323" spans="1:15" x14ac:dyDescent="0.35">
      <c r="A323" s="12" t="str">
        <f t="shared" si="4"/>
        <v>CONSUMO PER CAPITA (kg ó litros por individuo)TOTAL BEBIDASVIENDO DEPORTES</v>
      </c>
      <c r="B323" s="12" t="s">
        <v>120</v>
      </c>
      <c r="C323" s="12" t="s">
        <v>121</v>
      </c>
      <c r="D323" s="12" t="s">
        <v>244</v>
      </c>
      <c r="E323" s="13">
        <v>1.7697956037942919</v>
      </c>
      <c r="F323" s="13">
        <v>0.87843015599496366</v>
      </c>
      <c r="G323" s="13">
        <v>0.95229186936788601</v>
      </c>
      <c r="H323" s="13">
        <v>1.41558833838622</v>
      </c>
      <c r="I323" s="13">
        <v>0</v>
      </c>
      <c r="J323" s="13">
        <v>0</v>
      </c>
      <c r="K323" s="13">
        <v>0</v>
      </c>
      <c r="L323" s="13">
        <v>0</v>
      </c>
      <c r="M323" s="13">
        <v>0</v>
      </c>
      <c r="N323" s="13"/>
      <c r="O323" s="13"/>
    </row>
    <row r="324" spans="1:15" x14ac:dyDescent="0.35">
      <c r="A324" s="12" t="str">
        <f t="shared" ref="A324:A387" si="5">B324&amp;C324&amp;D324</f>
        <v>CONSUMO PER CAPITA (kg ó litros por individuo)TOTAL BEBIDASOTROS MOTIVOS</v>
      </c>
      <c r="B324" s="12" t="s">
        <v>120</v>
      </c>
      <c r="C324" s="12" t="s">
        <v>121</v>
      </c>
      <c r="D324" s="12" t="s">
        <v>245</v>
      </c>
      <c r="E324" s="13">
        <v>7.292486382945583</v>
      </c>
      <c r="F324" s="13">
        <v>4.3009811919599796</v>
      </c>
      <c r="G324" s="13">
        <v>3.5266544980055019</v>
      </c>
      <c r="H324" s="13">
        <v>3.8118970760967157</v>
      </c>
      <c r="I324" s="13">
        <v>0</v>
      </c>
      <c r="J324" s="13">
        <v>0</v>
      </c>
      <c r="K324" s="13">
        <v>0</v>
      </c>
      <c r="L324" s="13">
        <v>0</v>
      </c>
      <c r="M324" s="13">
        <v>0</v>
      </c>
      <c r="N324" s="13"/>
      <c r="O324" s="13"/>
    </row>
    <row r="325" spans="1:15" x14ac:dyDescent="0.35">
      <c r="A325" s="12" t="str">
        <f t="shared" si="5"/>
        <v>CONSUMO PER CAPITA (kg ó litros por individuo).Total Bebidas FriasT.ESPAÑA</v>
      </c>
      <c r="B325" s="12" t="s">
        <v>120</v>
      </c>
      <c r="C325" s="12" t="s">
        <v>130</v>
      </c>
      <c r="D325" s="12" t="s">
        <v>36</v>
      </c>
      <c r="E325" s="13">
        <v>83.286181814395974</v>
      </c>
      <c r="F325" s="13">
        <v>51.360701730513433</v>
      </c>
      <c r="G325" s="13">
        <v>54.59573967764301</v>
      </c>
      <c r="H325" s="13">
        <v>58.941403849563955</v>
      </c>
      <c r="I325" s="13">
        <v>0</v>
      </c>
      <c r="J325" s="13">
        <v>0</v>
      </c>
      <c r="K325" s="13">
        <v>0</v>
      </c>
      <c r="L325" s="13">
        <v>0</v>
      </c>
      <c r="M325" s="13">
        <v>0</v>
      </c>
      <c r="N325" s="13"/>
      <c r="O325" s="13"/>
    </row>
    <row r="326" spans="1:15" x14ac:dyDescent="0.35">
      <c r="A326" s="12" t="str">
        <f t="shared" si="5"/>
        <v>CONSUMO PER CAPITA (kg ó litros por individuo).Total Bebidas FriasHiper+Super+Discount+G.A</v>
      </c>
      <c r="B326" s="12" t="s">
        <v>120</v>
      </c>
      <c r="C326" s="12" t="s">
        <v>130</v>
      </c>
      <c r="D326" s="12" t="s">
        <v>23</v>
      </c>
      <c r="E326" s="13">
        <v>12.182289214397777</v>
      </c>
      <c r="F326" s="13">
        <v>9.3671752002370283</v>
      </c>
      <c r="G326" s="13">
        <v>6.6334539548834588</v>
      </c>
      <c r="H326" s="13">
        <v>6.9189651288330474</v>
      </c>
      <c r="I326" s="13">
        <v>0</v>
      </c>
      <c r="J326" s="13">
        <v>0</v>
      </c>
      <c r="K326" s="13">
        <v>0</v>
      </c>
      <c r="L326" s="13">
        <v>0</v>
      </c>
      <c r="M326" s="13">
        <v>0</v>
      </c>
      <c r="N326" s="13"/>
      <c r="O326" s="13"/>
    </row>
    <row r="327" spans="1:15" x14ac:dyDescent="0.35">
      <c r="A327" s="12" t="str">
        <f t="shared" si="5"/>
        <v>CONSUMO PER CAPITA (kg ó litros por individuo).Total Bebidas FriasRestaurantes</v>
      </c>
      <c r="B327" s="12" t="s">
        <v>120</v>
      </c>
      <c r="C327" s="12" t="s">
        <v>130</v>
      </c>
      <c r="D327" s="12" t="s">
        <v>24</v>
      </c>
      <c r="E327" s="13">
        <v>15.252187447923761</v>
      </c>
      <c r="F327" s="13">
        <v>7.6645307573156449</v>
      </c>
      <c r="G327" s="13">
        <v>9.8767988449505548</v>
      </c>
      <c r="H327" s="13">
        <v>10.77205682181601</v>
      </c>
      <c r="I327" s="13">
        <v>0</v>
      </c>
      <c r="J327" s="13">
        <v>0</v>
      </c>
      <c r="K327" s="13">
        <v>0</v>
      </c>
      <c r="L327" s="13">
        <v>0</v>
      </c>
      <c r="M327" s="13">
        <v>0</v>
      </c>
      <c r="N327" s="13"/>
      <c r="O327" s="13"/>
    </row>
    <row r="328" spans="1:15" x14ac:dyDescent="0.35">
      <c r="A328" s="12" t="str">
        <f t="shared" si="5"/>
        <v>CONSUMO PER CAPITA (kg ó litros por individuo).Total Bebidas FriasRestaurantes Fast Food</v>
      </c>
      <c r="B328" s="12" t="s">
        <v>120</v>
      </c>
      <c r="C328" s="12" t="s">
        <v>130</v>
      </c>
      <c r="D328" s="12" t="s">
        <v>25</v>
      </c>
      <c r="E328" s="13">
        <v>4.4133980436175131</v>
      </c>
      <c r="F328" s="13">
        <v>2.7332932076663279</v>
      </c>
      <c r="G328" s="13">
        <v>3.0916901726028603</v>
      </c>
      <c r="H328" s="13">
        <v>3.5015088870850986</v>
      </c>
      <c r="I328" s="13">
        <v>0</v>
      </c>
      <c r="J328" s="13">
        <v>0</v>
      </c>
      <c r="K328" s="13">
        <v>0</v>
      </c>
      <c r="L328" s="13">
        <v>0</v>
      </c>
      <c r="M328" s="13">
        <v>0</v>
      </c>
      <c r="N328" s="13"/>
      <c r="O328" s="13"/>
    </row>
    <row r="329" spans="1:15" x14ac:dyDescent="0.35">
      <c r="A329" s="12" t="str">
        <f t="shared" si="5"/>
        <v>CONSUMO PER CAPITA (kg ó litros por individuo).Total Bebidas FriasBares/Cafeterias/Cervecerias</v>
      </c>
      <c r="B329" s="12" t="s">
        <v>120</v>
      </c>
      <c r="C329" s="12" t="s">
        <v>130</v>
      </c>
      <c r="D329" s="12" t="s">
        <v>26</v>
      </c>
      <c r="E329" s="13">
        <v>36.395949171111354</v>
      </c>
      <c r="F329" s="13">
        <v>21.370371057527585</v>
      </c>
      <c r="G329" s="13">
        <v>25.172427776241783</v>
      </c>
      <c r="H329" s="13">
        <v>27.943827767241093</v>
      </c>
      <c r="I329" s="13">
        <v>0</v>
      </c>
      <c r="J329" s="13">
        <v>0</v>
      </c>
      <c r="K329" s="13">
        <v>0</v>
      </c>
      <c r="L329" s="13">
        <v>0</v>
      </c>
      <c r="M329" s="13">
        <v>0</v>
      </c>
      <c r="N329" s="13"/>
      <c r="O329" s="13"/>
    </row>
    <row r="330" spans="1:15" x14ac:dyDescent="0.35">
      <c r="A330" s="12" t="str">
        <f t="shared" si="5"/>
        <v>CONSUMO PER CAPITA (kg ó litros por individuo).Total Bebidas FriasPanaderias/Pastelerias</v>
      </c>
      <c r="B330" s="12" t="s">
        <v>120</v>
      </c>
      <c r="C330" s="12" t="s">
        <v>130</v>
      </c>
      <c r="D330" s="12" t="s">
        <v>27</v>
      </c>
      <c r="E330" s="13">
        <v>0.75396511442952252</v>
      </c>
      <c r="F330" s="13">
        <v>0.55847463265459585</v>
      </c>
      <c r="G330" s="13">
        <v>0.39757183038362487</v>
      </c>
      <c r="H330" s="13">
        <v>0.33125332744008068</v>
      </c>
      <c r="I330" s="13">
        <v>0</v>
      </c>
      <c r="J330" s="13">
        <v>0</v>
      </c>
      <c r="K330" s="13">
        <v>0</v>
      </c>
      <c r="L330" s="13">
        <v>0</v>
      </c>
      <c r="M330" s="13">
        <v>0</v>
      </c>
      <c r="N330" s="13"/>
      <c r="O330" s="13"/>
    </row>
    <row r="331" spans="1:15" x14ac:dyDescent="0.35">
      <c r="A331" s="12" t="str">
        <f t="shared" si="5"/>
        <v>CONSUMO PER CAPITA (kg ó litros por individuo).Total Bebidas FriasTda.Alimentacion/Delicatesen</v>
      </c>
      <c r="B331" s="12" t="s">
        <v>120</v>
      </c>
      <c r="C331" s="12" t="s">
        <v>130</v>
      </c>
      <c r="D331" s="12" t="s">
        <v>202</v>
      </c>
      <c r="E331" s="13">
        <v>2.1162942958722875</v>
      </c>
      <c r="F331" s="13">
        <v>1.8581078397499569</v>
      </c>
      <c r="G331" s="13">
        <v>1.9119458120399655</v>
      </c>
      <c r="H331" s="13">
        <v>1.4794300021587228</v>
      </c>
      <c r="I331" s="13">
        <v>0</v>
      </c>
      <c r="J331" s="13">
        <v>0</v>
      </c>
      <c r="K331" s="13">
        <v>0</v>
      </c>
      <c r="L331" s="13">
        <v>0</v>
      </c>
      <c r="M331" s="13">
        <v>0</v>
      </c>
      <c r="N331" s="13"/>
      <c r="O331" s="13"/>
    </row>
    <row r="332" spans="1:15" x14ac:dyDescent="0.35">
      <c r="A332" s="12" t="str">
        <f t="shared" si="5"/>
        <v>CONSUMO PER CAPITA (kg ó litros por individuo).Total Bebidas FriasCanal Conveniencia/24h</v>
      </c>
      <c r="B332" s="12" t="s">
        <v>120</v>
      </c>
      <c r="C332" s="12" t="s">
        <v>130</v>
      </c>
      <c r="D332" s="12" t="s">
        <v>203</v>
      </c>
      <c r="E332" s="13">
        <v>1.6378187200936438</v>
      </c>
      <c r="F332" s="13">
        <v>1.5439255554963867</v>
      </c>
      <c r="G332" s="13">
        <v>1.3295975179469681</v>
      </c>
      <c r="H332" s="13">
        <v>1.0651183787675795</v>
      </c>
      <c r="I332" s="13">
        <v>0</v>
      </c>
      <c r="J332" s="13">
        <v>0</v>
      </c>
      <c r="K332" s="13">
        <v>0</v>
      </c>
      <c r="L332" s="13">
        <v>0</v>
      </c>
      <c r="M332" s="13">
        <v>0</v>
      </c>
      <c r="N332" s="13"/>
      <c r="O332" s="13"/>
    </row>
    <row r="333" spans="1:15" x14ac:dyDescent="0.35">
      <c r="A333" s="12" t="str">
        <f t="shared" si="5"/>
        <v>CONSUMO PER CAPITA (kg ó litros por individuo).Total Bebidas FriasHoteles</v>
      </c>
      <c r="B333" s="12" t="s">
        <v>120</v>
      </c>
      <c r="C333" s="12" t="s">
        <v>130</v>
      </c>
      <c r="D333" s="12" t="s">
        <v>29</v>
      </c>
      <c r="E333" s="13">
        <v>0.87505428256759832</v>
      </c>
      <c r="F333" s="13">
        <v>0.24314813168003016</v>
      </c>
      <c r="G333" s="13">
        <v>0.4190293779223595</v>
      </c>
      <c r="H333" s="13">
        <v>0.45929252439126894</v>
      </c>
      <c r="I333" s="13">
        <v>0</v>
      </c>
      <c r="J333" s="13">
        <v>0</v>
      </c>
      <c r="K333" s="13">
        <v>0</v>
      </c>
      <c r="L333" s="13">
        <v>0</v>
      </c>
      <c r="M333" s="13">
        <v>0</v>
      </c>
      <c r="N333" s="13"/>
      <c r="O333" s="13"/>
    </row>
    <row r="334" spans="1:15" x14ac:dyDescent="0.35">
      <c r="A334" s="12" t="str">
        <f t="shared" si="5"/>
        <v>CONSUMO PER CAPITA (kg ó litros por individuo).Total Bebidas FriasEstaciones de servicio</v>
      </c>
      <c r="B334" s="12" t="s">
        <v>120</v>
      </c>
      <c r="C334" s="12" t="s">
        <v>130</v>
      </c>
      <c r="D334" s="12" t="s">
        <v>30</v>
      </c>
      <c r="E334" s="13">
        <v>1.77535312764673</v>
      </c>
      <c r="F334" s="13">
        <v>1.1942717669534788</v>
      </c>
      <c r="G334" s="13">
        <v>1.0729098230342318</v>
      </c>
      <c r="H334" s="13">
        <v>1.0556944933502976</v>
      </c>
      <c r="I334" s="13">
        <v>0</v>
      </c>
      <c r="J334" s="13">
        <v>0</v>
      </c>
      <c r="K334" s="13">
        <v>0</v>
      </c>
      <c r="L334" s="13">
        <v>0</v>
      </c>
      <c r="M334" s="13">
        <v>0</v>
      </c>
      <c r="N334" s="13"/>
      <c r="O334" s="13"/>
    </row>
    <row r="335" spans="1:15" x14ac:dyDescent="0.35">
      <c r="A335" s="12" t="str">
        <f t="shared" si="5"/>
        <v>CONSUMO PER CAPITA (kg ó litros por individuo).Total Bebidas FriasMaquinas dispensadoras</v>
      </c>
      <c r="B335" s="12" t="s">
        <v>120</v>
      </c>
      <c r="C335" s="12" t="s">
        <v>130</v>
      </c>
      <c r="D335" s="12" t="s">
        <v>31</v>
      </c>
      <c r="E335" s="13">
        <v>1.3606746071738067</v>
      </c>
      <c r="F335" s="13">
        <v>1.14319837761007</v>
      </c>
      <c r="G335" s="13">
        <v>0.96962310203562652</v>
      </c>
      <c r="H335" s="13">
        <v>0.93376388198659599</v>
      </c>
      <c r="I335" s="13">
        <v>0</v>
      </c>
      <c r="J335" s="13">
        <v>0</v>
      </c>
      <c r="K335" s="13">
        <v>0</v>
      </c>
      <c r="L335" s="13">
        <v>0</v>
      </c>
      <c r="M335" s="13">
        <v>0</v>
      </c>
      <c r="N335" s="13"/>
      <c r="O335" s="13"/>
    </row>
    <row r="336" spans="1:15" x14ac:dyDescent="0.35">
      <c r="A336" s="12" t="str">
        <f t="shared" si="5"/>
        <v>CONSUMO PER CAPITA (kg ó litros por individuo).Total Bebidas FriasServicio en la empresa</v>
      </c>
      <c r="B336" s="12" t="s">
        <v>120</v>
      </c>
      <c r="C336" s="12" t="s">
        <v>130</v>
      </c>
      <c r="D336" s="12" t="s">
        <v>32</v>
      </c>
      <c r="E336" s="13">
        <v>1.281498032750632</v>
      </c>
      <c r="F336" s="13">
        <v>0.96718669450001193</v>
      </c>
      <c r="G336" s="13">
        <v>0.96802729215262329</v>
      </c>
      <c r="H336" s="13">
        <v>0.88392632386809111</v>
      </c>
      <c r="I336" s="13">
        <v>0</v>
      </c>
      <c r="J336" s="13">
        <v>0</v>
      </c>
      <c r="K336" s="13">
        <v>0</v>
      </c>
      <c r="L336" s="13">
        <v>0</v>
      </c>
      <c r="M336" s="13">
        <v>0</v>
      </c>
      <c r="N336" s="13"/>
      <c r="O336" s="13"/>
    </row>
    <row r="337" spans="1:15" x14ac:dyDescent="0.35">
      <c r="A337" s="12" t="str">
        <f t="shared" si="5"/>
        <v>CONSUMO PER CAPITA (kg ó litros por individuo).Total Bebidas FriasResto de canales</v>
      </c>
      <c r="B337" s="12" t="s">
        <v>120</v>
      </c>
      <c r="C337" s="12" t="s">
        <v>130</v>
      </c>
      <c r="D337" s="12" t="s">
        <v>33</v>
      </c>
      <c r="E337" s="13">
        <v>5.2416811891271529</v>
      </c>
      <c r="F337" s="13">
        <v>2.7170076589037904</v>
      </c>
      <c r="G337" s="13">
        <v>2.7526653148674223</v>
      </c>
      <c r="H337" s="13">
        <v>3.5965700325717429</v>
      </c>
      <c r="I337" s="13">
        <v>0</v>
      </c>
      <c r="J337" s="13">
        <v>0</v>
      </c>
      <c r="K337" s="13">
        <v>0</v>
      </c>
      <c r="L337" s="13">
        <v>0</v>
      </c>
      <c r="M337" s="13">
        <v>0</v>
      </c>
      <c r="N337" s="13"/>
      <c r="O337" s="13"/>
    </row>
    <row r="338" spans="1:15" x14ac:dyDescent="0.35">
      <c r="A338" s="12" t="str">
        <f t="shared" si="5"/>
        <v>CONSUMO PER CAPITA (kg ó litros por individuo).Total Bebidas FriasEN LA CALLE</v>
      </c>
      <c r="B338" s="12" t="s">
        <v>120</v>
      </c>
      <c r="C338" s="12" t="s">
        <v>130</v>
      </c>
      <c r="D338" s="12" t="s">
        <v>213</v>
      </c>
      <c r="E338" s="13">
        <v>5.8314531810680128</v>
      </c>
      <c r="F338" s="13">
        <v>3.8865819293685404</v>
      </c>
      <c r="G338" s="13">
        <v>4.0493405827963285</v>
      </c>
      <c r="H338" s="13">
        <v>3.5267358384929905</v>
      </c>
      <c r="I338" s="13">
        <v>0</v>
      </c>
      <c r="J338" s="13">
        <v>0</v>
      </c>
      <c r="K338" s="13">
        <v>0</v>
      </c>
      <c r="L338" s="13">
        <v>0</v>
      </c>
      <c r="M338" s="13">
        <v>0</v>
      </c>
      <c r="N338" s="13"/>
      <c r="O338" s="13"/>
    </row>
    <row r="339" spans="1:15" x14ac:dyDescent="0.35">
      <c r="A339" s="12" t="str">
        <f t="shared" si="5"/>
        <v>CONSUMO PER CAPITA (kg ó litros por individuo).Total Bebidas FriasEN CASA DE OTROS</v>
      </c>
      <c r="B339" s="12" t="s">
        <v>120</v>
      </c>
      <c r="C339" s="12" t="s">
        <v>130</v>
      </c>
      <c r="D339" s="12" t="s">
        <v>214</v>
      </c>
      <c r="E339" s="13">
        <v>3.6482824688392013</v>
      </c>
      <c r="F339" s="13">
        <v>3.6934540337469599</v>
      </c>
      <c r="G339" s="13">
        <v>3.1913004976227972</v>
      </c>
      <c r="H339" s="13">
        <v>2.9673896406121685</v>
      </c>
      <c r="I339" s="13">
        <v>0</v>
      </c>
      <c r="J339" s="13">
        <v>0</v>
      </c>
      <c r="K339" s="13">
        <v>0</v>
      </c>
      <c r="L339" s="13">
        <v>0</v>
      </c>
      <c r="M339" s="13">
        <v>0</v>
      </c>
      <c r="N339" s="13"/>
      <c r="O339" s="13"/>
    </row>
    <row r="340" spans="1:15" x14ac:dyDescent="0.35">
      <c r="A340" s="12" t="str">
        <f t="shared" si="5"/>
        <v>CONSUMO PER CAPITA (kg ó litros por individuo).Total Bebidas FriasEN EL ESTABLECIMIENTO</v>
      </c>
      <c r="B340" s="12" t="s">
        <v>120</v>
      </c>
      <c r="C340" s="12" t="s">
        <v>130</v>
      </c>
      <c r="D340" s="12" t="s">
        <v>215</v>
      </c>
      <c r="E340" s="13">
        <v>60.155186621534753</v>
      </c>
      <c r="F340" s="13">
        <v>33.492306547828385</v>
      </c>
      <c r="G340" s="13">
        <v>39.133068327612051</v>
      </c>
      <c r="H340" s="13">
        <v>44.165430987490794</v>
      </c>
      <c r="I340" s="13">
        <v>0</v>
      </c>
      <c r="J340" s="13">
        <v>0</v>
      </c>
      <c r="K340" s="13">
        <v>0</v>
      </c>
      <c r="L340" s="13">
        <v>0</v>
      </c>
      <c r="M340" s="13">
        <v>0</v>
      </c>
      <c r="N340" s="13"/>
      <c r="O340" s="13"/>
    </row>
    <row r="341" spans="1:15" x14ac:dyDescent="0.35">
      <c r="A341" s="12" t="str">
        <f t="shared" si="5"/>
        <v>CONSUMO PER CAPITA (kg ó litros por individuo).Total Bebidas FriasEN EL TRABAJO</v>
      </c>
      <c r="B341" s="12" t="s">
        <v>120</v>
      </c>
      <c r="C341" s="12" t="s">
        <v>130</v>
      </c>
      <c r="D341" s="12" t="s">
        <v>216</v>
      </c>
      <c r="E341" s="13">
        <v>6.416641535844704</v>
      </c>
      <c r="F341" s="13">
        <v>4.5198826981598801</v>
      </c>
      <c r="G341" s="13">
        <v>4.4029850743388588</v>
      </c>
      <c r="H341" s="13">
        <v>4.4520890315672874</v>
      </c>
      <c r="I341" s="13">
        <v>0</v>
      </c>
      <c r="J341" s="13">
        <v>0</v>
      </c>
      <c r="K341" s="13">
        <v>0</v>
      </c>
      <c r="L341" s="13">
        <v>0</v>
      </c>
      <c r="M341" s="13">
        <v>0</v>
      </c>
      <c r="N341" s="13"/>
      <c r="O341" s="13"/>
    </row>
    <row r="342" spans="1:15" x14ac:dyDescent="0.35">
      <c r="A342" s="12" t="str">
        <f t="shared" si="5"/>
        <v>CONSUMO PER CAPITA (kg ó litros por individuo).Total Bebidas FriasEN COLEGIO/INSTITUTO/UNIV.</v>
      </c>
      <c r="B342" s="12" t="s">
        <v>120</v>
      </c>
      <c r="C342" s="12" t="s">
        <v>130</v>
      </c>
      <c r="D342" s="12" t="s">
        <v>217</v>
      </c>
      <c r="E342" s="13">
        <v>0.20108348226928391</v>
      </c>
      <c r="F342" s="13">
        <v>8.8494615604704216E-2</v>
      </c>
      <c r="G342" s="13">
        <v>7.4153730487163658E-2</v>
      </c>
      <c r="H342" s="13">
        <v>0.22689919826411958</v>
      </c>
      <c r="I342" s="13">
        <v>0</v>
      </c>
      <c r="J342" s="13">
        <v>0</v>
      </c>
      <c r="K342" s="13">
        <v>0</v>
      </c>
      <c r="L342" s="13">
        <v>0</v>
      </c>
      <c r="M342" s="13">
        <v>0</v>
      </c>
      <c r="N342" s="13"/>
      <c r="O342" s="13"/>
    </row>
    <row r="343" spans="1:15" x14ac:dyDescent="0.35">
      <c r="A343" s="12" t="str">
        <f t="shared" si="5"/>
        <v>CONSUMO PER CAPITA (kg ó litros por individuo).Total Bebidas FriasEN MI CASA</v>
      </c>
      <c r="B343" s="12" t="s">
        <v>120</v>
      </c>
      <c r="C343" s="12" t="s">
        <v>130</v>
      </c>
      <c r="D343" s="12" t="s">
        <v>218</v>
      </c>
      <c r="E343" s="13">
        <v>3.3632480630750612</v>
      </c>
      <c r="F343" s="13">
        <v>3.1344906160735295</v>
      </c>
      <c r="G343" s="13">
        <v>2.2769013989369724</v>
      </c>
      <c r="H343" s="13">
        <v>1.6225444815548802</v>
      </c>
      <c r="I343" s="13">
        <v>0</v>
      </c>
      <c r="J343" s="13">
        <v>0</v>
      </c>
      <c r="K343" s="13">
        <v>0</v>
      </c>
      <c r="L343" s="13">
        <v>0</v>
      </c>
      <c r="M343" s="13">
        <v>0</v>
      </c>
      <c r="N343" s="13"/>
      <c r="O343" s="13"/>
    </row>
    <row r="344" spans="1:15" x14ac:dyDescent="0.35">
      <c r="A344" s="12" t="str">
        <f t="shared" si="5"/>
        <v>CONSUMO PER CAPITA (kg ó litros por individuo).Total Bebidas FriasEN M.TRANSP.(AVION,TREN,AUTOC,E</v>
      </c>
      <c r="B344" s="12" t="s">
        <v>120</v>
      </c>
      <c r="C344" s="12" t="s">
        <v>130</v>
      </c>
      <c r="D344" s="12" t="s">
        <v>219</v>
      </c>
      <c r="E344" s="13">
        <v>0.35131174915343366</v>
      </c>
      <c r="F344" s="13">
        <v>0.23872461424571734</v>
      </c>
      <c r="G344" s="13">
        <v>0.28251046728316537</v>
      </c>
      <c r="H344" s="13">
        <v>0.1987042087445717</v>
      </c>
      <c r="I344" s="13">
        <v>0</v>
      </c>
      <c r="J344" s="13">
        <v>0</v>
      </c>
      <c r="K344" s="13">
        <v>0</v>
      </c>
      <c r="L344" s="13">
        <v>0</v>
      </c>
      <c r="M344" s="13">
        <v>0</v>
      </c>
      <c r="N344" s="13"/>
      <c r="O344" s="13"/>
    </row>
    <row r="345" spans="1:15" x14ac:dyDescent="0.35">
      <c r="A345" s="12" t="str">
        <f t="shared" si="5"/>
        <v>CONSUMO PER CAPITA (kg ó litros por individuo).Total Bebidas FriasEN OTRO LUGAR</v>
      </c>
      <c r="B345" s="12" t="s">
        <v>120</v>
      </c>
      <c r="C345" s="12" t="s">
        <v>130</v>
      </c>
      <c r="D345" s="12" t="s">
        <v>220</v>
      </c>
      <c r="E345" s="13">
        <v>3.3189669201372021</v>
      </c>
      <c r="F345" s="13">
        <v>2.3067634943444646</v>
      </c>
      <c r="G345" s="13">
        <v>1.1854755470523588</v>
      </c>
      <c r="H345" s="13">
        <v>1.7816061182344791</v>
      </c>
      <c r="I345" s="13">
        <v>0</v>
      </c>
      <c r="J345" s="13">
        <v>0</v>
      </c>
      <c r="K345" s="13">
        <v>0</v>
      </c>
      <c r="L345" s="13">
        <v>0</v>
      </c>
      <c r="M345" s="13">
        <v>0</v>
      </c>
      <c r="N345" s="13"/>
      <c r="O345" s="13"/>
    </row>
    <row r="346" spans="1:15" x14ac:dyDescent="0.35">
      <c r="A346" s="12" t="str">
        <f t="shared" si="5"/>
        <v>CONSUMO PER CAPITA (kg ó litros por individuo).Total Bebidas FriasDESAYUNO</v>
      </c>
      <c r="B346" s="12" t="s">
        <v>120</v>
      </c>
      <c r="C346" s="12" t="s">
        <v>130</v>
      </c>
      <c r="D346" s="12" t="s">
        <v>221</v>
      </c>
      <c r="E346" s="13">
        <v>4.2574936681508841</v>
      </c>
      <c r="F346" s="13">
        <v>3.1618282905589234</v>
      </c>
      <c r="G346" s="13">
        <v>3.0709755336242948</v>
      </c>
      <c r="H346" s="13">
        <v>3.3868828434382889</v>
      </c>
      <c r="I346" s="13">
        <v>0</v>
      </c>
      <c r="J346" s="13">
        <v>0</v>
      </c>
      <c r="K346" s="13">
        <v>0</v>
      </c>
      <c r="L346" s="13">
        <v>0</v>
      </c>
      <c r="M346" s="13">
        <v>0</v>
      </c>
      <c r="N346" s="13"/>
      <c r="O346" s="13"/>
    </row>
    <row r="347" spans="1:15" x14ac:dyDescent="0.35">
      <c r="A347" s="12" t="str">
        <f t="shared" si="5"/>
        <v>CONSUMO PER CAPITA (kg ó litros por individuo).Total Bebidas FriasAPERITIVO/ANTES DE COMER</v>
      </c>
      <c r="B347" s="12" t="s">
        <v>120</v>
      </c>
      <c r="C347" s="12" t="s">
        <v>130</v>
      </c>
      <c r="D347" s="12" t="s">
        <v>222</v>
      </c>
      <c r="E347" s="13">
        <v>14.299552652767858</v>
      </c>
      <c r="F347" s="13">
        <v>9.5061560387482569</v>
      </c>
      <c r="G347" s="13">
        <v>10.454354122399538</v>
      </c>
      <c r="H347" s="13">
        <v>10.153923712878798</v>
      </c>
      <c r="I347" s="13">
        <v>0</v>
      </c>
      <c r="J347" s="13">
        <v>0</v>
      </c>
      <c r="K347" s="13">
        <v>0</v>
      </c>
      <c r="L347" s="13">
        <v>0</v>
      </c>
      <c r="M347" s="13">
        <v>0</v>
      </c>
      <c r="N347" s="13"/>
      <c r="O347" s="13"/>
    </row>
    <row r="348" spans="1:15" x14ac:dyDescent="0.35">
      <c r="A348" s="12" t="str">
        <f t="shared" si="5"/>
        <v>CONSUMO PER CAPITA (kg ó litros por individuo).Total Bebidas FriasCOMIDA</v>
      </c>
      <c r="B348" s="12" t="s">
        <v>120</v>
      </c>
      <c r="C348" s="12" t="s">
        <v>130</v>
      </c>
      <c r="D348" s="12" t="s">
        <v>223</v>
      </c>
      <c r="E348" s="13">
        <v>24.248370820524087</v>
      </c>
      <c r="F348" s="13">
        <v>13.765889103818484</v>
      </c>
      <c r="G348" s="13">
        <v>16.767288285451386</v>
      </c>
      <c r="H348" s="13">
        <v>17.692746476194468</v>
      </c>
      <c r="I348" s="13">
        <v>0</v>
      </c>
      <c r="J348" s="13">
        <v>0</v>
      </c>
      <c r="K348" s="13">
        <v>0</v>
      </c>
      <c r="L348" s="13">
        <v>0</v>
      </c>
      <c r="M348" s="13">
        <v>0</v>
      </c>
      <c r="N348" s="13"/>
      <c r="O348" s="13"/>
    </row>
    <row r="349" spans="1:15" x14ac:dyDescent="0.35">
      <c r="A349" s="12" t="str">
        <f t="shared" si="5"/>
        <v>CONSUMO PER CAPITA (kg ó litros por individuo).Total Bebidas FriasTARDE/MERIENDA</v>
      </c>
      <c r="B349" s="12" t="s">
        <v>120</v>
      </c>
      <c r="C349" s="12" t="s">
        <v>130</v>
      </c>
      <c r="D349" s="12" t="s">
        <v>224</v>
      </c>
      <c r="E349" s="13">
        <v>9.9577365286365076</v>
      </c>
      <c r="F349" s="13">
        <v>6.4271742455837764</v>
      </c>
      <c r="G349" s="13">
        <v>6.9352243833445719</v>
      </c>
      <c r="H349" s="13">
        <v>7.1976376824752419</v>
      </c>
      <c r="I349" s="13">
        <v>0</v>
      </c>
      <c r="J349" s="13">
        <v>0</v>
      </c>
      <c r="K349" s="13">
        <v>0</v>
      </c>
      <c r="L349" s="13">
        <v>0</v>
      </c>
      <c r="M349" s="13">
        <v>0</v>
      </c>
      <c r="N349" s="13"/>
      <c r="O349" s="13"/>
    </row>
    <row r="350" spans="1:15" x14ac:dyDescent="0.35">
      <c r="A350" s="12" t="str">
        <f t="shared" si="5"/>
        <v>CONSUMO PER CAPITA (kg ó litros por individuo).Total Bebidas FriasANTES DE CENAR</v>
      </c>
      <c r="B350" s="12" t="s">
        <v>120</v>
      </c>
      <c r="C350" s="12" t="s">
        <v>130</v>
      </c>
      <c r="D350" s="12" t="s">
        <v>225</v>
      </c>
      <c r="E350" s="13">
        <v>6.8245542991656158</v>
      </c>
      <c r="F350" s="13">
        <v>4.5492006590015039</v>
      </c>
      <c r="G350" s="13">
        <v>4.6522143504868438</v>
      </c>
      <c r="H350" s="13">
        <v>5.1006301890361074</v>
      </c>
      <c r="I350" s="13">
        <v>0</v>
      </c>
      <c r="J350" s="13">
        <v>0</v>
      </c>
      <c r="K350" s="13">
        <v>0</v>
      </c>
      <c r="L350" s="13">
        <v>0</v>
      </c>
      <c r="M350" s="13">
        <v>0</v>
      </c>
      <c r="N350" s="13"/>
      <c r="O350" s="13"/>
    </row>
    <row r="351" spans="1:15" x14ac:dyDescent="0.35">
      <c r="A351" s="12" t="str">
        <f t="shared" si="5"/>
        <v>CONSUMO PER CAPITA (kg ó litros por individuo).Total Bebidas FriasCENA</v>
      </c>
      <c r="B351" s="12" t="s">
        <v>120</v>
      </c>
      <c r="C351" s="12" t="s">
        <v>130</v>
      </c>
      <c r="D351" s="12" t="s">
        <v>226</v>
      </c>
      <c r="E351" s="13">
        <v>13.706551582017022</v>
      </c>
      <c r="F351" s="13">
        <v>7.3189933731738863</v>
      </c>
      <c r="G351" s="13">
        <v>7.7401102230045469</v>
      </c>
      <c r="H351" s="13">
        <v>9.3575100200699719</v>
      </c>
      <c r="I351" s="13">
        <v>0</v>
      </c>
      <c r="J351" s="13">
        <v>0</v>
      </c>
      <c r="K351" s="13">
        <v>0</v>
      </c>
      <c r="L351" s="13">
        <v>0</v>
      </c>
      <c r="M351" s="13">
        <v>0</v>
      </c>
      <c r="N351" s="13"/>
      <c r="O351" s="13"/>
    </row>
    <row r="352" spans="1:15" x14ac:dyDescent="0.35">
      <c r="A352" s="12" t="str">
        <f t="shared" si="5"/>
        <v>CONSUMO PER CAPITA (kg ó litros por individuo).Total Bebidas FriasDESPUES DE LA CENA</v>
      </c>
      <c r="B352" s="12" t="s">
        <v>120</v>
      </c>
      <c r="C352" s="12" t="s">
        <v>130</v>
      </c>
      <c r="D352" s="12" t="s">
        <v>227</v>
      </c>
      <c r="E352" s="13">
        <v>2.7236045237916953</v>
      </c>
      <c r="F352" s="13">
        <v>1.3316472649233495</v>
      </c>
      <c r="G352" s="13">
        <v>1.1386850823712824</v>
      </c>
      <c r="H352" s="13">
        <v>1.5791123913693152</v>
      </c>
      <c r="I352" s="13">
        <v>0</v>
      </c>
      <c r="J352" s="13">
        <v>0</v>
      </c>
      <c r="K352" s="13">
        <v>0</v>
      </c>
      <c r="L352" s="13">
        <v>0</v>
      </c>
      <c r="M352" s="13">
        <v>0</v>
      </c>
      <c r="N352" s="13"/>
      <c r="O352" s="13"/>
    </row>
    <row r="353" spans="1:15" x14ac:dyDescent="0.35">
      <c r="A353" s="12" t="str">
        <f t="shared" si="5"/>
        <v>CONSUMO PER CAPITA (kg ó litros por individuo).Total Bebidas FriasDURANTE EL DIA</v>
      </c>
      <c r="B353" s="12" t="s">
        <v>120</v>
      </c>
      <c r="C353" s="12" t="s">
        <v>130</v>
      </c>
      <c r="D353" s="12" t="s">
        <v>228</v>
      </c>
      <c r="E353" s="13">
        <v>7.2683142839698132</v>
      </c>
      <c r="F353" s="13">
        <v>5.2998016534385695</v>
      </c>
      <c r="G353" s="13">
        <v>3.8368866112280315</v>
      </c>
      <c r="H353" s="13">
        <v>4.4729540792909619</v>
      </c>
      <c r="I353" s="13">
        <v>0</v>
      </c>
      <c r="J353" s="13">
        <v>0</v>
      </c>
      <c r="K353" s="13">
        <v>0</v>
      </c>
      <c r="L353" s="13">
        <v>0</v>
      </c>
      <c r="M353" s="13">
        <v>0</v>
      </c>
      <c r="N353" s="13"/>
      <c r="O353" s="13"/>
    </row>
    <row r="354" spans="1:15" x14ac:dyDescent="0.35">
      <c r="A354" s="12" t="str">
        <f t="shared" si="5"/>
        <v>CONSUMO PER CAPITA (kg ó litros por individuo).Total Bebidas FriasCON AMIGOS</v>
      </c>
      <c r="B354" s="12" t="s">
        <v>120</v>
      </c>
      <c r="C354" s="12" t="s">
        <v>130</v>
      </c>
      <c r="D354" s="12" t="s">
        <v>229</v>
      </c>
      <c r="E354" s="13">
        <v>27.12537931216071</v>
      </c>
      <c r="F354" s="13">
        <v>15.215014538936577</v>
      </c>
      <c r="G354" s="13">
        <v>16.868569354542004</v>
      </c>
      <c r="H354" s="13">
        <v>18.369648880738222</v>
      </c>
      <c r="I354" s="13">
        <v>0</v>
      </c>
      <c r="J354" s="13">
        <v>0</v>
      </c>
      <c r="K354" s="13">
        <v>0</v>
      </c>
      <c r="L354" s="13">
        <v>0</v>
      </c>
      <c r="M354" s="13">
        <v>0</v>
      </c>
      <c r="N354" s="13"/>
      <c r="O354" s="13"/>
    </row>
    <row r="355" spans="1:15" x14ac:dyDescent="0.35">
      <c r="A355" s="12" t="str">
        <f t="shared" si="5"/>
        <v>CONSUMO PER CAPITA (kg ó litros por individuo).Total Bebidas FriasCON CLIENTES</v>
      </c>
      <c r="B355" s="12" t="s">
        <v>120</v>
      </c>
      <c r="C355" s="12" t="s">
        <v>130</v>
      </c>
      <c r="D355" s="12" t="s">
        <v>230</v>
      </c>
      <c r="E355" s="13">
        <v>0.5694353326980941</v>
      </c>
      <c r="F355" s="13">
        <v>0.32102829649375447</v>
      </c>
      <c r="G355" s="13">
        <v>0.30714812003221248</v>
      </c>
      <c r="H355" s="13">
        <v>0.22722809770795935</v>
      </c>
      <c r="I355" s="13">
        <v>0</v>
      </c>
      <c r="J355" s="13">
        <v>0</v>
      </c>
      <c r="K355" s="13">
        <v>0</v>
      </c>
      <c r="L355" s="13">
        <v>0</v>
      </c>
      <c r="M355" s="13">
        <v>0</v>
      </c>
      <c r="N355" s="13"/>
      <c r="O355" s="13"/>
    </row>
    <row r="356" spans="1:15" x14ac:dyDescent="0.35">
      <c r="A356" s="12" t="str">
        <f t="shared" si="5"/>
        <v>CONSUMO PER CAPITA (kg ó litros por individuo).Total Bebidas FriasCON COMPAÑEROS DE TRABAJO</v>
      </c>
      <c r="B356" s="12" t="s">
        <v>120</v>
      </c>
      <c r="C356" s="12" t="s">
        <v>130</v>
      </c>
      <c r="D356" s="12" t="s">
        <v>231</v>
      </c>
      <c r="E356" s="13">
        <v>4.8178362456300841</v>
      </c>
      <c r="F356" s="13">
        <v>2.7420478804295358</v>
      </c>
      <c r="G356" s="13">
        <v>2.8299703716304729</v>
      </c>
      <c r="H356" s="13">
        <v>3.1616817660329084</v>
      </c>
      <c r="I356" s="13">
        <v>0</v>
      </c>
      <c r="J356" s="13">
        <v>0</v>
      </c>
      <c r="K356" s="13">
        <v>0</v>
      </c>
      <c r="L356" s="13">
        <v>0</v>
      </c>
      <c r="M356" s="13">
        <v>0</v>
      </c>
      <c r="N356" s="13"/>
      <c r="O356" s="13"/>
    </row>
    <row r="357" spans="1:15" x14ac:dyDescent="0.35">
      <c r="A357" s="12" t="str">
        <f t="shared" si="5"/>
        <v>CONSUMO PER CAPITA (kg ó litros por individuo).Total Bebidas FriasCON COMPAÑEROS DE CLASE</v>
      </c>
      <c r="B357" s="12" t="s">
        <v>120</v>
      </c>
      <c r="C357" s="12" t="s">
        <v>130</v>
      </c>
      <c r="D357" s="12" t="s">
        <v>232</v>
      </c>
      <c r="E357" s="13">
        <v>0.26785998488557922</v>
      </c>
      <c r="F357" s="13">
        <v>0.15071271425748672</v>
      </c>
      <c r="G357" s="13">
        <v>0.16200128858668528</v>
      </c>
      <c r="H357" s="13">
        <v>0.1702561881367709</v>
      </c>
      <c r="I357" s="13">
        <v>0</v>
      </c>
      <c r="J357" s="13">
        <v>0</v>
      </c>
      <c r="K357" s="13">
        <v>0</v>
      </c>
      <c r="L357" s="13">
        <v>0</v>
      </c>
      <c r="M357" s="13">
        <v>0</v>
      </c>
      <c r="N357" s="13"/>
      <c r="O357" s="13"/>
    </row>
    <row r="358" spans="1:15" x14ac:dyDescent="0.35">
      <c r="A358" s="12" t="str">
        <f t="shared" si="5"/>
        <v>CONSUMO PER CAPITA (kg ó litros por individuo).Total Bebidas FriasCON FAMILIA</v>
      </c>
      <c r="B358" s="12" t="s">
        <v>120</v>
      </c>
      <c r="C358" s="12" t="s">
        <v>130</v>
      </c>
      <c r="D358" s="12" t="s">
        <v>233</v>
      </c>
      <c r="E358" s="13">
        <v>25.613024865787938</v>
      </c>
      <c r="F358" s="13">
        <v>15.082783578207426</v>
      </c>
      <c r="G358" s="13">
        <v>16.335322400699635</v>
      </c>
      <c r="H358" s="13">
        <v>18.216073214322819</v>
      </c>
      <c r="I358" s="13">
        <v>0</v>
      </c>
      <c r="J358" s="13">
        <v>0</v>
      </c>
      <c r="K358" s="13">
        <v>0</v>
      </c>
      <c r="L358" s="13">
        <v>0</v>
      </c>
      <c r="M358" s="13">
        <v>0</v>
      </c>
      <c r="N358" s="13"/>
      <c r="O358" s="13"/>
    </row>
    <row r="359" spans="1:15" x14ac:dyDescent="0.35">
      <c r="A359" s="12" t="str">
        <f t="shared" si="5"/>
        <v>CONSUMO PER CAPITA (kg ó litros por individuo).Total Bebidas FriasCON LA PAREJA</v>
      </c>
      <c r="B359" s="12" t="s">
        <v>120</v>
      </c>
      <c r="C359" s="12" t="s">
        <v>130</v>
      </c>
      <c r="D359" s="12" t="s">
        <v>234</v>
      </c>
      <c r="E359" s="13">
        <v>11.701368812718924</v>
      </c>
      <c r="F359" s="13">
        <v>7.2890716372007924</v>
      </c>
      <c r="G359" s="13">
        <v>8.4724894494754697</v>
      </c>
      <c r="H359" s="13">
        <v>8.9935170281160328</v>
      </c>
      <c r="I359" s="13">
        <v>0</v>
      </c>
      <c r="J359" s="13">
        <v>0</v>
      </c>
      <c r="K359" s="13">
        <v>0</v>
      </c>
      <c r="L359" s="13">
        <v>0</v>
      </c>
      <c r="M359" s="13">
        <v>0</v>
      </c>
      <c r="N359" s="13"/>
      <c r="O359" s="13"/>
    </row>
    <row r="360" spans="1:15" x14ac:dyDescent="0.35">
      <c r="A360" s="12" t="str">
        <f t="shared" si="5"/>
        <v>CONSUMO PER CAPITA (kg ó litros por individuo).Total Bebidas FriasESTABA SOLO/A</v>
      </c>
      <c r="B360" s="12" t="s">
        <v>120</v>
      </c>
      <c r="C360" s="12" t="s">
        <v>130</v>
      </c>
      <c r="D360" s="12" t="s">
        <v>235</v>
      </c>
      <c r="E360" s="13">
        <v>12.394392996948916</v>
      </c>
      <c r="F360" s="13">
        <v>10.213987982910433</v>
      </c>
      <c r="G360" s="13">
        <v>9.3265744643091733</v>
      </c>
      <c r="H360" s="13">
        <v>9.3456655092566088</v>
      </c>
      <c r="I360" s="13">
        <v>0</v>
      </c>
      <c r="J360" s="13">
        <v>0</v>
      </c>
      <c r="K360" s="13">
        <v>0</v>
      </c>
      <c r="L360" s="13">
        <v>0</v>
      </c>
      <c r="M360" s="13">
        <v>0</v>
      </c>
      <c r="N360" s="13"/>
      <c r="O360" s="13"/>
    </row>
    <row r="361" spans="1:15" x14ac:dyDescent="0.35">
      <c r="A361" s="12" t="str">
        <f t="shared" si="5"/>
        <v>CONSUMO PER CAPITA (kg ó litros por individuo).Total Bebidas FriasOTROS</v>
      </c>
      <c r="B361" s="12" t="s">
        <v>120</v>
      </c>
      <c r="C361" s="12" t="s">
        <v>130</v>
      </c>
      <c r="D361" s="12" t="s">
        <v>236</v>
      </c>
      <c r="E361" s="13">
        <v>0.79688385170786602</v>
      </c>
      <c r="F361" s="13">
        <v>0.34605013277342528</v>
      </c>
      <c r="G361" s="13">
        <v>0.29365829324269849</v>
      </c>
      <c r="H361" s="13">
        <v>0.45732503984010237</v>
      </c>
      <c r="I361" s="13">
        <v>0</v>
      </c>
      <c r="J361" s="13">
        <v>0</v>
      </c>
      <c r="K361" s="13">
        <v>0</v>
      </c>
      <c r="L361" s="13">
        <v>0</v>
      </c>
      <c r="M361" s="13">
        <v>0</v>
      </c>
      <c r="N361" s="13"/>
      <c r="O361" s="13"/>
    </row>
    <row r="362" spans="1:15" x14ac:dyDescent="0.35">
      <c r="A362" s="12" t="str">
        <f t="shared" si="5"/>
        <v>CONSUMO PER CAPITA (kg ó litros por individuo).Total Bebidas FriasESTAR TRABAJANDO</v>
      </c>
      <c r="B362" s="12" t="s">
        <v>120</v>
      </c>
      <c r="C362" s="12" t="s">
        <v>130</v>
      </c>
      <c r="D362" s="12" t="s">
        <v>237</v>
      </c>
      <c r="E362" s="13">
        <v>8.0382770782688571</v>
      </c>
      <c r="F362" s="13">
        <v>5.9267085007554856</v>
      </c>
      <c r="G362" s="13">
        <v>5.6032012880639233</v>
      </c>
      <c r="H362" s="13">
        <v>5.7539586101832576</v>
      </c>
      <c r="I362" s="13">
        <v>0</v>
      </c>
      <c r="J362" s="13">
        <v>0</v>
      </c>
      <c r="K362" s="13">
        <v>0</v>
      </c>
      <c r="L362" s="13">
        <v>0</v>
      </c>
      <c r="M362" s="13">
        <v>0</v>
      </c>
      <c r="N362" s="13"/>
      <c r="O362" s="13"/>
    </row>
    <row r="363" spans="1:15" x14ac:dyDescent="0.35">
      <c r="A363" s="12" t="str">
        <f t="shared" si="5"/>
        <v>CONSUMO PER CAPITA (kg ó litros por individuo).Total Bebidas FriasCOMIDA DE NEGOCIOS</v>
      </c>
      <c r="B363" s="12" t="s">
        <v>120</v>
      </c>
      <c r="C363" s="12" t="s">
        <v>130</v>
      </c>
      <c r="D363" s="12" t="s">
        <v>238</v>
      </c>
      <c r="E363" s="13">
        <v>0.3801170896399495</v>
      </c>
      <c r="F363" s="13">
        <v>0.18146474735454676</v>
      </c>
      <c r="G363" s="13">
        <v>0.20876415870604106</v>
      </c>
      <c r="H363" s="13">
        <v>0.18483791744019215</v>
      </c>
      <c r="I363" s="13">
        <v>0</v>
      </c>
      <c r="J363" s="13">
        <v>0</v>
      </c>
      <c r="K363" s="13">
        <v>0</v>
      </c>
      <c r="L363" s="13">
        <v>0</v>
      </c>
      <c r="M363" s="13">
        <v>0</v>
      </c>
      <c r="N363" s="13"/>
      <c r="O363" s="13"/>
    </row>
    <row r="364" spans="1:15" x14ac:dyDescent="0.35">
      <c r="A364" s="12" t="str">
        <f t="shared" si="5"/>
        <v>CONSUMO PER CAPITA (kg ó litros por individuo).Total Bebidas FriasPOR PLACER/RELAX</v>
      </c>
      <c r="B364" s="12" t="s">
        <v>120</v>
      </c>
      <c r="C364" s="12" t="s">
        <v>130</v>
      </c>
      <c r="D364" s="12" t="s">
        <v>239</v>
      </c>
      <c r="E364" s="13">
        <v>13.138197603473763</v>
      </c>
      <c r="F364" s="13">
        <v>7.8260112990658266</v>
      </c>
      <c r="G364" s="13">
        <v>9.5632218585433897</v>
      </c>
      <c r="H364" s="13">
        <v>10.262693880546719</v>
      </c>
      <c r="I364" s="13">
        <v>0</v>
      </c>
      <c r="J364" s="13">
        <v>0</v>
      </c>
      <c r="K364" s="13">
        <v>0</v>
      </c>
      <c r="L364" s="13">
        <v>0</v>
      </c>
      <c r="M364" s="13">
        <v>0</v>
      </c>
      <c r="N364" s="13"/>
      <c r="O364" s="13"/>
    </row>
    <row r="365" spans="1:15" x14ac:dyDescent="0.35">
      <c r="A365" s="12" t="str">
        <f t="shared" si="5"/>
        <v>CONSUMO PER CAPITA (kg ó litros por individuo).Total Bebidas FriasTENER HAMBRE/SIN PLANIFICAR</v>
      </c>
      <c r="B365" s="12" t="s">
        <v>120</v>
      </c>
      <c r="C365" s="12" t="s">
        <v>130</v>
      </c>
      <c r="D365" s="12" t="s">
        <v>240</v>
      </c>
      <c r="E365" s="13">
        <v>21.234978444946556</v>
      </c>
      <c r="F365" s="13">
        <v>13.67833342378241</v>
      </c>
      <c r="G365" s="13">
        <v>15.101200437166844</v>
      </c>
      <c r="H365" s="13">
        <v>14.295642727826863</v>
      </c>
      <c r="I365" s="13">
        <v>0</v>
      </c>
      <c r="J365" s="13">
        <v>0</v>
      </c>
      <c r="K365" s="13">
        <v>0</v>
      </c>
      <c r="L365" s="13">
        <v>0</v>
      </c>
      <c r="M365" s="13">
        <v>0</v>
      </c>
      <c r="N365" s="13"/>
      <c r="O365" s="13"/>
    </row>
    <row r="366" spans="1:15" x14ac:dyDescent="0.35">
      <c r="A366" s="12" t="str">
        <f t="shared" si="5"/>
        <v>CONSUMO PER CAPITA (kg ó litros por individuo).Total Bebidas FriasESTAR DE COMPRAS</v>
      </c>
      <c r="B366" s="12" t="s">
        <v>120</v>
      </c>
      <c r="C366" s="12" t="s">
        <v>130</v>
      </c>
      <c r="D366" s="12" t="s">
        <v>241</v>
      </c>
      <c r="E366" s="13">
        <v>2.4459252523441091</v>
      </c>
      <c r="F366" s="13">
        <v>2.2001786331006028</v>
      </c>
      <c r="G366" s="13">
        <v>1.4356545202826134</v>
      </c>
      <c r="H366" s="13">
        <v>1.36375201429993</v>
      </c>
      <c r="I366" s="13">
        <v>0</v>
      </c>
      <c r="J366" s="13">
        <v>0</v>
      </c>
      <c r="K366" s="13">
        <v>0</v>
      </c>
      <c r="L366" s="13">
        <v>0</v>
      </c>
      <c r="M366" s="13">
        <v>0</v>
      </c>
      <c r="N366" s="13"/>
      <c r="O366" s="13"/>
    </row>
    <row r="367" spans="1:15" x14ac:dyDescent="0.35">
      <c r="A367" s="12" t="str">
        <f t="shared" si="5"/>
        <v>CONSUMO PER CAPITA (kg ó litros por individuo).Total Bebidas FriasNO COCINAR EN CASA</v>
      </c>
      <c r="B367" s="12" t="s">
        <v>120</v>
      </c>
      <c r="C367" s="12" t="s">
        <v>130</v>
      </c>
      <c r="D367" s="12" t="s">
        <v>242</v>
      </c>
      <c r="E367" s="13">
        <v>3.0607842502395375</v>
      </c>
      <c r="F367" s="13">
        <v>1.8477043137817377</v>
      </c>
      <c r="G367" s="13">
        <v>1.931799896137496</v>
      </c>
      <c r="H367" s="13">
        <v>1.9181346310698397</v>
      </c>
      <c r="I367" s="13">
        <v>0</v>
      </c>
      <c r="J367" s="13">
        <v>0</v>
      </c>
      <c r="K367" s="13">
        <v>0</v>
      </c>
      <c r="L367" s="13">
        <v>0</v>
      </c>
      <c r="M367" s="13">
        <v>0</v>
      </c>
      <c r="N367" s="13"/>
      <c r="O367" s="13"/>
    </row>
    <row r="368" spans="1:15" x14ac:dyDescent="0.35">
      <c r="A368" s="12" t="str">
        <f t="shared" si="5"/>
        <v>CONSUMO PER CAPITA (kg ó litros por individuo).Total Bebidas FriasCELEBRACION/FIESTA/SALIR TOMAR</v>
      </c>
      <c r="B368" s="12" t="s">
        <v>120</v>
      </c>
      <c r="C368" s="12" t="s">
        <v>130</v>
      </c>
      <c r="D368" s="12" t="s">
        <v>243</v>
      </c>
      <c r="E368" s="13">
        <v>26.929084353089859</v>
      </c>
      <c r="F368" s="13">
        <v>15.006912807130005</v>
      </c>
      <c r="G368" s="13">
        <v>16.807340811424211</v>
      </c>
      <c r="H368" s="13">
        <v>20.525906424161974</v>
      </c>
      <c r="I368" s="13">
        <v>0</v>
      </c>
      <c r="J368" s="13">
        <v>0</v>
      </c>
      <c r="K368" s="13">
        <v>0</v>
      </c>
      <c r="L368" s="13">
        <v>0</v>
      </c>
      <c r="M368" s="13">
        <v>0</v>
      </c>
      <c r="N368" s="13"/>
      <c r="O368" s="13"/>
    </row>
    <row r="369" spans="1:15" x14ac:dyDescent="0.35">
      <c r="A369" s="12" t="str">
        <f t="shared" si="5"/>
        <v>CONSUMO PER CAPITA (kg ó litros por individuo).Total Bebidas FriasVIENDO DEPORTES</v>
      </c>
      <c r="B369" s="12" t="s">
        <v>120</v>
      </c>
      <c r="C369" s="12" t="s">
        <v>130</v>
      </c>
      <c r="D369" s="12" t="s">
        <v>244</v>
      </c>
      <c r="E369" s="13">
        <v>1.7097980760014817</v>
      </c>
      <c r="F369" s="13">
        <v>0.84828123649514642</v>
      </c>
      <c r="G369" s="13">
        <v>0.93028139148626177</v>
      </c>
      <c r="H369" s="13">
        <v>1.3793372439740048</v>
      </c>
      <c r="I369" s="13">
        <v>0</v>
      </c>
      <c r="J369" s="13">
        <v>0</v>
      </c>
      <c r="K369" s="13">
        <v>0</v>
      </c>
      <c r="L369" s="13">
        <v>0</v>
      </c>
      <c r="M369" s="13">
        <v>0</v>
      </c>
      <c r="N369" s="13"/>
      <c r="O369" s="13"/>
    </row>
    <row r="370" spans="1:15" x14ac:dyDescent="0.35">
      <c r="A370" s="12" t="str">
        <f t="shared" si="5"/>
        <v>CONSUMO PER CAPITA (kg ó litros por individuo).Total Bebidas FriasOTROS MOTIVOS</v>
      </c>
      <c r="B370" s="12" t="s">
        <v>120</v>
      </c>
      <c r="C370" s="12" t="s">
        <v>130</v>
      </c>
      <c r="D370" s="12" t="s">
        <v>245</v>
      </c>
      <c r="E370" s="13">
        <v>6.3490134984872215</v>
      </c>
      <c r="F370" s="13">
        <v>3.8451024038140837</v>
      </c>
      <c r="G370" s="13">
        <v>3.0142705710060183</v>
      </c>
      <c r="H370" s="13">
        <v>3.2571370433573641</v>
      </c>
      <c r="I370" s="13">
        <v>0</v>
      </c>
      <c r="J370" s="13">
        <v>0</v>
      </c>
      <c r="K370" s="13">
        <v>0</v>
      </c>
      <c r="L370" s="13">
        <v>0</v>
      </c>
      <c r="M370" s="13">
        <v>0</v>
      </c>
      <c r="N370" s="13"/>
      <c r="O370" s="13"/>
    </row>
    <row r="371" spans="1:15" x14ac:dyDescent="0.35">
      <c r="A371" s="12" t="str">
        <f t="shared" si="5"/>
        <v>CONSUMO PER CAPITA (kg ó litros por individuo).Total Bebidas CalienteT.ESPAÑA</v>
      </c>
      <c r="B371" s="12" t="s">
        <v>120</v>
      </c>
      <c r="C371" s="12" t="s">
        <v>122</v>
      </c>
      <c r="D371" s="12" t="s">
        <v>36</v>
      </c>
      <c r="E371" s="13">
        <v>10.964994696040851</v>
      </c>
      <c r="F371" s="13">
        <v>6.7498372192159195</v>
      </c>
      <c r="G371" s="13">
        <v>7.824455951128293</v>
      </c>
      <c r="H371" s="13">
        <v>8.2323629491627344</v>
      </c>
      <c r="I371" s="13">
        <v>0</v>
      </c>
      <c r="J371" s="13">
        <v>0</v>
      </c>
      <c r="K371" s="13">
        <v>0</v>
      </c>
      <c r="L371" s="13">
        <v>0</v>
      </c>
      <c r="M371" s="13">
        <v>0</v>
      </c>
      <c r="N371" s="13"/>
      <c r="O371" s="13"/>
    </row>
    <row r="372" spans="1:15" x14ac:dyDescent="0.35">
      <c r="A372" s="12" t="str">
        <f t="shared" si="5"/>
        <v>CONSUMO PER CAPITA (kg ó litros por individuo).Total Bebidas CalienteHiper+Super+Discount+G.A</v>
      </c>
      <c r="B372" s="12" t="s">
        <v>120</v>
      </c>
      <c r="C372" s="12" t="s">
        <v>122</v>
      </c>
      <c r="D372" s="12" t="s">
        <v>23</v>
      </c>
      <c r="E372" s="13">
        <v>0.18566043545446986</v>
      </c>
      <c r="F372" s="13">
        <v>0.15895487431298222</v>
      </c>
      <c r="G372" s="13">
        <v>0.1482982465561534</v>
      </c>
      <c r="H372" s="13">
        <v>0.12509450087891008</v>
      </c>
      <c r="I372" s="13">
        <v>0</v>
      </c>
      <c r="J372" s="13">
        <v>0</v>
      </c>
      <c r="K372" s="13">
        <v>0</v>
      </c>
      <c r="L372" s="13">
        <v>0</v>
      </c>
      <c r="M372" s="13">
        <v>0</v>
      </c>
      <c r="N372" s="13"/>
      <c r="O372" s="13"/>
    </row>
    <row r="373" spans="1:15" x14ac:dyDescent="0.35">
      <c r="A373" s="12" t="str">
        <f t="shared" si="5"/>
        <v>CONSUMO PER CAPITA (kg ó litros por individuo).Total Bebidas CalienteRestaurantes</v>
      </c>
      <c r="B373" s="12" t="s">
        <v>120</v>
      </c>
      <c r="C373" s="12" t="s">
        <v>122</v>
      </c>
      <c r="D373" s="12" t="s">
        <v>24</v>
      </c>
      <c r="E373" s="13">
        <v>0.52245856569947557</v>
      </c>
      <c r="F373" s="13">
        <v>0.25753538304669232</v>
      </c>
      <c r="G373" s="13">
        <v>0.32075588993520854</v>
      </c>
      <c r="H373" s="13">
        <v>0.34481961954387658</v>
      </c>
      <c r="I373" s="13">
        <v>0</v>
      </c>
      <c r="J373" s="13">
        <v>0</v>
      </c>
      <c r="K373" s="13">
        <v>0</v>
      </c>
      <c r="L373" s="13">
        <v>0</v>
      </c>
      <c r="M373" s="13">
        <v>0</v>
      </c>
      <c r="N373" s="13"/>
      <c r="O373" s="13"/>
    </row>
    <row r="374" spans="1:15" x14ac:dyDescent="0.35">
      <c r="A374" s="12" t="str">
        <f t="shared" si="5"/>
        <v>CONSUMO PER CAPITA (kg ó litros por individuo).Total Bebidas CalienteRestaurantes Fast Food</v>
      </c>
      <c r="B374" s="12" t="s">
        <v>120</v>
      </c>
      <c r="C374" s="12" t="s">
        <v>122</v>
      </c>
      <c r="D374" s="12" t="s">
        <v>25</v>
      </c>
      <c r="E374" s="13">
        <v>0.18077534234031004</v>
      </c>
      <c r="F374" s="13">
        <v>8.3619070573413862E-2</v>
      </c>
      <c r="G374" s="13">
        <v>8.4769142757058505E-2</v>
      </c>
      <c r="H374" s="13">
        <v>9.3399865639618024E-2</v>
      </c>
      <c r="I374" s="13">
        <v>0</v>
      </c>
      <c r="J374" s="13">
        <v>0</v>
      </c>
      <c r="K374" s="13">
        <v>0</v>
      </c>
      <c r="L374" s="13">
        <v>0</v>
      </c>
      <c r="M374" s="13">
        <v>0</v>
      </c>
      <c r="N374" s="13"/>
      <c r="O374" s="13"/>
    </row>
    <row r="375" spans="1:15" x14ac:dyDescent="0.35">
      <c r="A375" s="12" t="str">
        <f t="shared" si="5"/>
        <v>CONSUMO PER CAPITA (kg ó litros por individuo).Total Bebidas CalienteBares/Cafeterias/Cervecerias</v>
      </c>
      <c r="B375" s="12" t="s">
        <v>120</v>
      </c>
      <c r="C375" s="12" t="s">
        <v>122</v>
      </c>
      <c r="D375" s="12" t="s">
        <v>26</v>
      </c>
      <c r="E375" s="13">
        <v>7.6439949134102534</v>
      </c>
      <c r="F375" s="13">
        <v>4.6625595733815155</v>
      </c>
      <c r="G375" s="13">
        <v>5.6414646649118012</v>
      </c>
      <c r="H375" s="13">
        <v>6.0237948790826774</v>
      </c>
      <c r="I375" s="13">
        <v>0</v>
      </c>
      <c r="J375" s="13">
        <v>0</v>
      </c>
      <c r="K375" s="13">
        <v>0</v>
      </c>
      <c r="L375" s="13">
        <v>0</v>
      </c>
      <c r="M375" s="13">
        <v>0</v>
      </c>
      <c r="N375" s="13"/>
      <c r="O375" s="13"/>
    </row>
    <row r="376" spans="1:15" x14ac:dyDescent="0.35">
      <c r="A376" s="12" t="str">
        <f t="shared" si="5"/>
        <v>CONSUMO PER CAPITA (kg ó litros por individuo).Total Bebidas CalientePanaderias/Pastelerias</v>
      </c>
      <c r="B376" s="12" t="s">
        <v>120</v>
      </c>
      <c r="C376" s="12" t="s">
        <v>122</v>
      </c>
      <c r="D376" s="12" t="s">
        <v>27</v>
      </c>
      <c r="E376" s="13">
        <v>0.59529791399206033</v>
      </c>
      <c r="F376" s="13">
        <v>0.32255518244492526</v>
      </c>
      <c r="G376" s="13">
        <v>0.295239507334561</v>
      </c>
      <c r="H376" s="13">
        <v>0.29487219470354364</v>
      </c>
      <c r="I376" s="13">
        <v>0</v>
      </c>
      <c r="J376" s="13">
        <v>0</v>
      </c>
      <c r="K376" s="13">
        <v>0</v>
      </c>
      <c r="L376" s="13">
        <v>0</v>
      </c>
      <c r="M376" s="13">
        <v>0</v>
      </c>
      <c r="N376" s="13"/>
      <c r="O376" s="13"/>
    </row>
    <row r="377" spans="1:15" x14ac:dyDescent="0.35">
      <c r="A377" s="12" t="str">
        <f t="shared" si="5"/>
        <v>CONSUMO PER CAPITA (kg ó litros por individuo).Total Bebidas CalienteTda.Alimentacion/Delicatesen</v>
      </c>
      <c r="B377" s="12" t="s">
        <v>120</v>
      </c>
      <c r="C377" s="12" t="s">
        <v>122</v>
      </c>
      <c r="D377" s="12" t="s">
        <v>202</v>
      </c>
      <c r="E377" s="13">
        <v>1.2113043302776296E-2</v>
      </c>
      <c r="F377" s="13">
        <v>1.3883323033891615E-2</v>
      </c>
      <c r="G377" s="13">
        <v>5.9923971519493809E-2</v>
      </c>
      <c r="H377" s="13">
        <v>6.1357193057752953E-2</v>
      </c>
      <c r="I377" s="13">
        <v>0</v>
      </c>
      <c r="J377" s="13">
        <v>0</v>
      </c>
      <c r="K377" s="13">
        <v>0</v>
      </c>
      <c r="L377" s="13">
        <v>0</v>
      </c>
      <c r="M377" s="13">
        <v>0</v>
      </c>
      <c r="N377" s="13"/>
      <c r="O377" s="13"/>
    </row>
    <row r="378" spans="1:15" x14ac:dyDescent="0.35">
      <c r="A378" s="12" t="str">
        <f t="shared" si="5"/>
        <v>CONSUMO PER CAPITA (kg ó litros por individuo).Total Bebidas CalienteCanal Conveniencia/24h</v>
      </c>
      <c r="B378" s="12" t="s">
        <v>120</v>
      </c>
      <c r="C378" s="12" t="s">
        <v>122</v>
      </c>
      <c r="D378" s="12" t="s">
        <v>203</v>
      </c>
      <c r="E378" s="13">
        <v>2.2131176331255817E-2</v>
      </c>
      <c r="F378" s="13">
        <v>2.7613763572067161E-2</v>
      </c>
      <c r="G378" s="13">
        <v>2.3428675013071717E-2</v>
      </c>
      <c r="H378" s="13">
        <v>2.4030783183152753E-2</v>
      </c>
      <c r="I378" s="13">
        <v>0</v>
      </c>
      <c r="J378" s="13">
        <v>0</v>
      </c>
      <c r="K378" s="13">
        <v>0</v>
      </c>
      <c r="L378" s="13">
        <v>0</v>
      </c>
      <c r="M378" s="13">
        <v>0</v>
      </c>
      <c r="N378" s="13"/>
      <c r="O378" s="13"/>
    </row>
    <row r="379" spans="1:15" x14ac:dyDescent="0.35">
      <c r="A379" s="12" t="str">
        <f t="shared" si="5"/>
        <v>CONSUMO PER CAPITA (kg ó litros por individuo).Total Bebidas CalienteHoteles</v>
      </c>
      <c r="B379" s="12" t="s">
        <v>120</v>
      </c>
      <c r="C379" s="12" t="s">
        <v>122</v>
      </c>
      <c r="D379" s="12" t="s">
        <v>29</v>
      </c>
      <c r="E379" s="13">
        <v>7.4273914387092882E-2</v>
      </c>
      <c r="F379" s="13">
        <v>2.4460774340787059E-2</v>
      </c>
      <c r="G379" s="13">
        <v>2.9900398525478329E-2</v>
      </c>
      <c r="H379" s="13">
        <v>3.5991296460813255E-2</v>
      </c>
      <c r="I379" s="13">
        <v>0</v>
      </c>
      <c r="J379" s="13">
        <v>0</v>
      </c>
      <c r="K379" s="13">
        <v>0</v>
      </c>
      <c r="L379" s="13">
        <v>0</v>
      </c>
      <c r="M379" s="13">
        <v>0</v>
      </c>
      <c r="N379" s="13"/>
      <c r="O379" s="13"/>
    </row>
    <row r="380" spans="1:15" x14ac:dyDescent="0.35">
      <c r="A380" s="12" t="str">
        <f t="shared" si="5"/>
        <v>CONSUMO PER CAPITA (kg ó litros por individuo).Total Bebidas CalienteEstaciones de servicio</v>
      </c>
      <c r="B380" s="12" t="s">
        <v>120</v>
      </c>
      <c r="C380" s="12" t="s">
        <v>122</v>
      </c>
      <c r="D380" s="12" t="s">
        <v>30</v>
      </c>
      <c r="E380" s="13">
        <v>0.2552142183873351</v>
      </c>
      <c r="F380" s="13">
        <v>0.18106073626990088</v>
      </c>
      <c r="G380" s="13">
        <v>0.19127221260147223</v>
      </c>
      <c r="H380" s="13">
        <v>0.1819766647194952</v>
      </c>
      <c r="I380" s="13">
        <v>0</v>
      </c>
      <c r="J380" s="13">
        <v>0</v>
      </c>
      <c r="K380" s="13">
        <v>0</v>
      </c>
      <c r="L380" s="13">
        <v>0</v>
      </c>
      <c r="M380" s="13">
        <v>0</v>
      </c>
      <c r="N380" s="13"/>
      <c r="O380" s="13"/>
    </row>
    <row r="381" spans="1:15" x14ac:dyDescent="0.35">
      <c r="A381" s="12" t="str">
        <f t="shared" si="5"/>
        <v>CONSUMO PER CAPITA (kg ó litros por individuo).Total Bebidas CalienteMaquinas dispensadoras</v>
      </c>
      <c r="B381" s="12" t="s">
        <v>120</v>
      </c>
      <c r="C381" s="12" t="s">
        <v>122</v>
      </c>
      <c r="D381" s="12" t="s">
        <v>31</v>
      </c>
      <c r="E381" s="13">
        <v>0.77126862888101433</v>
      </c>
      <c r="F381" s="13">
        <v>0.61705333727254541</v>
      </c>
      <c r="G381" s="13">
        <v>0.63496275910141287</v>
      </c>
      <c r="H381" s="13">
        <v>0.64997561530073034</v>
      </c>
      <c r="I381" s="13">
        <v>0</v>
      </c>
      <c r="J381" s="13">
        <v>0</v>
      </c>
      <c r="K381" s="13">
        <v>0</v>
      </c>
      <c r="L381" s="13">
        <v>0</v>
      </c>
      <c r="M381" s="13">
        <v>0</v>
      </c>
      <c r="N381" s="13"/>
      <c r="O381" s="13"/>
    </row>
    <row r="382" spans="1:15" x14ac:dyDescent="0.35">
      <c r="A382" s="12" t="str">
        <f t="shared" si="5"/>
        <v>CONSUMO PER CAPITA (kg ó litros por individuo).Total Bebidas CalienteServicio en la empresa</v>
      </c>
      <c r="B382" s="12" t="s">
        <v>120</v>
      </c>
      <c r="C382" s="12" t="s">
        <v>122</v>
      </c>
      <c r="D382" s="12" t="s">
        <v>32</v>
      </c>
      <c r="E382" s="13">
        <v>0.33151431918479179</v>
      </c>
      <c r="F382" s="13">
        <v>0.21114133234241592</v>
      </c>
      <c r="G382" s="13">
        <v>0.22934424125599667</v>
      </c>
      <c r="H382" s="13">
        <v>0.21012985687943408</v>
      </c>
      <c r="I382" s="13">
        <v>0</v>
      </c>
      <c r="J382" s="13">
        <v>0</v>
      </c>
      <c r="K382" s="13">
        <v>0</v>
      </c>
      <c r="L382" s="13">
        <v>0</v>
      </c>
      <c r="M382" s="13">
        <v>0</v>
      </c>
      <c r="N382" s="13"/>
      <c r="O382" s="13"/>
    </row>
    <row r="383" spans="1:15" x14ac:dyDescent="0.35">
      <c r="A383" s="12" t="str">
        <f t="shared" si="5"/>
        <v>CONSUMO PER CAPITA (kg ó litros por individuo).Total Bebidas CalienteResto de canales</v>
      </c>
      <c r="B383" s="12" t="s">
        <v>120</v>
      </c>
      <c r="C383" s="12" t="s">
        <v>122</v>
      </c>
      <c r="D383" s="12" t="s">
        <v>33</v>
      </c>
      <c r="E383" s="13">
        <v>0.37028853712249227</v>
      </c>
      <c r="F383" s="13">
        <v>0.18940113330835512</v>
      </c>
      <c r="G383" s="13">
        <v>0.16509662282556645</v>
      </c>
      <c r="H383" s="13">
        <v>0.18691901941224254</v>
      </c>
      <c r="I383" s="13">
        <v>0</v>
      </c>
      <c r="J383" s="13">
        <v>0</v>
      </c>
      <c r="K383" s="13">
        <v>0</v>
      </c>
      <c r="L383" s="13">
        <v>0</v>
      </c>
      <c r="M383" s="13">
        <v>0</v>
      </c>
      <c r="N383" s="13"/>
      <c r="O383" s="13"/>
    </row>
    <row r="384" spans="1:15" x14ac:dyDescent="0.35">
      <c r="A384" s="12" t="str">
        <f t="shared" si="5"/>
        <v>CONSUMO PER CAPITA (kg ó litros por individuo).Total Bebidas CalienteEN LA CALLE</v>
      </c>
      <c r="B384" s="12" t="s">
        <v>120</v>
      </c>
      <c r="C384" s="12" t="s">
        <v>122</v>
      </c>
      <c r="D384" s="12" t="s">
        <v>213</v>
      </c>
      <c r="E384" s="13">
        <v>0.23185791531902133</v>
      </c>
      <c r="F384" s="13">
        <v>0.30532657812720765</v>
      </c>
      <c r="G384" s="13">
        <v>0.33294370511290755</v>
      </c>
      <c r="H384" s="13">
        <v>0.13345435487559634</v>
      </c>
      <c r="I384" s="13">
        <v>0</v>
      </c>
      <c r="J384" s="13">
        <v>0</v>
      </c>
      <c r="K384" s="13">
        <v>0</v>
      </c>
      <c r="L384" s="13">
        <v>0</v>
      </c>
      <c r="M384" s="13">
        <v>0</v>
      </c>
      <c r="N384" s="13"/>
      <c r="O384" s="13"/>
    </row>
    <row r="385" spans="1:15" x14ac:dyDescent="0.35">
      <c r="A385" s="12" t="str">
        <f t="shared" si="5"/>
        <v>CONSUMO PER CAPITA (kg ó litros por individuo).Total Bebidas CalienteEN CASA DE OTROS</v>
      </c>
      <c r="B385" s="12" t="s">
        <v>120</v>
      </c>
      <c r="C385" s="12" t="s">
        <v>122</v>
      </c>
      <c r="D385" s="12" t="s">
        <v>214</v>
      </c>
      <c r="E385" s="13">
        <v>3.9181852366207859E-2</v>
      </c>
      <c r="F385" s="13">
        <v>6.0657852381840766E-2</v>
      </c>
      <c r="G385" s="13">
        <v>6.2437079439123591E-2</v>
      </c>
      <c r="H385" s="13">
        <v>5.0618826622367594E-2</v>
      </c>
      <c r="I385" s="13">
        <v>0</v>
      </c>
      <c r="J385" s="13">
        <v>0</v>
      </c>
      <c r="K385" s="13">
        <v>0</v>
      </c>
      <c r="L385" s="13">
        <v>0</v>
      </c>
      <c r="M385" s="13">
        <v>0</v>
      </c>
      <c r="N385" s="13"/>
      <c r="O385" s="13"/>
    </row>
    <row r="386" spans="1:15" x14ac:dyDescent="0.35">
      <c r="A386" s="12" t="str">
        <f t="shared" si="5"/>
        <v>CONSUMO PER CAPITA (kg ó litros por individuo).Total Bebidas CalienteEN EL ESTABLECIMIENTO</v>
      </c>
      <c r="B386" s="12" t="s">
        <v>120</v>
      </c>
      <c r="C386" s="12" t="s">
        <v>122</v>
      </c>
      <c r="D386" s="12" t="s">
        <v>215</v>
      </c>
      <c r="E386" s="13">
        <v>9.3376678019925414</v>
      </c>
      <c r="F386" s="13">
        <v>5.3312691992496388</v>
      </c>
      <c r="G386" s="13">
        <v>6.1409087375659848</v>
      </c>
      <c r="H386" s="13">
        <v>6.7972979691870492</v>
      </c>
      <c r="I386" s="13">
        <v>0</v>
      </c>
      <c r="J386" s="13">
        <v>0</v>
      </c>
      <c r="K386" s="13">
        <v>0</v>
      </c>
      <c r="L386" s="13">
        <v>0</v>
      </c>
      <c r="M386" s="13">
        <v>0</v>
      </c>
      <c r="N386" s="13"/>
      <c r="O386" s="13"/>
    </row>
    <row r="387" spans="1:15" x14ac:dyDescent="0.35">
      <c r="A387" s="12" t="str">
        <f t="shared" si="5"/>
        <v>CONSUMO PER CAPITA (kg ó litros por individuo).Total Bebidas CalienteEN EL TRABAJO</v>
      </c>
      <c r="B387" s="12" t="s">
        <v>120</v>
      </c>
      <c r="C387" s="12" t="s">
        <v>122</v>
      </c>
      <c r="D387" s="12" t="s">
        <v>216</v>
      </c>
      <c r="E387" s="13">
        <v>1.1409800663931307</v>
      </c>
      <c r="F387" s="13">
        <v>0.89134392272710128</v>
      </c>
      <c r="G387" s="13">
        <v>1.1308150055547412</v>
      </c>
      <c r="H387" s="13">
        <v>1.0959585335112669</v>
      </c>
      <c r="I387" s="13">
        <v>0</v>
      </c>
      <c r="J387" s="13">
        <v>0</v>
      </c>
      <c r="K387" s="13">
        <v>0</v>
      </c>
      <c r="L387" s="13">
        <v>0</v>
      </c>
      <c r="M387" s="13">
        <v>0</v>
      </c>
      <c r="N387" s="13"/>
      <c r="O387" s="13"/>
    </row>
    <row r="388" spans="1:15" x14ac:dyDescent="0.35">
      <c r="A388" s="12" t="str">
        <f t="shared" ref="A388:A416" si="6">B388&amp;C388&amp;D388</f>
        <v>CONSUMO PER CAPITA (kg ó litros por individuo).Total Bebidas CalienteEN COLEGIO/INSTITUTO/UNIV.</v>
      </c>
      <c r="B388" s="12" t="s">
        <v>120</v>
      </c>
      <c r="C388" s="12" t="s">
        <v>122</v>
      </c>
      <c r="D388" s="12" t="s">
        <v>217</v>
      </c>
      <c r="E388" s="13">
        <v>4.34636365464054E-2</v>
      </c>
      <c r="F388" s="13">
        <v>1.911411423223814E-2</v>
      </c>
      <c r="G388" s="13">
        <v>2.4882362599982218E-2</v>
      </c>
      <c r="H388" s="13">
        <v>2.8521604755840025E-2</v>
      </c>
      <c r="I388" s="13">
        <v>0</v>
      </c>
      <c r="J388" s="13">
        <v>0</v>
      </c>
      <c r="K388" s="13">
        <v>0</v>
      </c>
      <c r="L388" s="13">
        <v>0</v>
      </c>
      <c r="M388" s="13">
        <v>0</v>
      </c>
      <c r="N388" s="13"/>
      <c r="O388" s="13"/>
    </row>
    <row r="389" spans="1:15" x14ac:dyDescent="0.35">
      <c r="A389" s="12" t="str">
        <f t="shared" si="6"/>
        <v>CONSUMO PER CAPITA (kg ó litros por individuo).Total Bebidas CalienteEN MI CASA</v>
      </c>
      <c r="B389" s="12" t="s">
        <v>120</v>
      </c>
      <c r="C389" s="12" t="s">
        <v>122</v>
      </c>
      <c r="D389" s="12" t="s">
        <v>218</v>
      </c>
      <c r="E389" s="13">
        <v>6.1640009610214236E-2</v>
      </c>
      <c r="F389" s="13">
        <v>5.742627208077971E-2</v>
      </c>
      <c r="G389" s="13">
        <v>4.9658438239701251E-2</v>
      </c>
      <c r="H389" s="13">
        <v>2.9448585014514351E-2</v>
      </c>
      <c r="I389" s="13">
        <v>0</v>
      </c>
      <c r="J389" s="13">
        <v>0</v>
      </c>
      <c r="K389" s="13">
        <v>0</v>
      </c>
      <c r="L389" s="13">
        <v>0</v>
      </c>
      <c r="M389" s="13">
        <v>0</v>
      </c>
      <c r="N389" s="13"/>
      <c r="O389" s="13"/>
    </row>
    <row r="390" spans="1:15" x14ac:dyDescent="0.35">
      <c r="A390" s="12" t="str">
        <f t="shared" si="6"/>
        <v>CONSUMO PER CAPITA (kg ó litros por individuo).Total Bebidas CalienteEN M.TRANSP.(AVION,TREN,AUTOC,E</v>
      </c>
      <c r="B390" s="12" t="s">
        <v>120</v>
      </c>
      <c r="C390" s="12" t="s">
        <v>122</v>
      </c>
      <c r="D390" s="12" t="s">
        <v>219</v>
      </c>
      <c r="E390" s="13">
        <v>1.9383277085218018E-2</v>
      </c>
      <c r="F390" s="13">
        <v>1.1688713752688529E-2</v>
      </c>
      <c r="G390" s="13">
        <v>2.3274273535645394E-2</v>
      </c>
      <c r="H390" s="13">
        <v>1.7769639442690034E-2</v>
      </c>
      <c r="I390" s="13">
        <v>0</v>
      </c>
      <c r="J390" s="13">
        <v>0</v>
      </c>
      <c r="K390" s="13">
        <v>0</v>
      </c>
      <c r="L390" s="13">
        <v>0</v>
      </c>
      <c r="M390" s="13">
        <v>0</v>
      </c>
      <c r="N390" s="13"/>
      <c r="O390" s="13"/>
    </row>
    <row r="391" spans="1:15" x14ac:dyDescent="0.35">
      <c r="A391" s="12" t="str">
        <f t="shared" si="6"/>
        <v>CONSUMO PER CAPITA (kg ó litros por individuo).Total Bebidas CalienteEN OTRO LUGAR</v>
      </c>
      <c r="B391" s="12" t="s">
        <v>120</v>
      </c>
      <c r="C391" s="12" t="s">
        <v>122</v>
      </c>
      <c r="D391" s="12" t="s">
        <v>220</v>
      </c>
      <c r="E391" s="13">
        <v>9.0817433946453363E-2</v>
      </c>
      <c r="F391" s="13">
        <v>7.3012731700195968E-2</v>
      </c>
      <c r="G391" s="13">
        <v>5.9539678559338435E-2</v>
      </c>
      <c r="H391" s="13">
        <v>7.9289301551380656E-2</v>
      </c>
      <c r="I391" s="13">
        <v>0</v>
      </c>
      <c r="J391" s="13">
        <v>0</v>
      </c>
      <c r="K391" s="13">
        <v>0</v>
      </c>
      <c r="L391" s="13">
        <v>0</v>
      </c>
      <c r="M391" s="13">
        <v>0</v>
      </c>
      <c r="N391" s="13"/>
      <c r="O391" s="13"/>
    </row>
    <row r="392" spans="1:15" x14ac:dyDescent="0.35">
      <c r="A392" s="12" t="str">
        <f t="shared" si="6"/>
        <v>CONSUMO PER CAPITA (kg ó litros por individuo).Total Bebidas CalienteDESAYUNO</v>
      </c>
      <c r="B392" s="12" t="s">
        <v>120</v>
      </c>
      <c r="C392" s="12" t="s">
        <v>122</v>
      </c>
      <c r="D392" s="12" t="s">
        <v>221</v>
      </c>
      <c r="E392" s="13">
        <v>6.5182310997065569</v>
      </c>
      <c r="F392" s="13">
        <v>4.1312319572805931</v>
      </c>
      <c r="G392" s="13">
        <v>4.9465627499839764</v>
      </c>
      <c r="H392" s="13">
        <v>5.0512552076992741</v>
      </c>
      <c r="I392" s="13">
        <v>0</v>
      </c>
      <c r="J392" s="13">
        <v>0</v>
      </c>
      <c r="K392" s="13">
        <v>0</v>
      </c>
      <c r="L392" s="13">
        <v>0</v>
      </c>
      <c r="M392" s="13">
        <v>0</v>
      </c>
      <c r="N392" s="13"/>
      <c r="O392" s="13"/>
    </row>
    <row r="393" spans="1:15" x14ac:dyDescent="0.35">
      <c r="A393" s="12" t="str">
        <f t="shared" si="6"/>
        <v>CONSUMO PER CAPITA (kg ó litros por individuo).Total Bebidas CalienteAPERITIVO/ANTES DE COMER</v>
      </c>
      <c r="B393" s="12" t="s">
        <v>120</v>
      </c>
      <c r="C393" s="12" t="s">
        <v>122</v>
      </c>
      <c r="D393" s="12" t="s">
        <v>222</v>
      </c>
      <c r="E393" s="13">
        <v>0.9667133085237134</v>
      </c>
      <c r="F393" s="13">
        <v>0.60401973814702525</v>
      </c>
      <c r="G393" s="13">
        <v>0.73555314374512026</v>
      </c>
      <c r="H393" s="13">
        <v>0.79740248784139467</v>
      </c>
      <c r="I393" s="13">
        <v>0</v>
      </c>
      <c r="J393" s="13">
        <v>0</v>
      </c>
      <c r="K393" s="13">
        <v>0</v>
      </c>
      <c r="L393" s="13">
        <v>0</v>
      </c>
      <c r="M393" s="13">
        <v>0</v>
      </c>
      <c r="N393" s="13"/>
      <c r="O393" s="13"/>
    </row>
    <row r="394" spans="1:15" x14ac:dyDescent="0.35">
      <c r="A394" s="12" t="str">
        <f t="shared" si="6"/>
        <v>CONSUMO PER CAPITA (kg ó litros por individuo).Total Bebidas CalienteCOMIDA</v>
      </c>
      <c r="B394" s="12" t="s">
        <v>120</v>
      </c>
      <c r="C394" s="12" t="s">
        <v>122</v>
      </c>
      <c r="D394" s="12" t="s">
        <v>223</v>
      </c>
      <c r="E394" s="13">
        <v>0.81206265894384344</v>
      </c>
      <c r="F394" s="13">
        <v>0.43524817409659744</v>
      </c>
      <c r="G394" s="13">
        <v>0.56539246973991308</v>
      </c>
      <c r="H394" s="13">
        <v>0.58533599917790724</v>
      </c>
      <c r="I394" s="13">
        <v>0</v>
      </c>
      <c r="J394" s="13">
        <v>0</v>
      </c>
      <c r="K394" s="13">
        <v>0</v>
      </c>
      <c r="L394" s="13">
        <v>0</v>
      </c>
      <c r="M394" s="13">
        <v>0</v>
      </c>
      <c r="N394" s="13"/>
      <c r="O394" s="13"/>
    </row>
    <row r="395" spans="1:15" x14ac:dyDescent="0.35">
      <c r="A395" s="12" t="str">
        <f t="shared" si="6"/>
        <v>CONSUMO PER CAPITA (kg ó litros por individuo).Total Bebidas CalienteTARDE/MERIENDA</v>
      </c>
      <c r="B395" s="12" t="s">
        <v>120</v>
      </c>
      <c r="C395" s="12" t="s">
        <v>122</v>
      </c>
      <c r="D395" s="12" t="s">
        <v>224</v>
      </c>
      <c r="E395" s="13">
        <v>1.8500676969194731</v>
      </c>
      <c r="F395" s="13">
        <v>1.1090948205739495</v>
      </c>
      <c r="G395" s="13">
        <v>1.1212729423137113</v>
      </c>
      <c r="H395" s="13">
        <v>1.27284516949391</v>
      </c>
      <c r="I395" s="13">
        <v>0</v>
      </c>
      <c r="J395" s="13">
        <v>0</v>
      </c>
      <c r="K395" s="13">
        <v>0</v>
      </c>
      <c r="L395" s="13">
        <v>0</v>
      </c>
      <c r="M395" s="13">
        <v>0</v>
      </c>
      <c r="N395" s="13"/>
      <c r="O395" s="13"/>
    </row>
    <row r="396" spans="1:15" x14ac:dyDescent="0.35">
      <c r="A396" s="12" t="str">
        <f t="shared" si="6"/>
        <v>CONSUMO PER CAPITA (kg ó litros por individuo).Total Bebidas CalienteANTES DE CENAR</v>
      </c>
      <c r="B396" s="12" t="s">
        <v>120</v>
      </c>
      <c r="C396" s="12" t="s">
        <v>122</v>
      </c>
      <c r="D396" s="12" t="s">
        <v>225</v>
      </c>
      <c r="E396" s="13">
        <v>0.14222793760031346</v>
      </c>
      <c r="F396" s="13">
        <v>9.5332425346909055E-2</v>
      </c>
      <c r="G396" s="13">
        <v>9.1818549008587283E-2</v>
      </c>
      <c r="H396" s="13">
        <v>0.10978773466665782</v>
      </c>
      <c r="I396" s="13">
        <v>0</v>
      </c>
      <c r="J396" s="13">
        <v>0</v>
      </c>
      <c r="K396" s="13">
        <v>0</v>
      </c>
      <c r="L396" s="13">
        <v>0</v>
      </c>
      <c r="M396" s="13">
        <v>0</v>
      </c>
      <c r="N396" s="13"/>
      <c r="O396" s="13"/>
    </row>
    <row r="397" spans="1:15" x14ac:dyDescent="0.35">
      <c r="A397" s="12" t="str">
        <f t="shared" si="6"/>
        <v>CONSUMO PER CAPITA (kg ó litros por individuo).Total Bebidas CalienteCENA</v>
      </c>
      <c r="B397" s="12" t="s">
        <v>120</v>
      </c>
      <c r="C397" s="12" t="s">
        <v>122</v>
      </c>
      <c r="D397" s="12" t="s">
        <v>226</v>
      </c>
      <c r="E397" s="13">
        <v>0.21448960203137934</v>
      </c>
      <c r="F397" s="13">
        <v>0.10168729741568677</v>
      </c>
      <c r="G397" s="13">
        <v>0.1081064276104735</v>
      </c>
      <c r="H397" s="13">
        <v>0.13728209778153608</v>
      </c>
      <c r="I397" s="13">
        <v>0</v>
      </c>
      <c r="J397" s="13">
        <v>0</v>
      </c>
      <c r="K397" s="13">
        <v>0</v>
      </c>
      <c r="L397" s="13">
        <v>0</v>
      </c>
      <c r="M397" s="13">
        <v>0</v>
      </c>
      <c r="N397" s="13"/>
      <c r="O397" s="13"/>
    </row>
    <row r="398" spans="1:15" x14ac:dyDescent="0.35">
      <c r="A398" s="12" t="str">
        <f t="shared" si="6"/>
        <v>CONSUMO PER CAPITA (kg ó litros por individuo).Total Bebidas CalienteDESPUES DE LA CENA</v>
      </c>
      <c r="B398" s="12" t="s">
        <v>120</v>
      </c>
      <c r="C398" s="12" t="s">
        <v>122</v>
      </c>
      <c r="D398" s="12" t="s">
        <v>227</v>
      </c>
      <c r="E398" s="13">
        <v>0.1854532291836912</v>
      </c>
      <c r="F398" s="13">
        <v>8.4918720466835615E-2</v>
      </c>
      <c r="G398" s="13">
        <v>7.3896177887680034E-2</v>
      </c>
      <c r="H398" s="13">
        <v>7.5071821517406295E-2</v>
      </c>
      <c r="I398" s="13">
        <v>0</v>
      </c>
      <c r="J398" s="13">
        <v>0</v>
      </c>
      <c r="K398" s="13">
        <v>0</v>
      </c>
      <c r="L398" s="13">
        <v>0</v>
      </c>
      <c r="M398" s="13">
        <v>0</v>
      </c>
      <c r="N398" s="13"/>
      <c r="O398" s="13"/>
    </row>
    <row r="399" spans="1:15" x14ac:dyDescent="0.35">
      <c r="A399" s="12" t="str">
        <f t="shared" si="6"/>
        <v>CONSUMO PER CAPITA (kg ó litros por individuo).Total Bebidas CalienteDURANTE EL DIA</v>
      </c>
      <c r="B399" s="12" t="s">
        <v>120</v>
      </c>
      <c r="C399" s="12" t="s">
        <v>122</v>
      </c>
      <c r="D399" s="12" t="s">
        <v>228</v>
      </c>
      <c r="E399" s="13">
        <v>0.27574728109718083</v>
      </c>
      <c r="F399" s="13">
        <v>0.1883051720133572</v>
      </c>
      <c r="G399" s="13">
        <v>0.18185564424366776</v>
      </c>
      <c r="H399" s="13">
        <v>0.20338075744217934</v>
      </c>
      <c r="I399" s="13">
        <v>0</v>
      </c>
      <c r="J399" s="13">
        <v>0</v>
      </c>
      <c r="K399" s="13">
        <v>0</v>
      </c>
      <c r="L399" s="13">
        <v>0</v>
      </c>
      <c r="M399" s="13">
        <v>0</v>
      </c>
    </row>
    <row r="400" spans="1:15" x14ac:dyDescent="0.35">
      <c r="A400" s="12" t="str">
        <f t="shared" si="6"/>
        <v>CONSUMO PER CAPITA (kg ó litros por individuo).Total Bebidas CalienteCON AMIGOS</v>
      </c>
      <c r="B400" s="12" t="s">
        <v>120</v>
      </c>
      <c r="C400" s="12" t="s">
        <v>122</v>
      </c>
      <c r="D400" s="12" t="s">
        <v>229</v>
      </c>
      <c r="E400" s="13">
        <v>2.1667000191629127</v>
      </c>
      <c r="F400" s="13">
        <v>1.2824515134266798</v>
      </c>
      <c r="G400" s="13">
        <v>1.443343797991598</v>
      </c>
      <c r="H400" s="13">
        <v>1.597787876799428</v>
      </c>
      <c r="I400" s="13">
        <v>0</v>
      </c>
      <c r="J400" s="13">
        <v>0</v>
      </c>
      <c r="K400" s="13">
        <v>0</v>
      </c>
      <c r="L400" s="13">
        <v>0</v>
      </c>
      <c r="M400" s="13">
        <v>0</v>
      </c>
    </row>
    <row r="401" spans="1:13" x14ac:dyDescent="0.35">
      <c r="A401" s="12" t="str">
        <f t="shared" si="6"/>
        <v>CONSUMO PER CAPITA (kg ó litros por individuo).Total Bebidas CalienteCON CLIENTES</v>
      </c>
      <c r="B401" s="12" t="s">
        <v>120</v>
      </c>
      <c r="C401" s="12" t="s">
        <v>122</v>
      </c>
      <c r="D401" s="12" t="s">
        <v>230</v>
      </c>
      <c r="E401" s="13">
        <v>0.12493925920888295</v>
      </c>
      <c r="F401" s="13">
        <v>8.21579192715855E-2</v>
      </c>
      <c r="G401" s="13">
        <v>9.1635161029315682E-2</v>
      </c>
      <c r="H401" s="13">
        <v>8.0825259273506533E-2</v>
      </c>
      <c r="I401" s="13">
        <v>0</v>
      </c>
      <c r="J401" s="13">
        <v>0</v>
      </c>
      <c r="K401" s="13">
        <v>0</v>
      </c>
      <c r="L401" s="13">
        <v>0</v>
      </c>
      <c r="M401" s="13">
        <v>0</v>
      </c>
    </row>
    <row r="402" spans="1:13" x14ac:dyDescent="0.35">
      <c r="A402" s="12" t="str">
        <f t="shared" si="6"/>
        <v>CONSUMO PER CAPITA (kg ó litros por individuo).Total Bebidas CalienteCON COMPAÑEROS DE TRABAJO</v>
      </c>
      <c r="B402" s="12" t="s">
        <v>120</v>
      </c>
      <c r="C402" s="12" t="s">
        <v>122</v>
      </c>
      <c r="D402" s="12" t="s">
        <v>231</v>
      </c>
      <c r="E402" s="13">
        <v>1.8387234821724423</v>
      </c>
      <c r="F402" s="13">
        <v>1.1979762191338716</v>
      </c>
      <c r="G402" s="13">
        <v>1.4521263218302249</v>
      </c>
      <c r="H402" s="13">
        <v>1.4504450565677178</v>
      </c>
      <c r="I402" s="13">
        <v>0</v>
      </c>
      <c r="J402" s="13">
        <v>0</v>
      </c>
      <c r="K402" s="13">
        <v>0</v>
      </c>
      <c r="L402" s="13">
        <v>0</v>
      </c>
      <c r="M402" s="13">
        <v>0</v>
      </c>
    </row>
    <row r="403" spans="1:13" x14ac:dyDescent="0.35">
      <c r="A403" s="12" t="str">
        <f t="shared" si="6"/>
        <v>CONSUMO PER CAPITA (kg ó litros por individuo).Total Bebidas CalienteCON COMPAÑEROS DE CLASE</v>
      </c>
      <c r="B403" s="12" t="s">
        <v>120</v>
      </c>
      <c r="C403" s="12" t="s">
        <v>122</v>
      </c>
      <c r="D403" s="12" t="s">
        <v>232</v>
      </c>
      <c r="E403" s="13">
        <v>6.6283562826522105E-2</v>
      </c>
      <c r="F403" s="13">
        <v>3.1604583903904034E-2</v>
      </c>
      <c r="G403" s="13">
        <v>3.113077419857789E-2</v>
      </c>
      <c r="H403" s="13">
        <v>3.5166312205526448E-2</v>
      </c>
      <c r="I403" s="13">
        <v>0</v>
      </c>
      <c r="J403" s="13">
        <v>0</v>
      </c>
      <c r="K403" s="13">
        <v>0</v>
      </c>
      <c r="L403" s="13">
        <v>0</v>
      </c>
      <c r="M403" s="13">
        <v>0</v>
      </c>
    </row>
    <row r="404" spans="1:13" x14ac:dyDescent="0.35">
      <c r="A404" s="12" t="str">
        <f t="shared" si="6"/>
        <v>CONSUMO PER CAPITA (kg ó litros por individuo).Total Bebidas CalienteCON FAMILIA</v>
      </c>
      <c r="B404" s="12" t="s">
        <v>120</v>
      </c>
      <c r="C404" s="12" t="s">
        <v>122</v>
      </c>
      <c r="D404" s="12" t="s">
        <v>233</v>
      </c>
      <c r="E404" s="13">
        <v>2.064409266427456</v>
      </c>
      <c r="F404" s="13">
        <v>1.1230472534292</v>
      </c>
      <c r="G404" s="13">
        <v>1.3306225548566313</v>
      </c>
      <c r="H404" s="13">
        <v>1.4803822700672138</v>
      </c>
      <c r="I404" s="13">
        <v>0</v>
      </c>
      <c r="J404" s="13">
        <v>0</v>
      </c>
      <c r="K404" s="13">
        <v>0</v>
      </c>
      <c r="L404" s="13">
        <v>0</v>
      </c>
      <c r="M404" s="13">
        <v>0</v>
      </c>
    </row>
    <row r="405" spans="1:13" x14ac:dyDescent="0.35">
      <c r="A405" s="12" t="str">
        <f t="shared" si="6"/>
        <v>CONSUMO PER CAPITA (kg ó litros por individuo).Total Bebidas CalienteCON LA PAREJA</v>
      </c>
      <c r="B405" s="12" t="s">
        <v>120</v>
      </c>
      <c r="C405" s="12" t="s">
        <v>122</v>
      </c>
      <c r="D405" s="12" t="s">
        <v>234</v>
      </c>
      <c r="E405" s="13">
        <v>1.5828110379834139</v>
      </c>
      <c r="F405" s="13">
        <v>0.93804935935941569</v>
      </c>
      <c r="G405" s="13">
        <v>1.1331038686711212</v>
      </c>
      <c r="H405" s="13">
        <v>1.2783146999761068</v>
      </c>
      <c r="I405" s="13">
        <v>0</v>
      </c>
      <c r="J405" s="13">
        <v>0</v>
      </c>
      <c r="K405" s="13">
        <v>0</v>
      </c>
      <c r="L405" s="13">
        <v>0</v>
      </c>
      <c r="M405" s="13">
        <v>0</v>
      </c>
    </row>
    <row r="406" spans="1:13" x14ac:dyDescent="0.35">
      <c r="A406" s="12" t="str">
        <f t="shared" si="6"/>
        <v>CONSUMO PER CAPITA (kg ó litros por individuo).Total Bebidas CalienteESTABA SOLO/A</v>
      </c>
      <c r="B406" s="12" t="s">
        <v>120</v>
      </c>
      <c r="C406" s="12" t="s">
        <v>122</v>
      </c>
      <c r="D406" s="12" t="s">
        <v>235</v>
      </c>
      <c r="E406" s="13">
        <v>3.0356797885886682</v>
      </c>
      <c r="F406" s="13">
        <v>2.0496798602514401</v>
      </c>
      <c r="G406" s="13">
        <v>2.2971297583348824</v>
      </c>
      <c r="H406" s="13">
        <v>2.2717702548692871</v>
      </c>
      <c r="I406" s="13">
        <v>0</v>
      </c>
      <c r="J406" s="13">
        <v>0</v>
      </c>
      <c r="K406" s="13">
        <v>0</v>
      </c>
      <c r="L406" s="13">
        <v>0</v>
      </c>
      <c r="M406" s="13">
        <v>0</v>
      </c>
    </row>
    <row r="407" spans="1:13" x14ac:dyDescent="0.35">
      <c r="A407" s="12" t="str">
        <f t="shared" si="6"/>
        <v>CONSUMO PER CAPITA (kg ó litros por individuo).Total Bebidas CalienteOTROS</v>
      </c>
      <c r="B407" s="12" t="s">
        <v>120</v>
      </c>
      <c r="C407" s="12" t="s">
        <v>122</v>
      </c>
      <c r="D407" s="12" t="s">
        <v>236</v>
      </c>
      <c r="E407" s="13">
        <v>8.5445650674623883E-2</v>
      </c>
      <c r="F407" s="13">
        <v>4.4872042718676557E-2</v>
      </c>
      <c r="G407" s="13">
        <v>4.5364721645860626E-2</v>
      </c>
      <c r="H407" s="13">
        <v>3.7670178287169412E-2</v>
      </c>
      <c r="I407" s="13">
        <v>0</v>
      </c>
      <c r="J407" s="13">
        <v>0</v>
      </c>
      <c r="K407" s="13">
        <v>0</v>
      </c>
      <c r="L407" s="13">
        <v>0</v>
      </c>
      <c r="M407" s="13">
        <v>0</v>
      </c>
    </row>
    <row r="408" spans="1:13" x14ac:dyDescent="0.35">
      <c r="A408" s="12" t="str">
        <f t="shared" si="6"/>
        <v>CONSUMO PER CAPITA (kg ó litros por individuo).Total Bebidas CalienteESTAR TRABAJANDO</v>
      </c>
      <c r="B408" s="12" t="s">
        <v>120</v>
      </c>
      <c r="C408" s="12" t="s">
        <v>122</v>
      </c>
      <c r="D408" s="12" t="s">
        <v>237</v>
      </c>
      <c r="E408" s="13">
        <v>2.7605251347658921</v>
      </c>
      <c r="F408" s="13">
        <v>1.8423833144490143</v>
      </c>
      <c r="G408" s="13">
        <v>2.1818528407445252</v>
      </c>
      <c r="H408" s="13">
        <v>2.1314328242208989</v>
      </c>
      <c r="I408" s="13">
        <v>0</v>
      </c>
      <c r="J408" s="13">
        <v>0</v>
      </c>
      <c r="K408" s="13">
        <v>0</v>
      </c>
      <c r="L408" s="13">
        <v>0</v>
      </c>
      <c r="M408" s="13">
        <v>0</v>
      </c>
    </row>
    <row r="409" spans="1:13" x14ac:dyDescent="0.35">
      <c r="A409" s="12" t="str">
        <f t="shared" si="6"/>
        <v>CONSUMO PER CAPITA (kg ó litros por individuo).Total Bebidas CalienteCOMIDA DE NEGOCIOS</v>
      </c>
      <c r="B409" s="12" t="s">
        <v>120</v>
      </c>
      <c r="C409" s="12" t="s">
        <v>122</v>
      </c>
      <c r="D409" s="12" t="s">
        <v>238</v>
      </c>
      <c r="E409" s="13">
        <v>2.1633606096631283E-2</v>
      </c>
      <c r="F409" s="13">
        <v>1.1688713725508074E-2</v>
      </c>
      <c r="G409" s="13">
        <v>1.3663338343054632E-2</v>
      </c>
      <c r="H409" s="13">
        <v>1.4456859571557321E-2</v>
      </c>
      <c r="I409" s="13">
        <v>0</v>
      </c>
      <c r="J409" s="13">
        <v>0</v>
      </c>
      <c r="K409" s="13">
        <v>0</v>
      </c>
      <c r="L409" s="13">
        <v>0</v>
      </c>
      <c r="M409" s="13">
        <v>0</v>
      </c>
    </row>
    <row r="410" spans="1:13" x14ac:dyDescent="0.35">
      <c r="A410" s="12" t="str">
        <f t="shared" si="6"/>
        <v>CONSUMO PER CAPITA (kg ó litros por individuo).Total Bebidas CalientePOR PLACER/RELAX</v>
      </c>
      <c r="B410" s="12" t="s">
        <v>120</v>
      </c>
      <c r="C410" s="12" t="s">
        <v>122</v>
      </c>
      <c r="D410" s="12" t="s">
        <v>239</v>
      </c>
      <c r="E410" s="13">
        <v>1.5222937362515232</v>
      </c>
      <c r="F410" s="13">
        <v>0.96898607750699239</v>
      </c>
      <c r="G410" s="13">
        <v>1.1100026889816292</v>
      </c>
      <c r="H410" s="13">
        <v>1.2826656209790432</v>
      </c>
      <c r="I410" s="13">
        <v>0</v>
      </c>
      <c r="J410" s="13">
        <v>0</v>
      </c>
      <c r="K410" s="13">
        <v>0</v>
      </c>
      <c r="L410" s="13">
        <v>0</v>
      </c>
      <c r="M410" s="13">
        <v>0</v>
      </c>
    </row>
    <row r="411" spans="1:13" x14ac:dyDescent="0.35">
      <c r="A411" s="12" t="str">
        <f t="shared" si="6"/>
        <v>CONSUMO PER CAPITA (kg ó litros por individuo).Total Bebidas CalienteTENER HAMBRE/SIN PLANIFICAR</v>
      </c>
      <c r="B411" s="12" t="s">
        <v>120</v>
      </c>
      <c r="C411" s="12" t="s">
        <v>122</v>
      </c>
      <c r="D411" s="12" t="s">
        <v>240</v>
      </c>
      <c r="E411" s="13">
        <v>2.8526824794101127</v>
      </c>
      <c r="F411" s="13">
        <v>1.7576382391489023</v>
      </c>
      <c r="G411" s="13">
        <v>2.0854693919660443</v>
      </c>
      <c r="H411" s="13">
        <v>2.0095432617200921</v>
      </c>
      <c r="I411" s="13">
        <v>0</v>
      </c>
      <c r="J411" s="13">
        <v>0</v>
      </c>
      <c r="K411" s="13">
        <v>0</v>
      </c>
      <c r="L411" s="13">
        <v>0</v>
      </c>
      <c r="M411" s="13">
        <v>0</v>
      </c>
    </row>
    <row r="412" spans="1:13" x14ac:dyDescent="0.35">
      <c r="A412" s="12" t="str">
        <f t="shared" si="6"/>
        <v>CONSUMO PER CAPITA (kg ó litros por individuo).Total Bebidas CalienteESTAR DE COMPRAS</v>
      </c>
      <c r="B412" s="12" t="s">
        <v>120</v>
      </c>
      <c r="C412" s="12" t="s">
        <v>122</v>
      </c>
      <c r="D412" s="12" t="s">
        <v>241</v>
      </c>
      <c r="E412" s="13">
        <v>0.33299877225014834</v>
      </c>
      <c r="F412" s="13">
        <v>0.21611395832494668</v>
      </c>
      <c r="G412" s="13">
        <v>0.24493945832497155</v>
      </c>
      <c r="H412" s="13">
        <v>0.24076587910492353</v>
      </c>
      <c r="I412" s="13">
        <v>0</v>
      </c>
      <c r="J412" s="13">
        <v>0</v>
      </c>
      <c r="K412" s="13">
        <v>0</v>
      </c>
      <c r="L412" s="13">
        <v>0</v>
      </c>
      <c r="M412" s="13">
        <v>0</v>
      </c>
    </row>
    <row r="413" spans="1:13" x14ac:dyDescent="0.35">
      <c r="A413" s="12" t="str">
        <f t="shared" si="6"/>
        <v>CONSUMO PER CAPITA (kg ó litros por individuo).Total Bebidas CalienteNO COCINAR EN CASA</v>
      </c>
      <c r="B413" s="12" t="s">
        <v>120</v>
      </c>
      <c r="C413" s="12" t="s">
        <v>122</v>
      </c>
      <c r="D413" s="12" t="s">
        <v>242</v>
      </c>
      <c r="E413" s="13">
        <v>0.27334401911051404</v>
      </c>
      <c r="F413" s="13">
        <v>0.14132615485991903</v>
      </c>
      <c r="G413" s="13">
        <v>0.15286573499638276</v>
      </c>
      <c r="H413" s="13">
        <v>0.16311013402145158</v>
      </c>
      <c r="I413" s="13">
        <v>0</v>
      </c>
      <c r="J413" s="13">
        <v>0</v>
      </c>
      <c r="K413" s="13">
        <v>0</v>
      </c>
      <c r="L413" s="13">
        <v>0</v>
      </c>
      <c r="M413" s="13">
        <v>0</v>
      </c>
    </row>
    <row r="414" spans="1:13" x14ac:dyDescent="0.35">
      <c r="A414" s="12" t="str">
        <f t="shared" si="6"/>
        <v>CONSUMO PER CAPITA (kg ó litros por individuo).Total Bebidas CalienteCELEBRACION/FIESTA/SALIR TOMAR</v>
      </c>
      <c r="B414" s="12" t="s">
        <v>120</v>
      </c>
      <c r="C414" s="12" t="s">
        <v>122</v>
      </c>
      <c r="D414" s="12" t="s">
        <v>243</v>
      </c>
      <c r="E414" s="13">
        <v>2.1980449932542991</v>
      </c>
      <c r="F414" s="13">
        <v>1.3256744418490602</v>
      </c>
      <c r="G414" s="13">
        <v>1.5012686208198553</v>
      </c>
      <c r="H414" s="13">
        <v>1.7993746632213912</v>
      </c>
      <c r="I414" s="13">
        <v>0</v>
      </c>
      <c r="J414" s="13">
        <v>0</v>
      </c>
      <c r="K414" s="13">
        <v>0</v>
      </c>
      <c r="L414" s="13">
        <v>0</v>
      </c>
      <c r="M414" s="13">
        <v>0</v>
      </c>
    </row>
    <row r="415" spans="1:13" x14ac:dyDescent="0.35">
      <c r="A415" s="12" t="str">
        <f t="shared" si="6"/>
        <v>CONSUMO PER CAPITA (kg ó litros por individuo).Total Bebidas CalienteVIENDO DEPORTES</v>
      </c>
      <c r="B415" s="12" t="s">
        <v>120</v>
      </c>
      <c r="C415" s="12" t="s">
        <v>122</v>
      </c>
      <c r="D415" s="12" t="s">
        <v>244</v>
      </c>
      <c r="E415" s="13">
        <v>5.999730926818294E-2</v>
      </c>
      <c r="F415" s="13">
        <v>3.0149397530398761E-2</v>
      </c>
      <c r="G415" s="13">
        <v>2.2010501658666224E-2</v>
      </c>
      <c r="H415" s="13">
        <v>3.6251510732718366E-2</v>
      </c>
      <c r="I415" s="13">
        <v>0</v>
      </c>
      <c r="J415" s="13">
        <v>0</v>
      </c>
      <c r="K415" s="13">
        <v>0</v>
      </c>
      <c r="L415" s="13">
        <v>0</v>
      </c>
      <c r="M415" s="13">
        <v>0</v>
      </c>
    </row>
    <row r="416" spans="1:13" x14ac:dyDescent="0.35">
      <c r="A416" s="12" t="str">
        <f t="shared" si="6"/>
        <v>CONSUMO PER CAPITA (kg ó litros por individuo).Total Bebidas CalienteOTROS MOTIVOS</v>
      </c>
      <c r="B416" s="12" t="s">
        <v>120</v>
      </c>
      <c r="C416" s="12" t="s">
        <v>122</v>
      </c>
      <c r="D416" s="12" t="s">
        <v>245</v>
      </c>
      <c r="E416" s="13">
        <v>0.94347294707717599</v>
      </c>
      <c r="F416" s="13">
        <v>0.45587919903933632</v>
      </c>
      <c r="G416" s="13">
        <v>0.51238509036998103</v>
      </c>
      <c r="H416" s="13">
        <v>0.55475966492461026</v>
      </c>
      <c r="I416" s="13">
        <v>0</v>
      </c>
      <c r="J416" s="13">
        <v>0</v>
      </c>
      <c r="K416" s="13">
        <v>0</v>
      </c>
      <c r="L416" s="13">
        <v>0</v>
      </c>
      <c r="M416" s="13">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J62"/>
  <sheetViews>
    <sheetView showGridLines="0" showRowColHeaders="0" zoomScale="85" zoomScaleNormal="85" workbookViewId="0">
      <selection sqref="A1:I1"/>
    </sheetView>
  </sheetViews>
  <sheetFormatPr baseColWidth="10" defaultRowHeight="14.5" x14ac:dyDescent="0.35"/>
  <cols>
    <col min="1" max="1" width="45.90625" style="15" bestFit="1" customWidth="1"/>
    <col min="2" max="2" width="3.08984375" style="15" customWidth="1"/>
    <col min="3" max="6" width="18.54296875" style="15" customWidth="1"/>
    <col min="7" max="7" width="3.7265625" style="3" customWidth="1"/>
    <col min="8" max="8" width="20.26953125" style="15" customWidth="1"/>
    <col min="9" max="9" width="1.26953125" style="15" customWidth="1"/>
    <col min="10" max="10" width="53.81640625" style="3" customWidth="1"/>
    <col min="11" max="11" width="21.7265625" style="3" bestFit="1" customWidth="1"/>
    <col min="12" max="12" width="25.7265625" style="3" customWidth="1"/>
    <col min="13" max="13" width="19.54296875" style="3" customWidth="1"/>
    <col min="14" max="16384" width="10.90625" style="3"/>
  </cols>
  <sheetData>
    <row r="1" spans="1:10" ht="48.75" customHeight="1" x14ac:dyDescent="0.35">
      <c r="A1" s="111" t="s">
        <v>111</v>
      </c>
      <c r="B1" s="111"/>
      <c r="C1" s="112"/>
      <c r="D1" s="112"/>
      <c r="E1" s="112"/>
      <c r="F1" s="112"/>
      <c r="G1" s="112"/>
      <c r="H1" s="112"/>
      <c r="I1" s="112"/>
      <c r="J1" s="5"/>
    </row>
    <row r="2" spans="1:10" x14ac:dyDescent="0.35">
      <c r="A2" s="40"/>
      <c r="B2" s="42"/>
      <c r="C2" s="5"/>
      <c r="D2" s="5"/>
      <c r="E2" s="5"/>
      <c r="F2" s="5"/>
      <c r="G2" s="5"/>
      <c r="H2" s="5"/>
      <c r="I2" s="5"/>
      <c r="J2" s="5"/>
    </row>
    <row r="3" spans="1:10" ht="21" customHeight="1" x14ac:dyDescent="0.35">
      <c r="A3" s="5"/>
      <c r="B3" s="5"/>
      <c r="C3" s="5"/>
      <c r="D3" s="5"/>
      <c r="E3" s="5"/>
      <c r="F3" s="5"/>
      <c r="G3" s="5"/>
      <c r="H3" s="5"/>
      <c r="I3" s="5"/>
      <c r="J3" s="5"/>
    </row>
    <row r="4" spans="1:10" ht="19" thickBot="1" x14ac:dyDescent="0.4">
      <c r="A4" s="38" t="s">
        <v>35</v>
      </c>
      <c r="B4" s="39"/>
      <c r="C4" s="5"/>
      <c r="D4" s="5"/>
      <c r="E4" s="5"/>
      <c r="F4" s="5"/>
      <c r="G4" s="5"/>
      <c r="H4" s="5"/>
      <c r="I4" s="5"/>
      <c r="J4" s="5"/>
    </row>
    <row r="5" spans="1:10" ht="15" thickTop="1" x14ac:dyDescent="0.35">
      <c r="A5" s="43"/>
      <c r="B5" s="44"/>
      <c r="C5" s="45"/>
      <c r="D5" s="45"/>
      <c r="E5" s="45"/>
      <c r="F5" s="45"/>
      <c r="H5" s="45"/>
      <c r="I5" s="45"/>
    </row>
    <row r="6" spans="1:10" ht="32.25" customHeight="1" x14ac:dyDescent="0.35">
      <c r="A6" s="40">
        <v>5</v>
      </c>
      <c r="B6" s="41" t="str">
        <f>VLOOKUP(A6,Desplegables!$A$2:$C$12,3,0)</f>
        <v>FRECUENCIA COMPRA (Actos)</v>
      </c>
      <c r="C6" s="44">
        <v>4</v>
      </c>
      <c r="D6" s="44">
        <v>5</v>
      </c>
      <c r="E6" s="44">
        <v>6</v>
      </c>
      <c r="F6" s="44">
        <v>7</v>
      </c>
      <c r="H6" s="43"/>
      <c r="I6" s="45"/>
    </row>
    <row r="7" spans="1:10" ht="29.5" customHeight="1" x14ac:dyDescent="0.35">
      <c r="A7" s="46"/>
      <c r="B7" s="47"/>
      <c r="C7" s="48" t="str">
        <f>KPI_DATOS!D2</f>
        <v>AÑO 2019</v>
      </c>
      <c r="D7" s="48" t="str">
        <f>KPI_DATOS!E2</f>
        <v>AÑO 2020</v>
      </c>
      <c r="E7" s="48" t="str">
        <f>KPI_DATOS!F2</f>
        <v>AÑO 2021</v>
      </c>
      <c r="F7" s="48" t="str">
        <f>KPI_DATOS!G2</f>
        <v>AÑO 2022</v>
      </c>
      <c r="H7" s="48" t="str">
        <f>"Evolucion "&amp;F7&amp;" vs "&amp;E7</f>
        <v>Evolucion AÑO 2022 vs AÑO 2021</v>
      </c>
      <c r="I7" s="45"/>
    </row>
    <row r="8" spans="1:10" ht="20.149999999999999" customHeight="1" x14ac:dyDescent="0.35">
      <c r="A8" s="49" t="str">
        <f>KPI_DATOS!C3</f>
        <v>TOTAL BEBIDAS</v>
      </c>
      <c r="B8" s="50"/>
      <c r="C8" s="56">
        <f>IF($A$6&lt;4,VLOOKUP($B$6&amp;$A8,KPI_DATOS!$A:$L,C$6,0)/1000,VLOOKUP($B$6&amp;$A8,KPI_DATOS!$A:$L,C$6,0))</f>
        <v>126.93511988422445</v>
      </c>
      <c r="D8" s="56">
        <f>IF($A$6&lt;4,VLOOKUP($B$6&amp;$A8,KPI_DATOS!$A:$L,D$6,0)/1000,VLOOKUP($B$6&amp;$A8,KPI_DATOS!$A:$L,D$6,0))</f>
        <v>79.673766333339273</v>
      </c>
      <c r="E8" s="56">
        <f>IF($A$6&lt;4,VLOOKUP($B$6&amp;$A8,KPI_DATOS!$A:$L,E$6,0)/1000,VLOOKUP($B$6&amp;$A8,KPI_DATOS!$A:$L,E$6,0))</f>
        <v>90.867149332977533</v>
      </c>
      <c r="F8" s="56">
        <f>IF($A$6&lt;4,VLOOKUP($B$6&amp;$A8,KPI_DATOS!$A:$L,F$6,0)/1000,VLOOKUP($B$6&amp;$A8,KPI_DATOS!$A:$L,F$6,0))</f>
        <v>96.878764570434925</v>
      </c>
      <c r="G8" s="10"/>
      <c r="H8" s="26">
        <f>IFERROR(IF(A6=4,(F8-E8),((F8/E8-1)*100)),"-")</f>
        <v>6.6158290224646255</v>
      </c>
      <c r="I8" s="45"/>
    </row>
    <row r="9" spans="1:10" ht="20.149999999999999" customHeight="1" x14ac:dyDescent="0.35">
      <c r="A9" s="51" t="str">
        <f>KPI_DATOS!C4</f>
        <v>.Total Bebidas Caliente</v>
      </c>
      <c r="B9" s="50"/>
      <c r="C9" s="56">
        <f>IF($A$6&lt;4,VLOOKUP($B$6&amp;$A9,KPI_DATOS!$A:$L,C$6,0)/1000,VLOOKUP($B$6&amp;$A9,KPI_DATOS!$A:$L,C$6,0))</f>
        <v>75.392691645703692</v>
      </c>
      <c r="D9" s="56">
        <f>IF($A$6&lt;4,VLOOKUP($B$6&amp;$A9,KPI_DATOS!$A:$L,D$6,0)/1000,VLOOKUP($B$6&amp;$A9,KPI_DATOS!$A:$L,D$6,0))</f>
        <v>50.366697684925235</v>
      </c>
      <c r="E9" s="56">
        <f>IF($A$6&lt;4,VLOOKUP($B$6&amp;$A9,KPI_DATOS!$A:$L,E$6,0)/1000,VLOOKUP($B$6&amp;$A9,KPI_DATOS!$A:$L,E$6,0))</f>
        <v>58.268665668475975</v>
      </c>
      <c r="F9" s="56">
        <f>IF($A$6&lt;4,VLOOKUP($B$6&amp;$A9,KPI_DATOS!$A:$L,F$6,0)/1000,VLOOKUP($B$6&amp;$A9,KPI_DATOS!$A:$L,F$6,0))</f>
        <v>60.067200440209923</v>
      </c>
      <c r="G9" s="10"/>
      <c r="H9" s="26">
        <f t="shared" ref="H9:H59" si="0">IFERROR(IF(A7=4,(F9-E9),((F9/E9-1)*100)),"-")</f>
        <v>3.0866242621151674</v>
      </c>
      <c r="I9" s="45"/>
    </row>
    <row r="10" spans="1:10" ht="20.149999999999999" customHeight="1" x14ac:dyDescent="0.35">
      <c r="A10" s="52" t="str">
        <f>KPI_DATOS!C5</f>
        <v>Cafe</v>
      </c>
      <c r="B10" s="50"/>
      <c r="C10" s="56">
        <f>IF($A$6&lt;4,VLOOKUP($B$6&amp;$A10,KPI_DATOS!$A:$L,C$6,0)/1000,VLOOKUP($B$6&amp;$A10,KPI_DATOS!$A:$L,C$6,0))</f>
        <v>40.714403950392636</v>
      </c>
      <c r="D10" s="56">
        <f>IF($A$6&lt;4,VLOOKUP($B$6&amp;$A10,KPI_DATOS!$A:$L,D$6,0)/1000,VLOOKUP($B$6&amp;$A10,KPI_DATOS!$A:$L,D$6,0))</f>
        <v>28.910290346440789</v>
      </c>
      <c r="E10" s="56">
        <f>IF($A$6&lt;4,VLOOKUP($B$6&amp;$A10,KPI_DATOS!$A:$L,E$6,0)/1000,VLOOKUP($B$6&amp;$A10,KPI_DATOS!$A:$L,E$6,0))</f>
        <v>33.470187724562479</v>
      </c>
      <c r="F10" s="56">
        <f>IF($A$6&lt;4,VLOOKUP($B$6&amp;$A10,KPI_DATOS!$A:$L,F$6,0)/1000,VLOOKUP($B$6&amp;$A10,KPI_DATOS!$A:$L,F$6,0))</f>
        <v>34.349726671308396</v>
      </c>
      <c r="G10" s="10"/>
      <c r="H10" s="26">
        <f t="shared" si="0"/>
        <v>2.6278279464218679</v>
      </c>
      <c r="I10" s="45"/>
    </row>
    <row r="11" spans="1:10" ht="20.149999999999999" customHeight="1" x14ac:dyDescent="0.35">
      <c r="A11" s="52" t="str">
        <f>KPI_DATOS!C6</f>
        <v>Leche+bebidas vegetales</v>
      </c>
      <c r="B11" s="50"/>
      <c r="C11" s="56">
        <f>IF($A$6&lt;4,VLOOKUP($B$6&amp;$A11,KPI_DATOS!$A:$L,C$6,0)/1000,VLOOKUP($B$6&amp;$A11,KPI_DATOS!$A:$L,C$6,0))</f>
        <v>47.125637689021083</v>
      </c>
      <c r="D11" s="56">
        <f>IF($A$6&lt;4,VLOOKUP($B$6&amp;$A11,KPI_DATOS!$A:$L,D$6,0)/1000,VLOOKUP($B$6&amp;$A11,KPI_DATOS!$A:$L,D$6,0))</f>
        <v>33.045345155486579</v>
      </c>
      <c r="E11" s="56">
        <f>IF($A$6&lt;4,VLOOKUP($B$6&amp;$A11,KPI_DATOS!$A:$L,E$6,0)/1000,VLOOKUP($B$6&amp;$A11,KPI_DATOS!$A:$L,E$6,0))</f>
        <v>38.211370712021377</v>
      </c>
      <c r="F11" s="56">
        <f>IF($A$6&lt;4,VLOOKUP($B$6&amp;$A11,KPI_DATOS!$A:$L,F$6,0)/1000,VLOOKUP($B$6&amp;$A11,KPI_DATOS!$A:$L,F$6,0))</f>
        <v>38.177957323389272</v>
      </c>
      <c r="G11" s="10"/>
      <c r="H11" s="26">
        <f t="shared" si="0"/>
        <v>-8.7443575065460077E-2</v>
      </c>
      <c r="I11" s="45"/>
    </row>
    <row r="12" spans="1:10" ht="20.149999999999999" customHeight="1" x14ac:dyDescent="0.35">
      <c r="A12" s="53" t="str">
        <f>KPI_DATOS!C7</f>
        <v>Leche</v>
      </c>
      <c r="B12" s="50"/>
      <c r="C12" s="56">
        <f>IF($A$6&lt;4,VLOOKUP($B$6&amp;$A12,KPI_DATOS!$A:$L,C$6,0)/1000,VLOOKUP($B$6&amp;$A12,KPI_DATOS!$A:$L,C$6,0))</f>
        <v>46.673046095525116</v>
      </c>
      <c r="D12" s="56">
        <f>IF($A$6&lt;4,VLOOKUP($B$6&amp;$A12,KPI_DATOS!$A:$L,D$6,0)/1000,VLOOKUP($B$6&amp;$A12,KPI_DATOS!$A:$L,D$6,0))</f>
        <v>32.590306675981758</v>
      </c>
      <c r="E12" s="56">
        <f>IF($A$6&lt;4,VLOOKUP($B$6&amp;$A12,KPI_DATOS!$A:$L,E$6,0)/1000,VLOOKUP($B$6&amp;$A12,KPI_DATOS!$A:$L,E$6,0))</f>
        <v>37.801162946802421</v>
      </c>
      <c r="F12" s="56">
        <f>IF($A$6&lt;4,VLOOKUP($B$6&amp;$A12,KPI_DATOS!$A:$L,F$6,0)/1000,VLOOKUP($B$6&amp;$A12,KPI_DATOS!$A:$L,F$6,0))</f>
        <v>37.467157782160648</v>
      </c>
      <c r="G12" s="10"/>
      <c r="H12" s="26">
        <f t="shared" si="0"/>
        <v>-0.88358436250181027</v>
      </c>
      <c r="I12" s="45"/>
    </row>
    <row r="13" spans="1:10" ht="20.149999999999999" customHeight="1" x14ac:dyDescent="0.35">
      <c r="A13" s="54" t="str">
        <f>KPI_DATOS!C8</f>
        <v>Leche Sola</v>
      </c>
      <c r="B13" s="50"/>
      <c r="C13" s="56">
        <f>IF($A$6&lt;4,VLOOKUP($B$6&amp;$A13,KPI_DATOS!$A:$L,C$6,0)/1000,VLOOKUP($B$6&amp;$A13,KPI_DATOS!$A:$L,C$6,0))</f>
        <v>3.5398718576624462</v>
      </c>
      <c r="D13" s="56">
        <f>IF($A$6&lt;4,VLOOKUP($B$6&amp;$A13,KPI_DATOS!$A:$L,D$6,0)/1000,VLOOKUP($B$6&amp;$A13,KPI_DATOS!$A:$L,D$6,0))</f>
        <v>2.6818283915137369</v>
      </c>
      <c r="E13" s="56">
        <f>IF($A$6&lt;4,VLOOKUP($B$6&amp;$A13,KPI_DATOS!$A:$L,E$6,0)/1000,VLOOKUP($B$6&amp;$A13,KPI_DATOS!$A:$L,E$6,0))</f>
        <v>3.7240658917844587</v>
      </c>
      <c r="F13" s="56">
        <f>IF($A$6&lt;4,VLOOKUP($B$6&amp;$A13,KPI_DATOS!$A:$L,F$6,0)/1000,VLOOKUP($B$6&amp;$A13,KPI_DATOS!$A:$L,F$6,0))</f>
        <v>3.9695277339397643</v>
      </c>
      <c r="G13" s="10"/>
      <c r="H13" s="26">
        <f t="shared" si="0"/>
        <v>6.5912325207996725</v>
      </c>
      <c r="I13" s="45"/>
    </row>
    <row r="14" spans="1:10" ht="20.149999999999999" customHeight="1" x14ac:dyDescent="0.35">
      <c r="A14" s="54" t="str">
        <f>KPI_DATOS!C9</f>
        <v>Leche Con Cacao</v>
      </c>
      <c r="B14" s="50"/>
      <c r="C14" s="56">
        <f>IF($A$6&lt;4,VLOOKUP($B$6&amp;$A14,KPI_DATOS!$A:$L,C$6,0)/1000,VLOOKUP($B$6&amp;$A14,KPI_DATOS!$A:$L,C$6,0))</f>
        <v>6.7758290945473041</v>
      </c>
      <c r="D14" s="56">
        <f>IF($A$6&lt;4,VLOOKUP($B$6&amp;$A14,KPI_DATOS!$A:$L,D$6,0)/1000,VLOOKUP($B$6&amp;$A14,KPI_DATOS!$A:$L,D$6,0))</f>
        <v>6.8261769764994868</v>
      </c>
      <c r="E14" s="56">
        <f>IF($A$6&lt;4,VLOOKUP($B$6&amp;$A14,KPI_DATOS!$A:$L,E$6,0)/1000,VLOOKUP($B$6&amp;$A14,KPI_DATOS!$A:$L,E$6,0))</f>
        <v>7.8694831295158956</v>
      </c>
      <c r="F14" s="56">
        <f>IF($A$6&lt;4,VLOOKUP($B$6&amp;$A14,KPI_DATOS!$A:$L,F$6,0)/1000,VLOOKUP($B$6&amp;$A14,KPI_DATOS!$A:$L,F$6,0))</f>
        <v>6.9151858437328961</v>
      </c>
      <c r="G14" s="10"/>
      <c r="H14" s="26">
        <f t="shared" si="0"/>
        <v>-12.126556091133079</v>
      </c>
      <c r="I14" s="45"/>
    </row>
    <row r="15" spans="1:10" ht="20.149999999999999" customHeight="1" x14ac:dyDescent="0.35">
      <c r="A15" s="54" t="str">
        <f>KPI_DATOS!C10</f>
        <v>Leche Con Cafe</v>
      </c>
      <c r="B15" s="50"/>
      <c r="C15" s="56">
        <f>IF($A$6&lt;4,VLOOKUP($B$6&amp;$A15,KPI_DATOS!$A:$L,C$6,0)/1000,VLOOKUP($B$6&amp;$A15,KPI_DATOS!$A:$L,C$6,0))</f>
        <v>47.205680851089319</v>
      </c>
      <c r="D15" s="56">
        <f>IF($A$6&lt;4,VLOOKUP($B$6&amp;$A15,KPI_DATOS!$A:$L,D$6,0)/1000,VLOOKUP($B$6&amp;$A15,KPI_DATOS!$A:$L,D$6,0))</f>
        <v>32.686496594688101</v>
      </c>
      <c r="E15" s="56">
        <f>IF($A$6&lt;4,VLOOKUP($B$6&amp;$A15,KPI_DATOS!$A:$L,E$6,0)/1000,VLOOKUP($B$6&amp;$A15,KPI_DATOS!$A:$L,E$6,0))</f>
        <v>37.708087363172737</v>
      </c>
      <c r="F15" s="56">
        <f>IF($A$6&lt;4,VLOOKUP($B$6&amp;$A15,KPI_DATOS!$A:$L,F$6,0)/1000,VLOOKUP($B$6&amp;$A15,KPI_DATOS!$A:$L,F$6,0))</f>
        <v>37.685918762909182</v>
      </c>
      <c r="G15" s="10"/>
      <c r="H15" s="26">
        <f t="shared" si="0"/>
        <v>-5.8790041642908797E-2</v>
      </c>
      <c r="I15" s="45"/>
    </row>
    <row r="16" spans="1:10" ht="20.149999999999999" customHeight="1" x14ac:dyDescent="0.35">
      <c r="A16" s="53" t="str">
        <f>KPI_DATOS!C11</f>
        <v>Bebidas Vegetales</v>
      </c>
      <c r="B16" s="50"/>
      <c r="C16" s="56">
        <f>IF($A$6&lt;4,VLOOKUP($B$6&amp;$A16,KPI_DATOS!$A:$L,C$6,0)/1000,VLOOKUP($B$6&amp;$A16,KPI_DATOS!$A:$L,C$6,0))</f>
        <v>6.537079815222806</v>
      </c>
      <c r="D16" s="56">
        <f>IF($A$6&lt;4,VLOOKUP($B$6&amp;$A16,KPI_DATOS!$A:$L,D$6,0)/1000,VLOOKUP($B$6&amp;$A16,KPI_DATOS!$A:$L,D$6,0))</f>
        <v>8.4036617051676643</v>
      </c>
      <c r="E16" s="56">
        <f>IF($A$6&lt;4,VLOOKUP($B$6&amp;$A16,KPI_DATOS!$A:$L,E$6,0)/1000,VLOOKUP($B$6&amp;$A16,KPI_DATOS!$A:$L,E$6,0))</f>
        <v>8.3543268572795863</v>
      </c>
      <c r="F16" s="56">
        <f>IF($A$6&lt;4,VLOOKUP($B$6&amp;$A16,KPI_DATOS!$A:$L,F$6,0)/1000,VLOOKUP($B$6&amp;$A16,KPI_DATOS!$A:$L,F$6,0))</f>
        <v>9.9358346162501299</v>
      </c>
      <c r="G16" s="10"/>
      <c r="H16" s="26">
        <f t="shared" si="0"/>
        <v>18.930403202892254</v>
      </c>
      <c r="I16" s="45"/>
    </row>
    <row r="17" spans="1:9" ht="20.149999999999999" customHeight="1" x14ac:dyDescent="0.35">
      <c r="A17" s="52" t="str">
        <f>KPI_DATOS!C12</f>
        <v>Infusiones</v>
      </c>
      <c r="B17" s="50"/>
      <c r="C17" s="56">
        <f>IF($A$6&lt;4,VLOOKUP($B$6&amp;$A17,KPI_DATOS!$A:$L,C$6,0)/1000,VLOOKUP($B$6&amp;$A17,KPI_DATOS!$A:$L,C$6,0))</f>
        <v>8.8272408633062653</v>
      </c>
      <c r="D17" s="56">
        <f>IF($A$6&lt;4,VLOOKUP($B$6&amp;$A17,KPI_DATOS!$A:$L,D$6,0)/1000,VLOOKUP($B$6&amp;$A17,KPI_DATOS!$A:$L,D$6,0))</f>
        <v>6.2053855768040806</v>
      </c>
      <c r="E17" s="56">
        <f>IF($A$6&lt;4,VLOOKUP($B$6&amp;$A17,KPI_DATOS!$A:$L,E$6,0)/1000,VLOOKUP($B$6&amp;$A17,KPI_DATOS!$A:$L,E$6,0))</f>
        <v>6.7270361577367117</v>
      </c>
      <c r="F17" s="56">
        <f>IF($A$6&lt;4,VLOOKUP($B$6&amp;$A17,KPI_DATOS!$A:$L,F$6,0)/1000,VLOOKUP($B$6&amp;$A17,KPI_DATOS!$A:$L,F$6,0))</f>
        <v>7.4632209344309963</v>
      </c>
      <c r="G17" s="10"/>
      <c r="H17" s="26">
        <f t="shared" si="0"/>
        <v>10.943672063477816</v>
      </c>
      <c r="I17" s="45"/>
    </row>
    <row r="18" spans="1:9" ht="20.149999999999999" customHeight="1" x14ac:dyDescent="0.35">
      <c r="A18" s="52" t="str">
        <f>KPI_DATOS!C13</f>
        <v>Resto Bebidas Caliente</v>
      </c>
      <c r="B18" s="50"/>
      <c r="C18" s="56">
        <f>IF($A$6&lt;4,VLOOKUP($B$6&amp;$A18,KPI_DATOS!$A:$L,C$6,0)/1000,VLOOKUP($B$6&amp;$A18,KPI_DATOS!$A:$L,C$6,0))</f>
        <v>4.2067691528179001</v>
      </c>
      <c r="D18" s="56">
        <f>IF($A$6&lt;4,VLOOKUP($B$6&amp;$A18,KPI_DATOS!$A:$L,D$6,0)/1000,VLOOKUP($B$6&amp;$A18,KPI_DATOS!$A:$L,D$6,0))</f>
        <v>3.5889772876269457</v>
      </c>
      <c r="E18" s="56">
        <f>IF($A$6&lt;4,VLOOKUP($B$6&amp;$A18,KPI_DATOS!$A:$L,E$6,0)/1000,VLOOKUP($B$6&amp;$A18,KPI_DATOS!$A:$L,E$6,0))</f>
        <v>3.9008694426816821</v>
      </c>
      <c r="F18" s="56">
        <f>IF($A$6&lt;4,VLOOKUP($B$6&amp;$A18,KPI_DATOS!$A:$L,F$6,0)/1000,VLOOKUP($B$6&amp;$A18,KPI_DATOS!$A:$L,F$6,0))</f>
        <v>4.2640645585643231</v>
      </c>
      <c r="G18" s="10"/>
      <c r="H18" s="26">
        <f t="shared" si="0"/>
        <v>9.3106196251715456</v>
      </c>
      <c r="I18" s="45"/>
    </row>
    <row r="19" spans="1:9" ht="20.149999999999999" customHeight="1" x14ac:dyDescent="0.35">
      <c r="A19" s="51" t="str">
        <f>KPI_DATOS!C14</f>
        <v>.Total Bebidas Frias</v>
      </c>
      <c r="B19" s="50"/>
      <c r="C19" s="56">
        <f>IF($A$6&lt;4,VLOOKUP($B$6&amp;$A19,KPI_DATOS!$A:$L,C$6,0)/1000,VLOOKUP($B$6&amp;$A19,KPI_DATOS!$A:$L,C$6,0))</f>
        <v>72.118059011409599</v>
      </c>
      <c r="D19" s="56">
        <f>IF($A$6&lt;4,VLOOKUP($B$6&amp;$A19,KPI_DATOS!$A:$L,D$6,0)/1000,VLOOKUP($B$6&amp;$A19,KPI_DATOS!$A:$L,D$6,0))</f>
        <v>45.094098196943079</v>
      </c>
      <c r="E19" s="56">
        <f>IF($A$6&lt;4,VLOOKUP($B$6&amp;$A19,KPI_DATOS!$A:$L,E$6,0)/1000,VLOOKUP($B$6&amp;$A19,KPI_DATOS!$A:$L,E$6,0))</f>
        <v>51.362884468654279</v>
      </c>
      <c r="F19" s="56">
        <f>IF($A$6&lt;4,VLOOKUP($B$6&amp;$A19,KPI_DATOS!$A:$L,F$6,0)/1000,VLOOKUP($B$6&amp;$A19,KPI_DATOS!$A:$L,F$6,0))</f>
        <v>55.656199937835133</v>
      </c>
      <c r="G19" s="10"/>
      <c r="H19" s="26">
        <f t="shared" si="0"/>
        <v>8.3587896466386766</v>
      </c>
      <c r="I19" s="45"/>
    </row>
    <row r="20" spans="1:9" ht="20.149999999999999" customHeight="1" x14ac:dyDescent="0.35">
      <c r="A20" s="52" t="str">
        <f>KPI_DATOS!C15</f>
        <v>Total bebidas de vino</v>
      </c>
      <c r="B20" s="50"/>
      <c r="C20" s="56">
        <f>IF($A$6&lt;4,VLOOKUP($B$6&amp;$A20,KPI_DATOS!$A:$L,C$6,0)/1000,VLOOKUP($B$6&amp;$A20,KPI_DATOS!$A:$L,C$6,0))</f>
        <v>12.026078555101421</v>
      </c>
      <c r="D20" s="56">
        <f>IF($A$6&lt;4,VLOOKUP($B$6&amp;$A20,KPI_DATOS!$A:$L,D$6,0)/1000,VLOOKUP($B$6&amp;$A20,KPI_DATOS!$A:$L,D$6,0))</f>
        <v>8.6267269806765352</v>
      </c>
      <c r="E20" s="56">
        <f>IF($A$6&lt;4,VLOOKUP($B$6&amp;$A20,KPI_DATOS!$A:$L,E$6,0)/1000,VLOOKUP($B$6&amp;$A20,KPI_DATOS!$A:$L,E$6,0))</f>
        <v>10.247115914731555</v>
      </c>
      <c r="F20" s="56">
        <f>IF($A$6&lt;4,VLOOKUP($B$6&amp;$A20,KPI_DATOS!$A:$L,F$6,0)/1000,VLOOKUP($B$6&amp;$A20,KPI_DATOS!$A:$L,F$6,0))</f>
        <v>10.79054583442152</v>
      </c>
      <c r="G20" s="10"/>
      <c r="H20" s="26">
        <f t="shared" si="0"/>
        <v>5.3032475109285437</v>
      </c>
      <c r="I20" s="45"/>
    </row>
    <row r="21" spans="1:9" ht="20.149999999999999" customHeight="1" x14ac:dyDescent="0.35">
      <c r="A21" s="53" t="str">
        <f>KPI_DATOS!C16</f>
        <v>Vino</v>
      </c>
      <c r="B21" s="50"/>
      <c r="C21" s="56">
        <f>IF($A$6&lt;4,VLOOKUP($B$6&amp;$A21,KPI_DATOS!$A:$L,C$6,0)/1000,VLOOKUP($B$6&amp;$A21,KPI_DATOS!$A:$L,C$6,0))</f>
        <v>11.448718468277622</v>
      </c>
      <c r="D21" s="56">
        <f>IF($A$6&lt;4,VLOOKUP($B$6&amp;$A21,KPI_DATOS!$A:$L,D$6,0)/1000,VLOOKUP($B$6&amp;$A21,KPI_DATOS!$A:$L,D$6,0))</f>
        <v>8.3484317249657671</v>
      </c>
      <c r="E21" s="56">
        <f>IF($A$6&lt;4,VLOOKUP($B$6&amp;$A21,KPI_DATOS!$A:$L,E$6,0)/1000,VLOOKUP($B$6&amp;$A21,KPI_DATOS!$A:$L,E$6,0))</f>
        <v>9.8564181934260677</v>
      </c>
      <c r="F21" s="56">
        <f>IF($A$6&lt;4,VLOOKUP($B$6&amp;$A21,KPI_DATOS!$A:$L,F$6,0)/1000,VLOOKUP($B$6&amp;$A21,KPI_DATOS!$A:$L,F$6,0))</f>
        <v>10.195377320775702</v>
      </c>
      <c r="G21" s="10"/>
      <c r="H21" s="26">
        <f t="shared" si="0"/>
        <v>3.4389686060166236</v>
      </c>
      <c r="I21" s="45"/>
    </row>
    <row r="22" spans="1:9" ht="20.149999999999999" customHeight="1" x14ac:dyDescent="0.35">
      <c r="A22" s="54" t="str">
        <f>KPI_DATOS!C17</f>
        <v>Tinto</v>
      </c>
      <c r="B22" s="50"/>
      <c r="C22" s="56">
        <f>IF($A$6&lt;4,VLOOKUP($B$6&amp;$A22,KPI_DATOS!$A:$L,C$6,0)/1000,VLOOKUP($B$6&amp;$A22,KPI_DATOS!$A:$L,C$6,0))</f>
        <v>8.9315954612698114</v>
      </c>
      <c r="D22" s="56">
        <f>IF($A$6&lt;4,VLOOKUP($B$6&amp;$A22,KPI_DATOS!$A:$L,D$6,0)/1000,VLOOKUP($B$6&amp;$A22,KPI_DATOS!$A:$L,D$6,0))</f>
        <v>6.697898175745145</v>
      </c>
      <c r="E22" s="56">
        <f>IF($A$6&lt;4,VLOOKUP($B$6&amp;$A22,KPI_DATOS!$A:$L,E$6,0)/1000,VLOOKUP($B$6&amp;$A22,KPI_DATOS!$A:$L,E$6,0))</f>
        <v>7.6330895584749818</v>
      </c>
      <c r="F22" s="56">
        <f>IF($A$6&lt;4,VLOOKUP($B$6&amp;$A22,KPI_DATOS!$A:$L,F$6,0)/1000,VLOOKUP($B$6&amp;$A22,KPI_DATOS!$A:$L,F$6,0))</f>
        <v>7.9114111731996761</v>
      </c>
      <c r="G22" s="10"/>
      <c r="H22" s="26">
        <f t="shared" si="0"/>
        <v>3.6462511358284155</v>
      </c>
      <c r="I22" s="45"/>
    </row>
    <row r="23" spans="1:9" ht="20.149999999999999" customHeight="1" x14ac:dyDescent="0.35">
      <c r="A23" s="54" t="str">
        <f>KPI_DATOS!C18</f>
        <v>Blanco</v>
      </c>
      <c r="B23" s="50"/>
      <c r="C23" s="56">
        <f>IF($A$6&lt;4,VLOOKUP($B$6&amp;$A23,KPI_DATOS!$A:$L,C$6,0)/1000,VLOOKUP($B$6&amp;$A23,KPI_DATOS!$A:$L,C$6,0))</f>
        <v>5.9948558398238001</v>
      </c>
      <c r="D23" s="56">
        <f>IF($A$6&lt;4,VLOOKUP($B$6&amp;$A23,KPI_DATOS!$A:$L,D$6,0)/1000,VLOOKUP($B$6&amp;$A23,KPI_DATOS!$A:$L,D$6,0))</f>
        <v>5.1006474679843157</v>
      </c>
      <c r="E23" s="56">
        <f>IF($A$6&lt;4,VLOOKUP($B$6&amp;$A23,KPI_DATOS!$A:$L,E$6,0)/1000,VLOOKUP($B$6&amp;$A23,KPI_DATOS!$A:$L,E$6,0))</f>
        <v>5.9273881017988961</v>
      </c>
      <c r="F23" s="56">
        <f>IF($A$6&lt;4,VLOOKUP($B$6&amp;$A23,KPI_DATOS!$A:$L,F$6,0)/1000,VLOOKUP($B$6&amp;$A23,KPI_DATOS!$A:$L,F$6,0))</f>
        <v>6.0742773764103557</v>
      </c>
      <c r="G23" s="10"/>
      <c r="H23" s="26">
        <f t="shared" si="0"/>
        <v>2.4781450461608845</v>
      </c>
      <c r="I23" s="45"/>
    </row>
    <row r="24" spans="1:9" ht="20.149999999999999" customHeight="1" x14ac:dyDescent="0.35">
      <c r="A24" s="54" t="str">
        <f>KPI_DATOS!C19</f>
        <v>Rosado</v>
      </c>
      <c r="B24" s="50"/>
      <c r="C24" s="56">
        <f>IF($A$6&lt;4,VLOOKUP($B$6&amp;$A24,KPI_DATOS!$A:$L,C$6,0)/1000,VLOOKUP($B$6&amp;$A24,KPI_DATOS!$A:$L,C$6,0))</f>
        <v>4.8446420769292828</v>
      </c>
      <c r="D24" s="56">
        <f>IF($A$6&lt;4,VLOOKUP($B$6&amp;$A24,KPI_DATOS!$A:$L,D$6,0)/1000,VLOOKUP($B$6&amp;$A24,KPI_DATOS!$A:$L,D$6,0))</f>
        <v>3.2164309781224096</v>
      </c>
      <c r="E24" s="56">
        <f>IF($A$6&lt;4,VLOOKUP($B$6&amp;$A24,KPI_DATOS!$A:$L,E$6,0)/1000,VLOOKUP($B$6&amp;$A24,KPI_DATOS!$A:$L,E$6,0))</f>
        <v>3.6413467821923517</v>
      </c>
      <c r="F24" s="56">
        <f>IF($A$6&lt;4,VLOOKUP($B$6&amp;$A24,KPI_DATOS!$A:$L,F$6,0)/1000,VLOOKUP($B$6&amp;$A24,KPI_DATOS!$A:$L,F$6,0))</f>
        <v>3.9634753966939988</v>
      </c>
      <c r="G24" s="10"/>
      <c r="H24" s="26">
        <f t="shared" si="0"/>
        <v>8.846414081652032</v>
      </c>
      <c r="I24" s="45"/>
    </row>
    <row r="25" spans="1:9" ht="20.149999999999999" customHeight="1" x14ac:dyDescent="0.35">
      <c r="A25" s="54" t="str">
        <f>KPI_DATOS!C20</f>
        <v>Resto vino</v>
      </c>
      <c r="B25" s="50"/>
      <c r="C25" s="56">
        <f>IF($A$6&lt;4,VLOOKUP($B$6&amp;$A25,KPI_DATOS!$A:$L,C$6,0)/1000,VLOOKUP($B$6&amp;$A25,KPI_DATOS!$A:$L,C$6,0))</f>
        <v>1.7033718909887041</v>
      </c>
      <c r="D25" s="56">
        <f>IF($A$6&lt;4,VLOOKUP($B$6&amp;$A25,KPI_DATOS!$A:$L,D$6,0)/1000,VLOOKUP($B$6&amp;$A25,KPI_DATOS!$A:$L,D$6,0))</f>
        <v>1.863477480057337</v>
      </c>
      <c r="E25" s="56">
        <f>IF($A$6&lt;4,VLOOKUP($B$6&amp;$A25,KPI_DATOS!$A:$L,E$6,0)/1000,VLOOKUP($B$6&amp;$A25,KPI_DATOS!$A:$L,E$6,0))</f>
        <v>2.0065687086825554</v>
      </c>
      <c r="F25" s="56">
        <f>IF($A$6&lt;4,VLOOKUP($B$6&amp;$A25,KPI_DATOS!$A:$L,F$6,0)/1000,VLOOKUP($B$6&amp;$A25,KPI_DATOS!$A:$L,F$6,0))</f>
        <v>2.3258183311305864</v>
      </c>
      <c r="G25" s="10"/>
      <c r="H25" s="26">
        <f t="shared" si="0"/>
        <v>15.910226301577257</v>
      </c>
      <c r="I25" s="45"/>
    </row>
    <row r="26" spans="1:9" ht="20.149999999999999" customHeight="1" x14ac:dyDescent="0.35">
      <c r="A26" s="53" t="str">
        <f>KPI_DATOS!C21</f>
        <v>Cava</v>
      </c>
      <c r="B26" s="50"/>
      <c r="C26" s="56">
        <f>IF($A$6&lt;4,VLOOKUP($B$6&amp;$A26,KPI_DATOS!$A:$L,C$6,0)/1000,VLOOKUP($B$6&amp;$A26,KPI_DATOS!$A:$L,C$6,0))</f>
        <v>2.2324977816604443</v>
      </c>
      <c r="D26" s="56">
        <f>IF($A$6&lt;4,VLOOKUP($B$6&amp;$A26,KPI_DATOS!$A:$L,D$6,0)/1000,VLOOKUP($B$6&amp;$A26,KPI_DATOS!$A:$L,D$6,0))</f>
        <v>1.9897988991261339</v>
      </c>
      <c r="E26" s="56">
        <f>IF($A$6&lt;4,VLOOKUP($B$6&amp;$A26,KPI_DATOS!$A:$L,E$6,0)/1000,VLOOKUP($B$6&amp;$A26,KPI_DATOS!$A:$L,E$6,0))</f>
        <v>1.9826599004106924</v>
      </c>
      <c r="F26" s="56">
        <f>IF($A$6&lt;4,VLOOKUP($B$6&amp;$A26,KPI_DATOS!$A:$L,F$6,0)/1000,VLOOKUP($B$6&amp;$A26,KPI_DATOS!$A:$L,F$6,0))</f>
        <v>2.0429138744247117</v>
      </c>
      <c r="G26" s="10"/>
      <c r="H26" s="26">
        <f t="shared" si="0"/>
        <v>3.0390473929259532</v>
      </c>
    </row>
    <row r="27" spans="1:9" ht="20.149999999999999" customHeight="1" x14ac:dyDescent="0.35">
      <c r="A27" s="53" t="str">
        <f>KPI_DATOS!C22</f>
        <v>Otr.Bebidas Deri.Vino</v>
      </c>
      <c r="B27" s="50"/>
      <c r="C27" s="56">
        <f>IF($A$6&lt;4,VLOOKUP($B$6&amp;$A27,KPI_DATOS!$A:$L,C$6,0)/1000,VLOOKUP($B$6&amp;$A27,KPI_DATOS!$A:$L,C$6,0))</f>
        <v>4.4056219039910909</v>
      </c>
      <c r="D27" s="56">
        <f>IF($A$6&lt;4,VLOOKUP($B$6&amp;$A27,KPI_DATOS!$A:$L,D$6,0)/1000,VLOOKUP($B$6&amp;$A27,KPI_DATOS!$A:$L,D$6,0))</f>
        <v>3.6609167423806559</v>
      </c>
      <c r="E27" s="56">
        <f>IF($A$6&lt;4,VLOOKUP($B$6&amp;$A27,KPI_DATOS!$A:$L,E$6,0)/1000,VLOOKUP($B$6&amp;$A27,KPI_DATOS!$A:$L,E$6,0))</f>
        <v>4.196308629286194</v>
      </c>
      <c r="F27" s="56">
        <f>IF($A$6&lt;4,VLOOKUP($B$6&amp;$A27,KPI_DATOS!$A:$L,F$6,0)/1000,VLOOKUP($B$6&amp;$A27,KPI_DATOS!$A:$L,F$6,0))</f>
        <v>4.3595652602587478</v>
      </c>
      <c r="G27" s="10"/>
      <c r="H27" s="26">
        <f t="shared" si="0"/>
        <v>3.8904819782124678</v>
      </c>
    </row>
    <row r="28" spans="1:9" ht="20.149999999999999" customHeight="1" x14ac:dyDescent="0.35">
      <c r="A28" s="54" t="str">
        <f>KPI_DATOS!C23</f>
        <v>Tinto de Verano</v>
      </c>
      <c r="B28" s="50"/>
      <c r="C28" s="56">
        <f>IF($A$6&lt;4,VLOOKUP($B$6&amp;$A28,KPI_DATOS!$A:$L,C$6,0)/1000,VLOOKUP($B$6&amp;$A28,KPI_DATOS!$A:$L,C$6,0))</f>
        <v>4.3788848208160642</v>
      </c>
      <c r="D28" s="56">
        <f>IF($A$6&lt;4,VLOOKUP($B$6&amp;$A28,KPI_DATOS!$A:$L,D$6,0)/1000,VLOOKUP($B$6&amp;$A28,KPI_DATOS!$A:$L,D$6,0))</f>
        <v>3.705085928808022</v>
      </c>
      <c r="E28" s="56">
        <f>IF($A$6&lt;4,VLOOKUP($B$6&amp;$A28,KPI_DATOS!$A:$L,E$6,0)/1000,VLOOKUP($B$6&amp;$A28,KPI_DATOS!$A:$L,E$6,0))</f>
        <v>4.313544594923064</v>
      </c>
      <c r="F28" s="56">
        <f>IF($A$6&lt;4,VLOOKUP($B$6&amp;$A28,KPI_DATOS!$A:$L,F$6,0)/1000,VLOOKUP($B$6&amp;$A28,KPI_DATOS!$A:$L,F$6,0))</f>
        <v>4.2151794355272054</v>
      </c>
      <c r="G28" s="10"/>
      <c r="H28" s="26">
        <f t="shared" si="0"/>
        <v>-2.2803788678024128</v>
      </c>
    </row>
    <row r="29" spans="1:9" ht="20.149999999999999" customHeight="1" x14ac:dyDescent="0.35">
      <c r="A29" s="54" t="str">
        <f>KPI_DATOS!C24</f>
        <v>Sangria de Vino</v>
      </c>
      <c r="B29" s="50"/>
      <c r="C29" s="56">
        <f>IF($A$6&lt;4,VLOOKUP($B$6&amp;$A29,KPI_DATOS!$A:$L,C$6,0)/1000,VLOOKUP($B$6&amp;$A29,KPI_DATOS!$A:$L,C$6,0))</f>
        <v>1.7887906006003813</v>
      </c>
      <c r="D29" s="56">
        <f>IF($A$6&lt;4,VLOOKUP($B$6&amp;$A29,KPI_DATOS!$A:$L,D$6,0)/1000,VLOOKUP($B$6&amp;$A29,KPI_DATOS!$A:$L,D$6,0))</f>
        <v>1.5828248009192241</v>
      </c>
      <c r="E29" s="56">
        <f>IF($A$6&lt;4,VLOOKUP($B$6&amp;$A29,KPI_DATOS!$A:$L,E$6,0)/1000,VLOOKUP($B$6&amp;$A29,KPI_DATOS!$A:$L,E$6,0))</f>
        <v>1.8187155336087213</v>
      </c>
      <c r="F29" s="56">
        <f>IF($A$6&lt;4,VLOOKUP($B$6&amp;$A29,KPI_DATOS!$A:$L,F$6,0)/1000,VLOOKUP($B$6&amp;$A29,KPI_DATOS!$A:$L,F$6,0))</f>
        <v>1.6967933748317543</v>
      </c>
      <c r="G29" s="10"/>
      <c r="H29" s="26">
        <f t="shared" si="0"/>
        <v>-6.7037508903356251</v>
      </c>
    </row>
    <row r="30" spans="1:9" ht="20.149999999999999" customHeight="1" x14ac:dyDescent="0.35">
      <c r="A30" s="54" t="str">
        <f>KPI_DATOS!C25</f>
        <v>Sangria de Cava</v>
      </c>
      <c r="B30" s="50"/>
      <c r="C30" s="56">
        <f>IF($A$6&lt;4,VLOOKUP($B$6&amp;$A30,KPI_DATOS!$A:$L,C$6,0)/1000,VLOOKUP($B$6&amp;$A30,KPI_DATOS!$A:$L,C$6,0))</f>
        <v>2.4389354058336585</v>
      </c>
      <c r="D30" s="56">
        <f>IF($A$6&lt;4,VLOOKUP($B$6&amp;$A30,KPI_DATOS!$A:$L,D$6,0)/1000,VLOOKUP($B$6&amp;$A30,KPI_DATOS!$A:$L,D$6,0))</f>
        <v>1.6502137593462483</v>
      </c>
      <c r="E30" s="56">
        <f>IF($A$6&lt;4,VLOOKUP($B$6&amp;$A30,KPI_DATOS!$A:$L,E$6,0)/1000,VLOOKUP($B$6&amp;$A30,KPI_DATOS!$A:$L,E$6,0))</f>
        <v>1.7836673870976831</v>
      </c>
      <c r="F30" s="56">
        <f>IF($A$6&lt;4,VLOOKUP($B$6&amp;$A30,KPI_DATOS!$A:$L,F$6,0)/1000,VLOOKUP($B$6&amp;$A30,KPI_DATOS!$A:$L,F$6,0))</f>
        <v>1.8930858635115424</v>
      </c>
      <c r="G30" s="10"/>
      <c r="H30" s="26">
        <f t="shared" si="0"/>
        <v>6.1344663924085552</v>
      </c>
    </row>
    <row r="31" spans="1:9" ht="20.149999999999999" customHeight="1" x14ac:dyDescent="0.35">
      <c r="A31" s="54" t="str">
        <f>KPI_DATOS!C26</f>
        <v>Calimocho</v>
      </c>
      <c r="B31" s="50"/>
      <c r="C31" s="56">
        <f>IF($A$6&lt;4,VLOOKUP($B$6&amp;$A31,KPI_DATOS!$A:$L,C$6,0)/1000,VLOOKUP($B$6&amp;$A31,KPI_DATOS!$A:$L,C$6,0))</f>
        <v>3.8048588155062495</v>
      </c>
      <c r="D31" s="56">
        <f>IF($A$6&lt;4,VLOOKUP($B$6&amp;$A31,KPI_DATOS!$A:$L,D$6,0)/1000,VLOOKUP($B$6&amp;$A31,KPI_DATOS!$A:$L,D$6,0))</f>
        <v>3.9959159399709927</v>
      </c>
      <c r="E31" s="56">
        <f>IF($A$6&lt;4,VLOOKUP($B$6&amp;$A31,KPI_DATOS!$A:$L,E$6,0)/1000,VLOOKUP($B$6&amp;$A31,KPI_DATOS!$A:$L,E$6,0))</f>
        <v>3.2213244142975475</v>
      </c>
      <c r="F31" s="56">
        <f>IF($A$6&lt;4,VLOOKUP($B$6&amp;$A31,KPI_DATOS!$A:$L,F$6,0)/1000,VLOOKUP($B$6&amp;$A31,KPI_DATOS!$A:$L,F$6,0))</f>
        <v>3.5160231103305684</v>
      </c>
      <c r="G31" s="10"/>
      <c r="H31" s="26">
        <f t="shared" si="0"/>
        <v>9.1483706119454453</v>
      </c>
    </row>
    <row r="32" spans="1:9" ht="20.149999999999999" customHeight="1" x14ac:dyDescent="0.35">
      <c r="A32" s="54" t="str">
        <f>KPI_DATOS!C27</f>
        <v>Rebujito</v>
      </c>
      <c r="B32" s="50"/>
      <c r="C32" s="56">
        <f>IF($A$6&lt;4,VLOOKUP($B$6&amp;$A32,KPI_DATOS!$A:$L,C$6,0)/1000,VLOOKUP($B$6&amp;$A32,KPI_DATOS!$A:$L,C$6,0))</f>
        <v>1.2413763187606111</v>
      </c>
      <c r="D32" s="56">
        <f>IF($A$6&lt;4,VLOOKUP($B$6&amp;$A32,KPI_DATOS!$A:$L,D$6,0)/1000,VLOOKUP($B$6&amp;$A32,KPI_DATOS!$A:$L,D$6,0))</f>
        <v>1.011821039159839</v>
      </c>
      <c r="E32" s="56">
        <f>IF($A$6&lt;4,VLOOKUP($B$6&amp;$A32,KPI_DATOS!$A:$L,E$6,0)/1000,VLOOKUP($B$6&amp;$A32,KPI_DATOS!$A:$L,E$6,0))</f>
        <v>1.5363077817771864</v>
      </c>
      <c r="F32" s="56">
        <f>IF($A$6&lt;4,VLOOKUP($B$6&amp;$A32,KPI_DATOS!$A:$L,F$6,0)/1000,VLOOKUP($B$6&amp;$A32,KPI_DATOS!$A:$L,F$6,0))</f>
        <v>1.5339975021430841</v>
      </c>
      <c r="G32" s="10"/>
      <c r="H32" s="26">
        <f t="shared" si="0"/>
        <v>-0.150378697648057</v>
      </c>
    </row>
    <row r="33" spans="1:8" ht="20.149999999999999" customHeight="1" x14ac:dyDescent="0.35">
      <c r="A33" s="54" t="str">
        <f>KPI_DATOS!C28</f>
        <v>Espum/Lambrusc/Mosca</v>
      </c>
      <c r="B33" s="50"/>
      <c r="C33" s="56" t="str">
        <f>IF($A$6&lt;4,VLOOKUP($B$6&amp;$A33,KPI_DATOS!$A:$L,C$6,0)/1000,VLOOKUP($B$6&amp;$A33,KPI_DATOS!$A:$L,C$6,0))</f>
        <v/>
      </c>
      <c r="D33" s="56">
        <f>IF($A$6&lt;4,VLOOKUP($B$6&amp;$A33,KPI_DATOS!$A:$L,D$6,0)/1000,VLOOKUP($B$6&amp;$A33,KPI_DATOS!$A:$L,D$6,0))</f>
        <v>2.008051532887992</v>
      </c>
      <c r="E33" s="56">
        <f>IF($A$6&lt;4,VLOOKUP($B$6&amp;$A33,KPI_DATOS!$A:$L,E$6,0)/1000,VLOOKUP($B$6&amp;$A33,KPI_DATOS!$A:$L,E$6,0))</f>
        <v>1.9383665845893925</v>
      </c>
      <c r="F33" s="56">
        <f>IF($A$6&lt;4,VLOOKUP($B$6&amp;$A33,KPI_DATOS!$A:$L,F$6,0)/1000,VLOOKUP($B$6&amp;$A33,KPI_DATOS!$A:$L,F$6,0))</f>
        <v>2.1305395842902279</v>
      </c>
      <c r="G33" s="10"/>
      <c r="H33" s="26">
        <f t="shared" si="0"/>
        <v>9.9141721297028909</v>
      </c>
    </row>
    <row r="34" spans="1:8" ht="20.149999999999999" customHeight="1" x14ac:dyDescent="0.35">
      <c r="A34" s="52" t="str">
        <f>KPI_DATOS!C29</f>
        <v>Sidra</v>
      </c>
      <c r="B34" s="50"/>
      <c r="C34" s="56">
        <f>IF($A$6&lt;4,VLOOKUP($B$6&amp;$A34,KPI_DATOS!$A:$L,C$6,0)/1000,VLOOKUP($B$6&amp;$A34,KPI_DATOS!$A:$L,C$6,0))</f>
        <v>4.8236463970673826</v>
      </c>
      <c r="D34" s="56">
        <f>IF($A$6&lt;4,VLOOKUP($B$6&amp;$A34,KPI_DATOS!$A:$L,D$6,0)/1000,VLOOKUP($B$6&amp;$A34,KPI_DATOS!$A:$L,D$6,0))</f>
        <v>4.214207795217237</v>
      </c>
      <c r="E34" s="56">
        <f>IF($A$6&lt;4,VLOOKUP($B$6&amp;$A34,KPI_DATOS!$A:$L,E$6,0)/1000,VLOOKUP($B$6&amp;$A34,KPI_DATOS!$A:$L,E$6,0))</f>
        <v>4.4269488594415556</v>
      </c>
      <c r="F34" s="56">
        <f>IF($A$6&lt;4,VLOOKUP($B$6&amp;$A34,KPI_DATOS!$A:$L,F$6,0)/1000,VLOOKUP($B$6&amp;$A34,KPI_DATOS!$A:$L,F$6,0))</f>
        <v>4.2827638165008439</v>
      </c>
      <c r="G34" s="10"/>
      <c r="H34" s="26">
        <f t="shared" si="0"/>
        <v>-3.256984607653679</v>
      </c>
    </row>
    <row r="35" spans="1:8" ht="20.149999999999999" customHeight="1" x14ac:dyDescent="0.35">
      <c r="A35" s="52" t="str">
        <f>KPI_DATOS!C30</f>
        <v>Cerveza</v>
      </c>
      <c r="B35" s="50"/>
      <c r="C35" s="56">
        <f>IF($A$6&lt;4,VLOOKUP($B$6&amp;$A35,KPI_DATOS!$A:$L,C$6,0)/1000,VLOOKUP($B$6&amp;$A35,KPI_DATOS!$A:$L,C$6,0))</f>
        <v>32.770453669693957</v>
      </c>
      <c r="D35" s="56">
        <f>IF($A$6&lt;4,VLOOKUP($B$6&amp;$A35,KPI_DATOS!$A:$L,D$6,0)/1000,VLOOKUP($B$6&amp;$A35,KPI_DATOS!$A:$L,D$6,0))</f>
        <v>22.409865676849744</v>
      </c>
      <c r="E35" s="56">
        <f>IF($A$6&lt;4,VLOOKUP($B$6&amp;$A35,KPI_DATOS!$A:$L,E$6,0)/1000,VLOOKUP($B$6&amp;$A35,KPI_DATOS!$A:$L,E$6,0))</f>
        <v>25.363551989390235</v>
      </c>
      <c r="F35" s="56">
        <f>IF($A$6&lt;4,VLOOKUP($B$6&amp;$A35,KPI_DATOS!$A:$L,F$6,0)/1000,VLOOKUP($B$6&amp;$A35,KPI_DATOS!$A:$L,F$6,0))</f>
        <v>27.158089260836675</v>
      </c>
      <c r="G35" s="10"/>
      <c r="H35" s="26">
        <f t="shared" si="0"/>
        <v>7.0752600905311214</v>
      </c>
    </row>
    <row r="36" spans="1:8" ht="20.149999999999999" customHeight="1" x14ac:dyDescent="0.35">
      <c r="A36" s="53" t="str">
        <f>KPI_DATOS!C31</f>
        <v>Con alcohol</v>
      </c>
      <c r="B36" s="50"/>
      <c r="C36" s="56">
        <f>IF($A$6&lt;4,VLOOKUP($B$6&amp;$A36,KPI_DATOS!$A:$L,C$6,0)/1000,VLOOKUP($B$6&amp;$A36,KPI_DATOS!$A:$L,C$6,0))</f>
        <v>29.799015696823577</v>
      </c>
      <c r="D36" s="56">
        <f>IF($A$6&lt;4,VLOOKUP($B$6&amp;$A36,KPI_DATOS!$A:$L,D$6,0)/1000,VLOOKUP($B$6&amp;$A36,KPI_DATOS!$A:$L,D$6,0))</f>
        <v>20.92527053798327</v>
      </c>
      <c r="E36" s="56">
        <f>IF($A$6&lt;4,VLOOKUP($B$6&amp;$A36,KPI_DATOS!$A:$L,E$6,0)/1000,VLOOKUP($B$6&amp;$A36,KPI_DATOS!$A:$L,E$6,0))</f>
        <v>23.523781775564597</v>
      </c>
      <c r="F36" s="56">
        <f>IF($A$6&lt;4,VLOOKUP($B$6&amp;$A36,KPI_DATOS!$A:$L,F$6,0)/1000,VLOOKUP($B$6&amp;$A36,KPI_DATOS!$A:$L,F$6,0))</f>
        <v>24.963923199715705</v>
      </c>
      <c r="G36" s="10"/>
      <c r="H36" s="26">
        <f t="shared" si="0"/>
        <v>6.1220659071368422</v>
      </c>
    </row>
    <row r="37" spans="1:8" ht="20.149999999999999" customHeight="1" x14ac:dyDescent="0.35">
      <c r="A37" s="53" t="str">
        <f>KPI_DATOS!C32</f>
        <v>Sin alcohol</v>
      </c>
      <c r="B37" s="50"/>
      <c r="C37" s="56">
        <f>IF($A$6&lt;4,VLOOKUP($B$6&amp;$A37,KPI_DATOS!$A:$L,C$6,0)/1000,VLOOKUP($B$6&amp;$A37,KPI_DATOS!$A:$L,C$6,0))</f>
        <v>10.159454245959227</v>
      </c>
      <c r="D37" s="56">
        <f>IF($A$6&lt;4,VLOOKUP($B$6&amp;$A37,KPI_DATOS!$A:$L,D$6,0)/1000,VLOOKUP($B$6&amp;$A37,KPI_DATOS!$A:$L,D$6,0))</f>
        <v>7.5185870366769514</v>
      </c>
      <c r="E37" s="56">
        <f>IF($A$6&lt;4,VLOOKUP($B$6&amp;$A37,KPI_DATOS!$A:$L,E$6,0)/1000,VLOOKUP($B$6&amp;$A37,KPI_DATOS!$A:$L,E$6,0))</f>
        <v>8.8835813712285994</v>
      </c>
      <c r="F37" s="56">
        <f>IF($A$6&lt;4,VLOOKUP($B$6&amp;$A37,KPI_DATOS!$A:$L,F$6,0)/1000,VLOOKUP($B$6&amp;$A37,KPI_DATOS!$A:$L,F$6,0))</f>
        <v>8.9215469118043771</v>
      </c>
      <c r="G37" s="10"/>
      <c r="H37" s="26">
        <f t="shared" si="0"/>
        <v>0.42736751079623936</v>
      </c>
    </row>
    <row r="38" spans="1:8" ht="20.149999999999999" customHeight="1" x14ac:dyDescent="0.35">
      <c r="A38" s="53" t="str">
        <f>KPI_DATOS!C33</f>
        <v>Cerveza Envasada</v>
      </c>
      <c r="B38" s="50"/>
      <c r="C38" s="56">
        <f>IF($A$6&lt;4,VLOOKUP($B$6&amp;$A38,KPI_DATOS!$A:$L,C$6,0)/1000,VLOOKUP($B$6&amp;$A38,KPI_DATOS!$A:$L,C$6,0))</f>
        <v>18.62701001016827</v>
      </c>
      <c r="D38" s="56">
        <f>IF($A$6&lt;4,VLOOKUP($B$6&amp;$A38,KPI_DATOS!$A:$L,D$6,0)/1000,VLOOKUP($B$6&amp;$A38,KPI_DATOS!$A:$L,D$6,0))</f>
        <v>14.319868016784822</v>
      </c>
      <c r="E38" s="56">
        <f>IF($A$6&lt;4,VLOOKUP($B$6&amp;$A38,KPI_DATOS!$A:$L,E$6,0)/1000,VLOOKUP($B$6&amp;$A38,KPI_DATOS!$A:$L,E$6,0))</f>
        <v>16.468838142533361</v>
      </c>
      <c r="F38" s="56">
        <f>IF($A$6&lt;4,VLOOKUP($B$6&amp;$A38,KPI_DATOS!$A:$L,F$6,0)/1000,VLOOKUP($B$6&amp;$A38,KPI_DATOS!$A:$L,F$6,0))</f>
        <v>16.271570324272126</v>
      </c>
      <c r="G38" s="10"/>
      <c r="H38" s="26">
        <f t="shared" si="0"/>
        <v>-1.1978247436396861</v>
      </c>
    </row>
    <row r="39" spans="1:8" ht="20.149999999999999" customHeight="1" x14ac:dyDescent="0.35">
      <c r="A39" s="53" t="str">
        <f>KPI_DATOS!C34</f>
        <v>Cerveza Surtidor</v>
      </c>
      <c r="B39" s="50"/>
      <c r="C39" s="56">
        <f>IF($A$6&lt;4,VLOOKUP($B$6&amp;$A39,KPI_DATOS!$A:$L,C$6,0)/1000,VLOOKUP($B$6&amp;$A39,KPI_DATOS!$A:$L,C$6,0))</f>
        <v>20.210815404091761</v>
      </c>
      <c r="D39" s="56">
        <f>IF($A$6&lt;4,VLOOKUP($B$6&amp;$A39,KPI_DATOS!$A:$L,D$6,0)/1000,VLOOKUP($B$6&amp;$A39,KPI_DATOS!$A:$L,D$6,0))</f>
        <v>13.714336829135629</v>
      </c>
      <c r="E39" s="56">
        <f>IF($A$6&lt;4,VLOOKUP($B$6&amp;$A39,KPI_DATOS!$A:$L,E$6,0)/1000,VLOOKUP($B$6&amp;$A39,KPI_DATOS!$A:$L,E$6,0))</f>
        <v>15.001762169767296</v>
      </c>
      <c r="F39" s="56">
        <f>IF($A$6&lt;4,VLOOKUP($B$6&amp;$A39,KPI_DATOS!$A:$L,F$6,0)/1000,VLOOKUP($B$6&amp;$A39,KPI_DATOS!$A:$L,F$6,0))</f>
        <v>16.53448944775911</v>
      </c>
      <c r="G39" s="10"/>
      <c r="H39" s="26">
        <f t="shared" si="0"/>
        <v>10.216981582874872</v>
      </c>
    </row>
    <row r="40" spans="1:8" ht="20.149999999999999" customHeight="1" x14ac:dyDescent="0.35">
      <c r="A40" s="53" t="str">
        <f>KPI_DATOS!C35</f>
        <v>Otras Cervezas</v>
      </c>
      <c r="B40" s="50"/>
      <c r="C40" s="56">
        <f>IF($A$6&lt;4,VLOOKUP($B$6&amp;$A40,KPI_DATOS!$A:$L,C$6,0)/1000,VLOOKUP($B$6&amp;$A40,KPI_DATOS!$A:$L,C$6,0))</f>
        <v>2.6567267700515247</v>
      </c>
      <c r="D40" s="56">
        <f>IF($A$6&lt;4,VLOOKUP($B$6&amp;$A40,KPI_DATOS!$A:$L,D$6,0)/1000,VLOOKUP($B$6&amp;$A40,KPI_DATOS!$A:$L,D$6,0))</f>
        <v>1.443768713830665</v>
      </c>
      <c r="E40" s="56">
        <f>IF($A$6&lt;4,VLOOKUP($B$6&amp;$A40,KPI_DATOS!$A:$L,E$6,0)/1000,VLOOKUP($B$6&amp;$A40,KPI_DATOS!$A:$L,E$6,0))</f>
        <v>1.7938277155662961</v>
      </c>
      <c r="F40" s="56">
        <f>IF($A$6&lt;4,VLOOKUP($B$6&amp;$A40,KPI_DATOS!$A:$L,F$6,0)/1000,VLOOKUP($B$6&amp;$A40,KPI_DATOS!$A:$L,F$6,0))</f>
        <v>1.6245158859050166</v>
      </c>
      <c r="G40" s="10"/>
      <c r="H40" s="26">
        <f t="shared" si="0"/>
        <v>-9.4385780859578929</v>
      </c>
    </row>
    <row r="41" spans="1:8" ht="20.149999999999999" customHeight="1" x14ac:dyDescent="0.35">
      <c r="A41" s="52" t="str">
        <f>KPI_DATOS!C36</f>
        <v>Espirituosas</v>
      </c>
      <c r="B41" s="50"/>
      <c r="C41" s="56">
        <f>IF($A$6&lt;4,VLOOKUP($B$6&amp;$A41,KPI_DATOS!$A:$L,C$6,0)/1000,VLOOKUP($B$6&amp;$A41,KPI_DATOS!$A:$L,C$6,0))</f>
        <v>8.810689128347958</v>
      </c>
      <c r="D41" s="56">
        <f>IF($A$6&lt;4,VLOOKUP($B$6&amp;$A41,KPI_DATOS!$A:$L,D$6,0)/1000,VLOOKUP($B$6&amp;$A41,KPI_DATOS!$A:$L,D$6,0))</f>
        <v>7.2780352829244483</v>
      </c>
      <c r="E41" s="56">
        <f>IF($A$6&lt;4,VLOOKUP($B$6&amp;$A41,KPI_DATOS!$A:$L,E$6,0)/1000,VLOOKUP($B$6&amp;$A41,KPI_DATOS!$A:$L,E$6,0))</f>
        <v>8.4306101244744749</v>
      </c>
      <c r="F41" s="56">
        <f>IF($A$6&lt;4,VLOOKUP($B$6&amp;$A41,KPI_DATOS!$A:$L,F$6,0)/1000,VLOOKUP($B$6&amp;$A41,KPI_DATOS!$A:$L,F$6,0))</f>
        <v>8.1477729481687398</v>
      </c>
      <c r="G41" s="10"/>
      <c r="H41" s="26">
        <f t="shared" si="0"/>
        <v>-3.354883835567779</v>
      </c>
    </row>
    <row r="42" spans="1:8" ht="20.149999999999999" customHeight="1" x14ac:dyDescent="0.35">
      <c r="A42" s="53" t="str">
        <f>KPI_DATOS!C37</f>
        <v>Whisky</v>
      </c>
      <c r="B42" s="50"/>
      <c r="C42" s="56">
        <f>IF($A$6&lt;4,VLOOKUP($B$6&amp;$A42,KPI_DATOS!$A:$L,C$6,0)/1000,VLOOKUP($B$6&amp;$A42,KPI_DATOS!$A:$L,C$6,0))</f>
        <v>7.4520387233422705</v>
      </c>
      <c r="D42" s="56">
        <f>IF($A$6&lt;4,VLOOKUP($B$6&amp;$A42,KPI_DATOS!$A:$L,D$6,0)/1000,VLOOKUP($B$6&amp;$A42,KPI_DATOS!$A:$L,D$6,0))</f>
        <v>7.4902874463722702</v>
      </c>
      <c r="E42" s="56">
        <f>IF($A$6&lt;4,VLOOKUP($B$6&amp;$A42,KPI_DATOS!$A:$L,E$6,0)/1000,VLOOKUP($B$6&amp;$A42,KPI_DATOS!$A:$L,E$6,0))</f>
        <v>8.596552148659498</v>
      </c>
      <c r="F42" s="56">
        <f>IF($A$6&lt;4,VLOOKUP($B$6&amp;$A42,KPI_DATOS!$A:$L,F$6,0)/1000,VLOOKUP($B$6&amp;$A42,KPI_DATOS!$A:$L,F$6,0))</f>
        <v>7.620008938010054</v>
      </c>
      <c r="G42" s="10"/>
      <c r="H42" s="26">
        <f t="shared" si="0"/>
        <v>-11.359707866155633</v>
      </c>
    </row>
    <row r="43" spans="1:8" ht="20.149999999999999" customHeight="1" x14ac:dyDescent="0.35">
      <c r="A43" s="53" t="str">
        <f>KPI_DATOS!C38</f>
        <v>Brandy</v>
      </c>
      <c r="B43" s="50"/>
      <c r="C43" s="56">
        <f>IF($A$6&lt;4,VLOOKUP($B$6&amp;$A43,KPI_DATOS!$A:$L,C$6,0)/1000,VLOOKUP($B$6&amp;$A43,KPI_DATOS!$A:$L,C$6,0))</f>
        <v>3.5435934045924737</v>
      </c>
      <c r="D43" s="56">
        <f>IF($A$6&lt;4,VLOOKUP($B$6&amp;$A43,KPI_DATOS!$A:$L,D$6,0)/1000,VLOOKUP($B$6&amp;$A43,KPI_DATOS!$A:$L,D$6,0))</f>
        <v>7.4181184918266148</v>
      </c>
      <c r="E43" s="56">
        <f>IF($A$6&lt;4,VLOOKUP($B$6&amp;$A43,KPI_DATOS!$A:$L,E$6,0)/1000,VLOOKUP($B$6&amp;$A43,KPI_DATOS!$A:$L,E$6,0))</f>
        <v>7.8349376595223292</v>
      </c>
      <c r="F43" s="56">
        <f>IF($A$6&lt;4,VLOOKUP($B$6&amp;$A43,KPI_DATOS!$A:$L,F$6,0)/1000,VLOOKUP($B$6&amp;$A43,KPI_DATOS!$A:$L,F$6,0))</f>
        <v>4.4780559061440259</v>
      </c>
      <c r="G43" s="10"/>
      <c r="H43" s="26">
        <f t="shared" si="0"/>
        <v>-42.845034628941278</v>
      </c>
    </row>
    <row r="44" spans="1:8" ht="20.149999999999999" customHeight="1" x14ac:dyDescent="0.35">
      <c r="A44" s="53" t="str">
        <f>KPI_DATOS!C39</f>
        <v>Ginebra</v>
      </c>
      <c r="B44" s="50"/>
      <c r="C44" s="56">
        <f>IF($A$6&lt;4,VLOOKUP($B$6&amp;$A44,KPI_DATOS!$A:$L,C$6,0)/1000,VLOOKUP($B$6&amp;$A44,KPI_DATOS!$A:$L,C$6,0))</f>
        <v>5.0703592553446413</v>
      </c>
      <c r="D44" s="56">
        <f>IF($A$6&lt;4,VLOOKUP($B$6&amp;$A44,KPI_DATOS!$A:$L,D$6,0)/1000,VLOOKUP($B$6&amp;$A44,KPI_DATOS!$A:$L,D$6,0))</f>
        <v>3.856033807180697</v>
      </c>
      <c r="E44" s="56">
        <f>IF($A$6&lt;4,VLOOKUP($B$6&amp;$A44,KPI_DATOS!$A:$L,E$6,0)/1000,VLOOKUP($B$6&amp;$A44,KPI_DATOS!$A:$L,E$6,0))</f>
        <v>4.3094839732881534</v>
      </c>
      <c r="F44" s="56">
        <f>IF($A$6&lt;4,VLOOKUP($B$6&amp;$A44,KPI_DATOS!$A:$L,F$6,0)/1000,VLOOKUP($B$6&amp;$A44,KPI_DATOS!$A:$L,F$6,0))</f>
        <v>4.4845085104590776</v>
      </c>
      <c r="G44" s="10"/>
      <c r="H44" s="26">
        <f t="shared" si="0"/>
        <v>4.061380393935643</v>
      </c>
    </row>
    <row r="45" spans="1:8" ht="20.149999999999999" customHeight="1" x14ac:dyDescent="0.35">
      <c r="A45" s="53" t="str">
        <f>KPI_DATOS!C40</f>
        <v>Ron</v>
      </c>
      <c r="B45" s="50"/>
      <c r="C45" s="56">
        <f>IF($A$6&lt;4,VLOOKUP($B$6&amp;$A45,KPI_DATOS!$A:$L,C$6,0)/1000,VLOOKUP($B$6&amp;$A45,KPI_DATOS!$A:$L,C$6,0))</f>
        <v>4.3255714542582151</v>
      </c>
      <c r="D45" s="56">
        <f>IF($A$6&lt;4,VLOOKUP($B$6&amp;$A45,KPI_DATOS!$A:$L,D$6,0)/1000,VLOOKUP($B$6&amp;$A45,KPI_DATOS!$A:$L,D$6,0))</f>
        <v>3.9044563997813517</v>
      </c>
      <c r="E45" s="56">
        <f>IF($A$6&lt;4,VLOOKUP($B$6&amp;$A45,KPI_DATOS!$A:$L,E$6,0)/1000,VLOOKUP($B$6&amp;$A45,KPI_DATOS!$A:$L,E$6,0))</f>
        <v>4.3015603419197097</v>
      </c>
      <c r="F45" s="56">
        <f>IF($A$6&lt;4,VLOOKUP($B$6&amp;$A45,KPI_DATOS!$A:$L,F$6,0)/1000,VLOOKUP($B$6&amp;$A45,KPI_DATOS!$A:$L,F$6,0))</f>
        <v>4.0241448295738556</v>
      </c>
      <c r="G45" s="10"/>
      <c r="H45" s="26">
        <f t="shared" si="0"/>
        <v>-6.4491833263938041</v>
      </c>
    </row>
    <row r="46" spans="1:8" ht="20.149999999999999" customHeight="1" x14ac:dyDescent="0.35">
      <c r="A46" s="53" t="str">
        <f>KPI_DATOS!C41</f>
        <v>Anis</v>
      </c>
      <c r="B46" s="50"/>
      <c r="C46" s="56">
        <f>IF($A$6&lt;4,VLOOKUP($B$6&amp;$A46,KPI_DATOS!$A:$L,C$6,0)/1000,VLOOKUP($B$6&amp;$A46,KPI_DATOS!$A:$L,C$6,0))</f>
        <v>2.8600954574831858</v>
      </c>
      <c r="D46" s="56">
        <f>IF($A$6&lt;4,VLOOKUP($B$6&amp;$A46,KPI_DATOS!$A:$L,D$6,0)/1000,VLOOKUP($B$6&amp;$A46,KPI_DATOS!$A:$L,D$6,0))</f>
        <v>3.2963205492669445</v>
      </c>
      <c r="E46" s="56">
        <f>IF($A$6&lt;4,VLOOKUP($B$6&amp;$A46,KPI_DATOS!$A:$L,E$6,0)/1000,VLOOKUP($B$6&amp;$A46,KPI_DATOS!$A:$L,E$6,0))</f>
        <v>3.1365026046892295</v>
      </c>
      <c r="F46" s="56">
        <f>IF($A$6&lt;4,VLOOKUP($B$6&amp;$A46,KPI_DATOS!$A:$L,F$6,0)/1000,VLOOKUP($B$6&amp;$A46,KPI_DATOS!$A:$L,F$6,0))</f>
        <v>2.7156745842243035</v>
      </c>
      <c r="G46" s="10"/>
      <c r="H46" s="26">
        <f t="shared" si="0"/>
        <v>-13.417110505050012</v>
      </c>
    </row>
    <row r="47" spans="1:8" ht="20.149999999999999" customHeight="1" x14ac:dyDescent="0.35">
      <c r="A47" s="53" t="str">
        <f>KPI_DATOS!C42</f>
        <v>Otras Espirituosas</v>
      </c>
      <c r="B47" s="50"/>
      <c r="C47" s="56">
        <f>IF($A$6&lt;4,VLOOKUP($B$6&amp;$A47,KPI_DATOS!$A:$L,C$6,0)/1000,VLOOKUP($B$6&amp;$A47,KPI_DATOS!$A:$L,C$6,0))</f>
        <v>5.7919281005255199</v>
      </c>
      <c r="D47" s="56">
        <f>IF($A$6&lt;4,VLOOKUP($B$6&amp;$A47,KPI_DATOS!$A:$L,D$6,0)/1000,VLOOKUP($B$6&amp;$A47,KPI_DATOS!$A:$L,D$6,0))</f>
        <v>4.9493316896047022</v>
      </c>
      <c r="E47" s="56">
        <f>IF($A$6&lt;4,VLOOKUP($B$6&amp;$A47,KPI_DATOS!$A:$L,E$6,0)/1000,VLOOKUP($B$6&amp;$A47,KPI_DATOS!$A:$L,E$6,0))</f>
        <v>5.6636971183430607</v>
      </c>
      <c r="F47" s="56">
        <f>IF($A$6&lt;4,VLOOKUP($B$6&amp;$A47,KPI_DATOS!$A:$L,F$6,0)/1000,VLOOKUP($B$6&amp;$A47,KPI_DATOS!$A:$L,F$6,0))</f>
        <v>5.5835832710433415</v>
      </c>
      <c r="G47" s="10"/>
      <c r="H47" s="26">
        <f t="shared" si="0"/>
        <v>-1.4145150354218927</v>
      </c>
    </row>
    <row r="48" spans="1:8" ht="20.149999999999999" customHeight="1" x14ac:dyDescent="0.35">
      <c r="A48" s="52" t="str">
        <f>KPI_DATOS!C43</f>
        <v>T.Zumo+Horchata+Mosto</v>
      </c>
      <c r="B48" s="50"/>
      <c r="C48" s="56">
        <f>IF($A$6&lt;4,VLOOKUP($B$6&amp;$A48,KPI_DATOS!$A:$L,C$6,0)/1000,VLOOKUP($B$6&amp;$A48,KPI_DATOS!$A:$L,C$6,0))</f>
        <v>7.0528265907378085</v>
      </c>
      <c r="D48" s="56">
        <f>IF($A$6&lt;4,VLOOKUP($B$6&amp;$A48,KPI_DATOS!$A:$L,D$6,0)/1000,VLOOKUP($B$6&amp;$A48,KPI_DATOS!$A:$L,D$6,0))</f>
        <v>5.4782269870286884</v>
      </c>
      <c r="E48" s="56">
        <f>IF($A$6&lt;4,VLOOKUP($B$6&amp;$A48,KPI_DATOS!$A:$L,E$6,0)/1000,VLOOKUP($B$6&amp;$A48,KPI_DATOS!$A:$L,E$6,0))</f>
        <v>5.8652952905505735</v>
      </c>
      <c r="F48" s="56">
        <f>IF($A$6&lt;4,VLOOKUP($B$6&amp;$A48,KPI_DATOS!$A:$L,F$6,0)/1000,VLOOKUP($B$6&amp;$A48,KPI_DATOS!$A:$L,F$6,0))</f>
        <v>6.0453440111041559</v>
      </c>
      <c r="G48" s="10"/>
      <c r="H48" s="26">
        <f t="shared" si="0"/>
        <v>3.0697298539027473</v>
      </c>
    </row>
    <row r="49" spans="1:8" ht="20.149999999999999" customHeight="1" x14ac:dyDescent="0.35">
      <c r="A49" s="52" t="str">
        <f>KPI_DATOS!C44</f>
        <v>Agua Envasada</v>
      </c>
      <c r="B49" s="50"/>
      <c r="C49" s="56">
        <f>IF($A$6&lt;4,VLOOKUP($B$6&amp;$A49,KPI_DATOS!$A:$L,C$6,0)/1000,VLOOKUP($B$6&amp;$A49,KPI_DATOS!$A:$L,C$6,0))</f>
        <v>23.515783272099021</v>
      </c>
      <c r="D49" s="56">
        <f>IF($A$6&lt;4,VLOOKUP($B$6&amp;$A49,KPI_DATOS!$A:$L,D$6,0)/1000,VLOOKUP($B$6&amp;$A49,KPI_DATOS!$A:$L,D$6,0))</f>
        <v>14.768573764098248</v>
      </c>
      <c r="E49" s="56">
        <f>IF($A$6&lt;4,VLOOKUP($B$6&amp;$A49,KPI_DATOS!$A:$L,E$6,0)/1000,VLOOKUP($B$6&amp;$A49,KPI_DATOS!$A:$L,E$6,0))</f>
        <v>16.65500366320018</v>
      </c>
      <c r="F49" s="56">
        <f>IF($A$6&lt;4,VLOOKUP($B$6&amp;$A49,KPI_DATOS!$A:$L,F$6,0)/1000,VLOOKUP($B$6&amp;$A49,KPI_DATOS!$A:$L,F$6,0))</f>
        <v>18.439060232495311</v>
      </c>
      <c r="G49" s="10"/>
      <c r="H49" s="26">
        <f t="shared" si="0"/>
        <v>10.711835346137267</v>
      </c>
    </row>
    <row r="50" spans="1:8" ht="20.149999999999999" customHeight="1" x14ac:dyDescent="0.35">
      <c r="A50" s="52" t="str">
        <f>KPI_DATOS!C45</f>
        <v>Bebidas Refrescantes</v>
      </c>
      <c r="B50" s="50"/>
      <c r="C50" s="56">
        <f>IF($A$6&lt;4,VLOOKUP($B$6&amp;$A50,KPI_DATOS!$A:$L,C$6,0)/1000,VLOOKUP($B$6&amp;$A50,KPI_DATOS!$A:$L,C$6,0))</f>
        <v>26.901712228198324</v>
      </c>
      <c r="D50" s="56">
        <f>IF($A$6&lt;4,VLOOKUP($B$6&amp;$A50,KPI_DATOS!$A:$L,D$6,0)/1000,VLOOKUP($B$6&amp;$A50,KPI_DATOS!$A:$L,D$6,0))</f>
        <v>18.567878171295884</v>
      </c>
      <c r="E50" s="56">
        <f>IF($A$6&lt;4,VLOOKUP($B$6&amp;$A50,KPI_DATOS!$A:$L,E$6,0)/1000,VLOOKUP($B$6&amp;$A50,KPI_DATOS!$A:$L,E$6,0))</f>
        <v>20.519650596914186</v>
      </c>
      <c r="F50" s="56">
        <f>IF($A$6&lt;4,VLOOKUP($B$6&amp;$A50,KPI_DATOS!$A:$L,F$6,0)/1000,VLOOKUP($B$6&amp;$A50,KPI_DATOS!$A:$L,F$6,0))</f>
        <v>22.281879655994587</v>
      </c>
      <c r="G50" s="10"/>
      <c r="H50" s="26">
        <f t="shared" si="0"/>
        <v>8.5880071434813345</v>
      </c>
    </row>
    <row r="51" spans="1:8" ht="20.149999999999999" customHeight="1" x14ac:dyDescent="0.35">
      <c r="A51" s="53" t="str">
        <f>KPI_DATOS!C46</f>
        <v>Colas</v>
      </c>
      <c r="B51" s="50"/>
      <c r="C51" s="56">
        <f>IF($A$6&lt;4,VLOOKUP($B$6&amp;$A51,KPI_DATOS!$A:$L,C$6,0)/1000,VLOOKUP($B$6&amp;$A51,KPI_DATOS!$A:$L,C$6,0))</f>
        <v>19.615166341721562</v>
      </c>
      <c r="D51" s="56">
        <f>IF($A$6&lt;4,VLOOKUP($B$6&amp;$A51,KPI_DATOS!$A:$L,D$6,0)/1000,VLOOKUP($B$6&amp;$A51,KPI_DATOS!$A:$L,D$6,0))</f>
        <v>14.361755406158043</v>
      </c>
      <c r="E51" s="56">
        <f>IF($A$6&lt;4,VLOOKUP($B$6&amp;$A51,KPI_DATOS!$A:$L,E$6,0)/1000,VLOOKUP($B$6&amp;$A51,KPI_DATOS!$A:$L,E$6,0))</f>
        <v>15.501189837160734</v>
      </c>
      <c r="F51" s="56">
        <f>IF($A$6&lt;4,VLOOKUP($B$6&amp;$A51,KPI_DATOS!$A:$L,F$6,0)/1000,VLOOKUP($B$6&amp;$A51,KPI_DATOS!$A:$L,F$6,0))</f>
        <v>16.393100732771853</v>
      </c>
      <c r="G51" s="10"/>
      <c r="H51" s="26">
        <f t="shared" si="0"/>
        <v>5.7538221580446525</v>
      </c>
    </row>
    <row r="52" spans="1:8" ht="20.149999999999999" customHeight="1" x14ac:dyDescent="0.35">
      <c r="A52" s="53" t="str">
        <f>KPI_DATOS!C47</f>
        <v>Cola Regular</v>
      </c>
      <c r="B52" s="50"/>
      <c r="C52" s="56">
        <f>IF($A$6&lt;4,VLOOKUP($B$6&amp;$A52,KPI_DATOS!$A:$L,C$6,0)/1000,VLOOKUP($B$6&amp;$A52,KPI_DATOS!$A:$L,C$6,0))</f>
        <v>12.237572491762908</v>
      </c>
      <c r="D52" s="56">
        <f>IF($A$6&lt;4,VLOOKUP($B$6&amp;$A52,KPI_DATOS!$A:$L,D$6,0)/1000,VLOOKUP($B$6&amp;$A52,KPI_DATOS!$A:$L,D$6,0))</f>
        <v>9.8380895876594483</v>
      </c>
      <c r="E52" s="56">
        <f>IF($A$6&lt;4,VLOOKUP($B$6&amp;$A52,KPI_DATOS!$A:$L,E$6,0)/1000,VLOOKUP($B$6&amp;$A52,KPI_DATOS!$A:$L,E$6,0))</f>
        <v>10.691003811705063</v>
      </c>
      <c r="F52" s="56">
        <f>IF($A$6&lt;4,VLOOKUP($B$6&amp;$A52,KPI_DATOS!$A:$L,F$6,0)/1000,VLOOKUP($B$6&amp;$A52,KPI_DATOS!$A:$L,F$6,0))</f>
        <v>10.950379955295455</v>
      </c>
      <c r="G52" s="10"/>
      <c r="H52" s="26">
        <f t="shared" si="0"/>
        <v>2.4261159022917367</v>
      </c>
    </row>
    <row r="53" spans="1:8" ht="20.149999999999999" customHeight="1" x14ac:dyDescent="0.35">
      <c r="A53" s="53" t="str">
        <f>KPI_DATOS!C48</f>
        <v>Light/Zero</v>
      </c>
      <c r="B53" s="50"/>
      <c r="C53" s="56">
        <f>IF($A$6&lt;4,VLOOKUP($B$6&amp;$A53,KPI_DATOS!$A:$L,C$6,0)/1000,VLOOKUP($B$6&amp;$A53,KPI_DATOS!$A:$L,C$6,0))</f>
        <v>14.305312274846754</v>
      </c>
      <c r="D53" s="56">
        <f>IF($A$6&lt;4,VLOOKUP($B$6&amp;$A53,KPI_DATOS!$A:$L,D$6,0)/1000,VLOOKUP($B$6&amp;$A53,KPI_DATOS!$A:$L,D$6,0))</f>
        <v>11.010852059384973</v>
      </c>
      <c r="E53" s="56">
        <f>IF($A$6&lt;4,VLOOKUP($B$6&amp;$A53,KPI_DATOS!$A:$L,E$6,0)/1000,VLOOKUP($B$6&amp;$A53,KPI_DATOS!$A:$L,E$6,0))</f>
        <v>11.291742678918624</v>
      </c>
      <c r="F53" s="56">
        <f>IF($A$6&lt;4,VLOOKUP($B$6&amp;$A53,KPI_DATOS!$A:$L,F$6,0)/1000,VLOOKUP($B$6&amp;$A53,KPI_DATOS!$A:$L,F$6,0))</f>
        <v>12.02576923031331</v>
      </c>
      <c r="G53" s="10"/>
      <c r="H53" s="26">
        <f t="shared" si="0"/>
        <v>6.5005603852901661</v>
      </c>
    </row>
    <row r="54" spans="1:8" ht="20.149999999999999" customHeight="1" x14ac:dyDescent="0.35">
      <c r="A54" s="53" t="str">
        <f>KPI_DATOS!C49</f>
        <v>Otra Variedad Cola</v>
      </c>
      <c r="B54" s="50"/>
      <c r="C54" s="56">
        <f>IF($A$6&lt;4,VLOOKUP($B$6&amp;$A54,KPI_DATOS!$A:$L,C$6,0)/1000,VLOOKUP($B$6&amp;$A54,KPI_DATOS!$A:$L,C$6,0))</f>
        <v>3.2498758736250561</v>
      </c>
      <c r="D54" s="56">
        <f>IF($A$6&lt;4,VLOOKUP($B$6&amp;$A54,KPI_DATOS!$A:$L,D$6,0)/1000,VLOOKUP($B$6&amp;$A54,KPI_DATOS!$A:$L,D$6,0))</f>
        <v>1.9357787819026411</v>
      </c>
      <c r="E54" s="57" t="s">
        <v>207</v>
      </c>
      <c r="F54" s="57" t="s">
        <v>207</v>
      </c>
      <c r="G54" s="10"/>
      <c r="H54" s="26" t="str">
        <f t="shared" si="0"/>
        <v>-</v>
      </c>
    </row>
    <row r="55" spans="1:8" ht="20.149999999999999" customHeight="1" x14ac:dyDescent="0.35">
      <c r="A55" s="53" t="str">
        <f>KPI_DATOS!C50</f>
        <v>Con Cafeina</v>
      </c>
      <c r="B55" s="50"/>
      <c r="C55" s="56">
        <f>IF($A$6&lt;4,VLOOKUP($B$6&amp;$A55,KPI_DATOS!$A:$L,C$6,0)/1000,VLOOKUP($B$6&amp;$A55,KPI_DATOS!$A:$L,C$6,0))</f>
        <v>17.746455849385999</v>
      </c>
      <c r="D55" s="56">
        <f>IF($A$6&lt;4,VLOOKUP($B$6&amp;$A55,KPI_DATOS!$A:$L,D$6,0)/1000,VLOOKUP($B$6&amp;$A55,KPI_DATOS!$A:$L,D$6,0))</f>
        <v>13.207157712280456</v>
      </c>
      <c r="E55" s="56">
        <f>IF($A$6&lt;4,VLOOKUP($B$6&amp;$A55,KPI_DATOS!$A:$L,E$6,0)/1000,VLOOKUP($B$6&amp;$A55,KPI_DATOS!$A:$L,E$6,0))</f>
        <v>14.149770898739966</v>
      </c>
      <c r="F55" s="56">
        <f>IF($A$6&lt;4,VLOOKUP($B$6&amp;$A55,KPI_DATOS!$A:$L,F$6,0)/1000,VLOOKUP($B$6&amp;$A55,KPI_DATOS!$A:$L,F$6,0))</f>
        <v>14.522186656624616</v>
      </c>
      <c r="G55" s="10"/>
      <c r="H55" s="26">
        <f t="shared" si="0"/>
        <v>2.6319560970263778</v>
      </c>
    </row>
    <row r="56" spans="1:8" ht="20.149999999999999" customHeight="1" x14ac:dyDescent="0.35">
      <c r="A56" s="53" t="str">
        <f>KPI_DATOS!C51</f>
        <v>Sin Cafeina</v>
      </c>
      <c r="B56" s="50"/>
      <c r="C56" s="56">
        <f>IF($A$6&lt;4,VLOOKUP($B$6&amp;$A56,KPI_DATOS!$A:$L,C$6,0)/1000,VLOOKUP($B$6&amp;$A56,KPI_DATOS!$A:$L,C$6,0))</f>
        <v>6.8988026196442318</v>
      </c>
      <c r="D56" s="56">
        <f>IF($A$6&lt;4,VLOOKUP($B$6&amp;$A56,KPI_DATOS!$A:$L,D$6,0)/1000,VLOOKUP($B$6&amp;$A56,KPI_DATOS!$A:$L,D$6,0))</f>
        <v>5.8893397263386733</v>
      </c>
      <c r="E56" s="56">
        <f>IF($A$6&lt;4,VLOOKUP($B$6&amp;$A56,KPI_DATOS!$A:$L,E$6,0)/1000,VLOOKUP($B$6&amp;$A56,KPI_DATOS!$A:$L,E$6,0))</f>
        <v>5.7259721732780253</v>
      </c>
      <c r="F56" s="56">
        <f>IF($A$6&lt;4,VLOOKUP($B$6&amp;$A56,KPI_DATOS!$A:$L,F$6,0)/1000,VLOOKUP($B$6&amp;$A56,KPI_DATOS!$A:$L,F$6,0))</f>
        <v>6.6836870951490095</v>
      </c>
      <c r="G56" s="10"/>
      <c r="H56" s="26">
        <f t="shared" si="0"/>
        <v>16.725804682398724</v>
      </c>
    </row>
    <row r="57" spans="1:8" ht="20.149999999999999" customHeight="1" x14ac:dyDescent="0.35">
      <c r="A57" s="53" t="str">
        <f>KPI_DATOS!C52</f>
        <v>Frutas con gas</v>
      </c>
      <c r="B57" s="50"/>
      <c r="C57" s="56">
        <f>IF($A$6&lt;4,VLOOKUP($B$6&amp;$A57,KPI_DATOS!$A:$L,C$6,0)/1000,VLOOKUP($B$6&amp;$A57,KPI_DATOS!$A:$L,C$6,0))</f>
        <v>6.604914339666947</v>
      </c>
      <c r="D57" s="56">
        <f>IF($A$6&lt;4,VLOOKUP($B$6&amp;$A57,KPI_DATOS!$A:$L,D$6,0)/1000,VLOOKUP($B$6&amp;$A57,KPI_DATOS!$A:$L,D$6,0))</f>
        <v>4.9496729838084121</v>
      </c>
      <c r="E57" s="56">
        <f>IF($A$6&lt;4,VLOOKUP($B$6&amp;$A57,KPI_DATOS!$A:$L,E$6,0)/1000,VLOOKUP($B$6&amp;$A57,KPI_DATOS!$A:$L,E$6,0))</f>
        <v>5.3375333591378569</v>
      </c>
      <c r="F57" s="56">
        <f>IF($A$6&lt;4,VLOOKUP($B$6&amp;$A57,KPI_DATOS!$A:$L,F$6,0)/1000,VLOOKUP($B$6&amp;$A57,KPI_DATOS!$A:$L,F$6,0))</f>
        <v>6.3812025681400693</v>
      </c>
      <c r="G57" s="10"/>
      <c r="H57" s="26">
        <f t="shared" si="0"/>
        <v>19.553399272258432</v>
      </c>
    </row>
    <row r="58" spans="1:8" ht="20.149999999999999" customHeight="1" x14ac:dyDescent="0.35">
      <c r="A58" s="53" t="str">
        <f>KPI_DATOS!C53</f>
        <v>Frutas sin gas</v>
      </c>
      <c r="B58" s="50"/>
      <c r="C58" s="56">
        <f>IF($A$6&lt;4,VLOOKUP($B$6&amp;$A58,KPI_DATOS!$A:$L,C$6,0)/1000,VLOOKUP($B$6&amp;$A58,KPI_DATOS!$A:$L,C$6,0))</f>
        <v>4.4899626993294302</v>
      </c>
      <c r="D58" s="56">
        <f>IF($A$6&lt;4,VLOOKUP($B$6&amp;$A58,KPI_DATOS!$A:$L,D$6,0)/1000,VLOOKUP($B$6&amp;$A58,KPI_DATOS!$A:$L,D$6,0))</f>
        <v>3.3878502112772861</v>
      </c>
      <c r="E58" s="56">
        <f>IF($A$6&lt;4,VLOOKUP($B$6&amp;$A58,KPI_DATOS!$A:$L,E$6,0)/1000,VLOOKUP($B$6&amp;$A58,KPI_DATOS!$A:$L,E$6,0))</f>
        <v>3.9769121300351631</v>
      </c>
      <c r="F58" s="56">
        <f>IF($A$6&lt;4,VLOOKUP($B$6&amp;$A58,KPI_DATOS!$A:$L,F$6,0)/1000,VLOOKUP($B$6&amp;$A58,KPI_DATOS!$A:$L,F$6,0))</f>
        <v>3.1619464245620779</v>
      </c>
      <c r="G58" s="10"/>
      <c r="H58" s="26">
        <f t="shared" si="0"/>
        <v>-20.492424243375961</v>
      </c>
    </row>
    <row r="59" spans="1:8" ht="20.149999999999999" customHeight="1" x14ac:dyDescent="0.35">
      <c r="A59" s="53" t="s">
        <v>78</v>
      </c>
      <c r="B59" s="50"/>
      <c r="C59" s="56">
        <f>IF($A$6&lt;4,VLOOKUP($B$6&amp;$A59,KPI_DATOS!$A:$L,C$6,0)/1000,VLOOKUP($B$6&amp;$A59,KPI_DATOS!$A:$L,C$6,0))</f>
        <v>6.0164509116546876</v>
      </c>
      <c r="D59" s="56">
        <f>IF($A$6&lt;4,VLOOKUP($B$6&amp;$A59,KPI_DATOS!$A:$L,D$6,0)/1000,VLOOKUP($B$6&amp;$A59,KPI_DATOS!$A:$L,D$6,0))</f>
        <v>4.8787059899926746</v>
      </c>
      <c r="E59" s="56">
        <f>IF($A$6&lt;4,VLOOKUP($B$6&amp;$A59,KPI_DATOS!$A:$L,E$6,0)/1000,VLOOKUP($B$6&amp;$A59,KPI_DATOS!$A:$L,E$6,0))</f>
        <v>5.625041362581455</v>
      </c>
      <c r="F59" s="56">
        <f>IF($A$6&lt;4,VLOOKUP($B$6&amp;$A59,KPI_DATOS!$A:$L,F$6,0)/1000,VLOOKUP($B$6&amp;$A59,KPI_DATOS!$A:$L,F$6,0))</f>
        <v>5.6612924889138716</v>
      </c>
      <c r="G59" s="10"/>
      <c r="H59" s="26">
        <f t="shared" si="0"/>
        <v>0.64445972919531247</v>
      </c>
    </row>
    <row r="62" spans="1:8" x14ac:dyDescent="0.35">
      <c r="A62" s="55" t="s">
        <v>116</v>
      </c>
    </row>
  </sheetData>
  <sheetProtection sheet="1" objects="1" scenarios="1"/>
  <mergeCells count="1">
    <mergeCell ref="A1:I1"/>
  </mergeCells>
  <conditionalFormatting sqref="C8:F59">
    <cfRule type="containsErrors" dxfId="1" priority="3">
      <formula>ISERROR(C8)</formula>
    </cfRule>
  </conditionalFormatting>
  <conditionalFormatting sqref="H8:H59">
    <cfRule type="containsErrors" dxfId="0" priority="2">
      <formula>ISERROR(H8)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6" max="1048575" man="1"/>
  </colBreaks>
  <ignoredErrors>
    <ignoredError sqref="C11:D11 C16:D16 C32:E33 C38:E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177800</xdr:colOff>
                    <xdr:row>4</xdr:row>
                    <xdr:rowOff>95250</xdr:rowOff>
                  </from>
                  <to>
                    <xdr:col>1</xdr:col>
                    <xdr:colOff>44450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0395D3-14C7-4070-9E27-8B2297A2034A}">
  <ds:schemaRefs>
    <ds:schemaRef ds:uri="http://schemas.microsoft.com/sharepoint/v3/contenttype/forms"/>
  </ds:schemaRefs>
</ds:datastoreItem>
</file>

<file path=customXml/itemProps2.xml><?xml version="1.0" encoding="utf-8"?>
<ds:datastoreItem xmlns:ds="http://schemas.openxmlformats.org/officeDocument/2006/customXml" ds:itemID="{F274988A-9345-4060-B7FE-93B4508B3258}">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724c4985-e433-4d2c-9697-e180992b402a"/>
    <ds:schemaRef ds:uri="http://purl.org/dc/term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AC47EFE6-E5FC-4100-BC0D-2057368B40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Mendoza Martínez, Ana</cp:lastModifiedBy>
  <cp:lastPrinted>2020-05-21T07:58:10Z</cp:lastPrinted>
  <dcterms:created xsi:type="dcterms:W3CDTF">2019-04-04T11:02:49Z</dcterms:created>
  <dcterms:modified xsi:type="dcterms:W3CDTF">2024-02-07T12:13:02Z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2023-02-16T14:35:17Z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0a8222a2-8174-4fca-b360-3dbadb19e4f1</vt:lpwstr>
  </property>
  <property fmtid="{D5CDD505-2E9C-101B-9397-08002B2CF9AE}" pid="9" name="MSIP_Label_3741da7a-79c1-417c-b408-16c0bfe99fca_ContentBits">
    <vt:lpwstr>0</vt:lpwstr>
  </property>
  <property fmtid="{D5CDD505-2E9C-101B-9397-08002B2CF9AE}" pid="10" name="MediaServiceImageTags">
    <vt:lpwstr/>
  </property>
</Properties>
</file>