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3/Anual 2023/"/>
    </mc:Choice>
  </mc:AlternateContent>
  <xr:revisionPtr revIDLastSave="89" documentId="8_{772A0FB0-D394-44D0-B5A5-0C206DB22DFF}" xr6:coauthVersionLast="47" xr6:coauthVersionMax="47" xr10:uidLastSave="{55BA7D1B-5DB1-4269-8682-F9732482C6CB}"/>
  <bookViews>
    <workbookView showSheetTabs="0" xWindow="-110" yWindow="-110" windowWidth="19420" windowHeight="10420" tabRatio="887"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KPI!$A$1:$I$16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5" l="1"/>
  <c r="A7" i="9" l="1"/>
  <c r="E7" i="8" l="1"/>
  <c r="C7" i="8"/>
  <c r="C7" i="5" l="1"/>
  <c r="H17" i="8"/>
  <c r="D7" i="5"/>
  <c r="H29" i="8"/>
  <c r="H31" i="8"/>
  <c r="H24" i="8"/>
  <c r="H34" i="8"/>
  <c r="H38" i="8"/>
  <c r="H21" i="8"/>
  <c r="H28" i="8"/>
  <c r="H26" i="8"/>
  <c r="H12" i="8"/>
  <c r="H22" i="8"/>
  <c r="H10" i="8"/>
  <c r="H18" i="8"/>
  <c r="A120" i="10"/>
  <c r="H23" i="8"/>
  <c r="A72" i="10"/>
  <c r="H32" i="8"/>
  <c r="H19" i="8"/>
  <c r="H20" i="8"/>
  <c r="H16" i="8"/>
  <c r="H35" i="8"/>
  <c r="H37" i="8"/>
  <c r="H30" i="8"/>
  <c r="H36" i="8"/>
  <c r="H13" i="8"/>
  <c r="H14" i="8"/>
  <c r="H25" i="8"/>
  <c r="H27" i="8"/>
  <c r="H33" i="8"/>
  <c r="H15" i="8"/>
  <c r="H11" i="8"/>
  <c r="F7" i="5"/>
  <c r="E7" i="5"/>
  <c r="A119" i="10" l="1"/>
  <c r="A42" i="10"/>
  <c r="A10" i="10"/>
  <c r="A14" i="10"/>
  <c r="A75" i="10"/>
  <c r="A39" i="10"/>
  <c r="A27" i="10"/>
  <c r="A17" i="10"/>
  <c r="A24" i="10"/>
  <c r="A6" i="10"/>
  <c r="A57" i="10"/>
  <c r="A11" i="10"/>
  <c r="A25" i="10"/>
  <c r="A84" i="10"/>
  <c r="A112" i="10"/>
  <c r="A96" i="10"/>
  <c r="A79" i="10"/>
  <c r="A117" i="10"/>
  <c r="A94" i="10"/>
  <c r="A45" i="10"/>
  <c r="A77" i="10"/>
  <c r="A103" i="10"/>
  <c r="A70" i="10"/>
  <c r="A33" i="10"/>
  <c r="A40" i="10"/>
  <c r="A8" i="10"/>
  <c r="A28" i="10"/>
  <c r="A67" i="10"/>
  <c r="A15" i="10"/>
  <c r="H7" i="5"/>
  <c r="F9" i="8"/>
  <c r="F7" i="9"/>
  <c r="A5" i="10"/>
  <c r="A34" i="10"/>
  <c r="A47" i="10"/>
  <c r="A74" i="10"/>
  <c r="A41" i="10"/>
  <c r="A13" i="10"/>
  <c r="A20" i="10"/>
  <c r="A54" i="10"/>
  <c r="A81" i="10"/>
  <c r="A58" i="10"/>
  <c r="A99" i="10"/>
  <c r="A116" i="10"/>
  <c r="A9" i="10"/>
  <c r="A73" i="10"/>
  <c r="A95" i="10"/>
  <c r="A118" i="10"/>
  <c r="A135" i="10"/>
  <c r="A4" i="10"/>
  <c r="A133" i="10"/>
  <c r="A107" i="10"/>
  <c r="A128" i="10"/>
  <c r="A97" i="10"/>
  <c r="A3" i="10"/>
  <c r="A16" i="10"/>
  <c r="A37" i="10"/>
  <c r="A64" i="10"/>
  <c r="A12" i="10"/>
  <c r="A19" i="10"/>
  <c r="A78" i="10"/>
  <c r="A90" i="10"/>
  <c r="A66" i="10"/>
  <c r="A122" i="10"/>
  <c r="A125" i="10"/>
  <c r="A60" i="10"/>
  <c r="A59" i="10"/>
  <c r="A51" i="10"/>
  <c r="A65" i="10"/>
  <c r="A108" i="10"/>
  <c r="A138" i="10"/>
  <c r="A115" i="10"/>
  <c r="A35" i="10"/>
  <c r="A23" i="10"/>
  <c r="A26" i="10"/>
  <c r="A62" i="10"/>
  <c r="A86" i="10"/>
  <c r="A87" i="10"/>
  <c r="A61" i="10"/>
  <c r="A82" i="10"/>
  <c r="A101" i="10"/>
  <c r="A21" i="10"/>
  <c r="A18" i="10"/>
  <c r="A88" i="10"/>
  <c r="A71" i="10"/>
  <c r="A68" i="10"/>
  <c r="A111" i="10"/>
  <c r="A134" i="10"/>
  <c r="A105" i="10"/>
  <c r="A137" i="10"/>
  <c r="A46" i="10"/>
  <c r="A29" i="10"/>
  <c r="A36" i="10"/>
  <c r="A93" i="10"/>
  <c r="A140" i="10"/>
  <c r="A126" i="10"/>
  <c r="A136" i="10"/>
  <c r="A98" i="10"/>
  <c r="A113" i="10"/>
  <c r="A32" i="3"/>
  <c r="A30" i="3"/>
  <c r="A34" i="3"/>
  <c r="A38" i="3"/>
  <c r="A31" i="3"/>
  <c r="A37" i="3"/>
  <c r="A33" i="3"/>
  <c r="A36" i="3"/>
  <c r="A35" i="3"/>
  <c r="A40" i="3"/>
  <c r="A43" i="3"/>
  <c r="A41" i="3"/>
  <c r="A45" i="3"/>
  <c r="A44" i="3"/>
  <c r="A46" i="3"/>
  <c r="A42" i="3"/>
  <c r="A47" i="3"/>
  <c r="A39" i="3"/>
  <c r="A43" i="10"/>
  <c r="A30" i="10"/>
  <c r="A56" i="10"/>
  <c r="A69" i="7"/>
  <c r="A33" i="7"/>
  <c r="A101" i="7"/>
  <c r="A159" i="7"/>
  <c r="A203" i="7"/>
  <c r="A76" i="7"/>
  <c r="A212" i="7"/>
  <c r="A257" i="7"/>
  <c r="A134" i="7"/>
  <c r="A147" i="7"/>
  <c r="A85" i="7"/>
  <c r="A90" i="7"/>
  <c r="A175" i="7"/>
  <c r="A96" i="7"/>
  <c r="A74" i="7"/>
  <c r="A124" i="7"/>
  <c r="A150" i="7"/>
  <c r="A15" i="7"/>
  <c r="A169" i="7"/>
  <c r="A195" i="7"/>
  <c r="A49" i="7"/>
  <c r="A37" i="7"/>
  <c r="A52" i="7"/>
  <c r="A143" i="7"/>
  <c r="A27" i="7"/>
  <c r="A181" i="7"/>
  <c r="A172" i="7"/>
  <c r="A193" i="7"/>
  <c r="A7" i="7"/>
  <c r="A36" i="7"/>
  <c r="A129" i="7"/>
  <c r="A71" i="7"/>
  <c r="A55" i="7"/>
  <c r="A13" i="7"/>
  <c r="A162" i="7"/>
  <c r="A213" i="7"/>
  <c r="A215" i="7"/>
  <c r="A178" i="7"/>
  <c r="A164" i="7"/>
  <c r="A201" i="7"/>
  <c r="A166" i="7"/>
  <c r="A246" i="7"/>
  <c r="A115" i="7"/>
  <c r="A88" i="7"/>
  <c r="A63" i="7"/>
  <c r="A103" i="7"/>
  <c r="A152" i="7"/>
  <c r="A186" i="7"/>
  <c r="A189" i="7"/>
  <c r="A173" i="7"/>
  <c r="A118" i="7"/>
  <c r="A100" i="7"/>
  <c r="A138" i="7"/>
  <c r="A218" i="7"/>
  <c r="A161" i="7"/>
  <c r="A44" i="7"/>
  <c r="A39" i="7"/>
  <c r="A16" i="7"/>
  <c r="A64" i="7"/>
  <c r="A130" i="7"/>
  <c r="A31" i="7"/>
  <c r="A26" i="7"/>
  <c r="A92" i="7"/>
  <c r="A60" i="7"/>
  <c r="A68" i="7"/>
  <c r="A149" i="7"/>
  <c r="A251" i="7"/>
  <c r="A10" i="7"/>
  <c r="A217" i="7"/>
  <c r="A28" i="7"/>
  <c r="A199" i="7"/>
  <c r="A220" i="7"/>
  <c r="A141" i="7"/>
  <c r="A191" i="7"/>
  <c r="A197" i="7"/>
  <c r="A65" i="7"/>
  <c r="A222" i="7"/>
  <c r="A151" i="7"/>
  <c r="A142" i="7"/>
  <c r="A208" i="7"/>
  <c r="A22" i="7"/>
  <c r="A183" i="7"/>
  <c r="A75" i="7"/>
  <c r="A14" i="7"/>
  <c r="A156" i="7"/>
  <c r="A258" i="7"/>
  <c r="A95" i="7"/>
  <c r="A62" i="7"/>
  <c r="A47" i="7"/>
  <c r="A19" i="7"/>
  <c r="A225" i="7"/>
  <c r="A53" i="7"/>
  <c r="A50" i="7"/>
  <c r="A25" i="7"/>
  <c r="A236" i="7"/>
  <c r="A84" i="7"/>
  <c r="A20" i="7"/>
  <c r="A136" i="7"/>
  <c r="A157" i="7"/>
  <c r="A5" i="7"/>
  <c r="A206" i="7"/>
  <c r="A204" i="7"/>
  <c r="A240" i="7"/>
  <c r="A137" i="7"/>
  <c r="A93" i="7"/>
  <c r="A253" i="7"/>
  <c r="A66" i="7"/>
  <c r="A230" i="7"/>
  <c r="A207" i="7"/>
  <c r="A194" i="7"/>
  <c r="A86" i="7"/>
  <c r="A239" i="7"/>
  <c r="A228" i="7"/>
  <c r="A121" i="7"/>
  <c r="A242" i="7"/>
  <c r="A243" i="7"/>
  <c r="A238" i="7"/>
  <c r="A9" i="7"/>
  <c r="A82" i="7"/>
  <c r="A77" i="7"/>
  <c r="A18" i="7"/>
  <c r="A160" i="7"/>
  <c r="A127" i="7"/>
  <c r="A97" i="7"/>
  <c r="A79" i="7"/>
  <c r="A231" i="7"/>
  <c r="A223" i="7"/>
  <c r="A244" i="7"/>
  <c r="A180" i="7"/>
  <c r="A105" i="7"/>
  <c r="A72" i="7"/>
  <c r="A226" i="7"/>
  <c r="A83" i="7"/>
  <c r="A133" i="7"/>
  <c r="A187" i="7"/>
  <c r="A8" i="7"/>
  <c r="A209" i="7"/>
  <c r="A46" i="7"/>
  <c r="A32" i="7"/>
  <c r="A250" i="7"/>
  <c r="A116" i="7"/>
  <c r="A241" i="7"/>
  <c r="A135" i="7"/>
  <c r="A57" i="7"/>
  <c r="A245" i="7"/>
  <c r="A108" i="7"/>
  <c r="A11" i="7"/>
  <c r="A179" i="7"/>
  <c r="A190" i="7"/>
  <c r="A200" i="7"/>
  <c r="A205" i="7"/>
  <c r="A259" i="7"/>
  <c r="A67" i="7"/>
  <c r="A106" i="7"/>
  <c r="A29" i="7"/>
  <c r="A109" i="7"/>
  <c r="A174" i="7"/>
  <c r="A125" i="7"/>
  <c r="A216" i="7"/>
  <c r="A81" i="7"/>
  <c r="A263" i="7"/>
  <c r="A235" i="7"/>
  <c r="A45" i="7"/>
  <c r="A61" i="7"/>
  <c r="A171" i="7"/>
  <c r="A113" i="7"/>
  <c r="A260" i="7"/>
  <c r="A122" i="7"/>
  <c r="A145" i="7"/>
  <c r="A158" i="7"/>
  <c r="A120" i="7"/>
  <c r="A21" i="7"/>
  <c r="A262" i="7"/>
  <c r="A249" i="7"/>
  <c r="A59" i="7"/>
  <c r="A98" i="7"/>
  <c r="A254" i="7"/>
  <c r="A41" i="7"/>
  <c r="A35" i="7"/>
  <c r="A24" i="7"/>
  <c r="A229" i="7"/>
  <c r="A198" i="7"/>
  <c r="A30" i="7"/>
  <c r="A114" i="7"/>
  <c r="A153" i="7"/>
  <c r="A167" i="7"/>
  <c r="A3" i="7"/>
  <c r="A211" i="7"/>
  <c r="A221" i="7"/>
  <c r="A155" i="7"/>
  <c r="A4" i="7"/>
  <c r="A34" i="7"/>
  <c r="A126" i="7"/>
  <c r="A38" i="7"/>
  <c r="A219" i="7"/>
  <c r="A70" i="7"/>
  <c r="A91" i="7"/>
  <c r="A227" i="7"/>
  <c r="A12" i="7"/>
  <c r="A144" i="7"/>
  <c r="A234" i="7"/>
  <c r="A132" i="7"/>
  <c r="A232" i="7"/>
  <c r="A176" i="7"/>
  <c r="A252" i="7"/>
  <c r="A102" i="7"/>
  <c r="A224" i="7"/>
  <c r="A247" i="7"/>
  <c r="A210" i="7"/>
  <c r="A107" i="7"/>
  <c r="A40" i="7"/>
  <c r="A131" i="7"/>
  <c r="A80" i="7"/>
  <c r="A54" i="7"/>
  <c r="A51" i="7"/>
  <c r="A104" i="7"/>
  <c r="A177" i="7"/>
  <c r="A58" i="7"/>
  <c r="A255" i="7"/>
  <c r="A94" i="7"/>
  <c r="A56" i="7"/>
  <c r="A128" i="7"/>
  <c r="A192" i="7"/>
  <c r="A214" i="7"/>
  <c r="A146" i="7"/>
  <c r="A43" i="7"/>
  <c r="A6" i="7"/>
  <c r="A123" i="7"/>
  <c r="A182" i="7"/>
  <c r="A17" i="7"/>
  <c r="A202" i="7"/>
  <c r="A261" i="7"/>
  <c r="A196" i="7"/>
  <c r="A148" i="7"/>
  <c r="A188" i="7"/>
  <c r="A89" i="7"/>
  <c r="A23" i="7"/>
  <c r="A185" i="7"/>
  <c r="A140" i="7"/>
  <c r="A233" i="7"/>
  <c r="A119" i="7"/>
  <c r="A78" i="7"/>
  <c r="A163" i="7"/>
  <c r="A48" i="7"/>
  <c r="A73" i="7"/>
  <c r="A117" i="7"/>
  <c r="A154" i="7"/>
  <c r="A139" i="7"/>
  <c r="A256" i="7"/>
  <c r="A184" i="7"/>
  <c r="A170" i="7"/>
  <c r="A87" i="7"/>
  <c r="A168" i="7"/>
  <c r="A112" i="7"/>
  <c r="A111" i="7"/>
  <c r="A248" i="7"/>
  <c r="A165" i="7"/>
  <c r="A237" i="7"/>
  <c r="A99" i="7"/>
  <c r="A42" i="7"/>
  <c r="A110" i="7"/>
  <c r="A92" i="10"/>
  <c r="A69" i="10"/>
  <c r="A110" i="10"/>
  <c r="A100" i="10"/>
  <c r="A121" i="10"/>
  <c r="A12" i="3"/>
  <c r="A18" i="3"/>
  <c r="A19" i="3"/>
  <c r="A15" i="3"/>
  <c r="A13" i="3"/>
  <c r="A20" i="3"/>
  <c r="A16" i="3"/>
  <c r="A17" i="3"/>
  <c r="A14" i="3"/>
  <c r="A38" i="10"/>
  <c r="A102" i="10"/>
  <c r="A130" i="10"/>
  <c r="A287" i="7"/>
  <c r="A406" i="7"/>
  <c r="A264" i="7"/>
  <c r="A312" i="7"/>
  <c r="A384" i="7"/>
  <c r="A265" i="7"/>
  <c r="A317" i="7"/>
  <c r="A391" i="7"/>
  <c r="A299" i="7"/>
  <c r="A448" i="7"/>
  <c r="A478" i="7"/>
  <c r="A503" i="7"/>
  <c r="A458" i="7"/>
  <c r="A469" i="7"/>
  <c r="A379" i="7"/>
  <c r="A479" i="7"/>
  <c r="A484" i="7"/>
  <c r="A521" i="7"/>
  <c r="A301" i="7"/>
  <c r="A463" i="7"/>
  <c r="A325" i="7"/>
  <c r="A278" i="7"/>
  <c r="A512" i="7"/>
  <c r="A449" i="7"/>
  <c r="A500" i="7"/>
  <c r="A418" i="7"/>
  <c r="A474" i="7"/>
  <c r="A506" i="7"/>
  <c r="A508" i="7"/>
  <c r="A505" i="7"/>
  <c r="A511" i="7"/>
  <c r="A404" i="7"/>
  <c r="A396" i="7"/>
  <c r="A329" i="7"/>
  <c r="A464" i="7"/>
  <c r="A316" i="7"/>
  <c r="A450" i="7"/>
  <c r="A270" i="7"/>
  <c r="A304" i="7"/>
  <c r="A346" i="7"/>
  <c r="A286" i="7"/>
  <c r="A516" i="7"/>
  <c r="A295" i="7"/>
  <c r="A320" i="7"/>
  <c r="A498" i="7"/>
  <c r="A491" i="7"/>
  <c r="A302" i="7"/>
  <c r="A432" i="7"/>
  <c r="A324" i="7"/>
  <c r="A438" i="7"/>
  <c r="A489" i="7"/>
  <c r="A495" i="7"/>
  <c r="A517" i="7"/>
  <c r="A465" i="7"/>
  <c r="A347" i="7"/>
  <c r="A434" i="7"/>
  <c r="A466" i="7"/>
  <c r="A462" i="7"/>
  <c r="A307" i="7"/>
  <c r="A413" i="7"/>
  <c r="A375" i="7"/>
  <c r="A366" i="7"/>
  <c r="A331" i="7"/>
  <c r="A266" i="7"/>
  <c r="A303" i="7"/>
  <c r="A417" i="7"/>
  <c r="A395" i="7"/>
  <c r="A522" i="7"/>
  <c r="A344" i="7"/>
  <c r="A269" i="7"/>
  <c r="A272" i="7"/>
  <c r="A402" i="7"/>
  <c r="A367" i="7"/>
  <c r="A390" i="7"/>
  <c r="A487" i="7"/>
  <c r="A332" i="7"/>
  <c r="A408" i="7"/>
  <c r="A350" i="7"/>
  <c r="A356" i="7"/>
  <c r="A475" i="7"/>
  <c r="A482" i="7"/>
  <c r="A430" i="7"/>
  <c r="A515" i="7"/>
  <c r="A492" i="7"/>
  <c r="A330" i="7"/>
  <c r="A311" i="7"/>
  <c r="A309" i="7"/>
  <c r="A283" i="7"/>
  <c r="A424" i="7"/>
  <c r="A422" i="7"/>
  <c r="A362" i="7"/>
  <c r="A393" i="7"/>
  <c r="A313" i="7"/>
  <c r="A369" i="7"/>
  <c r="A387" i="7"/>
  <c r="A354" i="7"/>
  <c r="A386" i="7"/>
  <c r="A322" i="7"/>
  <c r="A467" i="7"/>
  <c r="A514" i="7"/>
  <c r="A381" i="7"/>
  <c r="A470" i="7"/>
  <c r="A483" i="7"/>
  <c r="A481" i="7"/>
  <c r="A340" i="7"/>
  <c r="A401" i="7"/>
  <c r="A358" i="7"/>
  <c r="A275" i="7"/>
  <c r="A425" i="7"/>
  <c r="A371" i="7"/>
  <c r="A372" i="7"/>
  <c r="A524" i="7"/>
  <c r="A468" i="7"/>
  <c r="A419" i="7"/>
  <c r="A326" i="7"/>
  <c r="A377" i="7"/>
  <c r="A509" i="7"/>
  <c r="A493" i="7"/>
  <c r="A439" i="7"/>
  <c r="A497" i="7"/>
  <c r="A268" i="7"/>
  <c r="A460" i="7"/>
  <c r="A459" i="7"/>
  <c r="A513" i="7"/>
  <c r="A318" i="7"/>
  <c r="A314" i="7"/>
  <c r="A446" i="7"/>
  <c r="A337" i="7"/>
  <c r="A280" i="7"/>
  <c r="A442" i="7"/>
  <c r="A431" i="7"/>
  <c r="A285" i="7"/>
  <c r="A277" i="7"/>
  <c r="A297" i="7"/>
  <c r="A437" i="7"/>
  <c r="A380" i="7"/>
  <c r="A477" i="7"/>
  <c r="A501" i="7"/>
  <c r="A361" i="7"/>
  <c r="A306" i="7"/>
  <c r="A428" i="7"/>
  <c r="A399" i="7"/>
  <c r="A288" i="7"/>
  <c r="A284" i="7"/>
  <c r="A343" i="7"/>
  <c r="A310" i="7"/>
  <c r="A394" i="7"/>
  <c r="A485" i="7"/>
  <c r="A293" i="7"/>
  <c r="A373" i="7"/>
  <c r="A291" i="7"/>
  <c r="A423" i="7"/>
  <c r="A444" i="7"/>
  <c r="A321" i="7"/>
  <c r="A385" i="7"/>
  <c r="A411" i="7"/>
  <c r="A333" i="7"/>
  <c r="A360" i="7"/>
  <c r="A364" i="7"/>
  <c r="A328" i="7"/>
  <c r="A290" i="7"/>
  <c r="A415" i="7"/>
  <c r="A452" i="7"/>
  <c r="A352" i="7"/>
  <c r="A267" i="7"/>
  <c r="A355" i="7"/>
  <c r="A315" i="7"/>
  <c r="A327" i="7"/>
  <c r="A276" i="7"/>
  <c r="A388" i="7"/>
  <c r="A397" i="7"/>
  <c r="A403" i="7"/>
  <c r="A292" i="7"/>
  <c r="A289" i="7"/>
  <c r="A441" i="7"/>
  <c r="A443" i="7"/>
  <c r="A370" i="7"/>
  <c r="A414" i="7"/>
  <c r="A504" i="7"/>
  <c r="A319" i="7"/>
  <c r="A365" i="7"/>
  <c r="A339" i="7"/>
  <c r="A400" i="7"/>
  <c r="A407" i="7"/>
  <c r="A353" i="7"/>
  <c r="A502" i="7"/>
  <c r="A472" i="7"/>
  <c r="A427" i="7"/>
  <c r="A490" i="7"/>
  <c r="A271" i="7"/>
  <c r="A389" i="7"/>
  <c r="A281" i="7"/>
  <c r="A453" i="7"/>
  <c r="A382" i="7"/>
  <c r="A405" i="7"/>
  <c r="A454" i="7"/>
  <c r="A374" i="7"/>
  <c r="A335" i="7"/>
  <c r="A398" i="7"/>
  <c r="A496" i="7"/>
  <c r="A410" i="7"/>
  <c r="A357" i="7"/>
  <c r="A359" i="7"/>
  <c r="A426" i="7"/>
  <c r="A455" i="7"/>
  <c r="A409" i="7"/>
  <c r="A323" i="7"/>
  <c r="A461" i="7"/>
  <c r="A499" i="7"/>
  <c r="A436" i="7"/>
  <c r="A476" i="7"/>
  <c r="A349" i="7"/>
  <c r="A445" i="7"/>
  <c r="A440" i="7"/>
  <c r="A298" i="7"/>
  <c r="A519" i="7"/>
  <c r="A456" i="7"/>
  <c r="A510" i="7"/>
  <c r="A433" i="7"/>
  <c r="A296" i="7"/>
  <c r="A429" i="7"/>
  <c r="A480" i="7"/>
  <c r="A383" i="7"/>
  <c r="A338" i="7"/>
  <c r="A447" i="7"/>
  <c r="A342" i="7"/>
  <c r="A341" i="7"/>
  <c r="A451" i="7"/>
  <c r="A294" i="7"/>
  <c r="A416" i="7"/>
  <c r="A435" i="7"/>
  <c r="A420" i="7"/>
  <c r="A279" i="7"/>
  <c r="A473" i="7"/>
  <c r="A274" i="7"/>
  <c r="A308" i="7"/>
  <c r="A488" i="7"/>
  <c r="A486" i="7"/>
  <c r="A494" i="7"/>
  <c r="A457" i="7"/>
  <c r="A368" i="7"/>
  <c r="A421" i="7"/>
  <c r="A351" i="7"/>
  <c r="A518" i="7"/>
  <c r="A336" i="7"/>
  <c r="A523" i="7"/>
  <c r="A334" i="7"/>
  <c r="A300" i="7"/>
  <c r="A507" i="7"/>
  <c r="A376" i="7"/>
  <c r="A348" i="7"/>
  <c r="A345" i="7"/>
  <c r="A378" i="7"/>
  <c r="A520" i="7"/>
  <c r="A282" i="7"/>
  <c r="A412" i="7"/>
  <c r="A363" i="7"/>
  <c r="A273" i="7"/>
  <c r="A471" i="7"/>
  <c r="A305" i="7"/>
  <c r="A392" i="7"/>
  <c r="A31" i="10"/>
  <c r="A48" i="10"/>
  <c r="A76" i="10"/>
  <c r="A52" i="10"/>
  <c r="A91" i="10"/>
  <c r="A83" i="10"/>
  <c r="A114" i="10"/>
  <c r="A127" i="10"/>
  <c r="A129" i="10"/>
  <c r="A668" i="7"/>
  <c r="A601" i="7"/>
  <c r="A535" i="7"/>
  <c r="A691" i="7"/>
  <c r="A663" i="7"/>
  <c r="A697" i="7"/>
  <c r="A549" i="7"/>
  <c r="A737" i="7"/>
  <c r="A609" i="7"/>
  <c r="A693" i="7"/>
  <c r="A774" i="7"/>
  <c r="A713" i="7"/>
  <c r="A591" i="7"/>
  <c r="A702" i="7"/>
  <c r="A660" i="7"/>
  <c r="A701" i="7"/>
  <c r="A725" i="7"/>
  <c r="A670" i="7"/>
  <c r="A745" i="7"/>
  <c r="A627" i="7"/>
  <c r="A718" i="7"/>
  <c r="A719" i="7"/>
  <c r="A568" i="7"/>
  <c r="A756" i="7"/>
  <c r="A651" i="7"/>
  <c r="A542" i="7"/>
  <c r="A563" i="7"/>
  <c r="A594" i="7"/>
  <c r="A575" i="7"/>
  <c r="A655" i="7"/>
  <c r="A595" i="7"/>
  <c r="A730" i="7"/>
  <c r="A641" i="7"/>
  <c r="A597" i="7"/>
  <c r="A636" i="7"/>
  <c r="A741" i="7"/>
  <c r="A604" i="7"/>
  <c r="A727" i="7"/>
  <c r="A533" i="7"/>
  <c r="A703" i="7"/>
  <c r="A747" i="7"/>
  <c r="A634" i="7"/>
  <c r="A785" i="7"/>
  <c r="A626" i="7"/>
  <c r="A773" i="7"/>
  <c r="A541" i="7"/>
  <c r="A610" i="7"/>
  <c r="A544" i="7"/>
  <c r="A536" i="7"/>
  <c r="A680" i="7"/>
  <c r="A551" i="7"/>
  <c r="A664" i="7"/>
  <c r="A671" i="7"/>
  <c r="A546" i="7"/>
  <c r="A621" i="7"/>
  <c r="A759" i="7"/>
  <c r="A665" i="7"/>
  <c r="A768" i="7"/>
  <c r="A643" i="7"/>
  <c r="A749" i="7"/>
  <c r="A603" i="7"/>
  <c r="A553" i="7"/>
  <c r="A646" i="7"/>
  <c r="A580" i="7"/>
  <c r="A652" i="7"/>
  <c r="A694" i="7"/>
  <c r="A583" i="7"/>
  <c r="A528" i="7"/>
  <c r="A761" i="7"/>
  <c r="A692" i="7"/>
  <c r="A590" i="7"/>
  <c r="A654" i="7"/>
  <c r="A531" i="7"/>
  <c r="A620" i="7"/>
  <c r="A599" i="7"/>
  <c r="A762" i="7"/>
  <c r="A642" i="7"/>
  <c r="A748" i="7"/>
  <c r="A769" i="7"/>
  <c r="A539" i="7"/>
  <c r="A644" i="7"/>
  <c r="A657" i="7"/>
  <c r="A592" i="7"/>
  <c r="A778" i="7"/>
  <c r="A739" i="7"/>
  <c r="A733" i="7"/>
  <c r="A772" i="7"/>
  <c r="A547" i="7"/>
  <c r="A584" i="7"/>
  <c r="A776" i="7"/>
  <c r="A602" i="7"/>
  <c r="A743" i="7"/>
  <c r="A596" i="7"/>
  <c r="A722" i="7"/>
  <c r="A711" i="7"/>
  <c r="A783" i="7"/>
  <c r="A562" i="7"/>
  <c r="A625" i="7"/>
  <c r="A633" i="7"/>
  <c r="A721" i="7"/>
  <c r="A731" i="7"/>
  <c r="A682" i="7"/>
  <c r="A706" i="7"/>
  <c r="A632" i="7"/>
  <c r="A755" i="7"/>
  <c r="A622" i="7"/>
  <c r="A744" i="7"/>
  <c r="A679" i="7"/>
  <c r="A530" i="7"/>
  <c r="A709" i="7"/>
  <c r="A738" i="7"/>
  <c r="A723" i="7"/>
  <c r="A700" i="7"/>
  <c r="A687" i="7"/>
  <c r="A751" i="7"/>
  <c r="A589" i="7"/>
  <c r="A566" i="7"/>
  <c r="A647" i="7"/>
  <c r="A661" i="7"/>
  <c r="A746" i="7"/>
  <c r="A631" i="7"/>
  <c r="A708" i="7"/>
  <c r="A780" i="7"/>
  <c r="A688" i="7"/>
  <c r="A570" i="7"/>
  <c r="A705" i="7"/>
  <c r="A767" i="7"/>
  <c r="A676" i="7"/>
  <c r="A662" i="7"/>
  <c r="A527" i="7"/>
  <c r="A532" i="7"/>
  <c r="A724" i="7"/>
  <c r="A707" i="7"/>
  <c r="A638" i="7"/>
  <c r="A635" i="7"/>
  <c r="A545" i="7"/>
  <c r="A574" i="7"/>
  <c r="A564" i="7"/>
  <c r="A695" i="7"/>
  <c r="A608" i="7"/>
  <c r="A681" i="7"/>
  <c r="A683" i="7"/>
  <c r="A579" i="7"/>
  <c r="A714" i="7"/>
  <c r="A669" i="7"/>
  <c r="A648" i="7"/>
  <c r="A600" i="7"/>
  <c r="A612" i="7"/>
  <c r="A611" i="7"/>
  <c r="A765" i="7"/>
  <c r="A640" i="7"/>
  <c r="A560" i="7"/>
  <c r="A577" i="7"/>
  <c r="A605" i="7"/>
  <c r="A538" i="7"/>
  <c r="A754" i="7"/>
  <c r="A561" i="7"/>
  <c r="A771" i="7"/>
  <c r="A782" i="7"/>
  <c r="A573" i="7"/>
  <c r="A529" i="7"/>
  <c r="A728" i="7"/>
  <c r="A569" i="7"/>
  <c r="A763" i="7"/>
  <c r="A658" i="7"/>
  <c r="A615" i="7"/>
  <c r="A770" i="7"/>
  <c r="A567" i="7"/>
  <c r="A659" i="7"/>
  <c r="A616" i="7"/>
  <c r="A586" i="7"/>
  <c r="A672" i="7"/>
  <c r="A639" i="7"/>
  <c r="A729" i="7"/>
  <c r="A630" i="7"/>
  <c r="A696" i="7"/>
  <c r="A678" i="7"/>
  <c r="A698" i="7"/>
  <c r="A699" i="7"/>
  <c r="A653" i="7"/>
  <c r="A637" i="7"/>
  <c r="A775" i="7"/>
  <c r="A645" i="7"/>
  <c r="A690" i="7"/>
  <c r="A534" i="7"/>
  <c r="A550" i="7"/>
  <c r="A757" i="7"/>
  <c r="A667" i="7"/>
  <c r="A571" i="7"/>
  <c r="A581" i="7"/>
  <c r="A629" i="7"/>
  <c r="A689" i="7"/>
  <c r="A593" i="7"/>
  <c r="A556" i="7"/>
  <c r="A557" i="7"/>
  <c r="A624" i="7"/>
  <c r="A525" i="7"/>
  <c r="A572" i="7"/>
  <c r="A716" i="7"/>
  <c r="A656" i="7"/>
  <c r="A588" i="7"/>
  <c r="A537" i="7"/>
  <c r="A587" i="7"/>
  <c r="A732" i="7"/>
  <c r="A585" i="7"/>
  <c r="A618" i="7"/>
  <c r="A614" i="7"/>
  <c r="A666" i="7"/>
  <c r="A750" i="7"/>
  <c r="A781" i="7"/>
  <c r="A554" i="7"/>
  <c r="A582" i="7"/>
  <c r="A649" i="7"/>
  <c r="A704" i="7"/>
  <c r="A777" i="7"/>
  <c r="A628" i="7"/>
  <c r="A742" i="7"/>
  <c r="A526" i="7"/>
  <c r="A552" i="7"/>
  <c r="A576" i="7"/>
  <c r="A673" i="7"/>
  <c r="A606" i="7"/>
  <c r="A677" i="7"/>
  <c r="A685" i="7"/>
  <c r="A717" i="7"/>
  <c r="A555" i="7"/>
  <c r="A650" i="7"/>
  <c r="A674" i="7"/>
  <c r="A558" i="7"/>
  <c r="A753" i="7"/>
  <c r="A766" i="7"/>
  <c r="A779" i="7"/>
  <c r="A607" i="7"/>
  <c r="A736" i="7"/>
  <c r="A712" i="7"/>
  <c r="A758" i="7"/>
  <c r="A734" i="7"/>
  <c r="A740" i="7"/>
  <c r="A752" i="7"/>
  <c r="A764" i="7"/>
  <c r="A684" i="7"/>
  <c r="A613" i="7"/>
  <c r="A726" i="7"/>
  <c r="A619" i="7"/>
  <c r="A598" i="7"/>
  <c r="A715" i="7"/>
  <c r="A720" i="7"/>
  <c r="A760" i="7"/>
  <c r="A578" i="7"/>
  <c r="A623" i="7"/>
  <c r="A540" i="7"/>
  <c r="A617" i="7"/>
  <c r="A559" i="7"/>
  <c r="A735" i="7"/>
  <c r="A710" i="7"/>
  <c r="A686" i="7"/>
  <c r="A784" i="7"/>
  <c r="A548" i="7"/>
  <c r="A543" i="7"/>
  <c r="A675" i="7"/>
  <c r="A565" i="7"/>
  <c r="A7" i="10"/>
  <c r="A50" i="10"/>
  <c r="A55" i="10"/>
  <c r="A49" i="10"/>
  <c r="A131" i="10"/>
  <c r="A139" i="10"/>
  <c r="A104" i="10"/>
  <c r="A132" i="10"/>
  <c r="A89" i="3"/>
  <c r="A85" i="3"/>
  <c r="A87" i="3"/>
  <c r="A86" i="3"/>
  <c r="A91" i="3"/>
  <c r="A84" i="3"/>
  <c r="A88" i="3"/>
  <c r="A92" i="3"/>
  <c r="A90" i="3"/>
  <c r="E7" i="9"/>
  <c r="E9" i="8"/>
  <c r="A44" i="10"/>
  <c r="A63" i="10"/>
  <c r="A53" i="10"/>
  <c r="A85" i="10"/>
  <c r="A106" i="10"/>
  <c r="A4" i="3"/>
  <c r="A10" i="3"/>
  <c r="A6" i="3"/>
  <c r="A5" i="3"/>
  <c r="A8" i="3"/>
  <c r="A9" i="3"/>
  <c r="A11" i="3"/>
  <c r="A3" i="3"/>
  <c r="A7" i="3"/>
  <c r="A63" i="3"/>
  <c r="A65" i="3"/>
  <c r="A64" i="3"/>
  <c r="A61" i="3"/>
  <c r="A58" i="3"/>
  <c r="A60" i="3"/>
  <c r="A62" i="3"/>
  <c r="A59" i="3"/>
  <c r="A57" i="3"/>
  <c r="A98" i="3"/>
  <c r="A95" i="3"/>
  <c r="A100" i="3"/>
  <c r="A96" i="3"/>
  <c r="A99" i="3"/>
  <c r="A97" i="3"/>
  <c r="A93" i="3"/>
  <c r="A94" i="3"/>
  <c r="A101" i="3"/>
  <c r="A32" i="10"/>
  <c r="A22" i="10"/>
  <c r="A80" i="10"/>
  <c r="A89" i="10"/>
  <c r="A124" i="10"/>
  <c r="A123" i="10"/>
  <c r="A109" i="10"/>
  <c r="A25" i="3"/>
  <c r="A26" i="3"/>
  <c r="A22" i="3"/>
  <c r="A29" i="3"/>
  <c r="A21" i="3"/>
  <c r="A28" i="3"/>
  <c r="A27" i="3"/>
  <c r="A23" i="3"/>
  <c r="A24" i="3"/>
  <c r="D9" i="8"/>
  <c r="D7" i="9"/>
  <c r="A55" i="3"/>
  <c r="A48" i="3"/>
  <c r="A49" i="3"/>
  <c r="A50" i="3"/>
  <c r="A54" i="3"/>
  <c r="A51" i="3"/>
  <c r="A53" i="3"/>
  <c r="A52" i="3"/>
  <c r="A56" i="3"/>
  <c r="A80" i="3"/>
  <c r="A77" i="3"/>
  <c r="A79" i="3"/>
  <c r="A76" i="3"/>
  <c r="A81" i="3"/>
  <c r="A78" i="3"/>
  <c r="A83" i="3"/>
  <c r="A82" i="3"/>
  <c r="A75" i="3"/>
  <c r="A71" i="3"/>
  <c r="A68" i="3"/>
  <c r="A69" i="3"/>
  <c r="A67" i="3"/>
  <c r="A66" i="3"/>
  <c r="A74" i="3"/>
  <c r="A73" i="3"/>
  <c r="A70" i="3"/>
  <c r="A72" i="3"/>
  <c r="C9" i="8"/>
  <c r="C7" i="9"/>
  <c r="C8" i="9" l="1"/>
  <c r="D8" i="9"/>
  <c r="C15" i="9"/>
  <c r="C17" i="9"/>
  <c r="C19" i="9"/>
  <c r="C22" i="9"/>
  <c r="C24" i="9"/>
  <c r="C26" i="9"/>
  <c r="C28" i="9"/>
  <c r="C31" i="9"/>
  <c r="C33" i="9"/>
  <c r="C35" i="9"/>
  <c r="C37" i="9"/>
  <c r="C40" i="9"/>
  <c r="C42" i="9"/>
  <c r="C44" i="9"/>
  <c r="C46" i="9"/>
  <c r="C49" i="9"/>
  <c r="C51" i="9"/>
  <c r="C53" i="9"/>
  <c r="C55" i="9"/>
  <c r="C57" i="9"/>
  <c r="C10" i="9"/>
  <c r="C12" i="9"/>
  <c r="C14" i="9"/>
  <c r="D23" i="9"/>
  <c r="D47" i="9"/>
  <c r="D9" i="9"/>
  <c r="F41" i="9"/>
  <c r="F56" i="9"/>
  <c r="D15" i="9"/>
  <c r="D17" i="9"/>
  <c r="D19" i="9"/>
  <c r="D22" i="9"/>
  <c r="D24" i="9"/>
  <c r="D26" i="9"/>
  <c r="D28" i="9"/>
  <c r="D31" i="9"/>
  <c r="D33" i="9"/>
  <c r="D35" i="9"/>
  <c r="D37" i="9"/>
  <c r="D40" i="9"/>
  <c r="D42" i="9"/>
  <c r="D44" i="9"/>
  <c r="D46" i="9"/>
  <c r="D49" i="9"/>
  <c r="D51" i="9"/>
  <c r="D53" i="9"/>
  <c r="D55" i="9"/>
  <c r="D57" i="9"/>
  <c r="D10" i="9"/>
  <c r="D12" i="9"/>
  <c r="D14" i="9"/>
  <c r="D20" i="9"/>
  <c r="D34" i="9"/>
  <c r="D43" i="9"/>
  <c r="D54" i="9"/>
  <c r="D13" i="9"/>
  <c r="F29" i="9"/>
  <c r="F38" i="9"/>
  <c r="F47" i="9"/>
  <c r="F11" i="9"/>
  <c r="E15" i="9"/>
  <c r="E17" i="9"/>
  <c r="E19" i="9"/>
  <c r="E22" i="9"/>
  <c r="E24" i="9"/>
  <c r="E26" i="9"/>
  <c r="E28" i="9"/>
  <c r="E31" i="9"/>
  <c r="E33" i="9"/>
  <c r="E35" i="9"/>
  <c r="E37" i="9"/>
  <c r="E40" i="9"/>
  <c r="E42" i="9"/>
  <c r="E44" i="9"/>
  <c r="E46" i="9"/>
  <c r="E49" i="9"/>
  <c r="E51" i="9"/>
  <c r="E53" i="9"/>
  <c r="E55" i="9"/>
  <c r="E57" i="9"/>
  <c r="E10" i="9"/>
  <c r="E12" i="9"/>
  <c r="E14" i="9"/>
  <c r="D18" i="9"/>
  <c r="D32" i="9"/>
  <c r="D41" i="9"/>
  <c r="D50" i="9"/>
  <c r="D11" i="9"/>
  <c r="F34" i="9"/>
  <c r="F54" i="9"/>
  <c r="F15" i="9"/>
  <c r="F17" i="9"/>
  <c r="F19" i="9"/>
  <c r="F22" i="9"/>
  <c r="F24" i="9"/>
  <c r="F26" i="9"/>
  <c r="F28" i="9"/>
  <c r="F31" i="9"/>
  <c r="F33" i="9"/>
  <c r="F35" i="9"/>
  <c r="F37" i="9"/>
  <c r="F40" i="9"/>
  <c r="F42" i="9"/>
  <c r="F44" i="9"/>
  <c r="F46" i="9"/>
  <c r="F49" i="9"/>
  <c r="F51" i="9"/>
  <c r="F53" i="9"/>
  <c r="F55" i="9"/>
  <c r="F57" i="9"/>
  <c r="F10" i="9"/>
  <c r="F12" i="9"/>
  <c r="F14" i="9"/>
  <c r="D25" i="9"/>
  <c r="D38" i="9"/>
  <c r="D52" i="9"/>
  <c r="F27" i="9"/>
  <c r="F43" i="9"/>
  <c r="F52" i="9"/>
  <c r="C16" i="9"/>
  <c r="C18" i="9"/>
  <c r="C20" i="9"/>
  <c r="C23" i="9"/>
  <c r="C25" i="9"/>
  <c r="C27" i="9"/>
  <c r="C29" i="9"/>
  <c r="C32" i="9"/>
  <c r="C34" i="9"/>
  <c r="C36" i="9"/>
  <c r="C38" i="9"/>
  <c r="C41" i="9"/>
  <c r="C43" i="9"/>
  <c r="C45" i="9"/>
  <c r="C47" i="9"/>
  <c r="C50" i="9"/>
  <c r="C52" i="9"/>
  <c r="C54" i="9"/>
  <c r="C56" i="9"/>
  <c r="C9" i="9"/>
  <c r="C11" i="9"/>
  <c r="C13" i="9"/>
  <c r="D16" i="9"/>
  <c r="D27" i="9"/>
  <c r="D29" i="9"/>
  <c r="D36" i="9"/>
  <c r="D45" i="9"/>
  <c r="D56" i="9"/>
  <c r="F36" i="9"/>
  <c r="F9" i="9"/>
  <c r="E16" i="9"/>
  <c r="E18" i="9"/>
  <c r="E20" i="9"/>
  <c r="E23" i="9"/>
  <c r="E25" i="9"/>
  <c r="E27" i="9"/>
  <c r="E29" i="9"/>
  <c r="E32" i="9"/>
  <c r="E34" i="9"/>
  <c r="E36" i="9"/>
  <c r="E38" i="9"/>
  <c r="E41" i="9"/>
  <c r="E43" i="9"/>
  <c r="E45" i="9"/>
  <c r="E47" i="9"/>
  <c r="E50" i="9"/>
  <c r="E52" i="9"/>
  <c r="E54" i="9"/>
  <c r="E56" i="9"/>
  <c r="E9" i="9"/>
  <c r="E11" i="9"/>
  <c r="E13" i="9"/>
  <c r="F16" i="9"/>
  <c r="F18" i="9"/>
  <c r="F20" i="9"/>
  <c r="F23" i="9"/>
  <c r="F25" i="9"/>
  <c r="F32" i="9"/>
  <c r="F45" i="9"/>
  <c r="F50" i="9"/>
  <c r="F13" i="9"/>
  <c r="F8" i="9"/>
  <c r="F12" i="8"/>
  <c r="F20" i="8"/>
  <c r="F28" i="8"/>
  <c r="F36" i="8"/>
  <c r="F25" i="8"/>
  <c r="F27" i="8"/>
  <c r="F13" i="8"/>
  <c r="F21" i="8"/>
  <c r="F29" i="8"/>
  <c r="F37" i="8"/>
  <c r="F14" i="8"/>
  <c r="F22" i="8"/>
  <c r="F30" i="8"/>
  <c r="F38" i="8"/>
  <c r="F33" i="8"/>
  <c r="F11" i="8"/>
  <c r="F15" i="8"/>
  <c r="F23" i="8"/>
  <c r="F31" i="8"/>
  <c r="F19" i="8"/>
  <c r="F16" i="8"/>
  <c r="F24" i="8"/>
  <c r="F32" i="8"/>
  <c r="F17" i="8"/>
  <c r="F35" i="8"/>
  <c r="F10" i="8"/>
  <c r="F18" i="8"/>
  <c r="F26" i="8"/>
  <c r="F34" i="8"/>
  <c r="F15" i="5"/>
  <c r="F14" i="5"/>
  <c r="F8" i="5"/>
  <c r="F11" i="5"/>
  <c r="F13" i="5"/>
  <c r="F16" i="5"/>
  <c r="F9" i="5"/>
  <c r="F10" i="5"/>
  <c r="F12" i="5"/>
  <c r="E8" i="9"/>
  <c r="D14" i="5"/>
  <c r="C16" i="5"/>
  <c r="D16" i="5"/>
  <c r="D9" i="5"/>
  <c r="C14" i="5"/>
  <c r="E13" i="5"/>
  <c r="C15" i="5"/>
  <c r="D13" i="5"/>
  <c r="E14" i="5"/>
  <c r="E15" i="5"/>
  <c r="C10" i="5"/>
  <c r="C13" i="5"/>
  <c r="C8" i="5"/>
  <c r="E16" i="5"/>
  <c r="E10" i="5"/>
  <c r="E9" i="5"/>
  <c r="E8" i="5"/>
  <c r="E12" i="5"/>
  <c r="D8" i="5"/>
  <c r="C11" i="5"/>
  <c r="D11" i="5"/>
  <c r="D10" i="5"/>
  <c r="C9" i="5"/>
  <c r="D15" i="5"/>
  <c r="C12" i="5"/>
  <c r="D12" i="5"/>
  <c r="E11" i="5"/>
  <c r="C25" i="8"/>
  <c r="E32" i="8"/>
  <c r="D19" i="8"/>
  <c r="D21" i="8"/>
  <c r="D31" i="8"/>
  <c r="E20" i="8"/>
  <c r="D35" i="8"/>
  <c r="D24" i="8"/>
  <c r="E11" i="8"/>
  <c r="E18" i="8"/>
  <c r="D36" i="8"/>
  <c r="D37" i="8"/>
  <c r="D13" i="8"/>
  <c r="E12" i="8"/>
  <c r="C24" i="8"/>
  <c r="E25" i="8"/>
  <c r="E31" i="8"/>
  <c r="E21" i="8"/>
  <c r="E38" i="8"/>
  <c r="C30" i="8"/>
  <c r="D26" i="8"/>
  <c r="C22" i="8"/>
  <c r="E26" i="8"/>
  <c r="E28" i="8"/>
  <c r="D23" i="8"/>
  <c r="C26" i="8"/>
  <c r="E13" i="8"/>
  <c r="C13" i="8"/>
  <c r="C21" i="8"/>
  <c r="C18" i="8"/>
  <c r="D18" i="8"/>
  <c r="D20" i="8"/>
  <c r="C19" i="8"/>
  <c r="C34" i="8"/>
  <c r="C16" i="8"/>
  <c r="E14" i="8"/>
  <c r="C11" i="8"/>
  <c r="C35" i="8"/>
  <c r="E10" i="8"/>
  <c r="D14" i="8"/>
  <c r="E24" i="8"/>
  <c r="C14" i="8"/>
  <c r="C31" i="8"/>
  <c r="D22" i="8"/>
  <c r="C38" i="8"/>
  <c r="C27" i="8"/>
  <c r="E37" i="8"/>
  <c r="C20" i="8"/>
  <c r="D16" i="8"/>
  <c r="C23" i="8"/>
  <c r="E15" i="8"/>
  <c r="C37" i="8"/>
  <c r="E17" i="8"/>
  <c r="E23" i="8"/>
  <c r="C36" i="8"/>
  <c r="D29" i="8"/>
  <c r="D32" i="8"/>
  <c r="D33" i="8"/>
  <c r="D12" i="8"/>
  <c r="E35" i="8"/>
  <c r="C10" i="8"/>
  <c r="C12" i="8"/>
  <c r="E27" i="8"/>
  <c r="D38" i="8"/>
  <c r="E30" i="8"/>
  <c r="D25" i="8"/>
  <c r="E22" i="8"/>
  <c r="E19" i="8"/>
  <c r="D28" i="8"/>
  <c r="E29" i="8"/>
  <c r="C17" i="8"/>
  <c r="E36" i="8"/>
  <c r="C29" i="8"/>
  <c r="C28" i="8"/>
  <c r="C33" i="8"/>
  <c r="D10" i="8"/>
  <c r="C15" i="8"/>
  <c r="D30" i="8"/>
  <c r="D17" i="8"/>
  <c r="E33" i="8"/>
  <c r="D27" i="8"/>
  <c r="D11" i="8"/>
  <c r="D15" i="8"/>
  <c r="D34" i="8"/>
  <c r="E34" i="8"/>
  <c r="E16" i="8"/>
  <c r="C32" i="8"/>
  <c r="H11" i="5" l="1"/>
  <c r="H14" i="5"/>
  <c r="H12" i="5"/>
  <c r="H15" i="5"/>
  <c r="H8" i="5"/>
  <c r="H9" i="5"/>
  <c r="H10" i="5"/>
  <c r="H16" i="5"/>
  <c r="H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tc={FEB69596-88EA-4D55-A9CF-558EAE56A09D}</author>
  </authors>
  <commentList>
    <comment ref="H7" authorId="0" shapeId="0" xr:uid="{FEB69596-88EA-4D55-A9CF-558EAE56A09D}">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<sst xmlns="http://schemas.openxmlformats.org/spreadsheetml/2006/main" count="1629" uniqueCount="198">
  <si>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</si>
  <si>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</si>
  <si>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</si>
  <si>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</si>
  <si>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</si>
  <si>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</si>
  <si>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</si>
  <si>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</si>
  <si>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</si>
  <si>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</si>
  <si>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</si>
  <si>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</si>
  <si>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</si>
  <si>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</si>
  <si>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</si>
  <si>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</si>
  <si>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</si>
  <si>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</si>
  <si>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</si>
  <si>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</si>
  <si>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</si>
  <si>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</si>
  <si>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</si>
  <si>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</si>
  <si>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</si>
  <si>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</si>
  <si>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</si>
  <si>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</si>
  <si>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</si>
  <si>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</si>
  <si>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</si>
  <si>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</si>
  <si>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</si>
  <si>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</si>
  <si>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Patatas Fritas</t>
  </si>
  <si>
    <t>Otros Snacks Salados</t>
  </si>
  <si>
    <t>Frutos Secos</t>
  </si>
  <si>
    <t>Chicles</t>
  </si>
  <si>
    <t>Caramelos</t>
  </si>
  <si>
    <t>Golosinas</t>
  </si>
  <si>
    <t>Total Aperitivos</t>
  </si>
  <si>
    <t>Patatas Fritas + Otros Aperitivos Salados</t>
  </si>
  <si>
    <t>Chocolatinas/Chocolate/Bombones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</si>
  <si>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</si>
  <si>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</si>
  <si>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</si>
  <si>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</si>
  <si>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</si>
  <si>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</si>
  <si>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</si>
  <si>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</si>
  <si>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</si>
  <si>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</si>
  <si>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</si>
  <si>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</si>
  <si>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</si>
  <si>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</si>
  <si>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</si>
  <si>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</si>
  <si>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</si>
  <si>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</si>
  <si>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</si>
  <si>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</si>
  <si>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</si>
  <si>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</si>
  <si>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</si>
  <si>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</si>
  <si>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</si>
  <si>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</si>
  <si>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</si>
  <si>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</si>
  <si>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</si>
  <si>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</si>
  <si>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</si>
  <si>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</si>
  <si>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</si>
  <si>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</si>
  <si>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</si>
  <si>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</si>
  <si>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</si>
  <si>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</si>
  <si>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</si>
  <si>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</si>
  <si>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</si>
  <si>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</si>
  <si>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</si>
  <si>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</si>
  <si>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</si>
  <si>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</si>
  <si>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</si>
  <si>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</si>
  <si>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</si>
  <si>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</si>
  <si>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</si>
  <si>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</si>
  <si>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</si>
  <si>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</si>
  <si>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</si>
  <si>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</si>
  <si>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</si>
  <si>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</si>
  <si>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</si>
  <si>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</si>
  <si>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</si>
  <si>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</si>
  <si>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</si>
  <si>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</si>
  <si>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</si>
  <si>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</si>
  <si>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</si>
  <si>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</si>
  <si>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</si>
  <si>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</si>
  <si>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</si>
  <si>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</si>
  <si>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</si>
  <si>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</si>
  <si>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</si>
  <si>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</si>
  <si>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</si>
  <si>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</si>
  <si>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</si>
  <si>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APERITIVOS</t>
  </si>
  <si>
    <t>Informe consumo de aperitivos fuera del hogar</t>
  </si>
  <si>
    <t>Informe consumo aperitivos fuera del hogar</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</si>
  <si>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</si>
  <si>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</si>
  <si>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</si>
  <si>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</si>
  <si>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</si>
  <si>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</si>
  <si>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</si>
  <si>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</si>
  <si>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</si>
  <si>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</si>
  <si>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</si>
  <si>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Motivos</t>
  </si>
  <si>
    <t>DISTRIBUCION VOLUMEN X CRITERIO (Consumiciones)</t>
  </si>
  <si>
    <t>DISTRIBUCION VOLUMEN X CRITERIO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</si>
  <si>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</si>
  <si>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</si>
  <si>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</si>
  <si>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</si>
  <si>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</si>
  <si>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</si>
  <si>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</si>
  <si>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</si>
  <si>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</si>
  <si>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</si>
  <si>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</si>
  <si>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Tda.Alimentacion/Delicatesen</t>
  </si>
  <si>
    <t>Canal Conveniencia/24h</t>
  </si>
  <si>
    <t>En m.transp.(avion,tren,autoc,e</t>
  </si>
  <si>
    <t>Aperitivo/antes de comer</t>
  </si>
  <si>
    <t>Tarde/merienda</t>
  </si>
  <si>
    <t>VOLUMEN POR ACTO (consumiciones)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</si>
  <si>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</si>
  <si>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Conclusiones</t>
  </si>
  <si>
    <t>El consumo de aperitivos fuera de casa desciende un 3,8 % a cierre del año 2023. El sector cierra en negativo también en valor (2,9 %), a pesar de que el precio medio crece un 0,9 %.</t>
  </si>
  <si>
    <t xml:space="preserve">El 54,7 % de los individuos residentes en España han comprado aperitivos para consumir fuera de casa, cifra ligeramente más baja que la alcanzada hace un año (56,3 %). Además de haber un menor número de personas consumiendo aperitivos, se reduce la frecuencia de compra en un 2,6 %, por tanto, se consume en torno a 13,7 veces por persona. 
El consumo per cápita de aperitivos cierra con 1,60 kilos por persona y año, cantidad inferior a la del año anterior, acompañado también de un menor gasto per cápita, que cierra en 14,09 € por individuo, un 4,2 % inferior con respecto a 2022.
Dentro de los múltiples productos de aperitivos, los responsables más directos de la caída son chocolatinas/chocolate/bombones, que retroceden un 30,6 % con respecto al año anterior, el equivalente a 2,5 millones de kilos menos. Así mismo, se producen fuertes caídas para otros productos como chicles (27,9 %), caramelos (19,3 %) y golosinas (14,6 %). No todo es malo ya que aumenta el consumo de frutos secos (9,6 %) como de patatas fritas y otros aperitivos salados (1,6 %), no obstante, y a pesar de que conjuntamente representan 8 de cada 10 aperitivos consumidos fuera de casa, este incremento no resulta suficiente para compensar la caída en el consumo del resto de productos. 
Los aperitivos se consumen principalmente en la calle, con más de la mitad del volumen consumido (51,4 %). Seguido de en la calle, se encuentra la casa de otros, con un 25,3 % de las ocasiones totales y en tercer lugar se encuentra el trabajo. Se produce una fuga de consumo en la casa propia (21,1 %), pasa de representar el 18,2 % al 14,8 %. 
El motivo más relevante para el consumo de aperitivos es el relacionado con tener hambre y sin planificar, de manera esporádica, con un 40,6 % de los kilos. Los motivos relacionados con placer/relax o celebración fiesta concentran un 18,4 % y un 17,9 % del volumen total, si bien, ambos pierden peso con respecto a 2022.
En cuanto a la edad, la clave para entender la caída en el consumo de aperitivos recae en los adultos con edades comprendidas entre los 35 y los 49 años, que dejan de consumir 1,8 millones de kilos de aperitivos fuera de casa, lo que supone un descenso del 11,2 %. Así mismo, también reducen su consumo los adultos entre 25-34 años y entre 20-24, un 18,7 % y un 34,2 %, respectivamente. En contraste, aumenta el consumo extradoméstico de aperitivos fuera de casa por parte de los más jóvenes de 15-19 años (18,9 %), si bien su peso es solamente del 6,7 %.
Si analizamos el retroceso del sector teniendo en cuenta las regiones se produce una caída muy fuerte en Andalucía (12,0 %), Resto Centro y Norte Centro (19,9 % y 25,1 % respectivamente). De hecho, estas regiones consumen menos aperitivos en lineas generales en torno a 4,9 millones menos, siendo muy relevante en el caso de patatas fritas y otros aperitivos que se reducen en 1,7 millones de kilos. </t>
  </si>
  <si>
    <t>AÑO 2020</t>
  </si>
  <si>
    <t>AÑO 2021</t>
  </si>
  <si>
    <t>AÑO 2022</t>
  </si>
  <si>
    <t>AÑO 2023</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</si>
  <si>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</si>
  <si>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</si>
  <si>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</si>
  <si>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</si>
  <si>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</si>
  <si>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</si>
  <si>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</si>
  <si>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</si>
  <si>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</si>
  <si>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</si>
  <si>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</si>
  <si>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</si>
  <si>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</si>
  <si>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</si>
  <si>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</si>
  <si>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</si>
  <si>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</si>
  <si>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</si>
  <si>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</si>
  <si>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</si>
  <si>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</si>
  <si>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</si>
  <si>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</si>
  <si>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</si>
  <si>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</si>
  <si>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</si>
  <si>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</si>
  <si>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</si>
  <si>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</si>
  <si>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</si>
  <si>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</si>
  <si>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</si>
  <si>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</si>
  <si>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%POBLACION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</si>
</sst>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6"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20"/>
      <name val="Calibri"/>
      <family val="2"/>
      <scheme val="minor"/>
    </font>
    <font>
      <b/>
      <sz val="20"/>
      <name val="Calibri"/>
      <family val="2"/>
      <scheme val="minor"/>
    </font>
    <font>
      <sz val="16"/>
      <name val="Calibri"/>
      <family val="2"/>
      <scheme val="minor"/>
    </font>
    <font>
      <b/>
      <sz val="16"/>
      <color theme="0"/>
      <name val="Calibri"/>
      <family val="2"/>
      <scheme val="minor"/>
    </font>
    <font>
      <sz val="14"/>
      <color theme="0"/>
      <name val="Calibri"/>
      <family val="2"/>
      <scheme val="minor"/>
    </font>
    <font>
      <sz val="18"/>
      <name val="Calibri"/>
      <family val="2"/>
      <scheme val="minor"/>
    </font>
    <font>
      <b/>
      <sz val="11"/>
      <name val="Calibri"/>
      <family val="2"/>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8">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double">
        <color indexed="64"/>
      </bottom>
      <diagonal/>
    </border>
    <border>
      <left style="hair">
        <color theme="0" tint="-0.24994659260841701"/>
      </left>
      <right/>
      <top style="hair">
        <color theme="0" tint="-0.24994659260841701"/>
      </top>
      <bottom style="hair">
        <color theme="0" tint="-0.24994659260841701"/>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medium">
        <color indexed="64"/>
      </bottom>
      <diagonal/>
    </border>
    <border>
      <left style="thick">
        <color rgb="FF92AE29"/>
      </left>
      <right/>
      <top style="thick">
        <color rgb="FF92AE29"/>
      </top>
      <bottom style="medium">
        <color indexed="64"/>
      </bottom>
      <diagonal/>
    </border>
    <border>
      <left style="thick">
        <color rgb="FF92AE29"/>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9" fontId="1" fillId="0" borderId="0" applyFont="0" applyFill="0" applyBorder="0" applyAlignment="0" applyProtection="0"/>
  </cellStyleXfs>
  <cellXfs count="103">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8" fillId="0" borderId="0" xfId="0" applyFont="1"/>
    <xf numFmtId="164" fontId="18" fillId="0" borderId="0" xfId="1" applyFont="1" applyFill="1" applyBorder="1"/>
    <xf numFmtId="164" fontId="19" fillId="0" borderId="0" xfId="1" applyFont="1" applyFill="1" applyBorder="1"/>
    <xf numFmtId="0" fontId="6" fillId="0" borderId="0" xfId="0" applyFont="1" applyAlignment="1">
      <alignment vertical="center" wrapText="1"/>
    </xf>
    <xf numFmtId="0" fontId="3" fillId="0" borderId="0" xfId="0" applyFont="1" applyAlignment="1" applyProtection="1">
      <alignment vertical="top"/>
      <protection locked="0"/>
    </xf>
    <xf numFmtId="0" fontId="12" fillId="0" borderId="0" xfId="0" applyFont="1" applyAlignment="1" applyProtection="1">
      <alignment horizontal="center" vertical="center"/>
      <protection locked="0"/>
    </xf>
    <xf numFmtId="0" fontId="5" fillId="0" borderId="0" xfId="0" applyFont="1" applyAlignment="1" applyProtection="1">
      <alignment horizontal="left" indent="2"/>
      <protection locked="0"/>
    </xf>
    <xf numFmtId="0" fontId="5" fillId="0" borderId="0" xfId="0" applyFont="1" applyProtection="1">
      <protection locked="0"/>
    </xf>
    <xf numFmtId="164" fontId="0" fillId="0" borderId="0" xfId="1" applyFont="1" applyBorder="1"/>
    <xf numFmtId="0" fontId="18" fillId="0" borderId="0" xfId="0" applyFont="1" applyProtection="1">
      <protection locked="0"/>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17" fillId="0" borderId="0" xfId="0" applyFont="1" applyAlignment="1">
      <alignment horizontal="left"/>
    </xf>
    <xf numFmtId="167" fontId="18" fillId="0" borderId="2" xfId="1" applyNumberFormat="1" applyFont="1" applyFill="1" applyBorder="1" applyAlignment="1" applyProtection="1">
      <alignment horizontal="center"/>
      <protection hidden="1"/>
    </xf>
    <xf numFmtId="0" fontId="5" fillId="0" borderId="0" xfId="0" applyFont="1" applyAlignment="1" applyProtection="1">
      <alignment horizontal="left"/>
      <protection locked="0"/>
    </xf>
    <xf numFmtId="0" fontId="7" fillId="0" borderId="18"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18"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0" fontId="8" fillId="0" borderId="0" xfId="0" applyFont="1" applyAlignment="1" applyProtection="1">
      <alignment horizontal="center" vertical="center"/>
      <protection locked="0"/>
    </xf>
    <xf numFmtId="0" fontId="23" fillId="0" borderId="0" xfId="0" applyFont="1" applyProtection="1">
      <protection locked="0"/>
    </xf>
    <xf numFmtId="164" fontId="18" fillId="0" borderId="2" xfId="1" applyFont="1" applyFill="1" applyBorder="1" applyProtection="1">
      <protection hidden="1"/>
    </xf>
    <xf numFmtId="0" fontId="0" fillId="0" borderId="0" xfId="0" applyProtection="1">
      <protection hidden="1"/>
    </xf>
    <xf numFmtId="168" fontId="0" fillId="0" borderId="0" xfId="11" applyNumberFormat="1" applyFont="1" applyProtection="1">
      <protection locked="0"/>
    </xf>
    <xf numFmtId="0" fontId="17" fillId="0" borderId="0" xfId="0" applyFont="1" applyAlignment="1" applyProtection="1">
      <alignment horizontal="left" indent="3"/>
      <protection locked="0"/>
    </xf>
    <xf numFmtId="164" fontId="0" fillId="0" borderId="0" xfId="0" applyNumberFormat="1" applyProtection="1">
      <protection locked="0"/>
    </xf>
    <xf numFmtId="0" fontId="17"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23" fillId="0" borderId="0" xfId="0" applyFont="1" applyAlignment="1" applyProtection="1">
      <alignment horizontal="left" indent="3"/>
      <protection locked="0"/>
    </xf>
    <xf numFmtId="0" fontId="23" fillId="0" borderId="0" xfId="0" applyFont="1" applyAlignment="1" applyProtection="1">
      <alignment horizontal="left" indent="6"/>
      <protection locked="0"/>
    </xf>
    <xf numFmtId="0" fontId="29" fillId="0" borderId="0" xfId="2" applyFont="1" applyAlignment="1">
      <alignment horizontal="left" vertical="center"/>
    </xf>
    <xf numFmtId="0" fontId="32" fillId="0" borderId="0" xfId="0" applyFont="1" applyAlignment="1" applyProtection="1">
      <alignment vertical="top"/>
      <protection locked="0"/>
    </xf>
    <xf numFmtId="0" fontId="11" fillId="0" borderId="0" xfId="0" applyFont="1" applyAlignment="1" applyProtection="1">
      <alignment vertical="top"/>
      <protection locked="0"/>
    </xf>
    <xf numFmtId="165" fontId="18" fillId="0" borderId="13" xfId="1" applyNumberFormat="1" applyFont="1" applyFill="1" applyBorder="1" applyProtection="1">
      <protection hidden="1"/>
    </xf>
    <xf numFmtId="165" fontId="18" fillId="0" borderId="14" xfId="1" applyNumberFormat="1" applyFont="1" applyFill="1" applyBorder="1" applyProtection="1">
      <protection hidden="1"/>
    </xf>
    <xf numFmtId="165" fontId="18" fillId="0" borderId="5" xfId="1" applyNumberFormat="1" applyFont="1" applyFill="1" applyBorder="1" applyProtection="1">
      <protection hidden="1"/>
    </xf>
    <xf numFmtId="165" fontId="18" fillId="0" borderId="15" xfId="1" applyNumberFormat="1" applyFont="1" applyFill="1" applyBorder="1" applyProtection="1">
      <protection hidden="1"/>
    </xf>
    <xf numFmtId="165" fontId="18" fillId="0" borderId="2" xfId="1" applyNumberFormat="1" applyFont="1" applyFill="1" applyBorder="1" applyProtection="1">
      <protection hidden="1"/>
    </xf>
    <xf numFmtId="165" fontId="18" fillId="0" borderId="19" xfId="1" applyNumberFormat="1" applyFont="1" applyFill="1" applyBorder="1" applyProtection="1">
      <protection hidden="1"/>
    </xf>
    <xf numFmtId="165" fontId="18" fillId="0" borderId="16" xfId="1" applyNumberFormat="1" applyFont="1" applyFill="1" applyBorder="1" applyProtection="1">
      <protection hidden="1"/>
    </xf>
    <xf numFmtId="165" fontId="18" fillId="0" borderId="9" xfId="1" applyNumberFormat="1" applyFont="1" applyFill="1" applyBorder="1" applyProtection="1">
      <protection hidden="1"/>
    </xf>
    <xf numFmtId="165" fontId="18" fillId="0" borderId="17" xfId="1" applyNumberFormat="1" applyFont="1" applyFill="1" applyBorder="1" applyProtection="1">
      <protection hidden="1"/>
    </xf>
    <xf numFmtId="165" fontId="19" fillId="0" borderId="5" xfId="1" applyNumberFormat="1" applyFont="1" applyFill="1" applyBorder="1" applyProtection="1">
      <protection hidden="1"/>
    </xf>
    <xf numFmtId="0" fontId="18" fillId="0" borderId="0" xfId="0" applyFont="1" applyAlignment="1" applyProtection="1">
      <alignment horizontal="left" indent="3"/>
      <protection locked="0"/>
    </xf>
    <xf numFmtId="0" fontId="22" fillId="0" borderId="0" xfId="0" applyFont="1" applyAlignment="1" applyProtection="1">
      <alignment horizontal="left"/>
      <protection locked="0"/>
    </xf>
    <xf numFmtId="165" fontId="14" fillId="0" borderId="0" xfId="1" applyNumberFormat="1" applyFont="1" applyBorder="1" applyAlignment="1" applyProtection="1">
      <alignment horizontal="right"/>
      <protection locked="0"/>
    </xf>
    <xf numFmtId="0" fontId="15"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3" fillId="0" borderId="0" xfId="0" applyNumberFormat="1" applyFont="1" applyAlignment="1" applyProtection="1">
      <alignment horizontal="left"/>
      <protection locked="0"/>
    </xf>
    <xf numFmtId="164" fontId="0" fillId="0" borderId="0" xfId="1" applyFont="1" applyProtection="1">
      <protection locked="0"/>
    </xf>
    <xf numFmtId="0" fontId="33" fillId="0" borderId="0" xfId="0" applyFont="1" applyProtection="1">
      <protection locked="0"/>
    </xf>
    <xf numFmtId="165" fontId="18" fillId="0" borderId="20" xfId="1" applyNumberFormat="1" applyFont="1" applyFill="1" applyBorder="1" applyProtection="1">
      <protection hidden="1"/>
    </xf>
    <xf numFmtId="166" fontId="0" fillId="0" borderId="0" xfId="0" applyNumberFormat="1" applyProtection="1">
      <protection locked="0"/>
    </xf>
    <xf numFmtId="0" fontId="18" fillId="0" borderId="0" xfId="0" applyFont="1" applyAlignment="1" applyProtection="1">
      <alignment horizontal="left" indent="5"/>
      <protection locked="0"/>
    </xf>
    <xf numFmtId="0" fontId="18" fillId="0" borderId="6" xfId="0" applyFont="1" applyBorder="1" applyAlignment="1" applyProtection="1">
      <alignment horizontal="left" indent="5"/>
      <protection locked="0"/>
    </xf>
    <xf numFmtId="0" fontId="0" fillId="0" borderId="21" xfId="0" applyBorder="1"/>
    <xf numFmtId="0" fontId="7" fillId="0" borderId="18" xfId="0" applyFont="1" applyBorder="1" applyAlignment="1">
      <alignment vertical="center"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164" fontId="21" fillId="3" borderId="1" xfId="0" applyNumberFormat="1" applyFont="1" applyFill="1" applyBorder="1" applyAlignment="1" applyProtection="1">
      <alignment horizontal="center" vertical="center" wrapText="1"/>
      <protection hidden="1"/>
    </xf>
    <xf numFmtId="0" fontId="21" fillId="3" borderId="1"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protection hidden="1"/>
    </xf>
    <xf numFmtId="164" fontId="9" fillId="3" borderId="10" xfId="0" applyNumberFormat="1"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0" fontId="9" fillId="0" borderId="11" xfId="0" applyFont="1" applyBorder="1" applyAlignment="1" applyProtection="1">
      <alignment vertical="center"/>
      <protection hidden="1"/>
    </xf>
    <xf numFmtId="0" fontId="5" fillId="0" borderId="12" xfId="0" applyFont="1" applyBorder="1" applyProtection="1">
      <protection hidden="1"/>
    </xf>
    <xf numFmtId="0" fontId="10" fillId="0" borderId="3" xfId="0" applyFont="1" applyBorder="1" applyAlignment="1" applyProtection="1">
      <alignment horizontal="left" vertical="center" indent="2"/>
      <protection hidden="1"/>
    </xf>
    <xf numFmtId="0" fontId="5" fillId="0" borderId="4" xfId="0" applyFont="1" applyBorder="1" applyProtection="1">
      <protection hidden="1"/>
    </xf>
    <xf numFmtId="0" fontId="10" fillId="0" borderId="6" xfId="0" applyFont="1" applyBorder="1" applyAlignment="1" applyProtection="1">
      <alignment horizontal="left" vertical="center" indent="2"/>
      <protection hidden="1"/>
    </xf>
    <xf numFmtId="0" fontId="5" fillId="0" borderId="0" xfId="0" applyFont="1" applyProtection="1">
      <protection hidden="1"/>
    </xf>
    <xf numFmtId="0" fontId="10" fillId="0" borderId="7" xfId="0" applyFont="1" applyBorder="1" applyAlignment="1" applyProtection="1">
      <alignment horizontal="left" vertical="center" indent="2"/>
      <protection hidden="1"/>
    </xf>
    <xf numFmtId="0" fontId="5" fillId="0" borderId="8" xfId="0" applyFont="1" applyBorder="1" applyProtection="1">
      <protection hidden="1"/>
    </xf>
    <xf numFmtId="0" fontId="35" fillId="0" borderId="18" xfId="0" applyFont="1" applyBorder="1" applyAlignment="1">
      <alignment vertical="center" wrapText="1"/>
    </xf>
    <xf numFmtId="0" fontId="30" fillId="0" borderId="0" xfId="0" applyFont="1" applyAlignment="1">
      <alignment horizontal="center" vertical="center" wrapText="1"/>
    </xf>
    <xf numFmtId="164" fontId="31" fillId="0" borderId="0" xfId="4" applyFont="1" applyFill="1" applyAlignment="1">
      <alignment horizontal="center" vertical="center" wrapText="1"/>
    </xf>
    <xf numFmtId="0" fontId="25" fillId="0" borderId="22" xfId="0" applyFont="1" applyBorder="1" applyAlignment="1">
      <alignment horizontal="center" vertical="center"/>
    </xf>
    <xf numFmtId="0" fontId="25" fillId="0" borderId="21" xfId="0" applyFont="1" applyBorder="1" applyAlignment="1">
      <alignment horizontal="center" vertical="center"/>
    </xf>
    <xf numFmtId="0" fontId="0" fillId="0" borderId="25" xfId="0" applyBorder="1" applyAlignment="1">
      <alignment horizontal="left" vertical="top" wrapText="1"/>
    </xf>
    <xf numFmtId="0" fontId="0" fillId="0" borderId="26" xfId="0" applyBorder="1" applyAlignment="1">
      <alignment horizontal="left" vertical="top"/>
    </xf>
    <xf numFmtId="0" fontId="0" fillId="0" borderId="27" xfId="0" applyBorder="1" applyAlignment="1">
      <alignment horizontal="left" vertical="top"/>
    </xf>
    <xf numFmtId="0" fontId="34" fillId="0" borderId="0" xfId="0" applyFont="1" applyAlignment="1">
      <alignment horizontal="center" vertical="center" wrapText="1"/>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8" fillId="0" borderId="0" xfId="3" applyFont="1" applyAlignment="1">
      <alignment horizontal="left" vertical="center" wrapText="1"/>
    </xf>
    <xf numFmtId="0" fontId="0" fillId="2" borderId="0" xfId="0" applyFill="1" applyAlignment="1">
      <alignment horizontal="center"/>
    </xf>
    <xf numFmtId="0" fontId="29" fillId="0" borderId="0" xfId="0" applyFont="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16" fillId="0" borderId="0" xfId="0" applyFont="1" applyAlignment="1" applyProtection="1">
      <alignment horizontal="center" vertical="center"/>
      <protection locked="0"/>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1" val="0"/>
</file>

<file path=xl/ctrlProps/ctrlProp2.xml><?xml version="1.0" encoding="utf-8"?>
<formControlPr xmlns="http://schemas.microsoft.com/office/spreadsheetml/2009/9/main" objectType="Drop" dropStyle="combo" dx="22" fmlaLink="A7" fmlaRange="DESPLEGABLES!$M$3:$M$5" noThreeD="1" sel="1" val="0"/>
</file>

<file path=xl/ctrlProps/ctrlProp3.xml><?xml version="1.0" encoding="utf-8"?>
<formControlPr xmlns="http://schemas.microsoft.com/office/spreadsheetml/2009/9/main" objectType="Drop" dropStyle="combo" dx="22" fmlaLink="D7" fmlaRange="DESPLEGABLES!$H$3:$H$11" noThreeD="1" sel="1" val="0"/>
</file>

<file path=xl/ctrlProps/ctrlProp4.xml><?xml version="1.0" encoding="utf-8"?>
<formControlPr xmlns="http://schemas.microsoft.com/office/spreadsheetml/2009/9/main" objectType="Drop" dropStyle="combo" dx="22" fmlaLink="$A$6" fmlaRange="DESPLEGABLES!$M$3:$M$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 Id="rId6" Type="http://schemas.microsoft.com/office/2007/relationships/hdphoto" Target="../media/hdphoto1.wdp"/><Relationship Id="rId5" Type="http://schemas.openxmlformats.org/officeDocument/2006/relationships/image" Target="../media/image5.png"/><Relationship Id="rId4"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603250</xdr:colOff>
      <xdr:row>1</xdr:row>
      <xdr:rowOff>32230</xdr:rowOff>
    </xdr:from>
    <xdr:to>
      <xdr:col>15</xdr:col>
      <xdr:colOff>619125</xdr:colOff>
      <xdr:row>12</xdr:row>
      <xdr:rowOff>55238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937250" y="756130"/>
          <a:ext cx="6115050" cy="3918733"/>
        </a:xfrm>
        <a:prstGeom prst="rect">
          <a:avLst/>
        </a:prstGeom>
      </xdr:spPr>
    </xdr:pic>
    <xdr:clientData/>
  </xdr:twoCellAnchor>
  <xdr:twoCellAnchor editAs="oneCell">
    <xdr:from>
      <xdr:col>1</xdr:col>
      <xdr:colOff>473529</xdr:colOff>
      <xdr:row>0</xdr:row>
      <xdr:rowOff>180522</xdr:rowOff>
    </xdr:from>
    <xdr:to>
      <xdr:col>3</xdr:col>
      <xdr:colOff>693136</xdr:colOff>
      <xdr:row>0</xdr:row>
      <xdr:rowOff>650048</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235529" y="180522"/>
          <a:ext cx="1743607" cy="469526"/>
        </a:xfrm>
        <a:prstGeom prst="rect">
          <a:avLst/>
        </a:prstGeom>
      </xdr:spPr>
    </xdr:pic>
    <xdr:clientData/>
  </xdr:twoCellAnchor>
  <xdr:twoCellAnchor editAs="oneCell">
    <xdr:from>
      <xdr:col>12</xdr:col>
      <xdr:colOff>163286</xdr:colOff>
      <xdr:row>0</xdr:row>
      <xdr:rowOff>116115</xdr:rowOff>
    </xdr:from>
    <xdr:to>
      <xdr:col>15</xdr:col>
      <xdr:colOff>134269</xdr:colOff>
      <xdr:row>0</xdr:row>
      <xdr:rowOff>625929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9307286" y="116115"/>
          <a:ext cx="2256983" cy="509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617006</xdr:colOff>
      <xdr:row>0</xdr:row>
      <xdr:rowOff>482600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twoCellAnchor editAs="oneCell">
    <xdr:from>
      <xdr:col>1</xdr:col>
      <xdr:colOff>5950324</xdr:colOff>
      <xdr:row>0</xdr:row>
      <xdr:rowOff>47999</xdr:rowOff>
    </xdr:from>
    <xdr:to>
      <xdr:col>2</xdr:col>
      <xdr:colOff>183748</xdr:colOff>
      <xdr:row>0</xdr:row>
      <xdr:rowOff>544739</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6039971" y="47999"/>
          <a:ext cx="2090989" cy="496740"/>
        </a:xfrm>
        <a:prstGeom prst="rect">
          <a:avLst/>
        </a:prstGeom>
      </xdr:spPr>
    </xdr:pic>
    <xdr:clientData/>
  </xdr:twoCellAnchor>
  <xdr:twoCellAnchor editAs="oneCell">
    <xdr:from>
      <xdr:col>0</xdr:col>
      <xdr:colOff>76199</xdr:colOff>
      <xdr:row>0</xdr:row>
      <xdr:rowOff>66676</xdr:rowOff>
    </xdr:from>
    <xdr:to>
      <xdr:col>1</xdr:col>
      <xdr:colOff>617006</xdr:colOff>
      <xdr:row>0</xdr:row>
      <xdr:rowOff>482600</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637241</xdr:colOff>
      <xdr:row>0</xdr:row>
      <xdr:rowOff>107204</xdr:rowOff>
    </xdr:from>
    <xdr:to>
      <xdr:col>1</xdr:col>
      <xdr:colOff>2041524</xdr:colOff>
      <xdr:row>0</xdr:row>
      <xdr:rowOff>507440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7"/>
        <a:stretch>
          <a:fillRect/>
        </a:stretch>
      </xdr:blipFill>
      <xdr:spPr>
        <a:xfrm>
          <a:off x="722966" y="107204"/>
          <a:ext cx="1404283" cy="4002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618659"/>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76199</xdr:colOff>
      <xdr:row>0</xdr:row>
      <xdr:rowOff>66676</xdr:rowOff>
    </xdr:from>
    <xdr:to>
      <xdr:col>1</xdr:col>
      <xdr:colOff>617006</xdr:colOff>
      <xdr:row>0</xdr:row>
      <xdr:rowOff>482600</xdr:rowOff>
    </xdr:to>
    <xdr:pic>
      <xdr:nvPicPr>
        <xdr:cNvPr id="82" name="Imagen 81">
          <a:hlinkClick xmlns:r="http://schemas.openxmlformats.org/officeDocument/2006/relationships" r:id="rId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6"/>
          <a:ext cx="629707" cy="419099"/>
        </a:xfrm>
        <a:prstGeom prst="rect">
          <a:avLst/>
        </a:prstGeom>
      </xdr:spPr>
    </xdr:pic>
    <xdr:clientData/>
  </xdr:twoCellAnchor>
  <xdr:twoCellAnchor editAs="oneCell">
    <xdr:from>
      <xdr:col>1</xdr:col>
      <xdr:colOff>6779560</xdr:colOff>
      <xdr:row>0</xdr:row>
      <xdr:rowOff>22412</xdr:rowOff>
    </xdr:from>
    <xdr:to>
      <xdr:col>1</xdr:col>
      <xdr:colOff>8590402</xdr:colOff>
      <xdr:row>0</xdr:row>
      <xdr:rowOff>528677</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4"/>
        <a:stretch>
          <a:fillRect/>
        </a:stretch>
      </xdr:blipFill>
      <xdr:spPr>
        <a:xfrm>
          <a:off x="6869207" y="22412"/>
          <a:ext cx="1810842" cy="506265"/>
        </a:xfrm>
        <a:prstGeom prst="rect">
          <a:avLst/>
        </a:prstGeom>
      </xdr:spPr>
    </xdr:pic>
    <xdr:clientData/>
  </xdr:twoCellAnchor>
  <xdr:twoCellAnchor editAs="oneCell">
    <xdr:from>
      <xdr:col>1</xdr:col>
      <xdr:colOff>736414</xdr:colOff>
      <xdr:row>0</xdr:row>
      <xdr:rowOff>136153</xdr:rowOff>
    </xdr:from>
    <xdr:to>
      <xdr:col>1</xdr:col>
      <xdr:colOff>2412442</xdr:colOff>
      <xdr:row>0</xdr:row>
      <xdr:rowOff>505759</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5"/>
        <a:stretch>
          <a:fillRect/>
        </a:stretch>
      </xdr:blipFill>
      <xdr:spPr>
        <a:xfrm>
          <a:off x="826061" y="136153"/>
          <a:ext cx="1676028" cy="36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293157</xdr:colOff>
      <xdr:row>0</xdr:row>
      <xdr:rowOff>389031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1905000</xdr:colOff>
      <xdr:row>0</xdr:row>
      <xdr:rowOff>40822</xdr:rowOff>
    </xdr:from>
    <xdr:to>
      <xdr:col>10</xdr:col>
      <xdr:colOff>202825</xdr:colOff>
      <xdr:row>0</xdr:row>
      <xdr:rowOff>543912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a:stretch>
          <a:fillRect/>
        </a:stretch>
      </xdr:blipFill>
      <xdr:spPr>
        <a:xfrm>
          <a:off x="7648575" y="40822"/>
          <a:ext cx="1749050" cy="499915"/>
        </a:xfrm>
        <a:prstGeom prst="rect">
          <a:avLst/>
        </a:prstGeom>
      </xdr:spPr>
    </xdr:pic>
    <xdr:clientData/>
  </xdr:twoCellAnchor>
  <xdr:twoCellAnchor editAs="oneCell">
    <xdr:from>
      <xdr:col>1</xdr:col>
      <xdr:colOff>353785</xdr:colOff>
      <xdr:row>0</xdr:row>
      <xdr:rowOff>68036</xdr:rowOff>
    </xdr:from>
    <xdr:to>
      <xdr:col>3</xdr:col>
      <xdr:colOff>621292</xdr:colOff>
      <xdr:row>0</xdr:row>
      <xdr:rowOff>606426</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stretch>
          <a:fillRect/>
        </a:stretch>
      </xdr:blipFill>
      <xdr:spPr>
        <a:xfrm>
          <a:off x="789214" y="68036"/>
          <a:ext cx="1791507" cy="5383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0</xdr:row>
      <xdr:rowOff>112059</xdr:rowOff>
    </xdr:from>
    <xdr:to>
      <xdr:col>0</xdr:col>
      <xdr:colOff>894322</xdr:colOff>
      <xdr:row>0</xdr:row>
      <xdr:rowOff>538930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67235" y="112059"/>
          <a:ext cx="827087" cy="426871"/>
        </a:xfrm>
        <a:prstGeom prst="rect">
          <a:avLst/>
        </a:prstGeom>
        <a:ln>
          <a:noFill/>
        </a:ln>
      </xdr:spPr>
    </xdr:pic>
    <xdr:clientData/>
  </xdr:twoCellAnchor>
  <xdr:twoCellAnchor editAs="oneCell">
    <xdr:from>
      <xdr:col>6</xdr:col>
      <xdr:colOff>0</xdr:colOff>
      <xdr:row>0</xdr:row>
      <xdr:rowOff>80735</xdr:rowOff>
    </xdr:from>
    <xdr:to>
      <xdr:col>9</xdr:col>
      <xdr:colOff>164444</xdr:colOff>
      <xdr:row>0</xdr:row>
      <xdr:rowOff>583825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5962994" y="80735"/>
          <a:ext cx="1792846"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5</xdr:row>
          <xdr:rowOff>6350</xdr:rowOff>
        </xdr:from>
        <xdr:to>
          <xdr:col>1</xdr:col>
          <xdr:colOff>393700</xdr:colOff>
          <xdr:row>6</xdr:row>
          <xdr:rowOff>234950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1086971</xdr:colOff>
      <xdr:row>0</xdr:row>
      <xdr:rowOff>137646</xdr:rowOff>
    </xdr:from>
    <xdr:to>
      <xdr:col>0</xdr:col>
      <xdr:colOff>3056195</xdr:colOff>
      <xdr:row>0</xdr:row>
      <xdr:rowOff>599578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5"/>
        <a:stretch>
          <a:fillRect/>
        </a:stretch>
      </xdr:blipFill>
      <xdr:spPr>
        <a:xfrm>
          <a:off x="1086971" y="137646"/>
          <a:ext cx="1969224" cy="4619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xdr:twoCellAnchor editAs="oneCell">
    <xdr:from>
      <xdr:col>7</xdr:col>
      <xdr:colOff>0</xdr:colOff>
      <xdr:row>0</xdr:row>
      <xdr:rowOff>83344</xdr:rowOff>
    </xdr:from>
    <xdr:to>
      <xdr:col>8</xdr:col>
      <xdr:colOff>826299</xdr:colOff>
      <xdr:row>0</xdr:row>
      <xdr:rowOff>580084</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4528006" y="83344"/>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196850</xdr:colOff>
          <xdr:row>5</xdr:row>
          <xdr:rowOff>146050</xdr:rowOff>
        </xdr:from>
        <xdr:to>
          <xdr:col>1</xdr:col>
          <xdr:colOff>260350</xdr:colOff>
          <xdr:row>7</xdr:row>
          <xdr:rowOff>127000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5</xdr:row>
          <xdr:rowOff>146050</xdr:rowOff>
        </xdr:from>
        <xdr:to>
          <xdr:col>5</xdr:col>
          <xdr:colOff>234950</xdr:colOff>
          <xdr:row>7</xdr:row>
          <xdr:rowOff>152400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1014186</xdr:colOff>
      <xdr:row>0</xdr:row>
      <xdr:rowOff>130821</xdr:rowOff>
    </xdr:from>
    <xdr:to>
      <xdr:col>0</xdr:col>
      <xdr:colOff>2945493</xdr:colOff>
      <xdr:row>1</xdr:row>
      <xdr:rowOff>17688</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5"/>
        <a:stretch>
          <a:fillRect/>
        </a:stretch>
      </xdr:blipFill>
      <xdr:spPr>
        <a:xfrm>
          <a:off x="1014186" y="130821"/>
          <a:ext cx="1928132" cy="5127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oneCellAnchor>
  <xdr:twoCellAnchor editAs="oneCell">
    <xdr:from>
      <xdr:col>5</xdr:col>
      <xdr:colOff>878416</xdr:colOff>
      <xdr:row>0</xdr:row>
      <xdr:rowOff>39310</xdr:rowOff>
    </xdr:from>
    <xdr:to>
      <xdr:col>8</xdr:col>
      <xdr:colOff>107725</xdr:colOff>
      <xdr:row>0</xdr:row>
      <xdr:rowOff>545575</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a:stretch>
          <a:fillRect/>
        </a:stretch>
      </xdr:blipFill>
      <xdr:spPr>
        <a:xfrm>
          <a:off x="8286749" y="39310"/>
          <a:ext cx="1864560"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88900</xdr:colOff>
          <xdr:row>5</xdr:row>
          <xdr:rowOff>336550</xdr:rowOff>
        </xdr:from>
        <xdr:to>
          <xdr:col>1</xdr:col>
          <xdr:colOff>400050</xdr:colOff>
          <xdr:row>6</xdr:row>
          <xdr:rowOff>57150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1047750</xdr:colOff>
      <xdr:row>0</xdr:row>
      <xdr:rowOff>109008</xdr:rowOff>
    </xdr:from>
    <xdr:to>
      <xdr:col>0</xdr:col>
      <xdr:colOff>2819445</xdr:colOff>
      <xdr:row>0</xdr:row>
      <xdr:rowOff>621241</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5"/>
        <a:stretch>
          <a:fillRect/>
        </a:stretch>
      </xdr:blipFill>
      <xdr:spPr>
        <a:xfrm>
          <a:off x="1047750" y="109008"/>
          <a:ext cx="1771695" cy="51223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C1216DA8-2471-4576-864B-324779A37D8C}"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C1216DA8-2471-4576-864B-324779A37D8C}" id="{FEB69596-88EA-4D55-A9CF-558EAE56A09D}">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70" zoomScaleNormal="70" workbookViewId="0">
      <selection sqref="A1:P1"/>
    </sheetView>
  </sheetViews>
  <sheetFormatPr baseColWidth="10" defaultRowHeight="14.5" x14ac:dyDescent="0.35"/>
  <sheetData>
    <row r="1" spans="1:16" ht="57" customHeight="1" x14ac:dyDescent="0.35">
      <c r="A1" s="87" t="s">
        <v>123</v>
      </c>
      <c r="B1" s="87"/>
      <c r="C1" s="87"/>
      <c r="D1" s="87"/>
      <c r="E1" s="87"/>
      <c r="F1" s="87"/>
      <c r="G1" s="87"/>
      <c r="H1" s="87"/>
      <c r="I1" s="87"/>
      <c r="J1" s="87"/>
      <c r="K1" s="87"/>
      <c r="L1" s="87"/>
      <c r="M1" s="87"/>
      <c r="N1" s="87"/>
      <c r="O1" s="87"/>
      <c r="P1" s="87"/>
    </row>
    <row r="4" spans="1:16" x14ac:dyDescent="0.35">
      <c r="B4" s="6"/>
    </row>
    <row r="5" spans="1:16" ht="55" customHeight="1" x14ac:dyDescent="0.35">
      <c r="B5" s="41" t="s">
        <v>88</v>
      </c>
    </row>
    <row r="6" spans="1:16" ht="55" customHeight="1" x14ac:dyDescent="0.35">
      <c r="B6" s="41" t="s">
        <v>89</v>
      </c>
    </row>
    <row r="7" spans="1:16" ht="55" customHeight="1" x14ac:dyDescent="0.35">
      <c r="B7" s="41" t="s">
        <v>90</v>
      </c>
    </row>
    <row r="8" spans="1:16" x14ac:dyDescent="0.35">
      <c r="B8" s="6"/>
    </row>
    <row r="9" spans="1:16" ht="26" x14ac:dyDescent="0.35">
      <c r="B9" s="41" t="s">
        <v>91</v>
      </c>
    </row>
    <row r="10" spans="1:16" x14ac:dyDescent="0.35">
      <c r="B10" s="6"/>
    </row>
    <row r="11" spans="1:16" ht="26" x14ac:dyDescent="0.35">
      <c r="B11" s="41" t="s">
        <v>92</v>
      </c>
    </row>
    <row r="12" spans="1:16" x14ac:dyDescent="0.35">
      <c r="B12" s="6"/>
    </row>
    <row r="13" spans="1:16" ht="26" x14ac:dyDescent="0.35">
      <c r="B13" s="41" t="s">
        <v>157</v>
      </c>
    </row>
    <row r="14" spans="1:16" x14ac:dyDescent="0.35">
      <c r="B14" s="6"/>
    </row>
    <row r="36" customFormat="1"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E0B826F8-AFE0-4592-A186-E47DC2E3B8FB}"/>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I500"/>
  <sheetViews>
    <sheetView showGridLines="0" showRowColHeaders="0" zoomScale="70" zoomScaleNormal="70" workbookViewId="0">
      <selection activeCell="D12" sqref="D12"/>
    </sheetView>
  </sheetViews>
  <sheetFormatPr baseColWidth="10" defaultRowHeight="14.5" x14ac:dyDescent="0.35"/>
  <cols>
    <col min="1" max="1" width="46.1796875" style="3" customWidth="1"/>
    <col min="2" max="2" width="5.453125" style="3" customWidth="1"/>
    <col min="3" max="6" width="16" style="3" customWidth="1"/>
    <col min="7" max="7" width="2.1796875" style="3" customWidth="1"/>
    <col min="8" max="8" width="13.7265625" style="3" customWidth="1"/>
    <col min="9" max="9" width="13.26953125" style="3" customWidth="1"/>
    <col min="10" max="10" width="14.26953125" style="3" customWidth="1"/>
    <col min="11" max="11" width="19.54296875" style="3" customWidth="1"/>
    <col min="12" max="16384" width="10.90625" style="3"/>
  </cols>
  <sheetData>
    <row r="1" spans="1:9" ht="48.75" customHeight="1" x14ac:dyDescent="0.35">
      <c r="A1" s="101" t="s">
        <v>123</v>
      </c>
      <c r="B1" s="101"/>
      <c r="C1" s="101"/>
      <c r="D1" s="101"/>
      <c r="E1" s="101"/>
      <c r="F1" s="101"/>
      <c r="G1" s="101"/>
      <c r="H1" s="101"/>
      <c r="I1" s="101"/>
    </row>
    <row r="2" spans="1:9" x14ac:dyDescent="0.35">
      <c r="A2" s="22">
        <v>2</v>
      </c>
      <c r="B2" s="13"/>
    </row>
    <row r="3" spans="1:9" ht="12.75" customHeight="1" x14ac:dyDescent="0.35">
      <c r="A3" s="22">
        <v>3</v>
      </c>
      <c r="B3" s="13"/>
    </row>
    <row r="4" spans="1:9" ht="19" thickBot="1" x14ac:dyDescent="0.4">
      <c r="A4" s="23" t="s">
        <v>46</v>
      </c>
      <c r="B4" s="24"/>
    </row>
    <row r="5" spans="1:9" ht="15" thickTop="1" x14ac:dyDescent="0.35">
      <c r="A5" s="2" t="s">
        <v>47</v>
      </c>
      <c r="B5" s="12"/>
    </row>
    <row r="6" spans="1:9" s="5" customFormat="1" x14ac:dyDescent="0.35">
      <c r="A6" s="4"/>
      <c r="B6" s="10"/>
      <c r="C6" s="4"/>
      <c r="D6" s="4"/>
      <c r="E6" s="4"/>
      <c r="F6" s="4"/>
    </row>
    <row r="7" spans="1:9" s="5" customFormat="1" ht="39.75" customHeight="1" x14ac:dyDescent="0.35">
      <c r="A7" s="42">
        <v>1</v>
      </c>
      <c r="B7" s="10"/>
      <c r="C7" s="43" t="str">
        <f>VLOOKUP(A7,DESPLEGABLES!$L$3:$M$5,2,0)</f>
        <v>DISTRIBUCION VOLUMEN X CRITERIO (Consumiciones)</v>
      </c>
      <c r="D7" s="10">
        <v>1</v>
      </c>
      <c r="E7" s="10" t="str">
        <f>VLOOKUP(D7,DESPLEGABLES!$G$3:$H$11,2,0)</f>
        <v>Total Aperitivos</v>
      </c>
      <c r="F7" s="10"/>
      <c r="G7" s="13"/>
      <c r="H7" s="13"/>
    </row>
    <row r="8" spans="1:9" s="5" customFormat="1" ht="16.5" customHeight="1" x14ac:dyDescent="0.35">
      <c r="B8" s="13"/>
      <c r="C8" s="13">
        <v>5</v>
      </c>
      <c r="D8" s="13">
        <v>6</v>
      </c>
      <c r="E8" s="13">
        <v>7</v>
      </c>
      <c r="F8" s="13">
        <v>8</v>
      </c>
      <c r="G8" s="13"/>
      <c r="H8" s="13"/>
    </row>
    <row r="9" spans="1:9" ht="24" customHeight="1" x14ac:dyDescent="0.35">
      <c r="A9" s="75"/>
      <c r="B9" s="75"/>
      <c r="C9" s="76" t="str">
        <f>KPI!C7</f>
        <v>AÑO 2020</v>
      </c>
      <c r="D9" s="76" t="str">
        <f>KPI!D7</f>
        <v>AÑO 2021</v>
      </c>
      <c r="E9" s="76" t="str">
        <f>KPI!E7</f>
        <v>AÑO 2022</v>
      </c>
      <c r="F9" s="76" t="str">
        <f>KPI!F7</f>
        <v>AÑO 2023</v>
      </c>
      <c r="G9" s="31"/>
      <c r="H9" s="77" t="s">
        <v>87</v>
      </c>
    </row>
    <row r="10" spans="1:9" x14ac:dyDescent="0.35">
      <c r="A10" s="78" t="s">
        <v>45</v>
      </c>
      <c r="B10" s="79" t="s">
        <v>0</v>
      </c>
      <c r="C10" s="44">
        <f>VLOOKUP($C$7&amp;$E$7&amp;$A10,PERFIL_DATOS!$A$2:$M$785,C$8,0)</f>
        <v>100</v>
      </c>
      <c r="D10" s="44">
        <f>VLOOKUP($C$7&amp;$E$7&amp;$A10,PERFIL_DATOS!$A$2:$M$785,D$8,0)</f>
        <v>100</v>
      </c>
      <c r="E10" s="44">
        <f>VLOOKUP($C$7&amp;$E$7&amp;$A10,PERFIL_DATOS!$A$2:$M$785,E$8,0)</f>
        <v>100</v>
      </c>
      <c r="F10" s="44">
        <f>VLOOKUP($C$7&amp;$E$7&amp;$A10,PERFIL_DATOS!$A$2:$M$785,F$8,0)</f>
        <v>100</v>
      </c>
      <c r="G10" s="31"/>
      <c r="H10" s="45">
        <f>DESPLEGABLES!U3</f>
        <v>100</v>
      </c>
    </row>
    <row r="11" spans="1:9" x14ac:dyDescent="0.35">
      <c r="A11" s="80" t="s">
        <v>1</v>
      </c>
      <c r="B11" s="81" t="s">
        <v>1</v>
      </c>
      <c r="C11" s="46">
        <f>VLOOKUP($C$7&amp;$E$7&amp;$A11,PERFIL_DATOS!$A$2:$M$785,C$8,0)</f>
        <v>6.8143011608523896</v>
      </c>
      <c r="D11" s="46">
        <f>VLOOKUP($C$7&amp;$E$7&amp;$A11,PERFIL_DATOS!$A$2:$M$785,D$8,0)</f>
        <v>7.2214906249926898</v>
      </c>
      <c r="E11" s="46">
        <f>VLOOKUP($C$7&amp;$E$7&amp;$A11,PERFIL_DATOS!$A$2:$M$785,E$8,0)</f>
        <v>8.9206293383839697</v>
      </c>
      <c r="F11" s="46">
        <f>VLOOKUP($C$7&amp;$E$7&amp;$A11,PERFIL_DATOS!$A$2:$M$785,F$8,0)</f>
        <v>9.9829713180573698</v>
      </c>
      <c r="G11" s="31"/>
      <c r="H11" s="47">
        <f>DESPLEGABLES!U4</f>
        <v>9.3599645235522502</v>
      </c>
    </row>
    <row r="12" spans="1:9" x14ac:dyDescent="0.35">
      <c r="A12" s="82" t="s">
        <v>2</v>
      </c>
      <c r="B12" s="83" t="s">
        <v>2</v>
      </c>
      <c r="C12" s="48">
        <f>VLOOKUP($C$7&amp;$E$7&amp;$A12,PERFIL_DATOS!$A$2:$M$785,C$8,0)</f>
        <v>10.4154979974748</v>
      </c>
      <c r="D12" s="48">
        <f>VLOOKUP($C$7&amp;$E$7&amp;$A12,PERFIL_DATOS!$A$2:$M$785,D$8,0)</f>
        <v>10.1626078335518</v>
      </c>
      <c r="E12" s="49">
        <f>VLOOKUP($C$7&amp;$E$7&amp;$A12,PERFIL_DATOS!$A$2:$M$785,E$8,0)</f>
        <v>10.240933009776899</v>
      </c>
      <c r="F12" s="49">
        <f>VLOOKUP($C$7&amp;$E$7&amp;$A12,PERFIL_DATOS!$A$2:$M$785,F$8,0)</f>
        <v>12.2323151813022</v>
      </c>
      <c r="G12" s="31"/>
      <c r="H12" s="50">
        <f>DESPLEGABLES!U5</f>
        <v>13.119898283983799</v>
      </c>
    </row>
    <row r="13" spans="1:9" x14ac:dyDescent="0.35">
      <c r="A13" s="82" t="s">
        <v>3</v>
      </c>
      <c r="B13" s="83" t="s">
        <v>3</v>
      </c>
      <c r="C13" s="48">
        <f>VLOOKUP($C$7&amp;$E$7&amp;$A13,PERFIL_DATOS!$A$2:$M$785,C$8,0)</f>
        <v>13.8684577147762</v>
      </c>
      <c r="D13" s="48">
        <f>VLOOKUP($C$7&amp;$E$7&amp;$A13,PERFIL_DATOS!$A$2:$M$785,D$8,0)</f>
        <v>16.657098911982601</v>
      </c>
      <c r="E13" s="49">
        <f>VLOOKUP($C$7&amp;$E$7&amp;$A13,PERFIL_DATOS!$A$2:$M$785,E$8,0)</f>
        <v>14.645852632245401</v>
      </c>
      <c r="F13" s="49">
        <f>VLOOKUP($C$7&amp;$E$7&amp;$A13,PERFIL_DATOS!$A$2:$M$785,F$8,0)</f>
        <v>14.093607899586299</v>
      </c>
      <c r="G13" s="31"/>
      <c r="H13" s="50">
        <f>DESPLEGABLES!U6</f>
        <v>15.6200179676055</v>
      </c>
    </row>
    <row r="14" spans="1:9" x14ac:dyDescent="0.35">
      <c r="A14" s="82" t="s">
        <v>4</v>
      </c>
      <c r="B14" s="83" t="s">
        <v>4</v>
      </c>
      <c r="C14" s="48">
        <f>VLOOKUP($C$7&amp;$E$7&amp;$A14,PERFIL_DATOS!$A$2:$M$785,C$8,0)</f>
        <v>24.238483025031901</v>
      </c>
      <c r="D14" s="48">
        <f>VLOOKUP($C$7&amp;$E$7&amp;$A14,PERFIL_DATOS!$A$2:$M$785,D$8,0)</f>
        <v>23.9073629719874</v>
      </c>
      <c r="E14" s="49">
        <f>VLOOKUP($C$7&amp;$E$7&amp;$A14,PERFIL_DATOS!$A$2:$M$785,E$8,0)</f>
        <v>21.804599117147902</v>
      </c>
      <c r="F14" s="49">
        <f>VLOOKUP($C$7&amp;$E$7&amp;$A14,PERFIL_DATOS!$A$2:$M$785,F$8,0)</f>
        <v>20.374672545319701</v>
      </c>
      <c r="G14" s="31"/>
      <c r="H14" s="50">
        <f>DESPLEGABLES!U7</f>
        <v>20.500100052901999</v>
      </c>
    </row>
    <row r="15" spans="1:9" x14ac:dyDescent="0.35">
      <c r="A15" s="82" t="s">
        <v>5</v>
      </c>
      <c r="B15" s="83" t="s">
        <v>5</v>
      </c>
      <c r="C15" s="48">
        <f>VLOOKUP($C$7&amp;$E$7&amp;$A15,PERFIL_DATOS!$A$2:$M$785,C$8,0)</f>
        <v>10.8403082860764</v>
      </c>
      <c r="D15" s="48">
        <f>VLOOKUP($C$7&amp;$E$7&amp;$A15,PERFIL_DATOS!$A$2:$M$785,D$8,0)</f>
        <v>10.1422950114128</v>
      </c>
      <c r="E15" s="49">
        <f>VLOOKUP($C$7&amp;$E$7&amp;$A15,PERFIL_DATOS!$A$2:$M$785,E$8,0)</f>
        <v>10.114785226335799</v>
      </c>
      <c r="F15" s="49">
        <f>VLOOKUP($C$7&amp;$E$7&amp;$A15,PERFIL_DATOS!$A$2:$M$785,F$8,0)</f>
        <v>10.320608651695901</v>
      </c>
      <c r="G15" s="31"/>
      <c r="H15" s="50">
        <f>DESPLEGABLES!U8</f>
        <v>13.520163626420899</v>
      </c>
    </row>
    <row r="16" spans="1:9" x14ac:dyDescent="0.35">
      <c r="A16" s="82" t="s">
        <v>6</v>
      </c>
      <c r="B16" s="83" t="s">
        <v>6</v>
      </c>
      <c r="C16" s="48">
        <f>VLOOKUP($C$7&amp;$E$7&amp;$A16,PERFIL_DATOS!$A$2:$M$785,C$8,0)</f>
        <v>14.183634511128499</v>
      </c>
      <c r="D16" s="48">
        <f>VLOOKUP($C$7&amp;$E$7&amp;$A16,PERFIL_DATOS!$A$2:$M$785,D$8,0)</f>
        <v>13.8893925233176</v>
      </c>
      <c r="E16" s="49">
        <f>VLOOKUP($C$7&amp;$E$7&amp;$A16,PERFIL_DATOS!$A$2:$M$785,E$8,0)</f>
        <v>13.632981490938199</v>
      </c>
      <c r="F16" s="49">
        <f>VLOOKUP($C$7&amp;$E$7&amp;$A16,PERFIL_DATOS!$A$2:$M$785,F$8,0)</f>
        <v>11.8993532764162</v>
      </c>
      <c r="G16" s="31"/>
      <c r="H16" s="50">
        <f>DESPLEGABLES!U9</f>
        <v>9.5401609812080395</v>
      </c>
    </row>
    <row r="17" spans="1:8" x14ac:dyDescent="0.35">
      <c r="A17" s="82" t="s">
        <v>7</v>
      </c>
      <c r="B17" s="83" t="s">
        <v>7</v>
      </c>
      <c r="C17" s="48">
        <f>VLOOKUP($C$7&amp;$E$7&amp;$A17,PERFIL_DATOS!$A$2:$M$785,C$8,0)</f>
        <v>12.0204047330525</v>
      </c>
      <c r="D17" s="48">
        <f>VLOOKUP($C$7&amp;$E$7&amp;$A17,PERFIL_DATOS!$A$2:$M$785,D$8,0)</f>
        <v>11.0988772312277</v>
      </c>
      <c r="E17" s="49">
        <f>VLOOKUP($C$7&amp;$E$7&amp;$A17,PERFIL_DATOS!$A$2:$M$785,E$8,0)</f>
        <v>13.199445911888199</v>
      </c>
      <c r="F17" s="49">
        <f>VLOOKUP($C$7&amp;$E$7&amp;$A17,PERFIL_DATOS!$A$2:$M$785,F$8,0)</f>
        <v>10.7554801746526</v>
      </c>
      <c r="G17" s="31"/>
      <c r="H17" s="50">
        <f>DESPLEGABLES!U10</f>
        <v>9.2998914877533405</v>
      </c>
    </row>
    <row r="18" spans="1:8" x14ac:dyDescent="0.35">
      <c r="A18" s="84" t="s">
        <v>8</v>
      </c>
      <c r="B18" s="85" t="s">
        <v>8</v>
      </c>
      <c r="C18" s="51">
        <f>VLOOKUP($C$7&amp;$E$7&amp;$A18,PERFIL_DATOS!$A$2:$M$785,C$8,0)</f>
        <v>7.6189154595873401</v>
      </c>
      <c r="D18" s="51">
        <f>VLOOKUP($C$7&amp;$E$7&amp;$A18,PERFIL_DATOS!$A$2:$M$785,D$8,0)</f>
        <v>6.9208682085788302</v>
      </c>
      <c r="E18" s="51">
        <f>VLOOKUP($C$7&amp;$E$7&amp;$A18,PERFIL_DATOS!$A$2:$M$785,E$8,0)</f>
        <v>7.44078359662441</v>
      </c>
      <c r="F18" s="51">
        <f>VLOOKUP($C$7&amp;$E$7&amp;$A18,PERFIL_DATOS!$A$2:$M$785,F$8,0)</f>
        <v>10.3409852880723</v>
      </c>
      <c r="G18" s="31"/>
      <c r="H18" s="52">
        <f>DESPLEGABLES!U11</f>
        <v>9.0398098869696906</v>
      </c>
    </row>
    <row r="19" spans="1:8" x14ac:dyDescent="0.35">
      <c r="A19" s="80" t="s">
        <v>9</v>
      </c>
      <c r="B19" s="81" t="s">
        <v>9</v>
      </c>
      <c r="C19" s="46">
        <f>VLOOKUP($C$7&amp;$E$7&amp;$A19,PERFIL_DATOS!$A$2:$M$785,C$8,0)</f>
        <v>7.3975344738158402</v>
      </c>
      <c r="D19" s="53">
        <f>VLOOKUP($C$7&amp;$E$7&amp;$A19,PERFIL_DATOS!$A$2:$M$785,D$8,0)</f>
        <v>6.8636855592508601</v>
      </c>
      <c r="E19" s="46">
        <f>VLOOKUP($C$7&amp;$E$7&amp;$A19,PERFIL_DATOS!$A$2:$M$785,E$8,0)</f>
        <v>6.1386077116732203</v>
      </c>
      <c r="F19" s="46">
        <f>VLOOKUP($C$7&amp;$E$7&amp;$A19,PERFIL_DATOS!$A$2:$M$785,F$8,0)</f>
        <v>4.8442691347492204</v>
      </c>
      <c r="G19" s="31"/>
      <c r="H19" s="47">
        <f>DESPLEGABLES!U12</f>
        <v>5.9710240460927704</v>
      </c>
    </row>
    <row r="20" spans="1:8" x14ac:dyDescent="0.35">
      <c r="A20" s="82" t="s">
        <v>10</v>
      </c>
      <c r="B20" s="83" t="s">
        <v>10</v>
      </c>
      <c r="C20" s="48">
        <f>VLOOKUP($C$7&amp;$E$7&amp;$A20,PERFIL_DATOS!$A$2:$M$785,C$8,0)</f>
        <v>7.9478780279025099</v>
      </c>
      <c r="D20" s="48">
        <f>VLOOKUP($C$7&amp;$E$7&amp;$A20,PERFIL_DATOS!$A$2:$M$785,D$8,0)</f>
        <v>7.1027747268261203</v>
      </c>
      <c r="E20" s="48">
        <f>VLOOKUP($C$7&amp;$E$7&amp;$A20,PERFIL_DATOS!$A$2:$M$785,E$8,0)</f>
        <v>6.3041287169188598</v>
      </c>
      <c r="F20" s="48">
        <f>VLOOKUP($C$7&amp;$E$7&amp;$A20,PERFIL_DATOS!$A$2:$M$785,F$8,0)</f>
        <v>5.5643210403168899</v>
      </c>
      <c r="G20" s="31"/>
      <c r="H20" s="50">
        <f>DESPLEGABLES!U13</f>
        <v>6.8659993623405802</v>
      </c>
    </row>
    <row r="21" spans="1:8" x14ac:dyDescent="0.35">
      <c r="A21" s="82" t="s">
        <v>11</v>
      </c>
      <c r="B21" s="83" t="s">
        <v>11</v>
      </c>
      <c r="C21" s="48">
        <f>VLOOKUP($C$7&amp;$E$7&amp;$A21,PERFIL_DATOS!$A$2:$M$785,C$8,0)</f>
        <v>8.5188764140993491</v>
      </c>
      <c r="D21" s="48">
        <f>VLOOKUP($C$7&amp;$E$7&amp;$A21,PERFIL_DATOS!$A$2:$M$785,D$8,0)</f>
        <v>6.9239958285035099</v>
      </c>
      <c r="E21" s="48">
        <f>VLOOKUP($C$7&amp;$E$7&amp;$A21,PERFIL_DATOS!$A$2:$M$785,E$8,0)</f>
        <v>7.5455052862387104</v>
      </c>
      <c r="F21" s="48">
        <f>VLOOKUP($C$7&amp;$E$7&amp;$A21,PERFIL_DATOS!$A$2:$M$785,F$8,0)</f>
        <v>7.7618990700315402</v>
      </c>
      <c r="G21" s="31"/>
      <c r="H21" s="50">
        <f>DESPLEGABLES!U14</f>
        <v>8.2710504983286803</v>
      </c>
    </row>
    <row r="22" spans="1:8" x14ac:dyDescent="0.35">
      <c r="A22" s="82" t="s">
        <v>12</v>
      </c>
      <c r="B22" s="83" t="s">
        <v>12</v>
      </c>
      <c r="C22" s="48">
        <f>VLOOKUP($C$7&amp;$E$7&amp;$A22,PERFIL_DATOS!$A$2:$M$785,C$8,0)</f>
        <v>20.291206563338601</v>
      </c>
      <c r="D22" s="48">
        <f>VLOOKUP($C$7&amp;$E$7&amp;$A22,PERFIL_DATOS!$A$2:$M$785,D$8,0)</f>
        <v>21.383012813551399</v>
      </c>
      <c r="E22" s="48">
        <f>VLOOKUP($C$7&amp;$E$7&amp;$A22,PERFIL_DATOS!$A$2:$M$785,E$8,0)</f>
        <v>23.624191166248501</v>
      </c>
      <c r="F22" s="48">
        <f>VLOOKUP($C$7&amp;$E$7&amp;$A22,PERFIL_DATOS!$A$2:$M$785,F$8,0)</f>
        <v>25.8060063397756</v>
      </c>
      <c r="G22" s="31"/>
      <c r="H22" s="50">
        <f>DESPLEGABLES!U15</f>
        <v>18.352373071585799</v>
      </c>
    </row>
    <row r="23" spans="1:8" x14ac:dyDescent="0.35">
      <c r="A23" s="82" t="s">
        <v>13</v>
      </c>
      <c r="B23" s="83" t="s">
        <v>13</v>
      </c>
      <c r="C23" s="48">
        <f>VLOOKUP($C$7&amp;$E$7&amp;$A23,PERFIL_DATOS!$A$2:$M$785,C$8,0)</f>
        <v>19.9438114634318</v>
      </c>
      <c r="D23" s="48">
        <f>VLOOKUP($C$7&amp;$E$7&amp;$A23,PERFIL_DATOS!$A$2:$M$785,D$8,0)</f>
        <v>20.108307205789</v>
      </c>
      <c r="E23" s="48">
        <f>VLOOKUP($C$7&amp;$E$7&amp;$A23,PERFIL_DATOS!$A$2:$M$785,E$8,0)</f>
        <v>20.055532691267398</v>
      </c>
      <c r="F23" s="48">
        <f>VLOOKUP($C$7&amp;$E$7&amp;$A23,PERFIL_DATOS!$A$2:$M$785,F$8,0)</f>
        <v>19.335012786617899</v>
      </c>
      <c r="G23" s="31"/>
      <c r="H23" s="50">
        <f>DESPLEGABLES!U16</f>
        <v>20.282982722519399</v>
      </c>
    </row>
    <row r="24" spans="1:8" x14ac:dyDescent="0.35">
      <c r="A24" s="82" t="s">
        <v>14</v>
      </c>
      <c r="B24" s="83" t="s">
        <v>14</v>
      </c>
      <c r="C24" s="48">
        <f>VLOOKUP($C$7&amp;$E$7&amp;$A24,PERFIL_DATOS!$A$2:$M$785,C$8,0)</f>
        <v>8.0234781212420199</v>
      </c>
      <c r="D24" s="48">
        <f>VLOOKUP($C$7&amp;$E$7&amp;$A24,PERFIL_DATOS!$A$2:$M$785,D$8,0)</f>
        <v>9.2724775127134702</v>
      </c>
      <c r="E24" s="48">
        <f>VLOOKUP($C$7&amp;$E$7&amp;$A24,PERFIL_DATOS!$A$2:$M$785,E$8,0)</f>
        <v>8.1872936192118804</v>
      </c>
      <c r="F24" s="48">
        <f>VLOOKUP($C$7&amp;$E$7&amp;$A24,PERFIL_DATOS!$A$2:$M$785,F$8,0)</f>
        <v>7.4569557482753703</v>
      </c>
      <c r="G24" s="31"/>
      <c r="H24" s="50">
        <f>DESPLEGABLES!U17</f>
        <v>10.318608177801</v>
      </c>
    </row>
    <row r="25" spans="1:8" x14ac:dyDescent="0.35">
      <c r="A25" s="82" t="s">
        <v>15</v>
      </c>
      <c r="B25" s="83" t="s">
        <v>15</v>
      </c>
      <c r="C25" s="48">
        <f>VLOOKUP($C$7&amp;$E$7&amp;$A25,PERFIL_DATOS!$A$2:$M$785,C$8,0)</f>
        <v>14.0378088550084</v>
      </c>
      <c r="D25" s="48">
        <f>VLOOKUP($C$7&amp;$E$7&amp;$A25,PERFIL_DATOS!$A$2:$M$785,D$8,0)</f>
        <v>13.348379435097</v>
      </c>
      <c r="E25" s="48">
        <f>VLOOKUP($C$7&amp;$E$7&amp;$A25,PERFIL_DATOS!$A$2:$M$785,E$8,0)</f>
        <v>13.3055526497263</v>
      </c>
      <c r="F25" s="48">
        <f>VLOOKUP($C$7&amp;$E$7&amp;$A25,PERFIL_DATOS!$A$2:$M$785,F$8,0)</f>
        <v>13.866677769865801</v>
      </c>
      <c r="G25" s="31"/>
      <c r="H25" s="50">
        <f>DESPLEGABLES!U18</f>
        <v>12.672149075028001</v>
      </c>
    </row>
    <row r="26" spans="1:8" x14ac:dyDescent="0.35">
      <c r="A26" s="84" t="s">
        <v>16</v>
      </c>
      <c r="B26" s="85" t="s">
        <v>16</v>
      </c>
      <c r="C26" s="51">
        <f>VLOOKUP($C$7&amp;$E$7&amp;$A26,PERFIL_DATOS!$A$2:$M$785,C$8,0)</f>
        <v>13.8394161890911</v>
      </c>
      <c r="D26" s="51">
        <f>VLOOKUP($C$7&amp;$E$7&amp;$A26,PERFIL_DATOS!$A$2:$M$785,D$8,0)</f>
        <v>14.9973702597428</v>
      </c>
      <c r="E26" s="51">
        <f>VLOOKUP($C$7&amp;$E$7&amp;$A26,PERFIL_DATOS!$A$2:$M$785,E$8,0)</f>
        <v>14.8391829970448</v>
      </c>
      <c r="F26" s="51">
        <f>VLOOKUP($C$7&amp;$E$7&amp;$A26,PERFIL_DATOS!$A$2:$M$785,F$8,0)</f>
        <v>15.3648675518636</v>
      </c>
      <c r="G26" s="31"/>
      <c r="H26" s="52">
        <f>DESPLEGABLES!U19</f>
        <v>17.265807842295501</v>
      </c>
    </row>
    <row r="27" spans="1:8" x14ac:dyDescent="0.35">
      <c r="A27" s="80" t="s">
        <v>48</v>
      </c>
      <c r="B27" s="81" t="s">
        <v>48</v>
      </c>
      <c r="C27" s="46">
        <f>VLOOKUP($C$7&amp;$E$7&amp;$A27,PERFIL_DATOS!$A$2:$M$785,C$8,0)</f>
        <v>10.1267664328943</v>
      </c>
      <c r="D27" s="46">
        <f>VLOOKUP($C$7&amp;$E$7&amp;$A27,PERFIL_DATOS!$A$2:$M$785,D$8,0)</f>
        <v>8.1220881140084291</v>
      </c>
      <c r="E27" s="46">
        <f>VLOOKUP($C$7&amp;$E$7&amp;$A27,PERFIL_DATOS!$A$2:$M$785,E$8,0)</f>
        <v>6.8658870709103397</v>
      </c>
      <c r="F27" s="46">
        <f>VLOOKUP($C$7&amp;$E$7&amp;$A27,PERFIL_DATOS!$A$2:$M$785,F$8,0)</f>
        <v>8.9342722712141391</v>
      </c>
      <c r="G27" s="31"/>
      <c r="H27" s="47">
        <f>DESPLEGABLES!U20</f>
        <v>6.9736429992871001</v>
      </c>
    </row>
    <row r="28" spans="1:8" x14ac:dyDescent="0.35">
      <c r="A28" s="82" t="s">
        <v>49</v>
      </c>
      <c r="B28" s="83" t="s">
        <v>49</v>
      </c>
      <c r="C28" s="48">
        <f>VLOOKUP($C$7&amp;$E$7&amp;$A28,PERFIL_DATOS!$A$2:$M$785,C$8,0)</f>
        <v>7.3183287375946797</v>
      </c>
      <c r="D28" s="48">
        <f>VLOOKUP($C$7&amp;$E$7&amp;$A28,PERFIL_DATOS!$A$2:$M$785,D$8,0)</f>
        <v>7.3531564067255903</v>
      </c>
      <c r="E28" s="48">
        <f>VLOOKUP($C$7&amp;$E$7&amp;$A28,PERFIL_DATOS!$A$2:$M$785,E$8,0)</f>
        <v>4.9196465563399796</v>
      </c>
      <c r="F28" s="48">
        <f>VLOOKUP($C$7&amp;$E$7&amp;$A28,PERFIL_DATOS!$A$2:$M$785,F$8,0)</f>
        <v>3.7920314152556802</v>
      </c>
      <c r="G28" s="31"/>
      <c r="H28" s="50">
        <f>DESPLEGABLES!U21</f>
        <v>6.7868818088778102</v>
      </c>
    </row>
    <row r="29" spans="1:8" x14ac:dyDescent="0.35">
      <c r="A29" s="82" t="s">
        <v>50</v>
      </c>
      <c r="B29" s="83" t="s">
        <v>50</v>
      </c>
      <c r="C29" s="48">
        <f>VLOOKUP($C$7&amp;$E$7&amp;$A29,PERFIL_DATOS!$A$2:$M$785,C$8,0)</f>
        <v>10.984092140420501</v>
      </c>
      <c r="D29" s="48">
        <f>VLOOKUP($C$7&amp;$E$7&amp;$A29,PERFIL_DATOS!$A$2:$M$785,D$8,0)</f>
        <v>10.804849214302401</v>
      </c>
      <c r="E29" s="48">
        <f>VLOOKUP($C$7&amp;$E$7&amp;$A29,PERFIL_DATOS!$A$2:$M$785,E$8,0)</f>
        <v>11.8539928617539</v>
      </c>
      <c r="F29" s="48">
        <f>VLOOKUP($C$7&amp;$E$7&amp;$A29,PERFIL_DATOS!$A$2:$M$785,F$8,0)</f>
        <v>9.8905031958519292</v>
      </c>
      <c r="G29" s="31"/>
      <c r="H29" s="50">
        <f>DESPLEGABLES!U22</f>
        <v>14.337157946830301</v>
      </c>
    </row>
    <row r="30" spans="1:8" x14ac:dyDescent="0.35">
      <c r="A30" s="82" t="s">
        <v>51</v>
      </c>
      <c r="B30" s="83" t="s">
        <v>51</v>
      </c>
      <c r="C30" s="48">
        <f>VLOOKUP($C$7&amp;$E$7&amp;$A30,PERFIL_DATOS!$A$2:$M$785,C$8,0)</f>
        <v>27.082883289801899</v>
      </c>
      <c r="D30" s="48">
        <f>VLOOKUP($C$7&amp;$E$7&amp;$A30,PERFIL_DATOS!$A$2:$M$785,D$8,0)</f>
        <v>28.871356915899401</v>
      </c>
      <c r="E30" s="48">
        <f>VLOOKUP($C$7&amp;$E$7&amp;$A30,PERFIL_DATOS!$A$2:$M$785,E$8,0)</f>
        <v>29.8993198983082</v>
      </c>
      <c r="F30" s="48">
        <f>VLOOKUP($C$7&amp;$E$7&amp;$A30,PERFIL_DATOS!$A$2:$M$785,F$8,0)</f>
        <v>27.6494584074727</v>
      </c>
      <c r="G30" s="31"/>
      <c r="H30" s="50">
        <f>DESPLEGABLES!U23</f>
        <v>28.8900035114407</v>
      </c>
    </row>
    <row r="31" spans="1:8" x14ac:dyDescent="0.35">
      <c r="A31" s="82" t="s">
        <v>52</v>
      </c>
      <c r="B31" s="83" t="s">
        <v>52</v>
      </c>
      <c r="C31" s="48">
        <f>VLOOKUP($C$7&amp;$E$7&amp;$A31,PERFIL_DATOS!$A$2:$M$785,C$8,0)</f>
        <v>20.0288913507313</v>
      </c>
      <c r="D31" s="48">
        <f>VLOOKUP($C$7&amp;$E$7&amp;$A31,PERFIL_DATOS!$A$2:$M$785,D$8,0)</f>
        <v>23.4450031760713</v>
      </c>
      <c r="E31" s="48">
        <f>VLOOKUP($C$7&amp;$E$7&amp;$A31,PERFIL_DATOS!$A$2:$M$785,E$8,0)</f>
        <v>21.1890355109159</v>
      </c>
      <c r="F31" s="48">
        <f>VLOOKUP($C$7&amp;$E$7&amp;$A31,PERFIL_DATOS!$A$2:$M$785,F$8,0)</f>
        <v>23.9346829762843</v>
      </c>
      <c r="G31" s="31"/>
      <c r="H31" s="50">
        <f>DESPLEGABLES!U24</f>
        <v>19.904705759943099</v>
      </c>
    </row>
    <row r="32" spans="1:8" x14ac:dyDescent="0.35">
      <c r="A32" s="84" t="s">
        <v>53</v>
      </c>
      <c r="B32" s="85" t="s">
        <v>53</v>
      </c>
      <c r="C32" s="51">
        <f>VLOOKUP($C$7&amp;$E$7&amp;$A32,PERFIL_DATOS!$A$2:$M$785,C$8,0)</f>
        <v>24.4590380485573</v>
      </c>
      <c r="D32" s="51">
        <f>VLOOKUP($C$7&amp;$E$7&amp;$A32,PERFIL_DATOS!$A$2:$M$785,D$8,0)</f>
        <v>21.403546172992801</v>
      </c>
      <c r="E32" s="51">
        <f>VLOOKUP($C$7&amp;$E$7&amp;$A32,PERFIL_DATOS!$A$2:$M$785,E$8,0)</f>
        <v>25.272123263442001</v>
      </c>
      <c r="F32" s="51">
        <f>VLOOKUP($C$7&amp;$E$7&amp;$A32,PERFIL_DATOS!$A$2:$M$785,F$8,0)</f>
        <v>25.7990573988188</v>
      </c>
      <c r="G32" s="31"/>
      <c r="H32" s="52">
        <f>DESPLEGABLES!U25</f>
        <v>23.107609292077601</v>
      </c>
    </row>
    <row r="33" spans="1:8" x14ac:dyDescent="0.35">
      <c r="A33" s="80" t="s">
        <v>17</v>
      </c>
      <c r="B33" s="81" t="s">
        <v>17</v>
      </c>
      <c r="C33" s="46">
        <f>VLOOKUP($C$7&amp;$E$7&amp;$A33,PERFIL_DATOS!$A$2:$M$785,C$8,0)</f>
        <v>17.0702281619625</v>
      </c>
      <c r="D33" s="46">
        <f>VLOOKUP($C$7&amp;$E$7&amp;$A33,PERFIL_DATOS!$A$2:$M$785,D$8,0)</f>
        <v>15.8387117146408</v>
      </c>
      <c r="E33" s="46">
        <f>VLOOKUP($C$7&amp;$E$7&amp;$A33,PERFIL_DATOS!$A$2:$M$785,E$8,0)</f>
        <v>19.3245885460469</v>
      </c>
      <c r="F33" s="46">
        <f>VLOOKUP($C$7&amp;$E$7&amp;$A33,PERFIL_DATOS!$A$2:$M$785,F$8,0)</f>
        <v>18.725666196669</v>
      </c>
      <c r="G33" s="31"/>
      <c r="H33" s="47">
        <f>DESPLEGABLES!U26</f>
        <v>21.470198828849899</v>
      </c>
    </row>
    <row r="34" spans="1:8" x14ac:dyDescent="0.35">
      <c r="A34" s="82" t="s">
        <v>18</v>
      </c>
      <c r="B34" s="83" t="s">
        <v>18</v>
      </c>
      <c r="C34" s="48">
        <f>VLOOKUP($C$7&amp;$E$7&amp;$A34,PERFIL_DATOS!$A$2:$M$785,C$8,0)</f>
        <v>35.447238340358801</v>
      </c>
      <c r="D34" s="48">
        <f>VLOOKUP($C$7&amp;$E$7&amp;$A34,PERFIL_DATOS!$A$2:$M$785,D$8,0)</f>
        <v>36.6542018537831</v>
      </c>
      <c r="E34" s="48">
        <f>VLOOKUP($C$7&amp;$E$7&amp;$A34,PERFIL_DATOS!$A$2:$M$785,E$8,0)</f>
        <v>35.233286855358998</v>
      </c>
      <c r="F34" s="48">
        <f>VLOOKUP($C$7&amp;$E$7&amp;$A34,PERFIL_DATOS!$A$2:$M$785,F$8,0)</f>
        <v>34.511764198263101</v>
      </c>
      <c r="G34" s="31"/>
      <c r="H34" s="50">
        <f>DESPLEGABLES!U27</f>
        <v>33.022033791161299</v>
      </c>
    </row>
    <row r="35" spans="1:8" x14ac:dyDescent="0.35">
      <c r="A35" s="82" t="s">
        <v>19</v>
      </c>
      <c r="B35" s="83" t="s">
        <v>19</v>
      </c>
      <c r="C35" s="48">
        <f>VLOOKUP($C$7&amp;$E$7&amp;$A35,PERFIL_DATOS!$A$2:$M$785,C$8,0)</f>
        <v>23.269233657210599</v>
      </c>
      <c r="D35" s="48">
        <f>VLOOKUP($C$7&amp;$E$7&amp;$A35,PERFIL_DATOS!$A$2:$M$785,D$8,0)</f>
        <v>23.998585219790499</v>
      </c>
      <c r="E35" s="48">
        <f>VLOOKUP($C$7&amp;$E$7&amp;$A35,PERFIL_DATOS!$A$2:$M$785,E$8,0)</f>
        <v>23.847398999874699</v>
      </c>
      <c r="F35" s="48">
        <f>VLOOKUP($C$7&amp;$E$7&amp;$A35,PERFIL_DATOS!$A$2:$M$785,F$8,0)</f>
        <v>25.537773442242901</v>
      </c>
      <c r="G35" s="31"/>
      <c r="H35" s="50">
        <f>DESPLEGABLES!U28</f>
        <v>26.294199446265399</v>
      </c>
    </row>
    <row r="36" spans="1:8" x14ac:dyDescent="0.35">
      <c r="A36" s="84" t="s">
        <v>20</v>
      </c>
      <c r="B36" s="85" t="s">
        <v>20</v>
      </c>
      <c r="C36" s="51">
        <f>VLOOKUP($C$7&amp;$E$7&amp;$A36,PERFIL_DATOS!$A$2:$M$785,C$8,0)</f>
        <v>24.213299840468</v>
      </c>
      <c r="D36" s="51">
        <f>VLOOKUP($C$7&amp;$E$7&amp;$A36,PERFIL_DATOS!$A$2:$M$785,D$8,0)</f>
        <v>23.508507894734201</v>
      </c>
      <c r="E36" s="51">
        <f>VLOOKUP($C$7&amp;$E$7&amp;$A36,PERFIL_DATOS!$A$2:$M$785,E$8,0)</f>
        <v>21.5947255987194</v>
      </c>
      <c r="F36" s="51">
        <f>VLOOKUP($C$7&amp;$E$7&amp;$A36,PERFIL_DATOS!$A$2:$M$785,F$8,0)</f>
        <v>21.2248037160217</v>
      </c>
      <c r="G36" s="31"/>
      <c r="H36" s="52">
        <f>DESPLEGABLES!U29</f>
        <v>19.2135780555057</v>
      </c>
    </row>
    <row r="37" spans="1:8" x14ac:dyDescent="0.35">
      <c r="A37" s="80" t="s">
        <v>21</v>
      </c>
      <c r="B37" s="81" t="s">
        <v>21</v>
      </c>
      <c r="C37" s="46">
        <f>VLOOKUP($C$7&amp;$E$7&amp;$A37,PERFIL_DATOS!$A$2:$M$785,C$8,0)</f>
        <v>38.144005073603097</v>
      </c>
      <c r="D37" s="46">
        <f>VLOOKUP($C$7&amp;$E$7&amp;$A37,PERFIL_DATOS!$A$2:$M$785,D$8,0)</f>
        <v>37.365351117105</v>
      </c>
      <c r="E37" s="46">
        <f>VLOOKUP($C$7&amp;$E$7&amp;$A37,PERFIL_DATOS!$A$2:$M$785,E$8,0)</f>
        <v>39.039192907451898</v>
      </c>
      <c r="F37" s="46">
        <f>VLOOKUP($C$7&amp;$E$7&amp;$A37,PERFIL_DATOS!$A$2:$M$785,F$8,0)</f>
        <v>41.273914600914601</v>
      </c>
      <c r="G37" s="31"/>
      <c r="H37" s="47">
        <f>DESPLEGABLES!U30</f>
        <v>49.600113399012997</v>
      </c>
    </row>
    <row r="38" spans="1:8" x14ac:dyDescent="0.35">
      <c r="A38" s="84" t="s">
        <v>22</v>
      </c>
      <c r="B38" s="85" t="s">
        <v>22</v>
      </c>
      <c r="C38" s="51">
        <f>VLOOKUP($C$7&amp;$E$7&amp;$A38,PERFIL_DATOS!$A$2:$M$785,C$8,0)</f>
        <v>61.855994926396903</v>
      </c>
      <c r="D38" s="51">
        <f>VLOOKUP($C$7&amp;$E$7&amp;$A38,PERFIL_DATOS!$A$2:$M$785,D$8,0)</f>
        <v>62.634665590266401</v>
      </c>
      <c r="E38" s="51">
        <f>VLOOKUP($C$7&amp;$E$7&amp;$A38,PERFIL_DATOS!$A$2:$M$785,E$8,0)</f>
        <v>60.960824298116101</v>
      </c>
      <c r="F38" s="51">
        <f>VLOOKUP($C$7&amp;$E$7&amp;$A38,PERFIL_DATOS!$A$2:$M$785,F$8,0)</f>
        <v>58.726085399085399</v>
      </c>
      <c r="G38" s="31"/>
      <c r="H38" s="52">
        <f>DESPLEGABLES!U31</f>
        <v>50.399888982473001</v>
      </c>
    </row>
    <row r="39" spans="1:8" ht="15.5" x14ac:dyDescent="0.35">
      <c r="B39" s="55"/>
      <c r="C39" s="56"/>
      <c r="D39" s="56"/>
      <c r="E39" s="56"/>
      <c r="F39" s="56"/>
      <c r="G39" s="57"/>
    </row>
    <row r="40" spans="1:8" x14ac:dyDescent="0.35">
      <c r="B40" s="58"/>
      <c r="C40" s="59"/>
      <c r="D40" s="59"/>
      <c r="E40" s="59"/>
      <c r="F40" s="59"/>
      <c r="G40" s="59"/>
    </row>
    <row r="41" spans="1:8" x14ac:dyDescent="0.35">
      <c r="A41" s="60"/>
      <c r="B41" s="58"/>
    </row>
    <row r="42" spans="1:8" x14ac:dyDescent="0.35">
      <c r="B42" s="13"/>
    </row>
    <row r="43" spans="1:8" x14ac:dyDescent="0.35">
      <c r="B43" s="13"/>
    </row>
    <row r="44" spans="1:8" x14ac:dyDescent="0.35">
      <c r="B44" s="13"/>
    </row>
    <row r="45" spans="1:8" x14ac:dyDescent="0.35">
      <c r="B45" s="13"/>
    </row>
    <row r="46" spans="1:8" x14ac:dyDescent="0.35">
      <c r="B46" s="13"/>
    </row>
    <row r="47" spans="1:8" x14ac:dyDescent="0.35">
      <c r="B47" s="13"/>
    </row>
    <row r="48" spans="1:8" x14ac:dyDescent="0.35">
      <c r="B48" s="13"/>
    </row>
    <row r="49" spans="2:2" x14ac:dyDescent="0.35">
      <c r="B49" s="13"/>
    </row>
    <row r="50" spans="2:2" x14ac:dyDescent="0.35">
      <c r="B50" s="13"/>
    </row>
    <row r="51" spans="2:2" x14ac:dyDescent="0.35">
      <c r="B51" s="13"/>
    </row>
    <row r="52" spans="2:2" x14ac:dyDescent="0.35">
      <c r="B52" s="13"/>
    </row>
    <row r="53" spans="2:2" x14ac:dyDescent="0.35">
      <c r="B53" s="13"/>
    </row>
    <row r="54" spans="2:2" x14ac:dyDescent="0.35">
      <c r="B54" s="13"/>
    </row>
    <row r="55" spans="2:2" x14ac:dyDescent="0.35">
      <c r="B55" s="13"/>
    </row>
    <row r="56" spans="2:2" x14ac:dyDescent="0.35">
      <c r="B56" s="13"/>
    </row>
    <row r="57" spans="2:2" x14ac:dyDescent="0.35">
      <c r="B57" s="13"/>
    </row>
    <row r="58" spans="2:2" x14ac:dyDescent="0.35">
      <c r="B58" s="13"/>
    </row>
    <row r="59" spans="2:2" x14ac:dyDescent="0.35">
      <c r="B59" s="13"/>
    </row>
    <row r="60" spans="2:2" x14ac:dyDescent="0.35">
      <c r="B60" s="13"/>
    </row>
    <row r="61" spans="2:2" x14ac:dyDescent="0.35">
      <c r="B61" s="13"/>
    </row>
    <row r="62" spans="2:2" x14ac:dyDescent="0.35">
      <c r="B62" s="13"/>
    </row>
    <row r="63" spans="2:2" x14ac:dyDescent="0.35">
      <c r="B63" s="13"/>
    </row>
    <row r="64" spans="2:2" x14ac:dyDescent="0.35">
      <c r="B64" s="13"/>
    </row>
    <row r="65" spans="2:2" x14ac:dyDescent="0.35">
      <c r="B65" s="13"/>
    </row>
    <row r="66" spans="2:2" x14ac:dyDescent="0.35">
      <c r="B66" s="13"/>
    </row>
    <row r="67" spans="2:2" x14ac:dyDescent="0.35">
      <c r="B67" s="13"/>
    </row>
    <row r="68" spans="2:2" x14ac:dyDescent="0.35">
      <c r="B68" s="13"/>
    </row>
    <row r="69" spans="2:2" x14ac:dyDescent="0.35">
      <c r="B69" s="13"/>
    </row>
    <row r="70" spans="2:2" x14ac:dyDescent="0.35">
      <c r="B70" s="13"/>
    </row>
    <row r="71" spans="2:2" x14ac:dyDescent="0.35">
      <c r="B71" s="13"/>
    </row>
    <row r="72" spans="2:2" x14ac:dyDescent="0.35">
      <c r="B72" s="13"/>
    </row>
    <row r="73" spans="2:2" x14ac:dyDescent="0.35">
      <c r="B73" s="13"/>
    </row>
    <row r="74" spans="2:2" x14ac:dyDescent="0.35">
      <c r="B74" s="13"/>
    </row>
    <row r="75" spans="2:2" x14ac:dyDescent="0.35">
      <c r="B75" s="13"/>
    </row>
    <row r="76" spans="2:2" x14ac:dyDescent="0.35">
      <c r="B76" s="13"/>
    </row>
    <row r="77" spans="2:2" x14ac:dyDescent="0.35">
      <c r="B77" s="13"/>
    </row>
    <row r="78" spans="2:2" x14ac:dyDescent="0.35">
      <c r="B78" s="13"/>
    </row>
    <row r="79" spans="2:2" x14ac:dyDescent="0.35">
      <c r="B79" s="13"/>
    </row>
    <row r="80" spans="2:2" x14ac:dyDescent="0.35">
      <c r="B80" s="13"/>
    </row>
    <row r="81" spans="2:2" x14ac:dyDescent="0.35">
      <c r="B81" s="13"/>
    </row>
    <row r="82" spans="2:2" x14ac:dyDescent="0.35">
      <c r="B82" s="13"/>
    </row>
    <row r="83" spans="2:2" x14ac:dyDescent="0.35">
      <c r="B83" s="13"/>
    </row>
    <row r="84" spans="2:2" x14ac:dyDescent="0.35">
      <c r="B84" s="13"/>
    </row>
    <row r="85" spans="2:2" x14ac:dyDescent="0.35">
      <c r="B85" s="13"/>
    </row>
    <row r="86" spans="2:2" x14ac:dyDescent="0.35">
      <c r="B86" s="13"/>
    </row>
    <row r="87" spans="2:2" x14ac:dyDescent="0.35">
      <c r="B87" s="13"/>
    </row>
    <row r="88" spans="2:2" x14ac:dyDescent="0.35">
      <c r="B88" s="13"/>
    </row>
    <row r="89" spans="2:2" x14ac:dyDescent="0.35">
      <c r="B89" s="13"/>
    </row>
    <row r="90" spans="2:2" x14ac:dyDescent="0.35">
      <c r="B90" s="13"/>
    </row>
    <row r="91" spans="2:2" x14ac:dyDescent="0.35">
      <c r="B91" s="13"/>
    </row>
    <row r="92" spans="2:2" x14ac:dyDescent="0.35">
      <c r="B92" s="13"/>
    </row>
    <row r="93" spans="2:2" x14ac:dyDescent="0.35">
      <c r="B93" s="13"/>
    </row>
    <row r="94" spans="2:2" x14ac:dyDescent="0.35">
      <c r="B94" s="13"/>
    </row>
    <row r="95" spans="2:2" x14ac:dyDescent="0.35">
      <c r="B95" s="13"/>
    </row>
    <row r="96" spans="2:2" x14ac:dyDescent="0.35">
      <c r="B96" s="13"/>
    </row>
    <row r="97" spans="2:2" x14ac:dyDescent="0.35">
      <c r="B97" s="13"/>
    </row>
    <row r="98" spans="2:2" x14ac:dyDescent="0.35">
      <c r="B98" s="13"/>
    </row>
    <row r="99" spans="2:2" x14ac:dyDescent="0.35">
      <c r="B99" s="13"/>
    </row>
    <row r="100" spans="2:2" x14ac:dyDescent="0.35">
      <c r="B100" s="13"/>
    </row>
    <row r="101" spans="2:2" x14ac:dyDescent="0.35">
      <c r="B101" s="13"/>
    </row>
    <row r="102" spans="2:2" x14ac:dyDescent="0.35">
      <c r="B102" s="13"/>
    </row>
    <row r="103" spans="2:2" x14ac:dyDescent="0.35">
      <c r="B103" s="13"/>
    </row>
    <row r="104" spans="2:2" x14ac:dyDescent="0.35">
      <c r="B104" s="13"/>
    </row>
    <row r="105" spans="2:2" x14ac:dyDescent="0.35">
      <c r="B105" s="13"/>
    </row>
    <row r="106" spans="2:2" x14ac:dyDescent="0.35">
      <c r="B106" s="13"/>
    </row>
    <row r="107" spans="2:2" x14ac:dyDescent="0.35">
      <c r="B107" s="13"/>
    </row>
    <row r="108" spans="2:2" x14ac:dyDescent="0.35">
      <c r="B108" s="13"/>
    </row>
    <row r="109" spans="2:2" x14ac:dyDescent="0.35">
      <c r="B109" s="13"/>
    </row>
    <row r="110" spans="2:2" x14ac:dyDescent="0.35">
      <c r="B110" s="13"/>
    </row>
    <row r="111" spans="2:2" x14ac:dyDescent="0.35">
      <c r="B111" s="13"/>
    </row>
    <row r="112" spans="2:2" x14ac:dyDescent="0.35">
      <c r="B112" s="13"/>
    </row>
    <row r="113" spans="2:2" x14ac:dyDescent="0.35">
      <c r="B113" s="13"/>
    </row>
    <row r="114" spans="2:2" x14ac:dyDescent="0.35">
      <c r="B114" s="13"/>
    </row>
    <row r="115" spans="2:2" x14ac:dyDescent="0.35">
      <c r="B115" s="13"/>
    </row>
    <row r="116" spans="2:2" x14ac:dyDescent="0.35">
      <c r="B116" s="13"/>
    </row>
    <row r="117" spans="2:2" x14ac:dyDescent="0.35">
      <c r="B117" s="13"/>
    </row>
    <row r="118" spans="2:2" x14ac:dyDescent="0.35">
      <c r="B118" s="13"/>
    </row>
    <row r="119" spans="2:2" x14ac:dyDescent="0.35">
      <c r="B119" s="13"/>
    </row>
    <row r="120" spans="2:2" x14ac:dyDescent="0.35">
      <c r="B120" s="13"/>
    </row>
    <row r="121" spans="2:2" x14ac:dyDescent="0.35">
      <c r="B121" s="13"/>
    </row>
    <row r="122" spans="2:2" x14ac:dyDescent="0.35">
      <c r="B122" s="13"/>
    </row>
    <row r="123" spans="2:2" x14ac:dyDescent="0.35">
      <c r="B123" s="13"/>
    </row>
    <row r="124" spans="2:2" x14ac:dyDescent="0.35">
      <c r="B124" s="13"/>
    </row>
    <row r="125" spans="2:2" x14ac:dyDescent="0.35">
      <c r="B125" s="13"/>
    </row>
    <row r="126" spans="2:2" x14ac:dyDescent="0.35">
      <c r="B126" s="13"/>
    </row>
    <row r="127" spans="2:2" x14ac:dyDescent="0.35">
      <c r="B127" s="13"/>
    </row>
    <row r="128" spans="2:2" x14ac:dyDescent="0.35">
      <c r="B128" s="13"/>
    </row>
    <row r="129" spans="2:2" x14ac:dyDescent="0.35">
      <c r="B129" s="13"/>
    </row>
    <row r="130" spans="2:2" x14ac:dyDescent="0.35">
      <c r="B130" s="13"/>
    </row>
    <row r="131" spans="2:2" x14ac:dyDescent="0.35">
      <c r="B131" s="13"/>
    </row>
    <row r="132" spans="2:2" x14ac:dyDescent="0.35">
      <c r="B132" s="13"/>
    </row>
    <row r="133" spans="2:2" x14ac:dyDescent="0.35">
      <c r="B133" s="13"/>
    </row>
    <row r="134" spans="2:2" x14ac:dyDescent="0.35">
      <c r="B134" s="13"/>
    </row>
    <row r="135" spans="2:2" x14ac:dyDescent="0.35">
      <c r="B135" s="13"/>
    </row>
    <row r="136" spans="2:2" x14ac:dyDescent="0.35">
      <c r="B136" s="13"/>
    </row>
    <row r="137" spans="2:2" x14ac:dyDescent="0.35">
      <c r="B137" s="13"/>
    </row>
    <row r="138" spans="2:2" x14ac:dyDescent="0.35">
      <c r="B138" s="13"/>
    </row>
    <row r="139" spans="2:2" x14ac:dyDescent="0.35">
      <c r="B139" s="13"/>
    </row>
    <row r="140" spans="2:2" x14ac:dyDescent="0.35">
      <c r="B140" s="13"/>
    </row>
    <row r="141" spans="2:2" x14ac:dyDescent="0.35">
      <c r="B141" s="13"/>
    </row>
    <row r="142" spans="2:2" x14ac:dyDescent="0.35">
      <c r="B142" s="13"/>
    </row>
    <row r="143" spans="2:2" x14ac:dyDescent="0.35">
      <c r="B143" s="13"/>
    </row>
    <row r="144" spans="2:2" x14ac:dyDescent="0.35">
      <c r="B144" s="13"/>
    </row>
    <row r="145" spans="2:2" x14ac:dyDescent="0.35">
      <c r="B145" s="13"/>
    </row>
    <row r="146" spans="2:2" x14ac:dyDescent="0.35">
      <c r="B146" s="13"/>
    </row>
    <row r="147" spans="2:2" x14ac:dyDescent="0.35">
      <c r="B147" s="13"/>
    </row>
    <row r="148" spans="2:2" x14ac:dyDescent="0.35">
      <c r="B148" s="13"/>
    </row>
    <row r="149" spans="2:2" x14ac:dyDescent="0.35">
      <c r="B149" s="13"/>
    </row>
    <row r="150" spans="2:2" x14ac:dyDescent="0.35">
      <c r="B150" s="13"/>
    </row>
    <row r="151" spans="2:2" x14ac:dyDescent="0.35">
      <c r="B151" s="13"/>
    </row>
    <row r="152" spans="2:2" x14ac:dyDescent="0.35">
      <c r="B152" s="13"/>
    </row>
    <row r="153" spans="2:2" x14ac:dyDescent="0.35">
      <c r="B153" s="13"/>
    </row>
    <row r="154" spans="2:2" x14ac:dyDescent="0.35">
      <c r="B154" s="13"/>
    </row>
    <row r="155" spans="2:2" x14ac:dyDescent="0.35">
      <c r="B155" s="13"/>
    </row>
    <row r="156" spans="2:2" x14ac:dyDescent="0.35">
      <c r="B156" s="13"/>
    </row>
    <row r="157" spans="2:2" x14ac:dyDescent="0.35">
      <c r="B157" s="13"/>
    </row>
    <row r="158" spans="2:2" x14ac:dyDescent="0.35">
      <c r="B158" s="13"/>
    </row>
    <row r="159" spans="2:2" x14ac:dyDescent="0.35">
      <c r="B159" s="13"/>
    </row>
    <row r="160" spans="2:2" x14ac:dyDescent="0.35">
      <c r="B160" s="13"/>
    </row>
    <row r="161" spans="2:2" x14ac:dyDescent="0.35">
      <c r="B161" s="13"/>
    </row>
    <row r="162" spans="2:2" x14ac:dyDescent="0.35">
      <c r="B162" s="13"/>
    </row>
    <row r="163" spans="2:2" x14ac:dyDescent="0.35">
      <c r="B163" s="13"/>
    </row>
    <row r="164" spans="2:2" x14ac:dyDescent="0.35">
      <c r="B164" s="13"/>
    </row>
    <row r="165" spans="2:2" x14ac:dyDescent="0.35">
      <c r="B165" s="13"/>
    </row>
    <row r="166" spans="2:2" x14ac:dyDescent="0.35">
      <c r="B166" s="13"/>
    </row>
    <row r="167" spans="2:2" x14ac:dyDescent="0.35">
      <c r="B167" s="13"/>
    </row>
    <row r="168" spans="2:2" x14ac:dyDescent="0.35">
      <c r="B168" s="13"/>
    </row>
    <row r="169" spans="2:2" x14ac:dyDescent="0.35">
      <c r="B169" s="13"/>
    </row>
    <row r="170" spans="2:2" x14ac:dyDescent="0.35">
      <c r="B170" s="13"/>
    </row>
    <row r="171" spans="2:2" x14ac:dyDescent="0.35">
      <c r="B171" s="13"/>
    </row>
    <row r="172" spans="2:2" x14ac:dyDescent="0.35">
      <c r="B172" s="13"/>
    </row>
    <row r="173" spans="2:2" x14ac:dyDescent="0.35">
      <c r="B173" s="13"/>
    </row>
    <row r="174" spans="2:2" x14ac:dyDescent="0.35">
      <c r="B174" s="13"/>
    </row>
    <row r="175" spans="2:2" x14ac:dyDescent="0.35">
      <c r="B175" s="13"/>
    </row>
    <row r="176" spans="2:2" x14ac:dyDescent="0.35">
      <c r="B176" s="13"/>
    </row>
    <row r="177" spans="2:2" x14ac:dyDescent="0.35">
      <c r="B177" s="13"/>
    </row>
    <row r="178" spans="2:2" x14ac:dyDescent="0.35">
      <c r="B178" s="13"/>
    </row>
    <row r="179" spans="2:2" x14ac:dyDescent="0.35">
      <c r="B179" s="13"/>
    </row>
    <row r="180" spans="2:2" x14ac:dyDescent="0.35">
      <c r="B180" s="13"/>
    </row>
    <row r="181" spans="2:2" x14ac:dyDescent="0.35">
      <c r="B181" s="13"/>
    </row>
    <row r="182" spans="2:2" x14ac:dyDescent="0.35">
      <c r="B182" s="13"/>
    </row>
    <row r="183" spans="2:2" x14ac:dyDescent="0.35">
      <c r="B183" s="13"/>
    </row>
    <row r="184" spans="2:2" x14ac:dyDescent="0.35">
      <c r="B184" s="13"/>
    </row>
    <row r="185" spans="2:2" x14ac:dyDescent="0.35">
      <c r="B185" s="13"/>
    </row>
    <row r="186" spans="2:2" x14ac:dyDescent="0.35">
      <c r="B186" s="13"/>
    </row>
    <row r="187" spans="2:2" x14ac:dyDescent="0.35">
      <c r="B187" s="13"/>
    </row>
    <row r="188" spans="2:2" x14ac:dyDescent="0.35">
      <c r="B188" s="13"/>
    </row>
    <row r="189" spans="2:2" x14ac:dyDescent="0.35">
      <c r="B189" s="13"/>
    </row>
    <row r="190" spans="2:2" x14ac:dyDescent="0.35">
      <c r="B190" s="13"/>
    </row>
    <row r="191" spans="2:2" x14ac:dyDescent="0.35">
      <c r="B191" s="13"/>
    </row>
    <row r="192" spans="2:2" x14ac:dyDescent="0.35">
      <c r="B192" s="13"/>
    </row>
    <row r="193" spans="2:2" x14ac:dyDescent="0.35">
      <c r="B193" s="13"/>
    </row>
    <row r="194" spans="2:2" x14ac:dyDescent="0.35">
      <c r="B194" s="13"/>
    </row>
    <row r="195" spans="2:2" x14ac:dyDescent="0.35">
      <c r="B195" s="13"/>
    </row>
    <row r="196" spans="2:2" x14ac:dyDescent="0.35">
      <c r="B196" s="13"/>
    </row>
    <row r="197" spans="2:2" x14ac:dyDescent="0.35">
      <c r="B197" s="13"/>
    </row>
    <row r="198" spans="2:2" x14ac:dyDescent="0.35">
      <c r="B198" s="13"/>
    </row>
    <row r="199" spans="2:2" x14ac:dyDescent="0.35">
      <c r="B199" s="13"/>
    </row>
    <row r="200" spans="2:2" x14ac:dyDescent="0.35">
      <c r="B200" s="13"/>
    </row>
    <row r="201" spans="2:2" x14ac:dyDescent="0.35">
      <c r="B201" s="13"/>
    </row>
    <row r="202" spans="2:2" x14ac:dyDescent="0.35">
      <c r="B202" s="13"/>
    </row>
    <row r="203" spans="2:2" x14ac:dyDescent="0.35">
      <c r="B203" s="13"/>
    </row>
    <row r="204" spans="2:2" x14ac:dyDescent="0.35">
      <c r="B204" s="13"/>
    </row>
    <row r="205" spans="2:2" x14ac:dyDescent="0.35">
      <c r="B205" s="13"/>
    </row>
    <row r="206" spans="2:2" x14ac:dyDescent="0.35">
      <c r="B206" s="13"/>
    </row>
    <row r="207" spans="2:2" x14ac:dyDescent="0.35">
      <c r="B207" s="13"/>
    </row>
    <row r="208" spans="2:2" x14ac:dyDescent="0.35">
      <c r="B208" s="13"/>
    </row>
    <row r="209" spans="2:2" x14ac:dyDescent="0.35">
      <c r="B209" s="13"/>
    </row>
    <row r="210" spans="2:2" x14ac:dyDescent="0.35">
      <c r="B210" s="13"/>
    </row>
    <row r="211" spans="2:2" x14ac:dyDescent="0.35">
      <c r="B211" s="13"/>
    </row>
    <row r="212" spans="2:2" x14ac:dyDescent="0.35">
      <c r="B212" s="13"/>
    </row>
    <row r="213" spans="2:2" x14ac:dyDescent="0.35">
      <c r="B213" s="13"/>
    </row>
    <row r="214" spans="2:2" x14ac:dyDescent="0.35">
      <c r="B214" s="13"/>
    </row>
    <row r="215" spans="2:2" x14ac:dyDescent="0.35">
      <c r="B215" s="13"/>
    </row>
    <row r="216" spans="2:2" x14ac:dyDescent="0.35">
      <c r="B216" s="13"/>
    </row>
    <row r="217" spans="2:2" x14ac:dyDescent="0.35">
      <c r="B217" s="13"/>
    </row>
    <row r="218" spans="2:2" x14ac:dyDescent="0.35">
      <c r="B218" s="13"/>
    </row>
    <row r="219" spans="2:2" x14ac:dyDescent="0.35">
      <c r="B219" s="13"/>
    </row>
    <row r="220" spans="2:2" x14ac:dyDescent="0.35">
      <c r="B220" s="13"/>
    </row>
    <row r="221" spans="2:2" x14ac:dyDescent="0.35">
      <c r="B221" s="13"/>
    </row>
    <row r="222" spans="2:2" x14ac:dyDescent="0.35">
      <c r="B222" s="13"/>
    </row>
    <row r="223" spans="2:2" x14ac:dyDescent="0.35">
      <c r="B223" s="13"/>
    </row>
    <row r="224" spans="2:2" x14ac:dyDescent="0.35">
      <c r="B224" s="13"/>
    </row>
    <row r="225" spans="2:2" x14ac:dyDescent="0.35">
      <c r="B225" s="13"/>
    </row>
    <row r="226" spans="2:2" x14ac:dyDescent="0.35">
      <c r="B226" s="13"/>
    </row>
    <row r="227" spans="2:2" x14ac:dyDescent="0.35">
      <c r="B227" s="13"/>
    </row>
    <row r="228" spans="2:2" x14ac:dyDescent="0.35">
      <c r="B228" s="13"/>
    </row>
    <row r="229" spans="2:2" x14ac:dyDescent="0.35">
      <c r="B229" s="13"/>
    </row>
    <row r="230" spans="2:2" x14ac:dyDescent="0.35">
      <c r="B230" s="13"/>
    </row>
    <row r="231" spans="2:2" x14ac:dyDescent="0.35">
      <c r="B231" s="13"/>
    </row>
    <row r="232" spans="2:2" x14ac:dyDescent="0.35">
      <c r="B232" s="13"/>
    </row>
    <row r="233" spans="2:2" x14ac:dyDescent="0.35">
      <c r="B233" s="13"/>
    </row>
    <row r="234" spans="2:2" x14ac:dyDescent="0.35">
      <c r="B234" s="13"/>
    </row>
    <row r="235" spans="2:2" x14ac:dyDescent="0.35">
      <c r="B235" s="13"/>
    </row>
    <row r="236" spans="2:2" x14ac:dyDescent="0.35">
      <c r="B236" s="13"/>
    </row>
    <row r="237" spans="2:2" x14ac:dyDescent="0.35">
      <c r="B237" s="13"/>
    </row>
    <row r="238" spans="2:2" x14ac:dyDescent="0.35">
      <c r="B238" s="13"/>
    </row>
    <row r="239" spans="2:2" x14ac:dyDescent="0.35">
      <c r="B239" s="13"/>
    </row>
    <row r="240" spans="2:2" x14ac:dyDescent="0.35">
      <c r="B240" s="13"/>
    </row>
    <row r="241" spans="2:2" x14ac:dyDescent="0.35">
      <c r="B241" s="13"/>
    </row>
    <row r="242" spans="2:2" x14ac:dyDescent="0.35">
      <c r="B242" s="13"/>
    </row>
    <row r="243" spans="2:2" x14ac:dyDescent="0.35">
      <c r="B243" s="13"/>
    </row>
    <row r="244" spans="2:2" x14ac:dyDescent="0.35">
      <c r="B244" s="13"/>
    </row>
    <row r="245" spans="2:2" x14ac:dyDescent="0.35">
      <c r="B245" s="13"/>
    </row>
    <row r="246" spans="2:2" x14ac:dyDescent="0.35">
      <c r="B246" s="13"/>
    </row>
    <row r="247" spans="2:2" x14ac:dyDescent="0.35">
      <c r="B247" s="13"/>
    </row>
    <row r="248" spans="2:2" x14ac:dyDescent="0.35">
      <c r="B248" s="13"/>
    </row>
    <row r="249" spans="2:2" x14ac:dyDescent="0.35">
      <c r="B249" s="13"/>
    </row>
    <row r="250" spans="2:2" x14ac:dyDescent="0.35">
      <c r="B250" s="13"/>
    </row>
    <row r="251" spans="2:2" x14ac:dyDescent="0.35">
      <c r="B251" s="13"/>
    </row>
    <row r="252" spans="2:2" x14ac:dyDescent="0.35">
      <c r="B252" s="13"/>
    </row>
    <row r="253" spans="2:2" x14ac:dyDescent="0.35">
      <c r="B253" s="13"/>
    </row>
    <row r="254" spans="2:2" x14ac:dyDescent="0.35">
      <c r="B254" s="13"/>
    </row>
    <row r="255" spans="2:2" x14ac:dyDescent="0.35">
      <c r="B255" s="13"/>
    </row>
    <row r="256" spans="2:2" x14ac:dyDescent="0.35">
      <c r="B256" s="13"/>
    </row>
    <row r="257" spans="2:2" x14ac:dyDescent="0.35">
      <c r="B257" s="13"/>
    </row>
    <row r="258" spans="2:2" x14ac:dyDescent="0.35">
      <c r="B258" s="13"/>
    </row>
    <row r="259" spans="2:2" x14ac:dyDescent="0.35">
      <c r="B259" s="13"/>
    </row>
    <row r="260" spans="2:2" x14ac:dyDescent="0.35">
      <c r="B260" s="13"/>
    </row>
    <row r="261" spans="2:2" x14ac:dyDescent="0.35">
      <c r="B261" s="13"/>
    </row>
    <row r="262" spans="2:2" x14ac:dyDescent="0.35">
      <c r="B262" s="13"/>
    </row>
    <row r="263" spans="2:2" x14ac:dyDescent="0.35">
      <c r="B263" s="13"/>
    </row>
    <row r="264" spans="2:2" x14ac:dyDescent="0.35">
      <c r="B264" s="13"/>
    </row>
    <row r="265" spans="2:2" x14ac:dyDescent="0.35">
      <c r="B265" s="13"/>
    </row>
    <row r="266" spans="2:2" x14ac:dyDescent="0.35">
      <c r="B266" s="13"/>
    </row>
    <row r="267" spans="2:2" x14ac:dyDescent="0.35">
      <c r="B267" s="13"/>
    </row>
    <row r="268" spans="2:2" x14ac:dyDescent="0.35">
      <c r="B268" s="13"/>
    </row>
    <row r="269" spans="2:2" x14ac:dyDescent="0.35">
      <c r="B269" s="13"/>
    </row>
    <row r="270" spans="2:2" x14ac:dyDescent="0.35">
      <c r="B270" s="13"/>
    </row>
    <row r="271" spans="2:2" x14ac:dyDescent="0.35">
      <c r="B271" s="13"/>
    </row>
    <row r="272" spans="2:2" x14ac:dyDescent="0.35">
      <c r="B272" s="13"/>
    </row>
    <row r="273" spans="2:2" x14ac:dyDescent="0.35">
      <c r="B273" s="13"/>
    </row>
    <row r="274" spans="2:2" x14ac:dyDescent="0.35">
      <c r="B274" s="13"/>
    </row>
    <row r="275" spans="2:2" x14ac:dyDescent="0.35">
      <c r="B275" s="13"/>
    </row>
    <row r="276" spans="2:2" x14ac:dyDescent="0.35">
      <c r="B276" s="13"/>
    </row>
    <row r="277" spans="2:2" x14ac:dyDescent="0.35">
      <c r="B277" s="13"/>
    </row>
    <row r="278" spans="2:2" x14ac:dyDescent="0.35">
      <c r="B278" s="13"/>
    </row>
    <row r="279" spans="2:2" x14ac:dyDescent="0.35">
      <c r="B279" s="13"/>
    </row>
    <row r="280" spans="2:2" x14ac:dyDescent="0.35">
      <c r="B280" s="13"/>
    </row>
    <row r="281" spans="2:2" x14ac:dyDescent="0.35">
      <c r="B281" s="13"/>
    </row>
    <row r="282" spans="2:2" x14ac:dyDescent="0.35">
      <c r="B282" s="13"/>
    </row>
    <row r="283" spans="2:2" x14ac:dyDescent="0.35">
      <c r="B283" s="13"/>
    </row>
    <row r="284" spans="2:2" x14ac:dyDescent="0.35">
      <c r="B284" s="13"/>
    </row>
    <row r="285" spans="2:2" x14ac:dyDescent="0.35">
      <c r="B285" s="13"/>
    </row>
    <row r="286" spans="2:2" x14ac:dyDescent="0.35">
      <c r="B286" s="13"/>
    </row>
    <row r="287" spans="2:2" x14ac:dyDescent="0.35">
      <c r="B287" s="13"/>
    </row>
    <row r="288" spans="2:2" x14ac:dyDescent="0.35">
      <c r="B288" s="13"/>
    </row>
    <row r="289" spans="2:2" x14ac:dyDescent="0.35">
      <c r="B289" s="13"/>
    </row>
    <row r="290" spans="2:2" x14ac:dyDescent="0.35">
      <c r="B290" s="13"/>
    </row>
    <row r="291" spans="2:2" x14ac:dyDescent="0.35">
      <c r="B291" s="13"/>
    </row>
    <row r="292" spans="2:2" x14ac:dyDescent="0.35">
      <c r="B292" s="13"/>
    </row>
    <row r="293" spans="2:2" x14ac:dyDescent="0.35">
      <c r="B293" s="13"/>
    </row>
    <row r="294" spans="2:2" x14ac:dyDescent="0.35">
      <c r="B294" s="13"/>
    </row>
    <row r="295" spans="2:2" x14ac:dyDescent="0.35">
      <c r="B295" s="13"/>
    </row>
    <row r="296" spans="2:2" x14ac:dyDescent="0.35">
      <c r="B296" s="13"/>
    </row>
    <row r="297" spans="2:2" x14ac:dyDescent="0.35">
      <c r="B297" s="13"/>
    </row>
    <row r="298" spans="2:2" x14ac:dyDescent="0.35">
      <c r="B298" s="13"/>
    </row>
    <row r="299" spans="2:2" x14ac:dyDescent="0.35">
      <c r="B299" s="13"/>
    </row>
    <row r="300" spans="2:2" x14ac:dyDescent="0.35">
      <c r="B300" s="13"/>
    </row>
    <row r="301" spans="2:2" x14ac:dyDescent="0.35">
      <c r="B301" s="13"/>
    </row>
    <row r="302" spans="2:2" x14ac:dyDescent="0.35">
      <c r="B302" s="13"/>
    </row>
    <row r="303" spans="2:2" x14ac:dyDescent="0.35">
      <c r="B303" s="13"/>
    </row>
    <row r="304" spans="2:2" x14ac:dyDescent="0.35">
      <c r="B304" s="13"/>
    </row>
    <row r="305" spans="2:2" x14ac:dyDescent="0.35">
      <c r="B305" s="13"/>
    </row>
    <row r="306" spans="2:2" x14ac:dyDescent="0.35">
      <c r="B306" s="13"/>
    </row>
    <row r="307" spans="2:2" x14ac:dyDescent="0.35">
      <c r="B307" s="13"/>
    </row>
    <row r="308" spans="2:2" x14ac:dyDescent="0.35">
      <c r="B308" s="13"/>
    </row>
    <row r="309" spans="2:2" x14ac:dyDescent="0.35">
      <c r="B309" s="13"/>
    </row>
    <row r="310" spans="2:2" x14ac:dyDescent="0.35">
      <c r="B310" s="13"/>
    </row>
    <row r="311" spans="2:2" x14ac:dyDescent="0.35">
      <c r="B311" s="13"/>
    </row>
    <row r="312" spans="2:2" x14ac:dyDescent="0.35">
      <c r="B312" s="13"/>
    </row>
    <row r="313" spans="2:2" x14ac:dyDescent="0.35">
      <c r="B313" s="13"/>
    </row>
    <row r="314" spans="2:2" x14ac:dyDescent="0.35">
      <c r="B314" s="13"/>
    </row>
    <row r="315" spans="2:2" x14ac:dyDescent="0.35">
      <c r="B315" s="13"/>
    </row>
    <row r="316" spans="2:2" x14ac:dyDescent="0.35">
      <c r="B316" s="13"/>
    </row>
    <row r="317" spans="2:2" x14ac:dyDescent="0.35">
      <c r="B317" s="13"/>
    </row>
    <row r="318" spans="2:2" x14ac:dyDescent="0.35">
      <c r="B318" s="13"/>
    </row>
    <row r="319" spans="2:2" x14ac:dyDescent="0.35">
      <c r="B319" s="13"/>
    </row>
    <row r="320" spans="2:2" x14ac:dyDescent="0.35">
      <c r="B320" s="13"/>
    </row>
    <row r="321" spans="2:2" x14ac:dyDescent="0.35">
      <c r="B321" s="13"/>
    </row>
    <row r="322" spans="2:2" x14ac:dyDescent="0.35">
      <c r="B322" s="13"/>
    </row>
    <row r="323" spans="2:2" x14ac:dyDescent="0.35">
      <c r="B323" s="13"/>
    </row>
    <row r="324" spans="2:2" x14ac:dyDescent="0.35">
      <c r="B324" s="13"/>
    </row>
    <row r="325" spans="2:2" x14ac:dyDescent="0.35">
      <c r="B325" s="13"/>
    </row>
    <row r="326" spans="2:2" x14ac:dyDescent="0.35">
      <c r="B326" s="13"/>
    </row>
    <row r="327" spans="2:2" x14ac:dyDescent="0.35">
      <c r="B327" s="13"/>
    </row>
    <row r="328" spans="2:2" x14ac:dyDescent="0.35">
      <c r="B328" s="13"/>
    </row>
    <row r="329" spans="2:2" x14ac:dyDescent="0.35">
      <c r="B329" s="13"/>
    </row>
    <row r="330" spans="2:2" x14ac:dyDescent="0.35">
      <c r="B330" s="13"/>
    </row>
    <row r="331" spans="2:2" x14ac:dyDescent="0.35">
      <c r="B331" s="13"/>
    </row>
    <row r="332" spans="2:2" x14ac:dyDescent="0.35">
      <c r="B332" s="13"/>
    </row>
    <row r="333" spans="2:2" x14ac:dyDescent="0.35">
      <c r="B333" s="13"/>
    </row>
    <row r="334" spans="2:2" x14ac:dyDescent="0.35">
      <c r="B334" s="13"/>
    </row>
    <row r="335" spans="2:2" x14ac:dyDescent="0.35">
      <c r="B335" s="13"/>
    </row>
    <row r="336" spans="2:2" x14ac:dyDescent="0.35">
      <c r="B336" s="13"/>
    </row>
    <row r="337" spans="2:2" x14ac:dyDescent="0.35">
      <c r="B337" s="13"/>
    </row>
    <row r="338" spans="2:2" x14ac:dyDescent="0.35">
      <c r="B338" s="13"/>
    </row>
    <row r="339" spans="2:2" x14ac:dyDescent="0.35">
      <c r="B339" s="13"/>
    </row>
    <row r="340" spans="2:2" x14ac:dyDescent="0.35">
      <c r="B340" s="13"/>
    </row>
    <row r="341" spans="2:2" x14ac:dyDescent="0.35">
      <c r="B341" s="13"/>
    </row>
    <row r="342" spans="2:2" x14ac:dyDescent="0.35">
      <c r="B342" s="13"/>
    </row>
    <row r="343" spans="2:2" x14ac:dyDescent="0.35">
      <c r="B343" s="13"/>
    </row>
    <row r="344" spans="2:2" x14ac:dyDescent="0.35">
      <c r="B344" s="13"/>
    </row>
    <row r="345" spans="2:2" x14ac:dyDescent="0.35">
      <c r="B345" s="13"/>
    </row>
    <row r="346" spans="2:2" x14ac:dyDescent="0.35">
      <c r="B346" s="13"/>
    </row>
    <row r="347" spans="2:2" x14ac:dyDescent="0.35">
      <c r="B347" s="13"/>
    </row>
    <row r="348" spans="2:2" x14ac:dyDescent="0.35">
      <c r="B348" s="13"/>
    </row>
    <row r="349" spans="2:2" x14ac:dyDescent="0.35">
      <c r="B349" s="13"/>
    </row>
    <row r="350" spans="2:2" x14ac:dyDescent="0.35">
      <c r="B350" s="13"/>
    </row>
    <row r="351" spans="2:2" x14ac:dyDescent="0.35">
      <c r="B351" s="13"/>
    </row>
    <row r="352" spans="2:2" x14ac:dyDescent="0.35">
      <c r="B352" s="13"/>
    </row>
    <row r="353" spans="2:2" x14ac:dyDescent="0.35">
      <c r="B353" s="13"/>
    </row>
    <row r="354" spans="2:2" x14ac:dyDescent="0.35">
      <c r="B354" s="13"/>
    </row>
    <row r="355" spans="2:2" x14ac:dyDescent="0.35">
      <c r="B355" s="13"/>
    </row>
    <row r="356" spans="2:2" x14ac:dyDescent="0.35">
      <c r="B356" s="13"/>
    </row>
    <row r="357" spans="2:2" x14ac:dyDescent="0.35">
      <c r="B357" s="13"/>
    </row>
    <row r="358" spans="2:2" x14ac:dyDescent="0.35">
      <c r="B358" s="13"/>
    </row>
    <row r="359" spans="2:2" x14ac:dyDescent="0.35">
      <c r="B359" s="13"/>
    </row>
    <row r="360" spans="2:2" x14ac:dyDescent="0.35">
      <c r="B360" s="13"/>
    </row>
    <row r="361" spans="2:2" x14ac:dyDescent="0.35">
      <c r="B361" s="13"/>
    </row>
    <row r="362" spans="2:2" x14ac:dyDescent="0.35">
      <c r="B362" s="13"/>
    </row>
    <row r="363" spans="2:2" x14ac:dyDescent="0.35">
      <c r="B363" s="13"/>
    </row>
    <row r="364" spans="2:2" x14ac:dyDescent="0.35">
      <c r="B364" s="13"/>
    </row>
    <row r="365" spans="2:2" x14ac:dyDescent="0.35">
      <c r="B365" s="13"/>
    </row>
    <row r="366" spans="2:2" x14ac:dyDescent="0.35">
      <c r="B366" s="13"/>
    </row>
    <row r="367" spans="2:2" x14ac:dyDescent="0.35">
      <c r="B367" s="13"/>
    </row>
    <row r="368" spans="2:2" x14ac:dyDescent="0.35">
      <c r="B368" s="13"/>
    </row>
    <row r="369" spans="2:2" x14ac:dyDescent="0.35">
      <c r="B369" s="13"/>
    </row>
    <row r="370" spans="2:2" x14ac:dyDescent="0.35">
      <c r="B370" s="13"/>
    </row>
    <row r="371" spans="2:2" x14ac:dyDescent="0.35">
      <c r="B371" s="13"/>
    </row>
    <row r="372" spans="2:2" x14ac:dyDescent="0.35">
      <c r="B372" s="13"/>
    </row>
    <row r="373" spans="2:2" x14ac:dyDescent="0.35">
      <c r="B373" s="13"/>
    </row>
    <row r="374" spans="2:2" x14ac:dyDescent="0.35">
      <c r="B374" s="13"/>
    </row>
    <row r="375" spans="2:2" x14ac:dyDescent="0.35">
      <c r="B375" s="13"/>
    </row>
    <row r="376" spans="2:2" x14ac:dyDescent="0.35">
      <c r="B376" s="13"/>
    </row>
    <row r="377" spans="2:2" x14ac:dyDescent="0.35">
      <c r="B377" s="13"/>
    </row>
    <row r="378" spans="2:2" x14ac:dyDescent="0.35">
      <c r="B378" s="13"/>
    </row>
    <row r="379" spans="2:2" x14ac:dyDescent="0.35">
      <c r="B379" s="13"/>
    </row>
    <row r="380" spans="2:2" x14ac:dyDescent="0.35">
      <c r="B380" s="13"/>
    </row>
    <row r="381" spans="2:2" x14ac:dyDescent="0.35">
      <c r="B381" s="13"/>
    </row>
    <row r="382" spans="2:2" x14ac:dyDescent="0.35">
      <c r="B382" s="13"/>
    </row>
    <row r="383" spans="2:2" x14ac:dyDescent="0.35">
      <c r="B383" s="13"/>
    </row>
    <row r="384" spans="2:2" x14ac:dyDescent="0.35">
      <c r="B384" s="13"/>
    </row>
    <row r="385" spans="2:2" x14ac:dyDescent="0.35">
      <c r="B385" s="13"/>
    </row>
    <row r="386" spans="2:2" x14ac:dyDescent="0.35">
      <c r="B386" s="13"/>
    </row>
    <row r="387" spans="2:2" x14ac:dyDescent="0.35">
      <c r="B387" s="13"/>
    </row>
    <row r="388" spans="2:2" x14ac:dyDescent="0.35">
      <c r="B388" s="13"/>
    </row>
    <row r="389" spans="2:2" x14ac:dyDescent="0.35">
      <c r="B389" s="13"/>
    </row>
    <row r="390" spans="2:2" x14ac:dyDescent="0.35">
      <c r="B390" s="13"/>
    </row>
    <row r="391" spans="2:2" x14ac:dyDescent="0.35">
      <c r="B391" s="13"/>
    </row>
    <row r="392" spans="2:2" x14ac:dyDescent="0.35">
      <c r="B392" s="13"/>
    </row>
    <row r="393" spans="2:2" x14ac:dyDescent="0.35">
      <c r="B393" s="13"/>
    </row>
    <row r="394" spans="2:2" x14ac:dyDescent="0.35">
      <c r="B394" s="13"/>
    </row>
    <row r="395" spans="2:2" x14ac:dyDescent="0.35">
      <c r="B395" s="13"/>
    </row>
    <row r="396" spans="2:2" x14ac:dyDescent="0.35">
      <c r="B396" s="13"/>
    </row>
    <row r="397" spans="2:2" x14ac:dyDescent="0.35">
      <c r="B397" s="13"/>
    </row>
    <row r="398" spans="2:2" x14ac:dyDescent="0.35">
      <c r="B398" s="13"/>
    </row>
    <row r="399" spans="2:2" x14ac:dyDescent="0.35">
      <c r="B399" s="13"/>
    </row>
    <row r="400" spans="2:2" x14ac:dyDescent="0.35">
      <c r="B400" s="13"/>
    </row>
    <row r="401" spans="2:2" x14ac:dyDescent="0.35">
      <c r="B401" s="13"/>
    </row>
    <row r="402" spans="2:2" x14ac:dyDescent="0.35">
      <c r="B402" s="13"/>
    </row>
    <row r="403" spans="2:2" x14ac:dyDescent="0.35">
      <c r="B403" s="13"/>
    </row>
    <row r="404" spans="2:2" x14ac:dyDescent="0.35">
      <c r="B404" s="13"/>
    </row>
    <row r="405" spans="2:2" x14ac:dyDescent="0.35">
      <c r="B405" s="13"/>
    </row>
    <row r="406" spans="2:2" x14ac:dyDescent="0.35">
      <c r="B406" s="13"/>
    </row>
    <row r="407" spans="2:2" x14ac:dyDescent="0.35">
      <c r="B407" s="13"/>
    </row>
    <row r="408" spans="2:2" x14ac:dyDescent="0.35">
      <c r="B408" s="13"/>
    </row>
    <row r="409" spans="2:2" x14ac:dyDescent="0.35">
      <c r="B409" s="13"/>
    </row>
    <row r="410" spans="2:2" x14ac:dyDescent="0.35">
      <c r="B410" s="13"/>
    </row>
    <row r="411" spans="2:2" x14ac:dyDescent="0.35">
      <c r="B411" s="13"/>
    </row>
    <row r="412" spans="2:2" x14ac:dyDescent="0.35">
      <c r="B412" s="13"/>
    </row>
    <row r="413" spans="2:2" x14ac:dyDescent="0.35">
      <c r="B413" s="13"/>
    </row>
    <row r="414" spans="2:2" x14ac:dyDescent="0.35">
      <c r="B414" s="13"/>
    </row>
    <row r="415" spans="2:2" x14ac:dyDescent="0.35">
      <c r="B415" s="13"/>
    </row>
    <row r="416" spans="2:2" x14ac:dyDescent="0.35">
      <c r="B416" s="13"/>
    </row>
    <row r="417" spans="2:2" x14ac:dyDescent="0.35">
      <c r="B417" s="13"/>
    </row>
    <row r="418" spans="2:2" x14ac:dyDescent="0.35">
      <c r="B418" s="13"/>
    </row>
    <row r="419" spans="2:2" x14ac:dyDescent="0.35">
      <c r="B419" s="13"/>
    </row>
    <row r="420" spans="2:2" x14ac:dyDescent="0.35">
      <c r="B420" s="13"/>
    </row>
    <row r="421" spans="2:2" x14ac:dyDescent="0.35">
      <c r="B421" s="13"/>
    </row>
    <row r="422" spans="2:2" x14ac:dyDescent="0.35">
      <c r="B422" s="13"/>
    </row>
    <row r="423" spans="2:2" x14ac:dyDescent="0.35">
      <c r="B423" s="13"/>
    </row>
    <row r="424" spans="2:2" x14ac:dyDescent="0.35">
      <c r="B424" s="13"/>
    </row>
    <row r="425" spans="2:2" x14ac:dyDescent="0.35">
      <c r="B425" s="13"/>
    </row>
    <row r="426" spans="2:2" x14ac:dyDescent="0.35">
      <c r="B426" s="13"/>
    </row>
    <row r="427" spans="2:2" x14ac:dyDescent="0.35">
      <c r="B427" s="13"/>
    </row>
    <row r="428" spans="2:2" x14ac:dyDescent="0.35">
      <c r="B428" s="13"/>
    </row>
    <row r="429" spans="2:2" x14ac:dyDescent="0.35">
      <c r="B429" s="13"/>
    </row>
    <row r="430" spans="2:2" x14ac:dyDescent="0.35">
      <c r="B430" s="13"/>
    </row>
    <row r="431" spans="2:2" x14ac:dyDescent="0.35">
      <c r="B431" s="13"/>
    </row>
    <row r="432" spans="2:2" x14ac:dyDescent="0.35">
      <c r="B432" s="13"/>
    </row>
    <row r="433" spans="2:2" x14ac:dyDescent="0.35">
      <c r="B433" s="13"/>
    </row>
    <row r="434" spans="2:2" x14ac:dyDescent="0.35">
      <c r="B434" s="13"/>
    </row>
    <row r="435" spans="2:2" x14ac:dyDescent="0.35">
      <c r="B435" s="13"/>
    </row>
    <row r="436" spans="2:2" x14ac:dyDescent="0.35">
      <c r="B436" s="13"/>
    </row>
    <row r="437" spans="2:2" x14ac:dyDescent="0.35">
      <c r="B437" s="13"/>
    </row>
    <row r="438" spans="2:2" x14ac:dyDescent="0.35">
      <c r="B438" s="13"/>
    </row>
    <row r="439" spans="2:2" x14ac:dyDescent="0.35">
      <c r="B439" s="13"/>
    </row>
    <row r="440" spans="2:2" x14ac:dyDescent="0.35">
      <c r="B440" s="13"/>
    </row>
    <row r="441" spans="2:2" x14ac:dyDescent="0.35">
      <c r="B441" s="13"/>
    </row>
    <row r="442" spans="2:2" x14ac:dyDescent="0.35">
      <c r="B442" s="13"/>
    </row>
    <row r="443" spans="2:2" x14ac:dyDescent="0.35">
      <c r="B443" s="13"/>
    </row>
    <row r="444" spans="2:2" x14ac:dyDescent="0.35">
      <c r="B444" s="13"/>
    </row>
    <row r="445" spans="2:2" x14ac:dyDescent="0.35">
      <c r="B445" s="13"/>
    </row>
    <row r="446" spans="2:2" x14ac:dyDescent="0.35">
      <c r="B446" s="13"/>
    </row>
    <row r="447" spans="2:2" x14ac:dyDescent="0.35">
      <c r="B447" s="13"/>
    </row>
    <row r="448" spans="2:2" x14ac:dyDescent="0.35">
      <c r="B448" s="13"/>
    </row>
    <row r="449" spans="2:2" x14ac:dyDescent="0.35">
      <c r="B449" s="13"/>
    </row>
    <row r="450" spans="2:2" x14ac:dyDescent="0.35">
      <c r="B450" s="13"/>
    </row>
    <row r="451" spans="2:2" x14ac:dyDescent="0.35">
      <c r="B451" s="13"/>
    </row>
    <row r="452" spans="2:2" x14ac:dyDescent="0.35">
      <c r="B452" s="13"/>
    </row>
    <row r="453" spans="2:2" x14ac:dyDescent="0.35">
      <c r="B453" s="13"/>
    </row>
    <row r="454" spans="2:2" x14ac:dyDescent="0.35">
      <c r="B454" s="13"/>
    </row>
    <row r="455" spans="2:2" x14ac:dyDescent="0.35">
      <c r="B455" s="13"/>
    </row>
    <row r="456" spans="2:2" x14ac:dyDescent="0.35">
      <c r="B456" s="13"/>
    </row>
    <row r="457" spans="2:2" x14ac:dyDescent="0.35">
      <c r="B457" s="13"/>
    </row>
    <row r="458" spans="2:2" x14ac:dyDescent="0.35">
      <c r="B458" s="13"/>
    </row>
    <row r="459" spans="2:2" x14ac:dyDescent="0.35">
      <c r="B459" s="13"/>
    </row>
    <row r="460" spans="2:2" x14ac:dyDescent="0.35">
      <c r="B460" s="13"/>
    </row>
    <row r="461" spans="2:2" x14ac:dyDescent="0.35">
      <c r="B461" s="13"/>
    </row>
    <row r="462" spans="2:2" x14ac:dyDescent="0.35">
      <c r="B462" s="13"/>
    </row>
    <row r="463" spans="2:2" x14ac:dyDescent="0.35">
      <c r="B463" s="13"/>
    </row>
    <row r="464" spans="2:2" x14ac:dyDescent="0.35">
      <c r="B464" s="13"/>
    </row>
    <row r="465" spans="2:2" x14ac:dyDescent="0.35">
      <c r="B465" s="13"/>
    </row>
    <row r="466" spans="2:2" x14ac:dyDescent="0.35">
      <c r="B466" s="13"/>
    </row>
    <row r="467" spans="2:2" x14ac:dyDescent="0.35">
      <c r="B467" s="13"/>
    </row>
    <row r="468" spans="2:2" x14ac:dyDescent="0.35">
      <c r="B468" s="13"/>
    </row>
    <row r="469" spans="2:2" x14ac:dyDescent="0.35">
      <c r="B469" s="13"/>
    </row>
    <row r="470" spans="2:2" x14ac:dyDescent="0.35">
      <c r="B470" s="13"/>
    </row>
    <row r="471" spans="2:2" x14ac:dyDescent="0.35">
      <c r="B471" s="13"/>
    </row>
    <row r="472" spans="2:2" x14ac:dyDescent="0.35">
      <c r="B472" s="13"/>
    </row>
    <row r="473" spans="2:2" x14ac:dyDescent="0.35">
      <c r="B473" s="13"/>
    </row>
    <row r="474" spans="2:2" x14ac:dyDescent="0.35">
      <c r="B474" s="13"/>
    </row>
    <row r="475" spans="2:2" x14ac:dyDescent="0.35">
      <c r="B475" s="13"/>
    </row>
    <row r="476" spans="2:2" x14ac:dyDescent="0.35">
      <c r="B476" s="13"/>
    </row>
    <row r="477" spans="2:2" x14ac:dyDescent="0.35">
      <c r="B477" s="13"/>
    </row>
    <row r="478" spans="2:2" x14ac:dyDescent="0.35">
      <c r="B478" s="13"/>
    </row>
    <row r="479" spans="2:2" x14ac:dyDescent="0.35">
      <c r="B479" s="13"/>
    </row>
    <row r="480" spans="2:2" x14ac:dyDescent="0.35">
      <c r="B480" s="13"/>
    </row>
    <row r="481" spans="2:2" x14ac:dyDescent="0.35">
      <c r="B481" s="13"/>
    </row>
    <row r="482" spans="2:2" x14ac:dyDescent="0.35">
      <c r="B482" s="13"/>
    </row>
    <row r="483" spans="2:2" x14ac:dyDescent="0.35">
      <c r="B483" s="13"/>
    </row>
    <row r="484" spans="2:2" x14ac:dyDescent="0.35">
      <c r="B484" s="13"/>
    </row>
    <row r="485" spans="2:2" x14ac:dyDescent="0.35">
      <c r="B485" s="13"/>
    </row>
    <row r="486" spans="2:2" x14ac:dyDescent="0.35">
      <c r="B486" s="13"/>
    </row>
    <row r="487" spans="2:2" x14ac:dyDescent="0.35">
      <c r="B487" s="13"/>
    </row>
    <row r="488" spans="2:2" x14ac:dyDescent="0.35">
      <c r="B488" s="13"/>
    </row>
    <row r="489" spans="2:2" x14ac:dyDescent="0.35">
      <c r="B489" s="13"/>
    </row>
    <row r="490" spans="2:2" x14ac:dyDescent="0.35">
      <c r="B490" s="13"/>
    </row>
    <row r="491" spans="2:2" x14ac:dyDescent="0.35">
      <c r="B491" s="13"/>
    </row>
    <row r="492" spans="2:2" x14ac:dyDescent="0.35">
      <c r="B492" s="13"/>
    </row>
    <row r="493" spans="2:2" x14ac:dyDescent="0.35">
      <c r="B493" s="13"/>
    </row>
    <row r="494" spans="2:2" x14ac:dyDescent="0.35">
      <c r="B494" s="13"/>
    </row>
    <row r="495" spans="2:2" x14ac:dyDescent="0.35">
      <c r="B495" s="13"/>
    </row>
    <row r="496" spans="2:2" x14ac:dyDescent="0.35">
      <c r="B496" s="13"/>
    </row>
    <row r="497" spans="2:2" x14ac:dyDescent="0.35">
      <c r="B497" s="13"/>
    </row>
    <row r="498" spans="2:2" x14ac:dyDescent="0.35">
      <c r="B498" s="13"/>
    </row>
    <row r="499" spans="2:2" x14ac:dyDescent="0.35">
      <c r="B499" s="13"/>
    </row>
    <row r="500" spans="2:2" x14ac:dyDescent="0.35">
      <c r="B500" s="13"/>
    </row>
  </sheetData>
  <sheetProtection sheet="1" objects="1" scenarios="1"/>
  <mergeCells count="1">
    <mergeCell ref="A1:I1"/>
  </mergeCells>
  <pageMargins left="0.70866141732283472" right="0.70866141732283472" top="0.74803149606299213" bottom="0.74803149606299213" header="0.31496062992125984" footer="0.31496062992125984"/>
  <pageSetup paperSize="9" scale="73" orientation="landscape" r:id="rId1"/>
  <ignoredErrors>
    <ignoredError sqref="E7 C7 C9: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196850</xdr:colOff>
                    <xdr:row>5</xdr:row>
                    <xdr:rowOff>146050</xdr:rowOff>
                  </from>
                  <to>
                    <xdr:col>1</xdr:col>
                    <xdr:colOff>260350</xdr:colOff>
                    <xdr:row>7</xdr:row>
                    <xdr:rowOff>127000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101600</xdr:colOff>
                    <xdr:row>5</xdr:row>
                    <xdr:rowOff>146050</xdr:rowOff>
                  </from>
                  <to>
                    <xdr:col>5</xdr:col>
                    <xdr:colOff>234950</xdr:colOff>
                    <xdr:row>7</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H510"/>
  <sheetViews>
    <sheetView showGridLines="0" showRowColHeaders="0" zoomScale="90" zoomScaleNormal="90" workbookViewId="0">
      <selection activeCell="D12" sqref="D12"/>
    </sheetView>
  </sheetViews>
  <sheetFormatPr baseColWidth="10" defaultRowHeight="14.5" x14ac:dyDescent="0.35"/>
  <cols>
    <col min="1" max="1" width="50.26953125" style="3" customWidth="1"/>
    <col min="2" max="2" width="7.54296875" style="3" customWidth="1"/>
    <col min="3" max="5" width="16" style="3" customWidth="1"/>
    <col min="6" max="6" width="15.54296875" style="61" customWidth="1"/>
    <col min="7" max="16384" width="10.90625" style="3"/>
  </cols>
  <sheetData>
    <row r="1" spans="1:8" ht="48.75" customHeight="1" x14ac:dyDescent="0.35">
      <c r="A1" s="101" t="s">
        <v>123</v>
      </c>
      <c r="B1" s="101"/>
      <c r="C1" s="101"/>
      <c r="D1" s="101"/>
      <c r="E1" s="101"/>
      <c r="F1" s="101"/>
      <c r="G1" s="101"/>
      <c r="H1" s="101"/>
    </row>
    <row r="2" spans="1:8" x14ac:dyDescent="0.35">
      <c r="A2" s="22">
        <v>1</v>
      </c>
      <c r="B2" s="22"/>
    </row>
    <row r="3" spans="1:8" ht="6" customHeight="1" x14ac:dyDescent="0.35">
      <c r="B3" s="13"/>
    </row>
    <row r="4" spans="1:8" ht="19" thickBot="1" x14ac:dyDescent="0.4">
      <c r="A4" s="23" t="s">
        <v>54</v>
      </c>
      <c r="B4" s="24"/>
    </row>
    <row r="5" spans="1:8" ht="19" thickTop="1" x14ac:dyDescent="0.45">
      <c r="A5" s="2" t="s">
        <v>47</v>
      </c>
      <c r="B5" s="12"/>
      <c r="C5" s="62">
        <v>5</v>
      </c>
      <c r="D5" s="62">
        <v>6</v>
      </c>
      <c r="E5" s="62">
        <v>7</v>
      </c>
      <c r="F5" s="62">
        <v>8</v>
      </c>
    </row>
    <row r="6" spans="1:8" ht="39" customHeight="1" x14ac:dyDescent="0.35">
      <c r="A6" s="13">
        <v>1</v>
      </c>
      <c r="B6" s="13"/>
      <c r="C6" s="102" t="s">
        <v>40</v>
      </c>
      <c r="D6" s="102"/>
      <c r="E6" s="102"/>
    </row>
    <row r="7" spans="1:8" ht="35.15" customHeight="1" x14ac:dyDescent="0.35">
      <c r="A7" s="11" t="str">
        <f>VLOOKUP(A6,DESPLEGABLES!L3:M5,2,0)</f>
        <v>DISTRIBUCION VOLUMEN X CRITERIO (Consumiciones)</v>
      </c>
      <c r="B7" s="11"/>
      <c r="C7" s="76" t="str">
        <f>KPI!C7</f>
        <v>AÑO 2020</v>
      </c>
      <c r="D7" s="76" t="str">
        <f>KPI!D7</f>
        <v>AÑO 2021</v>
      </c>
      <c r="E7" s="76" t="str">
        <f>KPI!E7</f>
        <v>AÑO 2022</v>
      </c>
      <c r="F7" s="76" t="str">
        <f>KPI!F7</f>
        <v>AÑO 2023</v>
      </c>
    </row>
    <row r="8" spans="1:8" x14ac:dyDescent="0.35">
      <c r="A8" s="54" t="s">
        <v>45</v>
      </c>
      <c r="B8" s="13" t="s">
        <v>45</v>
      </c>
      <c r="C8" s="63">
        <f>VLOOKUP($A$7&amp;$C$6&amp;$A8,MOTIVOS_DATOS!$A:$M,C$5,0)</f>
        <v>100</v>
      </c>
      <c r="D8" s="63">
        <f>VLOOKUP($A$7&amp;$C$6&amp;$A8,MOTIVOS_DATOS!$A:$M,D$5,0)</f>
        <v>100</v>
      </c>
      <c r="E8" s="63">
        <f>VLOOKUP($A$7&amp;$C$6&amp;$A8,MOTIVOS_DATOS!$A:$M,E$5,0)</f>
        <v>100</v>
      </c>
      <c r="F8" s="63">
        <f>VLOOKUP($A$7&amp;$C$6&amp;$A8,MOTIVOS_DATOS!$A:$M,F$5,0)</f>
        <v>100</v>
      </c>
      <c r="G8" s="64"/>
    </row>
    <row r="9" spans="1:8" x14ac:dyDescent="0.35">
      <c r="A9" s="54" t="s">
        <v>23</v>
      </c>
      <c r="B9" s="13" t="s">
        <v>23</v>
      </c>
      <c r="C9" s="63">
        <f>VLOOKUP($A$7&amp;$C$6&amp;$A9,MOTIVOS_DATOS!$A:$M,C$5,0)</f>
        <v>39.855436391087899</v>
      </c>
      <c r="D9" s="63">
        <f>VLOOKUP($A$7&amp;$C$6&amp;$A9,MOTIVOS_DATOS!$A:$M,D$5,0)</f>
        <v>37.064935872096399</v>
      </c>
      <c r="E9" s="63">
        <f>VLOOKUP($A$7&amp;$C$6&amp;$A9,MOTIVOS_DATOS!$A:$M,E$5,0)</f>
        <v>37.1756406321188</v>
      </c>
      <c r="F9" s="63">
        <f>VLOOKUP($A$7&amp;$C$6&amp;$A9,MOTIVOS_DATOS!$A:$M,F$5,0)</f>
        <v>40.312505959944303</v>
      </c>
      <c r="G9" s="64"/>
    </row>
    <row r="10" spans="1:8" x14ac:dyDescent="0.35">
      <c r="A10" s="65" t="s">
        <v>24</v>
      </c>
      <c r="B10" s="13" t="s">
        <v>24</v>
      </c>
      <c r="C10" s="63">
        <f>VLOOKUP($A$7&amp;$C$6&amp;$A10,MOTIVOS_DATOS!$A:$M,C$5,0)</f>
        <v>0.750944947017121</v>
      </c>
      <c r="D10" s="63">
        <f>VLOOKUP($A$7&amp;$C$6&amp;$A10,MOTIVOS_DATOS!$A:$M,D$5,0)</f>
        <v>1.4001803059520701</v>
      </c>
      <c r="E10" s="63">
        <f>VLOOKUP($A$7&amp;$C$6&amp;$A10,MOTIVOS_DATOS!$A:$M,E$5,0)</f>
        <v>1.6798988381424</v>
      </c>
      <c r="F10" s="63">
        <f>VLOOKUP($A$7&amp;$C$6&amp;$A10,MOTIVOS_DATOS!$A:$M,F$5,0)</f>
        <v>1.5284688480676401</v>
      </c>
      <c r="G10" s="64"/>
    </row>
    <row r="11" spans="1:8" x14ac:dyDescent="0.35">
      <c r="A11" s="65" t="s">
        <v>25</v>
      </c>
      <c r="B11" s="13" t="s">
        <v>25</v>
      </c>
      <c r="C11" s="63">
        <f>VLOOKUP($A$7&amp;$C$6&amp;$A11,MOTIVOS_DATOS!$A:$M,C$5,0)</f>
        <v>1.8136715812383</v>
      </c>
      <c r="D11" s="63">
        <f>VLOOKUP($A$7&amp;$C$6&amp;$A11,MOTIVOS_DATOS!$A:$M,D$5,0)</f>
        <v>1.80749031557217</v>
      </c>
      <c r="E11" s="63">
        <f>VLOOKUP($A$7&amp;$C$6&amp;$A11,MOTIVOS_DATOS!$A:$M,E$5,0)</f>
        <v>2.25604741303962</v>
      </c>
      <c r="F11" s="63">
        <f>VLOOKUP($A$7&amp;$C$6&amp;$A11,MOTIVOS_DATOS!$A:$M,F$5,0)</f>
        <v>1.8932502934888999</v>
      </c>
      <c r="G11" s="64"/>
    </row>
    <row r="12" spans="1:8" x14ac:dyDescent="0.35">
      <c r="A12" s="65" t="s">
        <v>26</v>
      </c>
      <c r="B12" s="13" t="s">
        <v>26</v>
      </c>
      <c r="C12" s="63">
        <f>VLOOKUP($A$7&amp;$C$6&amp;$A12,MOTIVOS_DATOS!$A:$M,C$5,0)</f>
        <v>8.2010094644876705</v>
      </c>
      <c r="D12" s="63">
        <f>VLOOKUP($A$7&amp;$C$6&amp;$A12,MOTIVOS_DATOS!$A:$M,D$5,0)</f>
        <v>9.4795921129177696</v>
      </c>
      <c r="E12" s="63">
        <f>VLOOKUP($A$7&amp;$C$6&amp;$A12,MOTIVOS_DATOS!$A:$M,E$5,0)</f>
        <v>10.259461685952999</v>
      </c>
      <c r="F12" s="63">
        <f>VLOOKUP($A$7&amp;$C$6&amp;$A12,MOTIVOS_DATOS!$A:$M,F$5,0)</f>
        <v>9.9529077069231295</v>
      </c>
      <c r="G12" s="64"/>
    </row>
    <row r="13" spans="1:8" x14ac:dyDescent="0.35">
      <c r="A13" s="65" t="s">
        <v>27</v>
      </c>
      <c r="B13" s="13" t="s">
        <v>27</v>
      </c>
      <c r="C13" s="63">
        <f>VLOOKUP($A$7&amp;$C$6&amp;$A13,MOTIVOS_DATOS!$A:$M,C$5,0)</f>
        <v>2.7138996738893102</v>
      </c>
      <c r="D13" s="63">
        <f>VLOOKUP($A$7&amp;$C$6&amp;$A13,MOTIVOS_DATOS!$A:$M,D$5,0)</f>
        <v>1.8973626077667201</v>
      </c>
      <c r="E13" s="63">
        <f>VLOOKUP($A$7&amp;$C$6&amp;$A13,MOTIVOS_DATOS!$A:$M,E$5,0)</f>
        <v>1.86067550436402</v>
      </c>
      <c r="F13" s="63">
        <f>VLOOKUP($A$7&amp;$C$6&amp;$A13,MOTIVOS_DATOS!$A:$M,F$5,0)</f>
        <v>1.5564568407508601</v>
      </c>
      <c r="G13" s="64"/>
    </row>
    <row r="14" spans="1:8" x14ac:dyDescent="0.35">
      <c r="A14" s="65" t="s">
        <v>150</v>
      </c>
      <c r="B14" s="13" t="s">
        <v>28</v>
      </c>
      <c r="C14" s="63">
        <f>VLOOKUP($A$7&amp;$C$6&amp;$A14,MOTIVOS_DATOS!$A:$M,C$5,0)</f>
        <v>8.1714033387357805</v>
      </c>
      <c r="D14" s="63">
        <f>VLOOKUP($A$7&amp;$C$6&amp;$A14,MOTIVOS_DATOS!$A:$M,D$5,0)</f>
        <v>8.0395637237523001</v>
      </c>
      <c r="E14" s="63">
        <f>VLOOKUP($A$7&amp;$C$6&amp;$A14,MOTIVOS_DATOS!$A:$M,E$5,0)</f>
        <v>7.3330956670873997</v>
      </c>
      <c r="F14" s="63">
        <f>VLOOKUP($A$7&amp;$C$6&amp;$A14,MOTIVOS_DATOS!$A:$M,F$5,0)</f>
        <v>7.31082594017</v>
      </c>
      <c r="G14" s="64"/>
    </row>
    <row r="15" spans="1:8" x14ac:dyDescent="0.35">
      <c r="A15" s="65" t="s">
        <v>151</v>
      </c>
      <c r="B15" s="13" t="s">
        <v>29</v>
      </c>
      <c r="C15" s="63">
        <f>VLOOKUP($A$7&amp;$C$6&amp;$A15,MOTIVOS_DATOS!$A:$M,C$5,0)</f>
        <v>27.281662945023299</v>
      </c>
      <c r="D15" s="63">
        <f>VLOOKUP($A$7&amp;$C$6&amp;$A15,MOTIVOS_DATOS!$A:$M,D$5,0)</f>
        <v>27.166837471693501</v>
      </c>
      <c r="E15" s="63">
        <f>VLOOKUP($A$7&amp;$C$6&amp;$A15,MOTIVOS_DATOS!$A:$M,E$5,0)</f>
        <v>24.848504973785602</v>
      </c>
      <c r="F15" s="63">
        <f>VLOOKUP($A$7&amp;$C$6&amp;$A15,MOTIVOS_DATOS!$A:$M,F$5,0)</f>
        <v>21.745086787174099</v>
      </c>
      <c r="G15" s="64"/>
    </row>
    <row r="16" spans="1:8" x14ac:dyDescent="0.35">
      <c r="A16" s="65" t="s">
        <v>29</v>
      </c>
      <c r="B16" s="13" t="s">
        <v>30</v>
      </c>
      <c r="C16" s="63">
        <f>VLOOKUP($A$7&amp;$C$6&amp;$A16,MOTIVOS_DATOS!$A:$M,C$5,0)</f>
        <v>8.6355406933693105E-2</v>
      </c>
      <c r="D16" s="63">
        <f>VLOOKUP($A$7&amp;$C$6&amp;$A16,MOTIVOS_DATOS!$A:$M,D$5,0)</f>
        <v>8.9985200610420493E-2</v>
      </c>
      <c r="E16" s="63">
        <f>VLOOKUP($A$7&amp;$C$6&amp;$A16,MOTIVOS_DATOS!$A:$M,E$5,0)</f>
        <v>0.18515840822343599</v>
      </c>
      <c r="F16" s="63">
        <f>VLOOKUP($A$7&amp;$C$6&amp;$A16,MOTIVOS_DATOS!$A:$M,F$5,0)</f>
        <v>0.15924210091410701</v>
      </c>
      <c r="G16" s="64"/>
    </row>
    <row r="17" spans="1:7" x14ac:dyDescent="0.35">
      <c r="A17" s="65" t="s">
        <v>30</v>
      </c>
      <c r="B17" s="13" t="s">
        <v>31</v>
      </c>
      <c r="C17" s="63">
        <f>VLOOKUP($A$7&amp;$C$6&amp;$A17,MOTIVOS_DATOS!$A:$M,C$5,0)</f>
        <v>2.5922839531130699</v>
      </c>
      <c r="D17" s="63">
        <f>VLOOKUP($A$7&amp;$C$6&amp;$A17,MOTIVOS_DATOS!$A:$M,D$5,0)</f>
        <v>3.0728531612518601</v>
      </c>
      <c r="E17" s="63">
        <f>VLOOKUP($A$7&amp;$C$6&amp;$A17,MOTIVOS_DATOS!$A:$M,E$5,0)</f>
        <v>2.9976280403959201</v>
      </c>
      <c r="F17" s="63">
        <f>VLOOKUP($A$7&amp;$C$6&amp;$A17,MOTIVOS_DATOS!$A:$M,F$5,0)</f>
        <v>2.8009122750964899</v>
      </c>
      <c r="G17" s="64"/>
    </row>
    <row r="18" spans="1:7" x14ac:dyDescent="0.35">
      <c r="A18" s="65" t="s">
        <v>31</v>
      </c>
      <c r="B18" s="13" t="s">
        <v>32</v>
      </c>
      <c r="C18" s="63">
        <f>VLOOKUP($A$7&amp;$C$6&amp;$A18,MOTIVOS_DATOS!$A:$M,C$5,0)</f>
        <v>3.0283270394625101</v>
      </c>
      <c r="D18" s="63">
        <f>VLOOKUP($A$7&amp;$C$6&amp;$A18,MOTIVOS_DATOS!$A:$M,D$5,0)</f>
        <v>3.6582243205195599</v>
      </c>
      <c r="E18" s="63">
        <f>VLOOKUP($A$7&amp;$C$6&amp;$A18,MOTIVOS_DATOS!$A:$M,E$5,0)</f>
        <v>4.0453697063628899</v>
      </c>
      <c r="F18" s="63">
        <f>VLOOKUP($A$7&amp;$C$6&amp;$A18,MOTIVOS_DATOS!$A:$M,F$5,0)</f>
        <v>5.1764039645974096</v>
      </c>
      <c r="G18" s="64"/>
    </row>
    <row r="19" spans="1:7" s="5" customFormat="1" x14ac:dyDescent="0.35">
      <c r="A19" s="65" t="s">
        <v>32</v>
      </c>
      <c r="B19" s="13" t="s">
        <v>33</v>
      </c>
      <c r="C19" s="63">
        <f>VLOOKUP($A$7&amp;$C$6&amp;$A19,MOTIVOS_DATOS!$A:$M,C$5,0)</f>
        <v>0.79744979824572504</v>
      </c>
      <c r="D19" s="63">
        <f>VLOOKUP($A$7&amp;$C$6&amp;$A19,MOTIVOS_DATOS!$A:$M,D$5,0)</f>
        <v>0.79332630732675002</v>
      </c>
      <c r="E19" s="63">
        <f>VLOOKUP($A$7&amp;$C$6&amp;$A19,MOTIVOS_DATOS!$A:$M,E$5,0)</f>
        <v>1.08697311389123</v>
      </c>
      <c r="F19" s="63">
        <f>VLOOKUP($A$7&amp;$C$6&amp;$A19,MOTIVOS_DATOS!$A:$M,F$5,0)</f>
        <v>0.87598311936071305</v>
      </c>
      <c r="G19" s="64"/>
    </row>
    <row r="20" spans="1:7" x14ac:dyDescent="0.35">
      <c r="A20" s="65" t="s">
        <v>33</v>
      </c>
      <c r="B20" s="13" t="s">
        <v>55</v>
      </c>
      <c r="C20" s="63">
        <f>VLOOKUP($A$7&amp;$C$6&amp;$A20,MOTIVOS_DATOS!$A:$M,C$5,0)</f>
        <v>4.7075660452118999</v>
      </c>
      <c r="D20" s="63">
        <f>VLOOKUP($A$7&amp;$C$6&amp;$A20,MOTIVOS_DATOS!$A:$M,D$5,0)</f>
        <v>5.5296570878851199</v>
      </c>
      <c r="E20" s="63">
        <f>VLOOKUP($A$7&amp;$C$6&amp;$A20,MOTIVOS_DATOS!$A:$M,E$5,0)</f>
        <v>6.27154653280276</v>
      </c>
      <c r="F20" s="63">
        <f>VLOOKUP($A$7&amp;$C$6&amp;$A20,MOTIVOS_DATOS!$A:$M,F$5,0)</f>
        <v>6.6879647930395798</v>
      </c>
      <c r="G20" s="64"/>
    </row>
    <row r="21" spans="1:7" ht="7" customHeight="1" x14ac:dyDescent="0.35">
      <c r="A21" s="65"/>
      <c r="B21" s="13"/>
      <c r="C21" s="31"/>
      <c r="D21" s="31"/>
      <c r="E21" s="31"/>
      <c r="F21" s="31"/>
      <c r="G21" s="64"/>
    </row>
    <row r="22" spans="1:7" x14ac:dyDescent="0.35">
      <c r="A22" s="65" t="s">
        <v>55</v>
      </c>
      <c r="B22" s="13" t="s">
        <v>56</v>
      </c>
      <c r="C22" s="63">
        <f>VLOOKUP($A$7&amp;$C$6&amp;$A22,MOTIVOS_DATOS!$A:$M,C$5,0)</f>
        <v>36.085092016814997</v>
      </c>
      <c r="D22" s="63">
        <f>VLOOKUP($A$7&amp;$C$6&amp;$A22,MOTIVOS_DATOS!$A:$M,D$5,0)</f>
        <v>41.758136740478697</v>
      </c>
      <c r="E22" s="63">
        <f>VLOOKUP($A$7&amp;$C$6&amp;$A22,MOTIVOS_DATOS!$A:$M,E$5,0)</f>
        <v>42.196827568550397</v>
      </c>
      <c r="F22" s="63">
        <f>VLOOKUP($A$7&amp;$C$6&amp;$A22,MOTIVOS_DATOS!$A:$M,F$5,0)</f>
        <v>37.900562543206703</v>
      </c>
      <c r="G22" s="64"/>
    </row>
    <row r="23" spans="1:7" x14ac:dyDescent="0.35">
      <c r="A23" s="65" t="s">
        <v>56</v>
      </c>
      <c r="B23" s="13" t="s">
        <v>57</v>
      </c>
      <c r="C23" s="63">
        <f>VLOOKUP($A$7&amp;$C$6&amp;$A23,MOTIVOS_DATOS!$A:$M,C$5,0)</f>
        <v>17.188057741114601</v>
      </c>
      <c r="D23" s="63">
        <f>VLOOKUP($A$7&amp;$C$6&amp;$A23,MOTIVOS_DATOS!$A:$M,D$5,0)</f>
        <v>18.055873459705701</v>
      </c>
      <c r="E23" s="63">
        <f>VLOOKUP($A$7&amp;$C$6&amp;$A23,MOTIVOS_DATOS!$A:$M,E$5,0)</f>
        <v>14.304915699599</v>
      </c>
      <c r="F23" s="63">
        <f>VLOOKUP($A$7&amp;$C$6&amp;$A23,MOTIVOS_DATOS!$A:$M,F$5,0)</f>
        <v>17.0273506917123</v>
      </c>
      <c r="G23" s="64"/>
    </row>
    <row r="24" spans="1:7" x14ac:dyDescent="0.35">
      <c r="A24" s="65" t="s">
        <v>57</v>
      </c>
      <c r="B24" s="13" t="s">
        <v>58</v>
      </c>
      <c r="C24" s="63">
        <f>VLOOKUP($A$7&amp;$C$6&amp;$A24,MOTIVOS_DATOS!$A:$M,C$5,0)</f>
        <v>15.0163835098659</v>
      </c>
      <c r="D24" s="63">
        <f>VLOOKUP($A$7&amp;$C$6&amp;$A24,MOTIVOS_DATOS!$A:$M,D$5,0)</f>
        <v>14.706382984411</v>
      </c>
      <c r="E24" s="63">
        <f>VLOOKUP($A$7&amp;$C$6&amp;$A24,MOTIVOS_DATOS!$A:$M,E$5,0)</f>
        <v>17.1289051477683</v>
      </c>
      <c r="F24" s="63">
        <f>VLOOKUP($A$7&amp;$C$6&amp;$A24,MOTIVOS_DATOS!$A:$M,F$5,0)</f>
        <v>16.693890275844598</v>
      </c>
      <c r="G24" s="64"/>
    </row>
    <row r="25" spans="1:7" s="5" customFormat="1" x14ac:dyDescent="0.35">
      <c r="A25" s="65" t="s">
        <v>58</v>
      </c>
      <c r="B25" s="13" t="s">
        <v>59</v>
      </c>
      <c r="C25" s="63">
        <f>VLOOKUP($A$7&amp;$C$6&amp;$A25,MOTIVOS_DATOS!$A:$M,C$5,0)</f>
        <v>8.2607704321688598</v>
      </c>
      <c r="D25" s="63">
        <f>VLOOKUP($A$7&amp;$C$6&amp;$A25,MOTIVOS_DATOS!$A:$M,D$5,0)</f>
        <v>8.4144387108458591</v>
      </c>
      <c r="E25" s="63">
        <f>VLOOKUP($A$7&amp;$C$6&amp;$A25,MOTIVOS_DATOS!$A:$M,E$5,0)</f>
        <v>9.4515260650590704</v>
      </c>
      <c r="F25" s="63">
        <f>VLOOKUP($A$7&amp;$C$6&amp;$A25,MOTIVOS_DATOS!$A:$M,F$5,0)</f>
        <v>9.2347856431103192</v>
      </c>
      <c r="G25" s="64"/>
    </row>
    <row r="26" spans="1:7" x14ac:dyDescent="0.35">
      <c r="A26" s="65" t="s">
        <v>59</v>
      </c>
      <c r="B26" s="13" t="s">
        <v>60</v>
      </c>
      <c r="C26" s="63">
        <f>VLOOKUP($A$7&amp;$C$6&amp;$A26,MOTIVOS_DATOS!$A:$M,C$5,0)</f>
        <v>0.98070150764101705</v>
      </c>
      <c r="D26" s="63">
        <f>VLOOKUP($A$7&amp;$C$6&amp;$A26,MOTIVOS_DATOS!$A:$M,D$5,0)</f>
        <v>1.06167325661086</v>
      </c>
      <c r="E26" s="63">
        <f>VLOOKUP($A$7&amp;$C$6&amp;$A26,MOTIVOS_DATOS!$A:$M,E$5,0)</f>
        <v>1.4999134559929701</v>
      </c>
      <c r="F26" s="63">
        <f>VLOOKUP($A$7&amp;$C$6&amp;$A26,MOTIVOS_DATOS!$A:$M,F$5,0)</f>
        <v>2.0823030300970302</v>
      </c>
      <c r="G26" s="64"/>
    </row>
    <row r="27" spans="1:7" x14ac:dyDescent="0.35">
      <c r="A27" s="65" t="s">
        <v>60</v>
      </c>
      <c r="B27" s="13" t="s">
        <v>61</v>
      </c>
      <c r="C27" s="63">
        <f>VLOOKUP($A$7&amp;$C$6&amp;$A27,MOTIVOS_DATOS!$A:$M,C$5,0)</f>
        <v>8.4897251451787508</v>
      </c>
      <c r="D27" s="63">
        <f>VLOOKUP($A$7&amp;$C$6&amp;$A27,MOTIVOS_DATOS!$A:$M,D$5,0)</f>
        <v>5.4067292613904998</v>
      </c>
      <c r="E27" s="63">
        <f>VLOOKUP($A$7&amp;$C$6&amp;$A27,MOTIVOS_DATOS!$A:$M,E$5,0)</f>
        <v>4.2872283756980298</v>
      </c>
      <c r="F27" s="63">
        <f>VLOOKUP($A$7&amp;$C$6&amp;$A27,MOTIVOS_DATOS!$A:$M,F$5,0)</f>
        <v>4.7509097353341003</v>
      </c>
      <c r="G27" s="64"/>
    </row>
    <row r="28" spans="1:7" x14ac:dyDescent="0.35">
      <c r="A28" s="65" t="s">
        <v>152</v>
      </c>
      <c r="B28" s="13" t="s">
        <v>62</v>
      </c>
      <c r="C28" s="63">
        <f>VLOOKUP($A$7&amp;$C$6&amp;$A28,MOTIVOS_DATOS!$A:$M,C$5,0)</f>
        <v>1.50103909516125</v>
      </c>
      <c r="D28" s="63">
        <f>VLOOKUP($A$7&amp;$C$6&amp;$A28,MOTIVOS_DATOS!$A:$M,D$5,0)</f>
        <v>2.3569088823403401</v>
      </c>
      <c r="E28" s="63">
        <f>VLOOKUP($A$7&amp;$C$6&amp;$A28,MOTIVOS_DATOS!$A:$M,E$5,0)</f>
        <v>1.2652809531609399</v>
      </c>
      <c r="F28" s="63">
        <f>VLOOKUP($A$7&amp;$C$6&amp;$A28,MOTIVOS_DATOS!$A:$M,F$5,0)</f>
        <v>0.44604912108170802</v>
      </c>
      <c r="G28" s="64"/>
    </row>
    <row r="29" spans="1:7" x14ac:dyDescent="0.35">
      <c r="A29" s="65" t="s">
        <v>61</v>
      </c>
      <c r="B29" s="13" t="s">
        <v>63</v>
      </c>
      <c r="C29" s="63">
        <f>VLOOKUP($A$7&amp;$C$6&amp;$A29,MOTIVOS_DATOS!$A:$M,C$5,0)</f>
        <v>12.478230407655699</v>
      </c>
      <c r="D29" s="63">
        <f>VLOOKUP($A$7&amp;$C$6&amp;$A29,MOTIVOS_DATOS!$A:$M,D$5,0)</f>
        <v>8.2398516920056206</v>
      </c>
      <c r="E29" s="63">
        <f>VLOOKUP($A$7&amp;$C$6&amp;$A29,MOTIVOS_DATOS!$A:$M,E$5,0)</f>
        <v>9.8654060032291397</v>
      </c>
      <c r="F29" s="63">
        <f>VLOOKUP($A$7&amp;$C$6&amp;$A29,MOTIVOS_DATOS!$A:$M,F$5,0)</f>
        <v>11.8641553798304</v>
      </c>
      <c r="G29" s="64"/>
    </row>
    <row r="30" spans="1:7" ht="7" customHeight="1" x14ac:dyDescent="0.35">
      <c r="A30" s="65"/>
      <c r="B30" s="13"/>
      <c r="C30" s="31"/>
      <c r="D30" s="31"/>
      <c r="E30" s="31"/>
      <c r="F30" s="31"/>
      <c r="G30" s="64"/>
    </row>
    <row r="31" spans="1:7" x14ac:dyDescent="0.35">
      <c r="A31" s="65" t="s">
        <v>62</v>
      </c>
      <c r="B31" s="13" t="s">
        <v>64</v>
      </c>
      <c r="C31" s="63">
        <f>VLOOKUP($A$7&amp;$C$6&amp;$A31,MOTIVOS_DATOS!$A:$M,C$5,0)</f>
        <v>4.6777563168783898</v>
      </c>
      <c r="D31" s="63">
        <f>VLOOKUP($A$7&amp;$C$6&amp;$A31,MOTIVOS_DATOS!$A:$M,D$5,0)</f>
        <v>3.6814191642237701</v>
      </c>
      <c r="E31" s="63">
        <f>VLOOKUP($A$7&amp;$C$6&amp;$A31,MOTIVOS_DATOS!$A:$M,E$5,0)</f>
        <v>4.5198596989163304</v>
      </c>
      <c r="F31" s="63">
        <f>VLOOKUP($A$7&amp;$C$6&amp;$A31,MOTIVOS_DATOS!$A:$M,F$5,0)</f>
        <v>6.2565431926720398</v>
      </c>
      <c r="G31" s="64"/>
    </row>
    <row r="32" spans="1:7" s="5" customFormat="1" x14ac:dyDescent="0.35">
      <c r="A32" s="65" t="s">
        <v>153</v>
      </c>
      <c r="B32" s="13" t="s">
        <v>65</v>
      </c>
      <c r="C32" s="63">
        <f>VLOOKUP($A$7&amp;$C$6&amp;$A32,MOTIVOS_DATOS!$A:$M,C$5,0)</f>
        <v>19.648544400380299</v>
      </c>
      <c r="D32" s="63">
        <f>VLOOKUP($A$7&amp;$C$6&amp;$A32,MOTIVOS_DATOS!$A:$M,D$5,0)</f>
        <v>18.924339332059301</v>
      </c>
      <c r="E32" s="63">
        <f>VLOOKUP($A$7&amp;$C$6&amp;$A32,MOTIVOS_DATOS!$A:$M,E$5,0)</f>
        <v>20.710875570708701</v>
      </c>
      <c r="F32" s="63">
        <f>VLOOKUP($A$7&amp;$C$6&amp;$A32,MOTIVOS_DATOS!$A:$M,F$5,0)</f>
        <v>20.6263450591047</v>
      </c>
      <c r="G32" s="64"/>
    </row>
    <row r="33" spans="1:7" s="5" customFormat="1" x14ac:dyDescent="0.35">
      <c r="A33" s="65" t="s">
        <v>64</v>
      </c>
      <c r="B33" s="13" t="s">
        <v>66</v>
      </c>
      <c r="C33" s="63">
        <f>VLOOKUP($A$7&amp;$C$6&amp;$A33,MOTIVOS_DATOS!$A:$M,C$5,0)</f>
        <v>7.35274768181855</v>
      </c>
      <c r="D33" s="63">
        <f>VLOOKUP($A$7&amp;$C$6&amp;$A33,MOTIVOS_DATOS!$A:$M,D$5,0)</f>
        <v>7.6910746882989196</v>
      </c>
      <c r="E33" s="63">
        <f>VLOOKUP($A$7&amp;$C$6&amp;$A33,MOTIVOS_DATOS!$A:$M,E$5,0)</f>
        <v>8.2687258519853195</v>
      </c>
      <c r="F33" s="63">
        <f>VLOOKUP($A$7&amp;$C$6&amp;$A33,MOTIVOS_DATOS!$A:$M,F$5,0)</f>
        <v>7.7752436802875398</v>
      </c>
      <c r="G33" s="64"/>
    </row>
    <row r="34" spans="1:7" x14ac:dyDescent="0.35">
      <c r="A34" s="65" t="s">
        <v>154</v>
      </c>
      <c r="B34" s="13" t="s">
        <v>67</v>
      </c>
      <c r="C34" s="63">
        <f>VLOOKUP($A$7&amp;$C$6&amp;$A34,MOTIVOS_DATOS!$A:$M,C$5,0)</f>
        <v>33.602570071055901</v>
      </c>
      <c r="D34" s="63">
        <f>VLOOKUP($A$7&amp;$C$6&amp;$A34,MOTIVOS_DATOS!$A:$M,D$5,0)</f>
        <v>35.565716607561598</v>
      </c>
      <c r="E34" s="63">
        <f>VLOOKUP($A$7&amp;$C$6&amp;$A34,MOTIVOS_DATOS!$A:$M,E$5,0)</f>
        <v>33.608702713937497</v>
      </c>
      <c r="F34" s="63">
        <f>VLOOKUP($A$7&amp;$C$6&amp;$A34,MOTIVOS_DATOS!$A:$M,F$5,0)</f>
        <v>33.7072165695987</v>
      </c>
      <c r="G34" s="64"/>
    </row>
    <row r="35" spans="1:7" x14ac:dyDescent="0.35">
      <c r="A35" s="65" t="s">
        <v>66</v>
      </c>
      <c r="B35" s="13" t="s">
        <v>68</v>
      </c>
      <c r="C35" s="63">
        <f>VLOOKUP($A$7&amp;$C$6&amp;$A35,MOTIVOS_DATOS!$A:$M,C$5,0)</f>
        <v>6.6042742679837403</v>
      </c>
      <c r="D35" s="63">
        <f>VLOOKUP($A$7&amp;$C$6&amp;$A35,MOTIVOS_DATOS!$A:$M,D$5,0)</f>
        <v>8.32588295951704</v>
      </c>
      <c r="E35" s="63">
        <f>VLOOKUP($A$7&amp;$C$6&amp;$A35,MOTIVOS_DATOS!$A:$M,E$5,0)</f>
        <v>7.7262773069569697</v>
      </c>
      <c r="F35" s="63">
        <f>VLOOKUP($A$7&amp;$C$6&amp;$A35,MOTIVOS_DATOS!$A:$M,F$5,0)</f>
        <v>7.0317239925971098</v>
      </c>
      <c r="G35" s="64"/>
    </row>
    <row r="36" spans="1:7" x14ac:dyDescent="0.35">
      <c r="A36" s="65" t="s">
        <v>67</v>
      </c>
      <c r="B36" s="13" t="s">
        <v>69</v>
      </c>
      <c r="C36" s="63">
        <f>VLOOKUP($A$7&amp;$C$6&amp;$A36,MOTIVOS_DATOS!$A:$M,C$5,0)</f>
        <v>4.33113663956971</v>
      </c>
      <c r="D36" s="63">
        <f>VLOOKUP($A$7&amp;$C$6&amp;$A36,MOTIVOS_DATOS!$A:$M,D$5,0)</f>
        <v>5.4155190094801</v>
      </c>
      <c r="E36" s="63">
        <f>VLOOKUP($A$7&amp;$C$6&amp;$A36,MOTIVOS_DATOS!$A:$M,E$5,0)</f>
        <v>4.6830252619031603</v>
      </c>
      <c r="F36" s="63">
        <f>VLOOKUP($A$7&amp;$C$6&amp;$A36,MOTIVOS_DATOS!$A:$M,F$5,0)</f>
        <v>4.8840971409073397</v>
      </c>
      <c r="G36" s="64"/>
    </row>
    <row r="37" spans="1:7" x14ac:dyDescent="0.35">
      <c r="A37" s="65" t="s">
        <v>68</v>
      </c>
      <c r="B37" s="13" t="s">
        <v>70</v>
      </c>
      <c r="C37" s="63">
        <f>VLOOKUP($A$7&amp;$C$6&amp;$A37,MOTIVOS_DATOS!$A:$M,C$5,0)</f>
        <v>2.90023646779267</v>
      </c>
      <c r="D37" s="63">
        <f>VLOOKUP($A$7&amp;$C$6&amp;$A37,MOTIVOS_DATOS!$A:$M,D$5,0)</f>
        <v>2.8933458215365402</v>
      </c>
      <c r="E37" s="63">
        <f>VLOOKUP($A$7&amp;$C$6&amp;$A37,MOTIVOS_DATOS!$A:$M,E$5,0)</f>
        <v>2.6707583801439498</v>
      </c>
      <c r="F37" s="63">
        <f>VLOOKUP($A$7&amp;$C$6&amp;$A37,MOTIVOS_DATOS!$A:$M,F$5,0)</f>
        <v>1.8654702025446299</v>
      </c>
      <c r="G37" s="64"/>
    </row>
    <row r="38" spans="1:7" s="5" customFormat="1" x14ac:dyDescent="0.35">
      <c r="A38" s="65" t="s">
        <v>69</v>
      </c>
      <c r="B38" s="13" t="s">
        <v>71</v>
      </c>
      <c r="C38" s="63">
        <f>VLOOKUP($A$7&amp;$C$6&amp;$A38,MOTIVOS_DATOS!$A:$M,C$5,0)</f>
        <v>20.8827370425007</v>
      </c>
      <c r="D38" s="63">
        <f>VLOOKUP($A$7&amp;$C$6&amp;$A38,MOTIVOS_DATOS!$A:$M,D$5,0)</f>
        <v>17.5027091002713</v>
      </c>
      <c r="E38" s="63">
        <f>VLOOKUP($A$7&amp;$C$6&amp;$A38,MOTIVOS_DATOS!$A:$M,E$5,0)</f>
        <v>17.811788979902499</v>
      </c>
      <c r="F38" s="63">
        <f>VLOOKUP($A$7&amp;$C$6&amp;$A38,MOTIVOS_DATOS!$A:$M,F$5,0)</f>
        <v>17.853347510683498</v>
      </c>
      <c r="G38" s="64"/>
    </row>
    <row r="39" spans="1:7" s="5" customFormat="1" ht="7" customHeight="1" x14ac:dyDescent="0.35">
      <c r="A39" s="65"/>
      <c r="B39" s="13"/>
      <c r="C39" s="31"/>
      <c r="D39" s="31"/>
      <c r="E39" s="31"/>
      <c r="F39" s="31"/>
      <c r="G39" s="64"/>
    </row>
    <row r="40" spans="1:7" x14ac:dyDescent="0.35">
      <c r="A40" s="65" t="s">
        <v>70</v>
      </c>
      <c r="B40" s="13" t="s">
        <v>72</v>
      </c>
      <c r="C40" s="63">
        <f>VLOOKUP($A$7&amp;$C$6&amp;$A40,MOTIVOS_DATOS!$A:$M,C$5,0)</f>
        <v>20.411736403679502</v>
      </c>
      <c r="D40" s="63">
        <f>VLOOKUP($A$7&amp;$C$6&amp;$A40,MOTIVOS_DATOS!$A:$M,D$5,0)</f>
        <v>20.615793611836299</v>
      </c>
      <c r="E40" s="63">
        <f>VLOOKUP($A$7&amp;$C$6&amp;$A40,MOTIVOS_DATOS!$A:$M,E$5,0)</f>
        <v>21.8725094940324</v>
      </c>
      <c r="F40" s="63">
        <f>VLOOKUP($A$7&amp;$C$6&amp;$A40,MOTIVOS_DATOS!$A:$M,F$5,0)</f>
        <v>19.473651711903699</v>
      </c>
      <c r="G40" s="64"/>
    </row>
    <row r="41" spans="1:7" x14ac:dyDescent="0.35">
      <c r="A41" s="65" t="s">
        <v>71</v>
      </c>
      <c r="B41" s="13" t="s">
        <v>73</v>
      </c>
      <c r="C41" s="63">
        <f>VLOOKUP($A$7&amp;$C$6&amp;$A41,MOTIVOS_DATOS!$A:$M,C$5,0)</f>
        <v>0.18755840939309701</v>
      </c>
      <c r="D41" s="63">
        <f>VLOOKUP($A$7&amp;$C$6&amp;$A41,MOTIVOS_DATOS!$A:$M,D$5,0)</f>
        <v>0.24576910880541999</v>
      </c>
      <c r="E41" s="63">
        <f>VLOOKUP($A$7&amp;$C$6&amp;$A41,MOTIVOS_DATOS!$A:$M,E$5,0)</f>
        <v>0.35695480028464899</v>
      </c>
      <c r="F41" s="63">
        <f>VLOOKUP($A$7&amp;$C$6&amp;$A41,MOTIVOS_DATOS!$A:$M,F$5,0)</f>
        <v>0.55118754190843999</v>
      </c>
      <c r="G41" s="64"/>
    </row>
    <row r="42" spans="1:7" x14ac:dyDescent="0.35">
      <c r="A42" s="65" t="s">
        <v>72</v>
      </c>
      <c r="B42" s="13" t="s">
        <v>74</v>
      </c>
      <c r="C42" s="63">
        <f>VLOOKUP($A$7&amp;$C$6&amp;$A42,MOTIVOS_DATOS!$A:$M,C$5,0)</f>
        <v>3.1279825612222898</v>
      </c>
      <c r="D42" s="63">
        <f>VLOOKUP($A$7&amp;$C$6&amp;$A42,MOTIVOS_DATOS!$A:$M,D$5,0)</f>
        <v>3.8172584473305098</v>
      </c>
      <c r="E42" s="63">
        <f>VLOOKUP($A$7&amp;$C$6&amp;$A42,MOTIVOS_DATOS!$A:$M,E$5,0)</f>
        <v>3.78763029776644</v>
      </c>
      <c r="F42" s="63">
        <f>VLOOKUP($A$7&amp;$C$6&amp;$A42,MOTIVOS_DATOS!$A:$M,F$5,0)</f>
        <v>4.2806250496858702</v>
      </c>
      <c r="G42" s="64"/>
    </row>
    <row r="43" spans="1:7" x14ac:dyDescent="0.35">
      <c r="A43" s="65" t="s">
        <v>73</v>
      </c>
      <c r="B43" s="13" t="s">
        <v>75</v>
      </c>
      <c r="C43" s="63">
        <f>VLOOKUP($A$7&amp;$C$6&amp;$A43,MOTIVOS_DATOS!$A:$M,C$5,0)</f>
        <v>0.56293038120179195</v>
      </c>
      <c r="D43" s="63">
        <f>VLOOKUP($A$7&amp;$C$6&amp;$A43,MOTIVOS_DATOS!$A:$M,D$5,0)</f>
        <v>0.62899878403750997</v>
      </c>
      <c r="E43" s="63">
        <f>VLOOKUP($A$7&amp;$C$6&amp;$A43,MOTIVOS_DATOS!$A:$M,E$5,0)</f>
        <v>1.36698788315079</v>
      </c>
      <c r="F43" s="63">
        <f>VLOOKUP($A$7&amp;$C$6&amp;$A43,MOTIVOS_DATOS!$A:$M,F$5,0)</f>
        <v>1.2606659162565801</v>
      </c>
      <c r="G43" s="64"/>
    </row>
    <row r="44" spans="1:7" x14ac:dyDescent="0.35">
      <c r="A44" s="65" t="s">
        <v>74</v>
      </c>
      <c r="B44" s="13" t="s">
        <v>76</v>
      </c>
      <c r="C44" s="63">
        <f>VLOOKUP($A$7&amp;$C$6&amp;$A44,MOTIVOS_DATOS!$A:$M,C$5,0)</f>
        <v>31.6277838682065</v>
      </c>
      <c r="D44" s="63">
        <f>VLOOKUP($A$7&amp;$C$6&amp;$A44,MOTIVOS_DATOS!$A:$M,D$5,0)</f>
        <v>35.295809022715702</v>
      </c>
      <c r="E44" s="63">
        <f>VLOOKUP($A$7&amp;$C$6&amp;$A44,MOTIVOS_DATOS!$A:$M,E$5,0)</f>
        <v>35.616437649086201</v>
      </c>
      <c r="F44" s="63">
        <f>VLOOKUP($A$7&amp;$C$6&amp;$A44,MOTIVOS_DATOS!$A:$M,F$5,0)</f>
        <v>34.159898530355598</v>
      </c>
      <c r="G44" s="64"/>
    </row>
    <row r="45" spans="1:7" x14ac:dyDescent="0.35">
      <c r="A45" s="65" t="s">
        <v>75</v>
      </c>
      <c r="B45" s="13" t="s">
        <v>77</v>
      </c>
      <c r="C45" s="63">
        <f>VLOOKUP($A$7&amp;$C$6&amp;$A45,MOTIVOS_DATOS!$A:$M,C$5,0)</f>
        <v>9.9556723968038092</v>
      </c>
      <c r="D45" s="63">
        <f>VLOOKUP($A$7&amp;$C$6&amp;$A45,MOTIVOS_DATOS!$A:$M,D$5,0)</f>
        <v>10.394562953542501</v>
      </c>
      <c r="E45" s="63">
        <f>VLOOKUP($A$7&amp;$C$6&amp;$A45,MOTIVOS_DATOS!$A:$M,E$5,0)</f>
        <v>8.0185224821715906</v>
      </c>
      <c r="F45" s="63">
        <f>VLOOKUP($A$7&amp;$C$6&amp;$A45,MOTIVOS_DATOS!$A:$M,F$5,0)</f>
        <v>8.1847949996327305</v>
      </c>
      <c r="G45" s="64"/>
    </row>
    <row r="46" spans="1:7" x14ac:dyDescent="0.35">
      <c r="A46" s="65" t="s">
        <v>76</v>
      </c>
      <c r="B46" s="13" t="s">
        <v>78</v>
      </c>
      <c r="C46" s="63">
        <f>VLOOKUP($A$7&amp;$C$6&amp;$A46,MOTIVOS_DATOS!$A:$M,C$5,0)</f>
        <v>32.423971041648102</v>
      </c>
      <c r="D46" s="63">
        <f>VLOOKUP($A$7&amp;$C$6&amp;$A46,MOTIVOS_DATOS!$A:$M,D$5,0)</f>
        <v>27.439652139161701</v>
      </c>
      <c r="E46" s="63">
        <f>VLOOKUP($A$7&amp;$C$6&amp;$A46,MOTIVOS_DATOS!$A:$M,E$5,0)</f>
        <v>27.517862820694599</v>
      </c>
      <c r="F46" s="63">
        <f>VLOOKUP($A$7&amp;$C$6&amp;$A46,MOTIVOS_DATOS!$A:$M,F$5,0)</f>
        <v>30.359545380644299</v>
      </c>
      <c r="G46" s="64"/>
    </row>
    <row r="47" spans="1:7" x14ac:dyDescent="0.35">
      <c r="A47" s="65" t="s">
        <v>77</v>
      </c>
      <c r="B47" s="13" t="s">
        <v>79</v>
      </c>
      <c r="C47" s="63">
        <f>VLOOKUP($A$7&amp;$C$6&amp;$A47,MOTIVOS_DATOS!$A:$M,C$5,0)</f>
        <v>1.70237605656744</v>
      </c>
      <c r="D47" s="63">
        <f>VLOOKUP($A$7&amp;$C$6&amp;$A47,MOTIVOS_DATOS!$A:$M,D$5,0)</f>
        <v>1.56215259109611</v>
      </c>
      <c r="E47" s="63">
        <f>VLOOKUP($A$7&amp;$C$6&amp;$A47,MOTIVOS_DATOS!$A:$M,E$5,0)</f>
        <v>1.46310248737455</v>
      </c>
      <c r="F47" s="63">
        <f>VLOOKUP($A$7&amp;$C$6&amp;$A47,MOTIVOS_DATOS!$A:$M,F$5,0)</f>
        <v>1.7296457871762201</v>
      </c>
      <c r="G47" s="64"/>
    </row>
    <row r="48" spans="1:7" x14ac:dyDescent="0.35">
      <c r="A48" s="65"/>
      <c r="B48" s="13"/>
      <c r="C48" s="31"/>
      <c r="D48" s="31"/>
      <c r="E48" s="31"/>
      <c r="F48" s="31"/>
      <c r="G48" s="64"/>
    </row>
    <row r="49" spans="1:8" x14ac:dyDescent="0.35">
      <c r="A49" s="65" t="s">
        <v>78</v>
      </c>
      <c r="B49" s="13" t="s">
        <v>80</v>
      </c>
      <c r="C49" s="63">
        <f>VLOOKUP($A$7&amp;$C$6&amp;$A49,MOTIVOS_DATOS!$A:$M,C$5,0)</f>
        <v>6.23451609586707</v>
      </c>
      <c r="D49" s="63">
        <f>VLOOKUP($A$7&amp;$C$6&amp;$A49,MOTIVOS_DATOS!$A:$M,D$5,0)</f>
        <v>6.74831447683707</v>
      </c>
      <c r="E49" s="63">
        <f>VLOOKUP($A$7&amp;$C$6&amp;$A49,MOTIVOS_DATOS!$A:$M,E$5,0)</f>
        <v>7.0418828259525998</v>
      </c>
      <c r="F49" s="63">
        <f>VLOOKUP($A$7&amp;$C$6&amp;$A49,MOTIVOS_DATOS!$A:$M,F$5,0)</f>
        <v>8.3177558093052006</v>
      </c>
      <c r="G49" s="64"/>
    </row>
    <row r="50" spans="1:8" x14ac:dyDescent="0.35">
      <c r="A50" s="65" t="s">
        <v>79</v>
      </c>
      <c r="B50" s="13" t="s">
        <v>81</v>
      </c>
      <c r="C50" s="63">
        <f>VLOOKUP($A$7&amp;$C$6&amp;$A50,MOTIVOS_DATOS!$A:$M,C$5,0)</f>
        <v>0.16409530564646299</v>
      </c>
      <c r="D50" s="63">
        <f>VLOOKUP($A$7&amp;$C$6&amp;$A50,MOTIVOS_DATOS!$A:$M,D$5,0)</f>
        <v>0.103529632695123</v>
      </c>
      <c r="E50" s="63">
        <f>VLOOKUP($A$7&amp;$C$6&amp;$A50,MOTIVOS_DATOS!$A:$M,E$5,0)</f>
        <v>0.30524621856026601</v>
      </c>
      <c r="F50" s="63">
        <f>VLOOKUP($A$7&amp;$C$6&amp;$A50,MOTIVOS_DATOS!$A:$M,F$5,0)</f>
        <v>0.25218235456178101</v>
      </c>
      <c r="G50" s="64"/>
    </row>
    <row r="51" spans="1:8" x14ac:dyDescent="0.35">
      <c r="A51" s="65" t="s">
        <v>80</v>
      </c>
      <c r="B51" s="13" t="s">
        <v>82</v>
      </c>
      <c r="C51" s="63">
        <f>VLOOKUP($A$7&amp;$C$6&amp;$A51,MOTIVOS_DATOS!$A:$M,C$5,0)</f>
        <v>16.131374782390701</v>
      </c>
      <c r="D51" s="63">
        <f>VLOOKUP($A$7&amp;$C$6&amp;$A51,MOTIVOS_DATOS!$A:$M,D$5,0)</f>
        <v>18.421480867887801</v>
      </c>
      <c r="E51" s="63">
        <f>VLOOKUP($A$7&amp;$C$6&amp;$A51,MOTIVOS_DATOS!$A:$M,E$5,0)</f>
        <v>18.1212655314662</v>
      </c>
      <c r="F51" s="63">
        <f>VLOOKUP($A$7&amp;$C$6&amp;$A51,MOTIVOS_DATOS!$A:$M,F$5,0)</f>
        <v>16.553412147164199</v>
      </c>
      <c r="G51" s="64"/>
    </row>
    <row r="52" spans="1:8" x14ac:dyDescent="0.35">
      <c r="A52" s="65" t="s">
        <v>81</v>
      </c>
      <c r="B52" s="13" t="s">
        <v>83</v>
      </c>
      <c r="C52" s="63">
        <f>VLOOKUP($A$7&amp;$C$6&amp;$A52,MOTIVOS_DATOS!$A:$M,C$5,0)</f>
        <v>40.630151434113102</v>
      </c>
      <c r="D52" s="63">
        <f>VLOOKUP($A$7&amp;$C$6&amp;$A52,MOTIVOS_DATOS!$A:$M,D$5,0)</f>
        <v>41.439827900708799</v>
      </c>
      <c r="E52" s="63">
        <f>VLOOKUP($A$7&amp;$C$6&amp;$A52,MOTIVOS_DATOS!$A:$M,E$5,0)</f>
        <v>41.560565664017901</v>
      </c>
      <c r="F52" s="63">
        <f>VLOOKUP($A$7&amp;$C$6&amp;$A52,MOTIVOS_DATOS!$A:$M,F$5,0)</f>
        <v>43.159211378286599</v>
      </c>
      <c r="G52" s="64"/>
    </row>
    <row r="53" spans="1:8" x14ac:dyDescent="0.35">
      <c r="A53" s="65" t="s">
        <v>82</v>
      </c>
      <c r="B53" s="13" t="s">
        <v>84</v>
      </c>
      <c r="C53" s="63">
        <f>VLOOKUP($A$7&amp;$C$6&amp;$A53,MOTIVOS_DATOS!$A:$M,C$5,0)</f>
        <v>6.5458894227159297</v>
      </c>
      <c r="D53" s="63">
        <f>VLOOKUP($A$7&amp;$C$6&amp;$A53,MOTIVOS_DATOS!$A:$M,D$5,0)</f>
        <v>4.2213930539437596</v>
      </c>
      <c r="E53" s="63">
        <f>VLOOKUP($A$7&amp;$C$6&amp;$A53,MOTIVOS_DATOS!$A:$M,E$5,0)</f>
        <v>3.33951644095256</v>
      </c>
      <c r="F53" s="63">
        <f>VLOOKUP($A$7&amp;$C$6&amp;$A53,MOTIVOS_DATOS!$A:$M,F$5,0)</f>
        <v>3.0808979466823598</v>
      </c>
      <c r="G53" s="64"/>
    </row>
    <row r="54" spans="1:8" x14ac:dyDescent="0.35">
      <c r="A54" s="65" t="s">
        <v>83</v>
      </c>
      <c r="B54" s="13" t="s">
        <v>85</v>
      </c>
      <c r="C54" s="63">
        <f>VLOOKUP($A$7&amp;$C$6&amp;$A54,MOTIVOS_DATOS!$A:$M,C$5,0)</f>
        <v>2.4269673207748599</v>
      </c>
      <c r="D54" s="63">
        <f>VLOOKUP($A$7&amp;$C$6&amp;$A54,MOTIVOS_DATOS!$A:$M,D$5,0)</f>
        <v>2.3196313952893899</v>
      </c>
      <c r="E54" s="63">
        <f>VLOOKUP($A$7&amp;$C$6&amp;$A54,MOTIVOS_DATOS!$A:$M,E$5,0)</f>
        <v>2.52858705122717</v>
      </c>
      <c r="F54" s="63">
        <f>VLOOKUP($A$7&amp;$C$6&amp;$A54,MOTIVOS_DATOS!$A:$M,F$5,0)</f>
        <v>2.24770293126346</v>
      </c>
      <c r="G54" s="64"/>
    </row>
    <row r="55" spans="1:8" x14ac:dyDescent="0.35">
      <c r="A55" s="65" t="s">
        <v>84</v>
      </c>
      <c r="B55" s="13" t="s">
        <v>86</v>
      </c>
      <c r="C55" s="63">
        <f>VLOOKUP($A$7&amp;$C$6&amp;$A55,MOTIVOS_DATOS!$A:$M,C$5,0)</f>
        <v>13.8586010394417</v>
      </c>
      <c r="D55" s="63">
        <f>VLOOKUP($A$7&amp;$C$6&amp;$A55,MOTIVOS_DATOS!$A:$M,D$5,0)</f>
        <v>16.745764931962601</v>
      </c>
      <c r="E55" s="63">
        <f>VLOOKUP($A$7&amp;$C$6&amp;$A55,MOTIVOS_DATOS!$A:$M,E$5,0)</f>
        <v>16.860056103916101</v>
      </c>
      <c r="F55" s="63">
        <f>VLOOKUP($A$7&amp;$C$6&amp;$A55,MOTIVOS_DATOS!$A:$M,F$5,0)</f>
        <v>17.052366879156999</v>
      </c>
      <c r="G55" s="64"/>
    </row>
    <row r="56" spans="1:8" x14ac:dyDescent="0.35">
      <c r="A56" s="65" t="s">
        <v>85</v>
      </c>
      <c r="B56" s="13"/>
      <c r="C56" s="63">
        <f>VLOOKUP($A$7&amp;$C$6&amp;$A56,MOTIVOS_DATOS!$A:$M,C$5,0)</f>
        <v>2.4485766302357601</v>
      </c>
      <c r="D56" s="63">
        <f>VLOOKUP($A$7&amp;$C$6&amp;$A56,MOTIVOS_DATOS!$A:$M,D$5,0)</f>
        <v>2.4788476324485198</v>
      </c>
      <c r="E56" s="63">
        <f>VLOOKUP($A$7&amp;$C$6&amp;$A56,MOTIVOS_DATOS!$A:$M,E$5,0)</f>
        <v>2.97970155909975</v>
      </c>
      <c r="F56" s="63">
        <f>VLOOKUP($A$7&amp;$C$6&amp;$A56,MOTIVOS_DATOS!$A:$M,F$5,0)</f>
        <v>2.44128380928858</v>
      </c>
      <c r="G56" s="64"/>
    </row>
    <row r="57" spans="1:8" x14ac:dyDescent="0.35">
      <c r="A57" s="65" t="s">
        <v>86</v>
      </c>
      <c r="B57" s="13"/>
      <c r="C57" s="63">
        <f>VLOOKUP($A$7&amp;$C$6&amp;$A57,MOTIVOS_DATOS!$A:$M,C$5,0)</f>
        <v>11.559836921552099</v>
      </c>
      <c r="D57" s="63">
        <f>VLOOKUP($A$7&amp;$C$6&amp;$A57,MOTIVOS_DATOS!$A:$M,D$5,0)</f>
        <v>7.52121418482563</v>
      </c>
      <c r="E57" s="63">
        <f>VLOOKUP($A$7&amp;$C$6&amp;$A57,MOTIVOS_DATOS!$A:$M,E$5,0)</f>
        <v>7.2631791209744101</v>
      </c>
      <c r="F57" s="63">
        <f>VLOOKUP($A$7&amp;$C$6&amp;$A57,MOTIVOS_DATOS!$A:$M,F$5,0)</f>
        <v>6.8951980740859096</v>
      </c>
      <c r="G57" s="64"/>
    </row>
    <row r="58" spans="1:8" x14ac:dyDescent="0.35">
      <c r="A58" s="65"/>
      <c r="B58" s="13"/>
      <c r="C58" s="65"/>
      <c r="D58" s="65"/>
      <c r="E58" s="65"/>
      <c r="F58" s="65"/>
      <c r="G58" s="65"/>
      <c r="H58" s="65"/>
    </row>
    <row r="59" spans="1:8" x14ac:dyDescent="0.35">
      <c r="A59" s="65"/>
      <c r="B59" s="13"/>
      <c r="C59" s="65"/>
      <c r="D59" s="65"/>
      <c r="E59" s="65"/>
      <c r="F59" s="65"/>
      <c r="G59" s="65"/>
      <c r="H59" s="65"/>
    </row>
    <row r="60" spans="1:8" x14ac:dyDescent="0.35">
      <c r="A60" s="65"/>
      <c r="B60" s="13"/>
      <c r="C60" s="65"/>
      <c r="D60" s="65"/>
      <c r="E60" s="65"/>
      <c r="F60" s="65"/>
      <c r="G60" s="65"/>
      <c r="H60" s="65"/>
    </row>
    <row r="61" spans="1:8" x14ac:dyDescent="0.35">
      <c r="A61" s="66"/>
      <c r="B61" s="13"/>
      <c r="C61" s="65"/>
      <c r="D61" s="65"/>
      <c r="E61" s="65"/>
      <c r="F61" s="65"/>
      <c r="G61" s="65"/>
      <c r="H61" s="65"/>
    </row>
    <row r="62" spans="1:8" x14ac:dyDescent="0.35">
      <c r="A62" s="66"/>
      <c r="B62" s="13"/>
      <c r="C62" s="65"/>
      <c r="D62" s="65"/>
      <c r="E62" s="65"/>
      <c r="F62" s="65"/>
      <c r="G62" s="65"/>
      <c r="H62" s="65"/>
    </row>
    <row r="63" spans="1:8" x14ac:dyDescent="0.35">
      <c r="B63" s="13"/>
      <c r="C63" s="65"/>
      <c r="D63" s="65"/>
      <c r="E63" s="65"/>
      <c r="F63" s="65"/>
      <c r="G63" s="65"/>
      <c r="H63" s="65"/>
    </row>
    <row r="64" spans="1:8" x14ac:dyDescent="0.35">
      <c r="B64" s="13"/>
    </row>
    <row r="65" spans="2:2" x14ac:dyDescent="0.35">
      <c r="B65" s="13"/>
    </row>
    <row r="66" spans="2:2" x14ac:dyDescent="0.35">
      <c r="B66" s="13"/>
    </row>
    <row r="67" spans="2:2" x14ac:dyDescent="0.35">
      <c r="B67" s="13"/>
    </row>
    <row r="68" spans="2:2" x14ac:dyDescent="0.35">
      <c r="B68" s="13"/>
    </row>
    <row r="69" spans="2:2" x14ac:dyDescent="0.35">
      <c r="B69" s="13"/>
    </row>
    <row r="70" spans="2:2" x14ac:dyDescent="0.35">
      <c r="B70" s="13"/>
    </row>
    <row r="71" spans="2:2" x14ac:dyDescent="0.35">
      <c r="B71" s="13"/>
    </row>
    <row r="72" spans="2:2" x14ac:dyDescent="0.35">
      <c r="B72" s="13"/>
    </row>
    <row r="73" spans="2:2" x14ac:dyDescent="0.35">
      <c r="B73" s="13"/>
    </row>
    <row r="74" spans="2:2" x14ac:dyDescent="0.35">
      <c r="B74" s="13"/>
    </row>
    <row r="75" spans="2:2" x14ac:dyDescent="0.35">
      <c r="B75" s="13"/>
    </row>
    <row r="76" spans="2:2" x14ac:dyDescent="0.35">
      <c r="B76" s="13"/>
    </row>
    <row r="77" spans="2:2" x14ac:dyDescent="0.35">
      <c r="B77" s="13"/>
    </row>
    <row r="78" spans="2:2" x14ac:dyDescent="0.35">
      <c r="B78" s="13"/>
    </row>
    <row r="79" spans="2:2" x14ac:dyDescent="0.35">
      <c r="B79" s="13"/>
    </row>
    <row r="80" spans="2:2" x14ac:dyDescent="0.35">
      <c r="B80" s="13"/>
    </row>
    <row r="81" spans="2:2" x14ac:dyDescent="0.35">
      <c r="B81" s="13"/>
    </row>
    <row r="82" spans="2:2" x14ac:dyDescent="0.35">
      <c r="B82" s="13"/>
    </row>
    <row r="83" spans="2:2" x14ac:dyDescent="0.35">
      <c r="B83" s="13"/>
    </row>
    <row r="84" spans="2:2" x14ac:dyDescent="0.35">
      <c r="B84" s="13"/>
    </row>
    <row r="85" spans="2:2" x14ac:dyDescent="0.35">
      <c r="B85" s="13"/>
    </row>
    <row r="86" spans="2:2" x14ac:dyDescent="0.35">
      <c r="B86" s="13"/>
    </row>
    <row r="87" spans="2:2" x14ac:dyDescent="0.35">
      <c r="B87" s="13"/>
    </row>
    <row r="88" spans="2:2" x14ac:dyDescent="0.35">
      <c r="B88" s="13"/>
    </row>
    <row r="89" spans="2:2" x14ac:dyDescent="0.35">
      <c r="B89" s="13"/>
    </row>
    <row r="90" spans="2:2" x14ac:dyDescent="0.35">
      <c r="B90" s="13"/>
    </row>
    <row r="91" spans="2:2" x14ac:dyDescent="0.35">
      <c r="B91" s="13"/>
    </row>
    <row r="92" spans="2:2" x14ac:dyDescent="0.35">
      <c r="B92" s="13"/>
    </row>
    <row r="93" spans="2:2" x14ac:dyDescent="0.35">
      <c r="B93" s="13"/>
    </row>
    <row r="94" spans="2:2" x14ac:dyDescent="0.35">
      <c r="B94" s="13"/>
    </row>
    <row r="95" spans="2:2" x14ac:dyDescent="0.35">
      <c r="B95" s="13"/>
    </row>
    <row r="96" spans="2:2" x14ac:dyDescent="0.35">
      <c r="B96" s="13"/>
    </row>
    <row r="97" spans="2:2" x14ac:dyDescent="0.35">
      <c r="B97" s="13"/>
    </row>
    <row r="98" spans="2:2" x14ac:dyDescent="0.35">
      <c r="B98" s="13"/>
    </row>
    <row r="99" spans="2:2" x14ac:dyDescent="0.35">
      <c r="B99" s="13"/>
    </row>
    <row r="100" spans="2:2" x14ac:dyDescent="0.35">
      <c r="B100" s="13"/>
    </row>
    <row r="101" spans="2:2" x14ac:dyDescent="0.35">
      <c r="B101" s="13"/>
    </row>
    <row r="102" spans="2:2" x14ac:dyDescent="0.35">
      <c r="B102" s="13"/>
    </row>
    <row r="103" spans="2:2" x14ac:dyDescent="0.35">
      <c r="B103" s="13"/>
    </row>
    <row r="104" spans="2:2" x14ac:dyDescent="0.35">
      <c r="B104" s="13"/>
    </row>
    <row r="105" spans="2:2" x14ac:dyDescent="0.35">
      <c r="B105" s="13"/>
    </row>
    <row r="106" spans="2:2" x14ac:dyDescent="0.35">
      <c r="B106" s="13"/>
    </row>
    <row r="107" spans="2:2" x14ac:dyDescent="0.35">
      <c r="B107" s="13"/>
    </row>
    <row r="108" spans="2:2" x14ac:dyDescent="0.35">
      <c r="B108" s="13"/>
    </row>
    <row r="109" spans="2:2" x14ac:dyDescent="0.35">
      <c r="B109" s="13"/>
    </row>
    <row r="110" spans="2:2" x14ac:dyDescent="0.35">
      <c r="B110" s="13"/>
    </row>
    <row r="111" spans="2:2" x14ac:dyDescent="0.35">
      <c r="B111" s="13"/>
    </row>
    <row r="112" spans="2:2" x14ac:dyDescent="0.35">
      <c r="B112" s="13"/>
    </row>
    <row r="113" spans="2:2" x14ac:dyDescent="0.35">
      <c r="B113" s="13"/>
    </row>
    <row r="114" spans="2:2" x14ac:dyDescent="0.35">
      <c r="B114" s="13"/>
    </row>
    <row r="115" spans="2:2" x14ac:dyDescent="0.35">
      <c r="B115" s="13"/>
    </row>
    <row r="116" spans="2:2" x14ac:dyDescent="0.35">
      <c r="B116" s="13"/>
    </row>
    <row r="117" spans="2:2" x14ac:dyDescent="0.35">
      <c r="B117" s="13"/>
    </row>
    <row r="118" spans="2:2" x14ac:dyDescent="0.35">
      <c r="B118" s="13"/>
    </row>
    <row r="119" spans="2:2" x14ac:dyDescent="0.35">
      <c r="B119" s="13"/>
    </row>
    <row r="120" spans="2:2" x14ac:dyDescent="0.35">
      <c r="B120" s="13"/>
    </row>
    <row r="121" spans="2:2" x14ac:dyDescent="0.35">
      <c r="B121" s="13"/>
    </row>
    <row r="122" spans="2:2" x14ac:dyDescent="0.35">
      <c r="B122" s="13"/>
    </row>
    <row r="123" spans="2:2" x14ac:dyDescent="0.35">
      <c r="B123" s="13"/>
    </row>
    <row r="124" spans="2:2" x14ac:dyDescent="0.35">
      <c r="B124" s="13"/>
    </row>
    <row r="125" spans="2:2" x14ac:dyDescent="0.35">
      <c r="B125" s="13"/>
    </row>
    <row r="126" spans="2:2" x14ac:dyDescent="0.35">
      <c r="B126" s="13"/>
    </row>
    <row r="127" spans="2:2" x14ac:dyDescent="0.35">
      <c r="B127" s="13"/>
    </row>
    <row r="128" spans="2:2" x14ac:dyDescent="0.35">
      <c r="B128" s="13"/>
    </row>
    <row r="129" spans="2:2" x14ac:dyDescent="0.35">
      <c r="B129" s="13"/>
    </row>
    <row r="130" spans="2:2" x14ac:dyDescent="0.35">
      <c r="B130" s="13"/>
    </row>
    <row r="131" spans="2:2" x14ac:dyDescent="0.35">
      <c r="B131" s="13"/>
    </row>
    <row r="132" spans="2:2" x14ac:dyDescent="0.35">
      <c r="B132" s="13"/>
    </row>
    <row r="133" spans="2:2" x14ac:dyDescent="0.35">
      <c r="B133" s="13"/>
    </row>
    <row r="134" spans="2:2" x14ac:dyDescent="0.35">
      <c r="B134" s="13"/>
    </row>
    <row r="135" spans="2:2" x14ac:dyDescent="0.35">
      <c r="B135" s="13"/>
    </row>
    <row r="136" spans="2:2" x14ac:dyDescent="0.35">
      <c r="B136" s="13"/>
    </row>
    <row r="137" spans="2:2" x14ac:dyDescent="0.35">
      <c r="B137" s="13"/>
    </row>
    <row r="138" spans="2:2" x14ac:dyDescent="0.35">
      <c r="B138" s="13"/>
    </row>
    <row r="139" spans="2:2" x14ac:dyDescent="0.35">
      <c r="B139" s="13"/>
    </row>
    <row r="140" spans="2:2" x14ac:dyDescent="0.35">
      <c r="B140" s="13"/>
    </row>
    <row r="141" spans="2:2" x14ac:dyDescent="0.35">
      <c r="B141" s="13"/>
    </row>
    <row r="142" spans="2:2" x14ac:dyDescent="0.35">
      <c r="B142" s="13"/>
    </row>
    <row r="143" spans="2:2" x14ac:dyDescent="0.35">
      <c r="B143" s="13"/>
    </row>
    <row r="144" spans="2:2" x14ac:dyDescent="0.35">
      <c r="B144" s="13"/>
    </row>
    <row r="145" spans="2:2" x14ac:dyDescent="0.35">
      <c r="B145" s="13"/>
    </row>
    <row r="146" spans="2:2" x14ac:dyDescent="0.35">
      <c r="B146" s="13"/>
    </row>
    <row r="147" spans="2:2" x14ac:dyDescent="0.35">
      <c r="B147" s="13"/>
    </row>
    <row r="148" spans="2:2" x14ac:dyDescent="0.35">
      <c r="B148" s="13"/>
    </row>
    <row r="149" spans="2:2" x14ac:dyDescent="0.35">
      <c r="B149" s="13"/>
    </row>
    <row r="150" spans="2:2" x14ac:dyDescent="0.35">
      <c r="B150" s="13"/>
    </row>
    <row r="151" spans="2:2" x14ac:dyDescent="0.35">
      <c r="B151" s="13"/>
    </row>
    <row r="152" spans="2:2" x14ac:dyDescent="0.35">
      <c r="B152" s="13"/>
    </row>
    <row r="153" spans="2:2" x14ac:dyDescent="0.35">
      <c r="B153" s="13"/>
    </row>
    <row r="154" spans="2:2" x14ac:dyDescent="0.35">
      <c r="B154" s="13"/>
    </row>
    <row r="155" spans="2:2" x14ac:dyDescent="0.35">
      <c r="B155" s="13"/>
    </row>
    <row r="156" spans="2:2" x14ac:dyDescent="0.35">
      <c r="B156" s="13"/>
    </row>
    <row r="157" spans="2:2" x14ac:dyDescent="0.35">
      <c r="B157" s="13"/>
    </row>
    <row r="158" spans="2:2" x14ac:dyDescent="0.35">
      <c r="B158" s="13"/>
    </row>
    <row r="159" spans="2:2" x14ac:dyDescent="0.35">
      <c r="B159" s="13"/>
    </row>
    <row r="160" spans="2:2" x14ac:dyDescent="0.35">
      <c r="B160" s="13"/>
    </row>
    <row r="161" spans="2:2" x14ac:dyDescent="0.35">
      <c r="B161" s="13"/>
    </row>
    <row r="162" spans="2:2" x14ac:dyDescent="0.35">
      <c r="B162" s="13"/>
    </row>
    <row r="163" spans="2:2" x14ac:dyDescent="0.35">
      <c r="B163" s="13"/>
    </row>
    <row r="164" spans="2:2" x14ac:dyDescent="0.35">
      <c r="B164" s="13"/>
    </row>
    <row r="165" spans="2:2" x14ac:dyDescent="0.35">
      <c r="B165" s="13"/>
    </row>
    <row r="166" spans="2:2" x14ac:dyDescent="0.35">
      <c r="B166" s="13"/>
    </row>
    <row r="167" spans="2:2" x14ac:dyDescent="0.35">
      <c r="B167" s="13"/>
    </row>
    <row r="168" spans="2:2" x14ac:dyDescent="0.35">
      <c r="B168" s="13"/>
    </row>
    <row r="169" spans="2:2" x14ac:dyDescent="0.35">
      <c r="B169" s="13"/>
    </row>
    <row r="170" spans="2:2" x14ac:dyDescent="0.35">
      <c r="B170" s="13"/>
    </row>
    <row r="171" spans="2:2" x14ac:dyDescent="0.35">
      <c r="B171" s="13"/>
    </row>
    <row r="172" spans="2:2" x14ac:dyDescent="0.35">
      <c r="B172" s="13"/>
    </row>
    <row r="173" spans="2:2" x14ac:dyDescent="0.35">
      <c r="B173" s="13"/>
    </row>
    <row r="174" spans="2:2" x14ac:dyDescent="0.35">
      <c r="B174" s="13"/>
    </row>
    <row r="175" spans="2:2" x14ac:dyDescent="0.35">
      <c r="B175" s="13"/>
    </row>
    <row r="176" spans="2:2" x14ac:dyDescent="0.35">
      <c r="B176" s="13"/>
    </row>
    <row r="177" spans="2:2" x14ac:dyDescent="0.35">
      <c r="B177" s="13"/>
    </row>
    <row r="178" spans="2:2" x14ac:dyDescent="0.35">
      <c r="B178" s="13"/>
    </row>
    <row r="179" spans="2:2" x14ac:dyDescent="0.35">
      <c r="B179" s="13"/>
    </row>
    <row r="180" spans="2:2" x14ac:dyDescent="0.35">
      <c r="B180" s="13"/>
    </row>
    <row r="181" spans="2:2" x14ac:dyDescent="0.35">
      <c r="B181" s="13"/>
    </row>
    <row r="182" spans="2:2" x14ac:dyDescent="0.35">
      <c r="B182" s="13"/>
    </row>
    <row r="183" spans="2:2" x14ac:dyDescent="0.35">
      <c r="B183" s="13"/>
    </row>
    <row r="184" spans="2:2" x14ac:dyDescent="0.35">
      <c r="B184" s="13"/>
    </row>
    <row r="185" spans="2:2" x14ac:dyDescent="0.35">
      <c r="B185" s="13"/>
    </row>
    <row r="186" spans="2:2" x14ac:dyDescent="0.35">
      <c r="B186" s="13"/>
    </row>
    <row r="187" spans="2:2" x14ac:dyDescent="0.35">
      <c r="B187" s="13"/>
    </row>
    <row r="188" spans="2:2" x14ac:dyDescent="0.35">
      <c r="B188" s="13"/>
    </row>
    <row r="189" spans="2:2" x14ac:dyDescent="0.35">
      <c r="B189" s="13"/>
    </row>
    <row r="190" spans="2:2" x14ac:dyDescent="0.35">
      <c r="B190" s="13"/>
    </row>
    <row r="191" spans="2:2" x14ac:dyDescent="0.35">
      <c r="B191" s="13"/>
    </row>
    <row r="192" spans="2:2" x14ac:dyDescent="0.35">
      <c r="B192" s="13"/>
    </row>
    <row r="193" spans="2:2" x14ac:dyDescent="0.35">
      <c r="B193" s="13"/>
    </row>
    <row r="194" spans="2:2" x14ac:dyDescent="0.35">
      <c r="B194" s="13"/>
    </row>
    <row r="195" spans="2:2" x14ac:dyDescent="0.35">
      <c r="B195" s="13"/>
    </row>
    <row r="196" spans="2:2" x14ac:dyDescent="0.35">
      <c r="B196" s="13"/>
    </row>
    <row r="197" spans="2:2" x14ac:dyDescent="0.35">
      <c r="B197" s="13"/>
    </row>
    <row r="198" spans="2:2" x14ac:dyDescent="0.35">
      <c r="B198" s="13"/>
    </row>
    <row r="199" spans="2:2" x14ac:dyDescent="0.35">
      <c r="B199" s="13"/>
    </row>
    <row r="200" spans="2:2" x14ac:dyDescent="0.35">
      <c r="B200" s="13"/>
    </row>
    <row r="201" spans="2:2" x14ac:dyDescent="0.35">
      <c r="B201" s="13"/>
    </row>
    <row r="202" spans="2:2" x14ac:dyDescent="0.35">
      <c r="B202" s="13"/>
    </row>
    <row r="203" spans="2:2" x14ac:dyDescent="0.35">
      <c r="B203" s="13"/>
    </row>
    <row r="204" spans="2:2" x14ac:dyDescent="0.35">
      <c r="B204" s="13"/>
    </row>
    <row r="205" spans="2:2" x14ac:dyDescent="0.35">
      <c r="B205" s="13"/>
    </row>
    <row r="206" spans="2:2" x14ac:dyDescent="0.35">
      <c r="B206" s="13"/>
    </row>
    <row r="207" spans="2:2" x14ac:dyDescent="0.35">
      <c r="B207" s="13"/>
    </row>
    <row r="208" spans="2:2" x14ac:dyDescent="0.35">
      <c r="B208" s="13"/>
    </row>
    <row r="209" spans="2:2" x14ac:dyDescent="0.35">
      <c r="B209" s="13"/>
    </row>
    <row r="210" spans="2:2" x14ac:dyDescent="0.35">
      <c r="B210" s="13"/>
    </row>
    <row r="211" spans="2:2" x14ac:dyDescent="0.35">
      <c r="B211" s="13"/>
    </row>
    <row r="212" spans="2:2" x14ac:dyDescent="0.35">
      <c r="B212" s="13"/>
    </row>
    <row r="213" spans="2:2" x14ac:dyDescent="0.35">
      <c r="B213" s="13"/>
    </row>
    <row r="214" spans="2:2" x14ac:dyDescent="0.35">
      <c r="B214" s="13"/>
    </row>
    <row r="215" spans="2:2" x14ac:dyDescent="0.35">
      <c r="B215" s="13"/>
    </row>
    <row r="216" spans="2:2" x14ac:dyDescent="0.35">
      <c r="B216" s="13"/>
    </row>
    <row r="217" spans="2:2" x14ac:dyDescent="0.35">
      <c r="B217" s="13"/>
    </row>
    <row r="218" spans="2:2" x14ac:dyDescent="0.35">
      <c r="B218" s="13"/>
    </row>
    <row r="219" spans="2:2" x14ac:dyDescent="0.35">
      <c r="B219" s="13"/>
    </row>
    <row r="220" spans="2:2" x14ac:dyDescent="0.35">
      <c r="B220" s="13"/>
    </row>
    <row r="221" spans="2:2" x14ac:dyDescent="0.35">
      <c r="B221" s="13"/>
    </row>
    <row r="222" spans="2:2" x14ac:dyDescent="0.35">
      <c r="B222" s="13"/>
    </row>
    <row r="223" spans="2:2" x14ac:dyDescent="0.35">
      <c r="B223" s="13"/>
    </row>
    <row r="224" spans="2:2" x14ac:dyDescent="0.35">
      <c r="B224" s="13"/>
    </row>
    <row r="225" spans="2:2" x14ac:dyDescent="0.35">
      <c r="B225" s="13"/>
    </row>
    <row r="226" spans="2:2" x14ac:dyDescent="0.35">
      <c r="B226" s="13"/>
    </row>
    <row r="227" spans="2:2" x14ac:dyDescent="0.35">
      <c r="B227" s="13"/>
    </row>
    <row r="228" spans="2:2" x14ac:dyDescent="0.35">
      <c r="B228" s="13"/>
    </row>
    <row r="229" spans="2:2" x14ac:dyDescent="0.35">
      <c r="B229" s="13"/>
    </row>
    <row r="230" spans="2:2" x14ac:dyDescent="0.35">
      <c r="B230" s="13"/>
    </row>
    <row r="231" spans="2:2" x14ac:dyDescent="0.35">
      <c r="B231" s="13"/>
    </row>
    <row r="232" spans="2:2" x14ac:dyDescent="0.35">
      <c r="B232" s="13"/>
    </row>
    <row r="233" spans="2:2" x14ac:dyDescent="0.35">
      <c r="B233" s="13"/>
    </row>
    <row r="234" spans="2:2" x14ac:dyDescent="0.35">
      <c r="B234" s="13"/>
    </row>
    <row r="235" spans="2:2" x14ac:dyDescent="0.35">
      <c r="B235" s="13"/>
    </row>
    <row r="236" spans="2:2" x14ac:dyDescent="0.35">
      <c r="B236" s="13"/>
    </row>
    <row r="237" spans="2:2" x14ac:dyDescent="0.35">
      <c r="B237" s="13"/>
    </row>
    <row r="238" spans="2:2" x14ac:dyDescent="0.35">
      <c r="B238" s="13"/>
    </row>
    <row r="239" spans="2:2" x14ac:dyDescent="0.35">
      <c r="B239" s="13"/>
    </row>
    <row r="240" spans="2:2" x14ac:dyDescent="0.35">
      <c r="B240" s="13"/>
    </row>
    <row r="241" spans="2:2" x14ac:dyDescent="0.35">
      <c r="B241" s="13"/>
    </row>
    <row r="242" spans="2:2" x14ac:dyDescent="0.35">
      <c r="B242" s="13"/>
    </row>
    <row r="243" spans="2:2" x14ac:dyDescent="0.35">
      <c r="B243" s="13"/>
    </row>
    <row r="244" spans="2:2" x14ac:dyDescent="0.35">
      <c r="B244" s="13"/>
    </row>
    <row r="245" spans="2:2" x14ac:dyDescent="0.35">
      <c r="B245" s="13"/>
    </row>
    <row r="246" spans="2:2" x14ac:dyDescent="0.35">
      <c r="B246" s="13"/>
    </row>
    <row r="247" spans="2:2" x14ac:dyDescent="0.35">
      <c r="B247" s="13"/>
    </row>
    <row r="248" spans="2:2" x14ac:dyDescent="0.35">
      <c r="B248" s="13"/>
    </row>
    <row r="249" spans="2:2" x14ac:dyDescent="0.35">
      <c r="B249" s="13"/>
    </row>
    <row r="250" spans="2:2" x14ac:dyDescent="0.35">
      <c r="B250" s="13"/>
    </row>
    <row r="251" spans="2:2" x14ac:dyDescent="0.35">
      <c r="B251" s="13"/>
    </row>
    <row r="252" spans="2:2" x14ac:dyDescent="0.35">
      <c r="B252" s="13"/>
    </row>
    <row r="253" spans="2:2" x14ac:dyDescent="0.35">
      <c r="B253" s="13"/>
    </row>
    <row r="254" spans="2:2" x14ac:dyDescent="0.35">
      <c r="B254" s="13"/>
    </row>
    <row r="255" spans="2:2" x14ac:dyDescent="0.35">
      <c r="B255" s="13"/>
    </row>
    <row r="256" spans="2:2" x14ac:dyDescent="0.35">
      <c r="B256" s="13"/>
    </row>
    <row r="257" spans="2:2" x14ac:dyDescent="0.35">
      <c r="B257" s="13"/>
    </row>
    <row r="258" spans="2:2" x14ac:dyDescent="0.35">
      <c r="B258" s="13"/>
    </row>
    <row r="259" spans="2:2" x14ac:dyDescent="0.35">
      <c r="B259" s="13"/>
    </row>
    <row r="260" spans="2:2" x14ac:dyDescent="0.35">
      <c r="B260" s="13"/>
    </row>
    <row r="261" spans="2:2" x14ac:dyDescent="0.35">
      <c r="B261" s="13"/>
    </row>
    <row r="262" spans="2:2" x14ac:dyDescent="0.35">
      <c r="B262" s="13"/>
    </row>
    <row r="263" spans="2:2" x14ac:dyDescent="0.35">
      <c r="B263" s="13"/>
    </row>
    <row r="264" spans="2:2" x14ac:dyDescent="0.35">
      <c r="B264" s="13"/>
    </row>
    <row r="265" spans="2:2" x14ac:dyDescent="0.35">
      <c r="B265" s="13"/>
    </row>
    <row r="266" spans="2:2" x14ac:dyDescent="0.35">
      <c r="B266" s="13"/>
    </row>
    <row r="267" spans="2:2" x14ac:dyDescent="0.35">
      <c r="B267" s="13"/>
    </row>
    <row r="268" spans="2:2" x14ac:dyDescent="0.35">
      <c r="B268" s="13"/>
    </row>
    <row r="269" spans="2:2" x14ac:dyDescent="0.35">
      <c r="B269" s="13"/>
    </row>
    <row r="270" spans="2:2" x14ac:dyDescent="0.35">
      <c r="B270" s="13"/>
    </row>
    <row r="271" spans="2:2" x14ac:dyDescent="0.35">
      <c r="B271" s="13"/>
    </row>
    <row r="272" spans="2:2" x14ac:dyDescent="0.35">
      <c r="B272" s="13"/>
    </row>
    <row r="273" spans="2:2" x14ac:dyDescent="0.35">
      <c r="B273" s="13"/>
    </row>
    <row r="274" spans="2:2" x14ac:dyDescent="0.35">
      <c r="B274" s="13"/>
    </row>
    <row r="275" spans="2:2" x14ac:dyDescent="0.35">
      <c r="B275" s="13"/>
    </row>
    <row r="276" spans="2:2" x14ac:dyDescent="0.35">
      <c r="B276" s="13"/>
    </row>
    <row r="277" spans="2:2" x14ac:dyDescent="0.35">
      <c r="B277" s="13"/>
    </row>
    <row r="278" spans="2:2" x14ac:dyDescent="0.35">
      <c r="B278" s="13"/>
    </row>
    <row r="279" spans="2:2" x14ac:dyDescent="0.35">
      <c r="B279" s="13"/>
    </row>
    <row r="280" spans="2:2" x14ac:dyDescent="0.35">
      <c r="B280" s="13"/>
    </row>
    <row r="281" spans="2:2" x14ac:dyDescent="0.35">
      <c r="B281" s="13"/>
    </row>
    <row r="282" spans="2:2" x14ac:dyDescent="0.35">
      <c r="B282" s="13"/>
    </row>
    <row r="283" spans="2:2" x14ac:dyDescent="0.35">
      <c r="B283" s="13"/>
    </row>
    <row r="284" spans="2:2" x14ac:dyDescent="0.35">
      <c r="B284" s="13"/>
    </row>
    <row r="285" spans="2:2" x14ac:dyDescent="0.35">
      <c r="B285" s="13"/>
    </row>
    <row r="286" spans="2:2" x14ac:dyDescent="0.35">
      <c r="B286" s="13"/>
    </row>
    <row r="287" spans="2:2" x14ac:dyDescent="0.35">
      <c r="B287" s="13"/>
    </row>
    <row r="288" spans="2:2" x14ac:dyDescent="0.35">
      <c r="B288" s="13"/>
    </row>
    <row r="289" spans="2:2" x14ac:dyDescent="0.35">
      <c r="B289" s="13"/>
    </row>
    <row r="290" spans="2:2" x14ac:dyDescent="0.35">
      <c r="B290" s="13"/>
    </row>
    <row r="291" spans="2:2" x14ac:dyDescent="0.35">
      <c r="B291" s="13"/>
    </row>
    <row r="292" spans="2:2" x14ac:dyDescent="0.35">
      <c r="B292" s="13"/>
    </row>
    <row r="293" spans="2:2" x14ac:dyDescent="0.35">
      <c r="B293" s="13"/>
    </row>
    <row r="294" spans="2:2" x14ac:dyDescent="0.35">
      <c r="B294" s="13"/>
    </row>
    <row r="295" spans="2:2" x14ac:dyDescent="0.35">
      <c r="B295" s="13"/>
    </row>
    <row r="296" spans="2:2" x14ac:dyDescent="0.35">
      <c r="B296" s="13"/>
    </row>
    <row r="297" spans="2:2" x14ac:dyDescent="0.35">
      <c r="B297" s="13"/>
    </row>
    <row r="298" spans="2:2" x14ac:dyDescent="0.35">
      <c r="B298" s="13"/>
    </row>
    <row r="299" spans="2:2" x14ac:dyDescent="0.35">
      <c r="B299" s="13"/>
    </row>
    <row r="300" spans="2:2" x14ac:dyDescent="0.35">
      <c r="B300" s="13"/>
    </row>
    <row r="301" spans="2:2" x14ac:dyDescent="0.35">
      <c r="B301" s="13"/>
    </row>
    <row r="302" spans="2:2" x14ac:dyDescent="0.35">
      <c r="B302" s="13"/>
    </row>
    <row r="303" spans="2:2" x14ac:dyDescent="0.35">
      <c r="B303" s="13"/>
    </row>
    <row r="304" spans="2:2" x14ac:dyDescent="0.35">
      <c r="B304" s="13"/>
    </row>
    <row r="305" spans="2:2" x14ac:dyDescent="0.35">
      <c r="B305" s="13"/>
    </row>
    <row r="306" spans="2:2" x14ac:dyDescent="0.35">
      <c r="B306" s="13"/>
    </row>
    <row r="307" spans="2:2" x14ac:dyDescent="0.35">
      <c r="B307" s="13"/>
    </row>
    <row r="308" spans="2:2" x14ac:dyDescent="0.35">
      <c r="B308" s="13"/>
    </row>
    <row r="309" spans="2:2" x14ac:dyDescent="0.35">
      <c r="B309" s="13"/>
    </row>
    <row r="310" spans="2:2" x14ac:dyDescent="0.35">
      <c r="B310" s="13"/>
    </row>
    <row r="311" spans="2:2" x14ac:dyDescent="0.35">
      <c r="B311" s="13"/>
    </row>
    <row r="312" spans="2:2" x14ac:dyDescent="0.35">
      <c r="B312" s="13"/>
    </row>
    <row r="313" spans="2:2" x14ac:dyDescent="0.35">
      <c r="B313" s="13"/>
    </row>
    <row r="314" spans="2:2" x14ac:dyDescent="0.35">
      <c r="B314" s="13"/>
    </row>
    <row r="315" spans="2:2" x14ac:dyDescent="0.35">
      <c r="B315" s="13"/>
    </row>
    <row r="316" spans="2:2" x14ac:dyDescent="0.35">
      <c r="B316" s="13"/>
    </row>
    <row r="317" spans="2:2" x14ac:dyDescent="0.35">
      <c r="B317" s="13"/>
    </row>
    <row r="318" spans="2:2" x14ac:dyDescent="0.35">
      <c r="B318" s="13"/>
    </row>
    <row r="319" spans="2:2" x14ac:dyDescent="0.35">
      <c r="B319" s="13"/>
    </row>
    <row r="320" spans="2:2" x14ac:dyDescent="0.35">
      <c r="B320" s="13"/>
    </row>
    <row r="321" spans="2:2" x14ac:dyDescent="0.35">
      <c r="B321" s="13"/>
    </row>
    <row r="322" spans="2:2" x14ac:dyDescent="0.35">
      <c r="B322" s="13"/>
    </row>
    <row r="323" spans="2:2" x14ac:dyDescent="0.35">
      <c r="B323" s="13"/>
    </row>
    <row r="324" spans="2:2" x14ac:dyDescent="0.35">
      <c r="B324" s="13"/>
    </row>
    <row r="325" spans="2:2" x14ac:dyDescent="0.35">
      <c r="B325" s="13"/>
    </row>
    <row r="326" spans="2:2" x14ac:dyDescent="0.35">
      <c r="B326" s="13"/>
    </row>
    <row r="327" spans="2:2" x14ac:dyDescent="0.35">
      <c r="B327" s="13"/>
    </row>
    <row r="328" spans="2:2" x14ac:dyDescent="0.35">
      <c r="B328" s="13"/>
    </row>
    <row r="329" spans="2:2" x14ac:dyDescent="0.35">
      <c r="B329" s="13"/>
    </row>
    <row r="330" spans="2:2" x14ac:dyDescent="0.35">
      <c r="B330" s="13"/>
    </row>
    <row r="331" spans="2:2" x14ac:dyDescent="0.35">
      <c r="B331" s="13"/>
    </row>
    <row r="332" spans="2:2" x14ac:dyDescent="0.35">
      <c r="B332" s="13"/>
    </row>
    <row r="333" spans="2:2" x14ac:dyDescent="0.35">
      <c r="B333" s="13"/>
    </row>
    <row r="334" spans="2:2" x14ac:dyDescent="0.35">
      <c r="B334" s="13"/>
    </row>
    <row r="335" spans="2:2" x14ac:dyDescent="0.35">
      <c r="B335" s="13"/>
    </row>
    <row r="336" spans="2:2" x14ac:dyDescent="0.35">
      <c r="B336" s="13"/>
    </row>
    <row r="337" spans="2:2" x14ac:dyDescent="0.35">
      <c r="B337" s="13"/>
    </row>
    <row r="338" spans="2:2" x14ac:dyDescent="0.35">
      <c r="B338" s="13"/>
    </row>
    <row r="339" spans="2:2" x14ac:dyDescent="0.35">
      <c r="B339" s="13"/>
    </row>
    <row r="340" spans="2:2" x14ac:dyDescent="0.35">
      <c r="B340" s="13"/>
    </row>
    <row r="341" spans="2:2" x14ac:dyDescent="0.35">
      <c r="B341" s="13"/>
    </row>
    <row r="342" spans="2:2" x14ac:dyDescent="0.35">
      <c r="B342" s="13"/>
    </row>
    <row r="343" spans="2:2" x14ac:dyDescent="0.35">
      <c r="B343" s="13"/>
    </row>
    <row r="344" spans="2:2" x14ac:dyDescent="0.35">
      <c r="B344" s="13"/>
    </row>
    <row r="345" spans="2:2" x14ac:dyDescent="0.35">
      <c r="B345" s="13"/>
    </row>
    <row r="346" spans="2:2" x14ac:dyDescent="0.35">
      <c r="B346" s="13"/>
    </row>
    <row r="347" spans="2:2" x14ac:dyDescent="0.35">
      <c r="B347" s="13"/>
    </row>
    <row r="348" spans="2:2" x14ac:dyDescent="0.35">
      <c r="B348" s="13"/>
    </row>
    <row r="349" spans="2:2" x14ac:dyDescent="0.35">
      <c r="B349" s="13"/>
    </row>
    <row r="350" spans="2:2" x14ac:dyDescent="0.35">
      <c r="B350" s="13"/>
    </row>
    <row r="351" spans="2:2" x14ac:dyDescent="0.35">
      <c r="B351" s="13"/>
    </row>
    <row r="352" spans="2:2" x14ac:dyDescent="0.35">
      <c r="B352" s="13"/>
    </row>
    <row r="353" spans="2:2" x14ac:dyDescent="0.35">
      <c r="B353" s="13"/>
    </row>
    <row r="354" spans="2:2" x14ac:dyDescent="0.35">
      <c r="B354" s="13"/>
    </row>
    <row r="355" spans="2:2" x14ac:dyDescent="0.35">
      <c r="B355" s="13"/>
    </row>
    <row r="356" spans="2:2" x14ac:dyDescent="0.35">
      <c r="B356" s="13"/>
    </row>
    <row r="357" spans="2:2" x14ac:dyDescent="0.35">
      <c r="B357" s="13"/>
    </row>
    <row r="358" spans="2:2" x14ac:dyDescent="0.35">
      <c r="B358" s="13"/>
    </row>
    <row r="359" spans="2:2" x14ac:dyDescent="0.35">
      <c r="B359" s="13"/>
    </row>
    <row r="360" spans="2:2" x14ac:dyDescent="0.35">
      <c r="B360" s="13"/>
    </row>
    <row r="361" spans="2:2" x14ac:dyDescent="0.35">
      <c r="B361" s="13"/>
    </row>
    <row r="362" spans="2:2" x14ac:dyDescent="0.35">
      <c r="B362" s="13"/>
    </row>
    <row r="363" spans="2:2" x14ac:dyDescent="0.35">
      <c r="B363" s="13"/>
    </row>
    <row r="364" spans="2:2" x14ac:dyDescent="0.35">
      <c r="B364" s="13"/>
    </row>
    <row r="365" spans="2:2" x14ac:dyDescent="0.35">
      <c r="B365" s="13"/>
    </row>
    <row r="366" spans="2:2" x14ac:dyDescent="0.35">
      <c r="B366" s="13"/>
    </row>
    <row r="367" spans="2:2" x14ac:dyDescent="0.35">
      <c r="B367" s="13"/>
    </row>
    <row r="368" spans="2:2" x14ac:dyDescent="0.35">
      <c r="B368" s="13"/>
    </row>
    <row r="369" spans="2:2" x14ac:dyDescent="0.35">
      <c r="B369" s="13"/>
    </row>
    <row r="370" spans="2:2" x14ac:dyDescent="0.35">
      <c r="B370" s="13"/>
    </row>
    <row r="371" spans="2:2" x14ac:dyDescent="0.35">
      <c r="B371" s="13"/>
    </row>
    <row r="372" spans="2:2" x14ac:dyDescent="0.35">
      <c r="B372" s="13"/>
    </row>
    <row r="373" spans="2:2" x14ac:dyDescent="0.35">
      <c r="B373" s="13"/>
    </row>
    <row r="374" spans="2:2" x14ac:dyDescent="0.35">
      <c r="B374" s="13"/>
    </row>
    <row r="375" spans="2:2" x14ac:dyDescent="0.35">
      <c r="B375" s="13"/>
    </row>
    <row r="376" spans="2:2" x14ac:dyDescent="0.35">
      <c r="B376" s="13"/>
    </row>
    <row r="377" spans="2:2" x14ac:dyDescent="0.35">
      <c r="B377" s="13"/>
    </row>
    <row r="378" spans="2:2" x14ac:dyDescent="0.35">
      <c r="B378" s="13"/>
    </row>
    <row r="379" spans="2:2" x14ac:dyDescent="0.35">
      <c r="B379" s="13"/>
    </row>
    <row r="380" spans="2:2" x14ac:dyDescent="0.35">
      <c r="B380" s="13"/>
    </row>
    <row r="381" spans="2:2" x14ac:dyDescent="0.35">
      <c r="B381" s="13"/>
    </row>
    <row r="382" spans="2:2" x14ac:dyDescent="0.35">
      <c r="B382" s="13"/>
    </row>
    <row r="383" spans="2:2" x14ac:dyDescent="0.35">
      <c r="B383" s="13"/>
    </row>
    <row r="384" spans="2:2" x14ac:dyDescent="0.35">
      <c r="B384" s="13"/>
    </row>
    <row r="385" spans="2:2" x14ac:dyDescent="0.35">
      <c r="B385" s="13"/>
    </row>
    <row r="386" spans="2:2" x14ac:dyDescent="0.35">
      <c r="B386" s="13"/>
    </row>
    <row r="387" spans="2:2" x14ac:dyDescent="0.35">
      <c r="B387" s="13"/>
    </row>
    <row r="388" spans="2:2" x14ac:dyDescent="0.35">
      <c r="B388" s="13"/>
    </row>
    <row r="389" spans="2:2" x14ac:dyDescent="0.35">
      <c r="B389" s="13"/>
    </row>
    <row r="390" spans="2:2" x14ac:dyDescent="0.35">
      <c r="B390" s="13"/>
    </row>
    <row r="391" spans="2:2" x14ac:dyDescent="0.35">
      <c r="B391" s="13"/>
    </row>
    <row r="392" spans="2:2" x14ac:dyDescent="0.35">
      <c r="B392" s="13"/>
    </row>
    <row r="393" spans="2:2" x14ac:dyDescent="0.35">
      <c r="B393" s="13"/>
    </row>
    <row r="394" spans="2:2" x14ac:dyDescent="0.35">
      <c r="B394" s="13"/>
    </row>
    <row r="395" spans="2:2" x14ac:dyDescent="0.35">
      <c r="B395" s="13"/>
    </row>
    <row r="396" spans="2:2" x14ac:dyDescent="0.35">
      <c r="B396" s="13"/>
    </row>
    <row r="397" spans="2:2" x14ac:dyDescent="0.35">
      <c r="B397" s="13"/>
    </row>
    <row r="398" spans="2:2" x14ac:dyDescent="0.35">
      <c r="B398" s="13"/>
    </row>
    <row r="399" spans="2:2" x14ac:dyDescent="0.35">
      <c r="B399" s="13"/>
    </row>
    <row r="400" spans="2:2" x14ac:dyDescent="0.35">
      <c r="B400" s="13"/>
    </row>
    <row r="401" spans="2:2" x14ac:dyDescent="0.35">
      <c r="B401" s="13"/>
    </row>
    <row r="402" spans="2:2" x14ac:dyDescent="0.35">
      <c r="B402" s="13"/>
    </row>
    <row r="403" spans="2:2" x14ac:dyDescent="0.35">
      <c r="B403" s="13"/>
    </row>
    <row r="404" spans="2:2" x14ac:dyDescent="0.35">
      <c r="B404" s="13"/>
    </row>
    <row r="405" spans="2:2" x14ac:dyDescent="0.35">
      <c r="B405" s="13"/>
    </row>
    <row r="406" spans="2:2" x14ac:dyDescent="0.35">
      <c r="B406" s="13"/>
    </row>
    <row r="407" spans="2:2" x14ac:dyDescent="0.35">
      <c r="B407" s="13"/>
    </row>
    <row r="408" spans="2:2" x14ac:dyDescent="0.35">
      <c r="B408" s="13"/>
    </row>
    <row r="409" spans="2:2" x14ac:dyDescent="0.35">
      <c r="B409" s="13"/>
    </row>
    <row r="410" spans="2:2" x14ac:dyDescent="0.35">
      <c r="B410" s="13"/>
    </row>
    <row r="411" spans="2:2" x14ac:dyDescent="0.35">
      <c r="B411" s="13"/>
    </row>
    <row r="412" spans="2:2" x14ac:dyDescent="0.35">
      <c r="B412" s="13"/>
    </row>
    <row r="413" spans="2:2" x14ac:dyDescent="0.35">
      <c r="B413" s="13"/>
    </row>
    <row r="414" spans="2:2" x14ac:dyDescent="0.35">
      <c r="B414" s="13"/>
    </row>
    <row r="415" spans="2:2" x14ac:dyDescent="0.35">
      <c r="B415" s="13"/>
    </row>
    <row r="416" spans="2:2" x14ac:dyDescent="0.35">
      <c r="B416" s="13"/>
    </row>
    <row r="417" spans="2:2" x14ac:dyDescent="0.35">
      <c r="B417" s="13"/>
    </row>
    <row r="418" spans="2:2" x14ac:dyDescent="0.35">
      <c r="B418" s="13"/>
    </row>
    <row r="419" spans="2:2" x14ac:dyDescent="0.35">
      <c r="B419" s="13"/>
    </row>
    <row r="420" spans="2:2" x14ac:dyDescent="0.35">
      <c r="B420" s="13"/>
    </row>
    <row r="421" spans="2:2" x14ac:dyDescent="0.35">
      <c r="B421" s="13"/>
    </row>
    <row r="422" spans="2:2" x14ac:dyDescent="0.35">
      <c r="B422" s="13"/>
    </row>
    <row r="423" spans="2:2" x14ac:dyDescent="0.35">
      <c r="B423" s="13"/>
    </row>
    <row r="424" spans="2:2" x14ac:dyDescent="0.35">
      <c r="B424" s="13"/>
    </row>
    <row r="425" spans="2:2" x14ac:dyDescent="0.35">
      <c r="B425" s="13"/>
    </row>
    <row r="426" spans="2:2" x14ac:dyDescent="0.35">
      <c r="B426" s="13"/>
    </row>
    <row r="427" spans="2:2" x14ac:dyDescent="0.35">
      <c r="B427" s="13"/>
    </row>
    <row r="428" spans="2:2" x14ac:dyDescent="0.35">
      <c r="B428" s="13"/>
    </row>
    <row r="429" spans="2:2" x14ac:dyDescent="0.35">
      <c r="B429" s="13"/>
    </row>
    <row r="430" spans="2:2" x14ac:dyDescent="0.35">
      <c r="B430" s="13"/>
    </row>
    <row r="431" spans="2:2" x14ac:dyDescent="0.35">
      <c r="B431" s="13"/>
    </row>
    <row r="432" spans="2:2" x14ac:dyDescent="0.35">
      <c r="B432" s="13"/>
    </row>
    <row r="433" spans="2:2" x14ac:dyDescent="0.35">
      <c r="B433" s="13"/>
    </row>
    <row r="434" spans="2:2" x14ac:dyDescent="0.35">
      <c r="B434" s="13"/>
    </row>
    <row r="435" spans="2:2" x14ac:dyDescent="0.35">
      <c r="B435" s="13"/>
    </row>
    <row r="436" spans="2:2" x14ac:dyDescent="0.35">
      <c r="B436" s="13"/>
    </row>
    <row r="437" spans="2:2" x14ac:dyDescent="0.35">
      <c r="B437" s="13"/>
    </row>
    <row r="438" spans="2:2" x14ac:dyDescent="0.35">
      <c r="B438" s="13"/>
    </row>
    <row r="439" spans="2:2" x14ac:dyDescent="0.35">
      <c r="B439" s="13"/>
    </row>
    <row r="440" spans="2:2" x14ac:dyDescent="0.35">
      <c r="B440" s="13"/>
    </row>
    <row r="441" spans="2:2" x14ac:dyDescent="0.35">
      <c r="B441" s="13"/>
    </row>
    <row r="442" spans="2:2" x14ac:dyDescent="0.35">
      <c r="B442" s="13"/>
    </row>
    <row r="443" spans="2:2" x14ac:dyDescent="0.35">
      <c r="B443" s="13"/>
    </row>
    <row r="444" spans="2:2" x14ac:dyDescent="0.35">
      <c r="B444" s="13"/>
    </row>
    <row r="445" spans="2:2" x14ac:dyDescent="0.35">
      <c r="B445" s="13"/>
    </row>
    <row r="446" spans="2:2" x14ac:dyDescent="0.35">
      <c r="B446" s="13"/>
    </row>
    <row r="447" spans="2:2" x14ac:dyDescent="0.35">
      <c r="B447" s="13"/>
    </row>
    <row r="448" spans="2:2" x14ac:dyDescent="0.35">
      <c r="B448" s="13"/>
    </row>
    <row r="449" spans="2:2" x14ac:dyDescent="0.35">
      <c r="B449" s="13"/>
    </row>
    <row r="450" spans="2:2" x14ac:dyDescent="0.35">
      <c r="B450" s="13"/>
    </row>
    <row r="451" spans="2:2" x14ac:dyDescent="0.35">
      <c r="B451" s="13"/>
    </row>
    <row r="452" spans="2:2" x14ac:dyDescent="0.35">
      <c r="B452" s="13"/>
    </row>
    <row r="453" spans="2:2" x14ac:dyDescent="0.35">
      <c r="B453" s="13"/>
    </row>
    <row r="454" spans="2:2" x14ac:dyDescent="0.35">
      <c r="B454" s="13"/>
    </row>
    <row r="455" spans="2:2" x14ac:dyDescent="0.35">
      <c r="B455" s="13"/>
    </row>
    <row r="456" spans="2:2" x14ac:dyDescent="0.35">
      <c r="B456" s="13"/>
    </row>
    <row r="457" spans="2:2" x14ac:dyDescent="0.35">
      <c r="B457" s="13"/>
    </row>
    <row r="458" spans="2:2" x14ac:dyDescent="0.35">
      <c r="B458" s="13"/>
    </row>
    <row r="459" spans="2:2" x14ac:dyDescent="0.35">
      <c r="B459" s="13"/>
    </row>
    <row r="460" spans="2:2" x14ac:dyDescent="0.35">
      <c r="B460" s="13"/>
    </row>
    <row r="461" spans="2:2" x14ac:dyDescent="0.35">
      <c r="B461" s="13"/>
    </row>
    <row r="462" spans="2:2" x14ac:dyDescent="0.35">
      <c r="B462" s="13"/>
    </row>
    <row r="463" spans="2:2" x14ac:dyDescent="0.35">
      <c r="B463" s="13"/>
    </row>
    <row r="464" spans="2:2" x14ac:dyDescent="0.35">
      <c r="B464" s="13"/>
    </row>
    <row r="465" spans="2:2" x14ac:dyDescent="0.35">
      <c r="B465" s="13"/>
    </row>
    <row r="466" spans="2:2" x14ac:dyDescent="0.35">
      <c r="B466" s="13"/>
    </row>
    <row r="467" spans="2:2" x14ac:dyDescent="0.35">
      <c r="B467" s="13"/>
    </row>
    <row r="468" spans="2:2" x14ac:dyDescent="0.35">
      <c r="B468" s="13"/>
    </row>
    <row r="469" spans="2:2" x14ac:dyDescent="0.35">
      <c r="B469" s="13"/>
    </row>
    <row r="470" spans="2:2" x14ac:dyDescent="0.35">
      <c r="B470" s="13"/>
    </row>
    <row r="471" spans="2:2" x14ac:dyDescent="0.35">
      <c r="B471" s="13"/>
    </row>
    <row r="472" spans="2:2" x14ac:dyDescent="0.35">
      <c r="B472" s="13"/>
    </row>
    <row r="473" spans="2:2" x14ac:dyDescent="0.35">
      <c r="B473" s="13"/>
    </row>
    <row r="474" spans="2:2" x14ac:dyDescent="0.35">
      <c r="B474" s="13"/>
    </row>
    <row r="475" spans="2:2" x14ac:dyDescent="0.35">
      <c r="B475" s="13"/>
    </row>
    <row r="476" spans="2:2" x14ac:dyDescent="0.35">
      <c r="B476" s="13"/>
    </row>
    <row r="477" spans="2:2" x14ac:dyDescent="0.35">
      <c r="B477" s="13"/>
    </row>
    <row r="478" spans="2:2" x14ac:dyDescent="0.35">
      <c r="B478" s="13"/>
    </row>
    <row r="479" spans="2:2" x14ac:dyDescent="0.35">
      <c r="B479" s="13"/>
    </row>
    <row r="480" spans="2:2" x14ac:dyDescent="0.35">
      <c r="B480" s="13"/>
    </row>
    <row r="481" spans="2:2" x14ac:dyDescent="0.35">
      <c r="B481" s="13"/>
    </row>
    <row r="482" spans="2:2" x14ac:dyDescent="0.35">
      <c r="B482" s="13"/>
    </row>
    <row r="483" spans="2:2" x14ac:dyDescent="0.35">
      <c r="B483" s="13"/>
    </row>
    <row r="484" spans="2:2" x14ac:dyDescent="0.35">
      <c r="B484" s="13"/>
    </row>
    <row r="485" spans="2:2" x14ac:dyDescent="0.35">
      <c r="B485" s="13"/>
    </row>
    <row r="486" spans="2:2" x14ac:dyDescent="0.35">
      <c r="B486" s="13"/>
    </row>
    <row r="487" spans="2:2" x14ac:dyDescent="0.35">
      <c r="B487" s="13"/>
    </row>
    <row r="488" spans="2:2" x14ac:dyDescent="0.35">
      <c r="B488" s="13"/>
    </row>
    <row r="489" spans="2:2" x14ac:dyDescent="0.35">
      <c r="B489" s="13"/>
    </row>
    <row r="490" spans="2:2" x14ac:dyDescent="0.35">
      <c r="B490" s="13"/>
    </row>
    <row r="491" spans="2:2" x14ac:dyDescent="0.35">
      <c r="B491" s="13"/>
    </row>
    <row r="492" spans="2:2" x14ac:dyDescent="0.35">
      <c r="B492" s="13"/>
    </row>
    <row r="493" spans="2:2" x14ac:dyDescent="0.35">
      <c r="B493" s="13"/>
    </row>
    <row r="494" spans="2:2" x14ac:dyDescent="0.35">
      <c r="B494" s="13"/>
    </row>
    <row r="495" spans="2:2" x14ac:dyDescent="0.35">
      <c r="B495" s="13"/>
    </row>
    <row r="496" spans="2:2" x14ac:dyDescent="0.35">
      <c r="B496" s="13"/>
    </row>
    <row r="497" spans="2:2" x14ac:dyDescent="0.35">
      <c r="B497" s="13"/>
    </row>
    <row r="498" spans="2:2" x14ac:dyDescent="0.35">
      <c r="B498" s="13"/>
    </row>
    <row r="499" spans="2:2" x14ac:dyDescent="0.35">
      <c r="B499" s="13"/>
    </row>
    <row r="500" spans="2:2" x14ac:dyDescent="0.35">
      <c r="B500" s="13"/>
    </row>
    <row r="501" spans="2:2" x14ac:dyDescent="0.35">
      <c r="B501" s="13"/>
    </row>
    <row r="502" spans="2:2" x14ac:dyDescent="0.35">
      <c r="B502" s="13"/>
    </row>
    <row r="503" spans="2:2" x14ac:dyDescent="0.35">
      <c r="B503" s="13"/>
    </row>
    <row r="504" spans="2:2" x14ac:dyDescent="0.35">
      <c r="B504" s="13"/>
    </row>
    <row r="505" spans="2:2" x14ac:dyDescent="0.35">
      <c r="B505" s="13"/>
    </row>
    <row r="506" spans="2:2" x14ac:dyDescent="0.35">
      <c r="B506" s="13"/>
    </row>
    <row r="507" spans="2:2" x14ac:dyDescent="0.35">
      <c r="B507" s="13"/>
    </row>
    <row r="508" spans="2:2" x14ac:dyDescent="0.35">
      <c r="B508" s="13"/>
    </row>
    <row r="509" spans="2:2" x14ac:dyDescent="0.35">
      <c r="B509" s="13"/>
    </row>
    <row r="510" spans="2:2" x14ac:dyDescent="0.35">
      <c r="B510" s="13"/>
    </row>
  </sheetData>
  <sheetProtection sheet="1" objects="1" scenarios="1"/>
  <mergeCells count="2">
    <mergeCell ref="C6:E6"/>
    <mergeCell ref="A1:H1"/>
  </mergeCells>
  <pageMargins left="0.70866141732283472" right="0.70866141732283472" top="0.74803149606299213" bottom="0.74803149606299213" header="0.31496062992125984" footer="0.31496062992125984"/>
  <pageSetup paperSize="9" scale="73" orientation="landscape" r:id="rId1"/>
  <ignoredErrors>
    <ignoredError sqref="C7: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88900</xdr:colOff>
                    <xdr:row>5</xdr:row>
                    <xdr:rowOff>336550</xdr:rowOff>
                  </from>
                  <to>
                    <xdr:col>1</xdr:col>
                    <xdr:colOff>400050</xdr:colOff>
                    <xdr:row>6</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B3A1-E0AF-4DEB-8720-157319A7A1DE}">
  <sheetPr>
    <pageSetUpPr fitToPage="1"/>
  </sheetPr>
  <dimension ref="A1:G26"/>
  <sheetViews>
    <sheetView showGridLines="0" showRowColHeaders="0" zoomScale="85" zoomScaleNormal="85" zoomScaleSheetLayoutView="100" workbookViewId="0">
      <selection activeCell="D9" sqref="D9"/>
    </sheetView>
  </sheetViews>
  <sheetFormatPr baseColWidth="10" defaultColWidth="11.453125" defaultRowHeight="14.5" x14ac:dyDescent="0.35"/>
  <cols>
    <col min="1" max="1" width="1.26953125" customWidth="1"/>
    <col min="2" max="2" width="112.54296875" customWidth="1"/>
    <col min="3" max="3" width="4.1796875" customWidth="1"/>
  </cols>
  <sheetData>
    <row r="1" spans="1:7" ht="48.75" customHeight="1" x14ac:dyDescent="0.35">
      <c r="A1" s="88" t="s">
        <v>123</v>
      </c>
      <c r="B1" s="88"/>
      <c r="C1" s="9"/>
      <c r="D1" s="9"/>
      <c r="E1" s="9"/>
      <c r="F1" s="9"/>
      <c r="G1" s="9"/>
    </row>
    <row r="2" spans="1:7" ht="15" thickBot="1" x14ac:dyDescent="0.4">
      <c r="B2" s="67"/>
    </row>
    <row r="3" spans="1:7" ht="18.75" customHeight="1" thickTop="1" thickBot="1" x14ac:dyDescent="0.4">
      <c r="A3" s="89" t="s">
        <v>157</v>
      </c>
      <c r="B3" s="90"/>
      <c r="C3" s="16"/>
      <c r="D3" s="16"/>
      <c r="E3" s="16"/>
      <c r="F3" s="16"/>
      <c r="G3" s="17"/>
    </row>
    <row r="4" spans="1:7" ht="3" customHeight="1" x14ac:dyDescent="0.35"/>
    <row r="5" spans="1:7" s="18" customFormat="1" ht="35" customHeight="1" thickBot="1" x14ac:dyDescent="0.4">
      <c r="B5" s="86" t="s">
        <v>158</v>
      </c>
    </row>
    <row r="6" spans="1:7" ht="5.25" customHeight="1" thickTop="1" x14ac:dyDescent="0.35">
      <c r="B6" s="19"/>
    </row>
    <row r="7" spans="1:7" s="19" customFormat="1" ht="8" customHeight="1" x14ac:dyDescent="0.35">
      <c r="B7" s="20"/>
    </row>
    <row r="8" spans="1:7" s="19" customFormat="1" ht="43.5" customHeight="1" x14ac:dyDescent="0.35">
      <c r="B8" s="91" t="s">
        <v>159</v>
      </c>
    </row>
    <row r="9" spans="1:7" s="19" customFormat="1" ht="77" customHeight="1" x14ac:dyDescent="0.35">
      <c r="B9" s="92"/>
    </row>
    <row r="10" spans="1:7" s="19" customFormat="1" ht="91.5" customHeight="1" x14ac:dyDescent="0.35">
      <c r="B10" s="92"/>
    </row>
    <row r="11" spans="1:7" s="19" customFormat="1" ht="91.5" customHeight="1" x14ac:dyDescent="0.35">
      <c r="B11" s="92"/>
    </row>
    <row r="12" spans="1:7" s="19" customFormat="1" ht="91.5" customHeight="1" x14ac:dyDescent="0.35">
      <c r="B12" s="92"/>
    </row>
    <row r="13" spans="1:7" s="19" customFormat="1" ht="63.5" customHeight="1" x14ac:dyDescent="0.35">
      <c r="B13" s="93"/>
    </row>
    <row r="14" spans="1:7" x14ac:dyDescent="0.35">
      <c r="B14" s="20"/>
    </row>
    <row r="15" spans="1:7" x14ac:dyDescent="0.35">
      <c r="B15" s="20"/>
    </row>
    <row r="16" spans="1:7" x14ac:dyDescent="0.35">
      <c r="B16" s="20"/>
    </row>
    <row r="17" spans="2:2" x14ac:dyDescent="0.35">
      <c r="B17" s="20"/>
    </row>
    <row r="18" spans="2:2" x14ac:dyDescent="0.35">
      <c r="B18" s="20"/>
    </row>
    <row r="19" spans="2:2" x14ac:dyDescent="0.35">
      <c r="B19" s="20"/>
    </row>
    <row r="20" spans="2:2" x14ac:dyDescent="0.35">
      <c r="B20" s="20"/>
    </row>
    <row r="21" spans="2:2" x14ac:dyDescent="0.35">
      <c r="B21" s="20"/>
    </row>
    <row r="22" spans="2:2" x14ac:dyDescent="0.35">
      <c r="B22" s="20"/>
    </row>
    <row r="23" spans="2:2" x14ac:dyDescent="0.35">
      <c r="B23" s="20"/>
    </row>
    <row r="24" spans="2:2" x14ac:dyDescent="0.35">
      <c r="B24" s="20"/>
    </row>
    <row r="25" spans="2:2" s="18" customFormat="1" ht="18.75" customHeight="1" x14ac:dyDescent="0.35">
      <c r="B25" s="20"/>
    </row>
    <row r="26" spans="2:2" x14ac:dyDescent="0.35">
      <c r="B26" s="20"/>
    </row>
  </sheetData>
  <mergeCells count="3">
    <mergeCell ref="A1:B1"/>
    <mergeCell ref="A3:B3"/>
    <mergeCell ref="B8:B1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customWidth="1"/>
    <col min="2" max="2" width="125.90625" customWidth="1"/>
    <col min="3" max="3" width="4.1796875" customWidth="1"/>
  </cols>
  <sheetData>
    <row r="1" spans="1:7" ht="48.75" customHeight="1" x14ac:dyDescent="0.35">
      <c r="A1" s="88" t="s">
        <v>123</v>
      </c>
      <c r="B1" s="88"/>
      <c r="C1" s="9"/>
      <c r="D1" s="9"/>
      <c r="E1" s="9"/>
      <c r="F1" s="9"/>
      <c r="G1" s="9"/>
    </row>
    <row r="2" spans="1:7" ht="15" thickBot="1" x14ac:dyDescent="0.4">
      <c r="B2" s="67"/>
    </row>
    <row r="3" spans="1:7" ht="18.75" customHeight="1" thickTop="1" thickBot="1" x14ac:dyDescent="0.4">
      <c r="A3" s="89" t="s">
        <v>93</v>
      </c>
      <c r="B3" s="90"/>
      <c r="C3" s="16"/>
      <c r="D3" s="16"/>
      <c r="E3" s="16"/>
      <c r="F3" s="16"/>
      <c r="G3" s="17"/>
    </row>
    <row r="4" spans="1:7" ht="3" customHeight="1" x14ac:dyDescent="0.35"/>
    <row r="5" spans="1:7" s="18" customFormat="1" ht="18.75" customHeight="1" thickBot="1" x14ac:dyDescent="0.4">
      <c r="B5" s="68" t="s">
        <v>94</v>
      </c>
    </row>
    <row r="6" spans="1:7" ht="5.25" customHeight="1" thickTop="1" x14ac:dyDescent="0.35"/>
    <row r="7" spans="1:7" s="19" customFormat="1" x14ac:dyDescent="0.35">
      <c r="B7" s="69" t="s">
        <v>95</v>
      </c>
    </row>
    <row r="8" spans="1:7" s="19" customFormat="1" x14ac:dyDescent="0.35">
      <c r="B8" s="69" t="s">
        <v>96</v>
      </c>
    </row>
    <row r="9" spans="1:7" s="19" customFormat="1" x14ac:dyDescent="0.35">
      <c r="B9" s="69" t="s">
        <v>97</v>
      </c>
    </row>
    <row r="10" spans="1:7" s="19" customFormat="1" x14ac:dyDescent="0.35">
      <c r="B10" s="69" t="s">
        <v>98</v>
      </c>
    </row>
    <row r="11" spans="1:7" s="19" customFormat="1" x14ac:dyDescent="0.35">
      <c r="B11" s="69" t="s">
        <v>99</v>
      </c>
    </row>
    <row r="12" spans="1:7" s="19" customFormat="1" x14ac:dyDescent="0.35">
      <c r="B12" s="69"/>
    </row>
    <row r="13" spans="1:7" s="18" customFormat="1" ht="18.75" customHeight="1" thickBot="1" x14ac:dyDescent="0.4">
      <c r="B13" s="68" t="s">
        <v>100</v>
      </c>
    </row>
    <row r="14" spans="1:7" ht="5.25" customHeight="1" thickTop="1" x14ac:dyDescent="0.35"/>
    <row r="15" spans="1:7" s="70" customFormat="1" ht="32.25" customHeight="1" x14ac:dyDescent="0.35">
      <c r="B15" s="71" t="s">
        <v>101</v>
      </c>
    </row>
    <row r="16" spans="1:7" s="70" customFormat="1" ht="32.25" customHeight="1" x14ac:dyDescent="0.35">
      <c r="B16" s="71" t="s">
        <v>102</v>
      </c>
    </row>
    <row r="17" spans="2:2" s="70" customFormat="1" ht="32.25" customHeight="1" x14ac:dyDescent="0.35">
      <c r="B17" s="71" t="s">
        <v>103</v>
      </c>
    </row>
    <row r="18" spans="2:2" s="70" customFormat="1" ht="32.25" customHeight="1" x14ac:dyDescent="0.35">
      <c r="B18" s="71" t="s">
        <v>104</v>
      </c>
    </row>
    <row r="19" spans="2:2" s="70" customFormat="1" ht="32.25" customHeight="1" x14ac:dyDescent="0.35">
      <c r="B19" s="71" t="s">
        <v>105</v>
      </c>
    </row>
    <row r="20" spans="2:2" s="70" customFormat="1" ht="32.25" customHeight="1" x14ac:dyDescent="0.35">
      <c r="B20" s="71" t="s">
        <v>106</v>
      </c>
    </row>
    <row r="21" spans="2:2" s="70" customFormat="1" ht="32.25" customHeight="1" x14ac:dyDescent="0.35">
      <c r="B21" s="71" t="s">
        <v>107</v>
      </c>
    </row>
    <row r="22" spans="2:2" s="70" customFormat="1" ht="32.25" customHeight="1" x14ac:dyDescent="0.35">
      <c r="B22" s="71" t="s">
        <v>108</v>
      </c>
    </row>
    <row r="23" spans="2:2" s="70" customFormat="1" ht="32.25" customHeight="1" x14ac:dyDescent="0.35">
      <c r="B23" s="71" t="s">
        <v>109</v>
      </c>
    </row>
    <row r="24" spans="2:2" s="70" customFormat="1" ht="32.25" customHeight="1" x14ac:dyDescent="0.35">
      <c r="B24" s="71" t="s">
        <v>110</v>
      </c>
    </row>
    <row r="25" spans="2:2" s="70" customFormat="1" ht="32.25" customHeight="1" x14ac:dyDescent="0.35">
      <c r="B25" s="71" t="s">
        <v>111</v>
      </c>
    </row>
    <row r="26" spans="2:2" s="18" customFormat="1" ht="18.75" customHeight="1" thickBot="1" x14ac:dyDescent="0.4">
      <c r="B26" s="68" t="s">
        <v>112</v>
      </c>
    </row>
    <row r="27" spans="2:2" ht="5.25" customHeight="1" thickTop="1" x14ac:dyDescent="0.35"/>
    <row r="28" spans="2:2" s="19" customFormat="1" ht="25.5" customHeight="1" x14ac:dyDescent="0.35">
      <c r="B28" s="69" t="s">
        <v>113</v>
      </c>
    </row>
    <row r="29" spans="2:2" s="19" customFormat="1" ht="25.5" customHeight="1" x14ac:dyDescent="0.35">
      <c r="B29" s="69" t="s">
        <v>114</v>
      </c>
    </row>
    <row r="30" spans="2:2" s="19" customFormat="1" ht="25.5" customHeight="1" x14ac:dyDescent="0.35">
      <c r="B30" s="69" t="s">
        <v>115</v>
      </c>
    </row>
    <row r="31" spans="2:2" s="19" customFormat="1" ht="25.5" customHeight="1" x14ac:dyDescent="0.35">
      <c r="B31" s="69" t="s">
        <v>116</v>
      </c>
    </row>
    <row r="32" spans="2:2" s="19" customFormat="1" ht="25.5" customHeight="1" x14ac:dyDescent="0.35">
      <c r="B32" s="69" t="s">
        <v>117</v>
      </c>
    </row>
    <row r="33" spans="2:2" s="19" customFormat="1" ht="34.5" customHeight="1" x14ac:dyDescent="0.35">
      <c r="B33" s="69" t="s">
        <v>118</v>
      </c>
    </row>
    <row r="34" spans="2:2" s="19" customFormat="1" ht="25.5" customHeight="1" x14ac:dyDescent="0.35">
      <c r="B34" s="69" t="s">
        <v>119</v>
      </c>
    </row>
    <row r="35" spans="2:2" s="19" customFormat="1" ht="25.5" customHeight="1" x14ac:dyDescent="0.35">
      <c r="B35" s="69" t="s">
        <v>120</v>
      </c>
    </row>
    <row r="36" spans="2:2" ht="21" customHeight="1" x14ac:dyDescent="0.35">
      <c r="B36" s="72" t="s">
        <v>121</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94" t="s">
        <v>124</v>
      </c>
      <c r="B1" s="94"/>
      <c r="C1" s="94"/>
      <c r="D1" s="94"/>
      <c r="E1" s="94"/>
      <c r="F1" s="94"/>
      <c r="G1" s="94"/>
      <c r="H1" s="94"/>
      <c r="I1" s="94"/>
      <c r="J1" s="94"/>
      <c r="K1" s="9"/>
      <c r="L1" s="9"/>
    </row>
    <row r="3" spans="1:12" ht="18.75" customHeight="1" thickBot="1" x14ac:dyDescent="0.4">
      <c r="A3" s="95" t="s">
        <v>122</v>
      </c>
      <c r="B3" s="96"/>
      <c r="C3" s="96"/>
      <c r="D3" s="96"/>
      <c r="E3" s="96"/>
      <c r="F3" s="96"/>
      <c r="G3" s="96"/>
      <c r="H3" s="96"/>
      <c r="I3" s="96"/>
      <c r="J3" s="96"/>
      <c r="K3" s="17"/>
      <c r="L3" s="17"/>
    </row>
    <row r="4" spans="1:12" ht="15" thickTop="1" x14ac:dyDescent="0.35"/>
    <row r="5" spans="1:12" ht="15" customHeight="1" x14ac:dyDescent="0.35">
      <c r="B5" s="97" t="s">
        <v>156</v>
      </c>
      <c r="C5" s="97"/>
      <c r="D5" s="97"/>
      <c r="E5" s="97"/>
      <c r="F5" s="97"/>
      <c r="G5" s="97"/>
      <c r="H5" s="97"/>
      <c r="I5" s="97"/>
    </row>
    <row r="6" spans="1:12" ht="14.5" customHeight="1" x14ac:dyDescent="0.35">
      <c r="B6" s="97"/>
      <c r="C6" s="97"/>
      <c r="D6" s="97"/>
      <c r="E6" s="97"/>
      <c r="F6" s="97"/>
      <c r="G6" s="97"/>
      <c r="H6" s="97"/>
      <c r="I6" s="97"/>
    </row>
    <row r="7" spans="1:12" ht="14.5" customHeight="1" x14ac:dyDescent="0.35">
      <c r="B7" s="97"/>
      <c r="C7" s="97"/>
      <c r="D7" s="97"/>
      <c r="E7" s="97"/>
      <c r="F7" s="97"/>
      <c r="G7" s="97"/>
      <c r="H7" s="97"/>
      <c r="I7" s="97"/>
    </row>
    <row r="8" spans="1:12" ht="14.5" customHeight="1" x14ac:dyDescent="0.35">
      <c r="B8" s="97"/>
      <c r="C8" s="97"/>
      <c r="D8" s="97"/>
      <c r="E8" s="97"/>
      <c r="F8" s="97"/>
      <c r="G8" s="97"/>
      <c r="H8" s="97"/>
      <c r="I8" s="97"/>
    </row>
    <row r="9" spans="1:12" ht="14.5" customHeight="1" x14ac:dyDescent="0.35">
      <c r="B9" s="97"/>
      <c r="C9" s="97"/>
      <c r="D9" s="97"/>
      <c r="E9" s="97"/>
      <c r="F9" s="97"/>
      <c r="G9" s="97"/>
      <c r="H9" s="97"/>
      <c r="I9" s="97"/>
    </row>
    <row r="10" spans="1:12" ht="14.5" customHeight="1" x14ac:dyDescent="0.35">
      <c r="B10" s="97"/>
      <c r="C10" s="97"/>
      <c r="D10" s="97"/>
      <c r="E10" s="97"/>
      <c r="F10" s="97"/>
      <c r="G10" s="97"/>
      <c r="H10" s="97"/>
      <c r="I10" s="97"/>
    </row>
    <row r="11" spans="1:12" ht="14.5" customHeight="1" x14ac:dyDescent="0.35">
      <c r="B11" s="97"/>
      <c r="C11" s="97"/>
      <c r="D11" s="97"/>
      <c r="E11" s="97"/>
      <c r="F11" s="97"/>
      <c r="G11" s="97"/>
      <c r="H11" s="97"/>
      <c r="I11" s="97"/>
    </row>
    <row r="12" spans="1:12" ht="14.5" customHeight="1" x14ac:dyDescent="0.35">
      <c r="B12" s="97"/>
      <c r="C12" s="97"/>
      <c r="D12" s="97"/>
      <c r="E12" s="97"/>
      <c r="F12" s="97"/>
      <c r="G12" s="97"/>
      <c r="H12" s="97"/>
      <c r="I12" s="97"/>
    </row>
    <row r="13" spans="1:12" ht="14.5" customHeight="1" x14ac:dyDescent="0.35">
      <c r="B13" s="97"/>
      <c r="C13" s="97"/>
      <c r="D13" s="97"/>
      <c r="E13" s="97"/>
      <c r="F13" s="97"/>
      <c r="G13" s="97"/>
      <c r="H13" s="97"/>
      <c r="I13" s="97"/>
    </row>
    <row r="14" spans="1:12" ht="14.5" customHeight="1" x14ac:dyDescent="0.35">
      <c r="B14" s="97"/>
      <c r="C14" s="97"/>
      <c r="D14" s="97"/>
      <c r="E14" s="97"/>
      <c r="F14" s="97"/>
      <c r="G14" s="97"/>
      <c r="H14" s="97"/>
      <c r="I14" s="97"/>
    </row>
    <row r="15" spans="1:12" ht="14.5" customHeight="1" x14ac:dyDescent="0.35">
      <c r="B15" s="97"/>
      <c r="C15" s="97"/>
      <c r="D15" s="97"/>
      <c r="E15" s="97"/>
      <c r="F15" s="97"/>
      <c r="G15" s="97"/>
      <c r="H15" s="97"/>
      <c r="I15" s="97"/>
    </row>
    <row r="16" spans="1:12" ht="14.5" customHeight="1" x14ac:dyDescent="0.35">
      <c r="B16" s="97"/>
      <c r="C16" s="97"/>
      <c r="D16" s="97"/>
      <c r="E16" s="97"/>
      <c r="F16" s="97"/>
      <c r="G16" s="97"/>
      <c r="H16" s="97"/>
      <c r="I16" s="97"/>
    </row>
    <row r="17" spans="2:9" ht="14.5" customHeight="1" x14ac:dyDescent="0.35">
      <c r="B17" s="97"/>
      <c r="C17" s="97"/>
      <c r="D17" s="97"/>
      <c r="E17" s="97"/>
      <c r="F17" s="97"/>
      <c r="G17" s="97"/>
      <c r="H17" s="97"/>
      <c r="I17" s="97"/>
    </row>
    <row r="18" spans="2:9" ht="14.5" customHeight="1" x14ac:dyDescent="0.35">
      <c r="B18" s="97"/>
      <c r="C18" s="97"/>
      <c r="D18" s="97"/>
      <c r="E18" s="97"/>
      <c r="F18" s="97"/>
      <c r="G18" s="97"/>
      <c r="H18" s="97"/>
      <c r="I18" s="97"/>
    </row>
    <row r="19" spans="2:9" ht="14.5" customHeight="1" x14ac:dyDescent="0.35">
      <c r="B19" s="97"/>
      <c r="C19" s="97"/>
      <c r="D19" s="97"/>
      <c r="E19" s="97"/>
      <c r="F19" s="97"/>
      <c r="G19" s="97"/>
      <c r="H19" s="97"/>
      <c r="I19" s="97"/>
    </row>
    <row r="20" spans="2:9" ht="14.5" customHeight="1" x14ac:dyDescent="0.35">
      <c r="B20" s="97"/>
      <c r="C20" s="97"/>
      <c r="D20" s="97"/>
      <c r="E20" s="97"/>
      <c r="F20" s="97"/>
      <c r="G20" s="97"/>
      <c r="H20" s="97"/>
      <c r="I20" s="97"/>
    </row>
    <row r="21" spans="2:9" ht="14.5" customHeight="1" x14ac:dyDescent="0.35">
      <c r="B21" s="97"/>
      <c r="C21" s="97"/>
      <c r="D21" s="97"/>
      <c r="E21" s="97"/>
      <c r="F21" s="97"/>
      <c r="G21" s="97"/>
      <c r="H21" s="97"/>
      <c r="I21" s="97"/>
    </row>
    <row r="22" spans="2:9" ht="14.5" customHeight="1" x14ac:dyDescent="0.35">
      <c r="B22" s="97"/>
      <c r="C22" s="97"/>
      <c r="D22" s="97"/>
      <c r="E22" s="97"/>
      <c r="F22" s="97"/>
      <c r="G22" s="97"/>
      <c r="H22" s="97"/>
      <c r="I22" s="97"/>
    </row>
    <row r="23" spans="2:9" ht="14.5" customHeight="1" x14ac:dyDescent="0.35">
      <c r="B23" s="97"/>
      <c r="C23" s="97"/>
      <c r="D23" s="97"/>
      <c r="E23" s="97"/>
      <c r="F23" s="97"/>
      <c r="G23" s="97"/>
      <c r="H23" s="97"/>
      <c r="I23" s="97"/>
    </row>
    <row r="24" spans="2:9" ht="14.5" customHeight="1" x14ac:dyDescent="0.35">
      <c r="B24" s="97"/>
      <c r="C24" s="97"/>
      <c r="D24" s="97"/>
      <c r="E24" s="97"/>
      <c r="F24" s="97"/>
      <c r="G24" s="97"/>
      <c r="H24" s="97"/>
      <c r="I24" s="97"/>
    </row>
    <row r="25" spans="2:9" ht="14.5" customHeight="1" x14ac:dyDescent="0.35">
      <c r="B25" s="97"/>
      <c r="C25" s="97"/>
      <c r="D25" s="97"/>
      <c r="E25" s="97"/>
      <c r="F25" s="97"/>
      <c r="G25" s="97"/>
      <c r="H25" s="97"/>
      <c r="I25" s="97"/>
    </row>
    <row r="26" spans="2:9" ht="14.5" customHeight="1" x14ac:dyDescent="0.35">
      <c r="B26" s="97"/>
      <c r="C26" s="97"/>
      <c r="D26" s="97"/>
      <c r="E26" s="97"/>
      <c r="F26" s="97"/>
      <c r="G26" s="97"/>
      <c r="H26" s="97"/>
      <c r="I26" s="97"/>
    </row>
    <row r="27" spans="2:9" ht="14.5" customHeight="1" x14ac:dyDescent="0.35">
      <c r="B27" s="97"/>
      <c r="C27" s="97"/>
      <c r="D27" s="97"/>
      <c r="E27" s="97"/>
      <c r="F27" s="97"/>
      <c r="G27" s="97"/>
      <c r="H27" s="97"/>
      <c r="I27" s="97"/>
    </row>
    <row r="28" spans="2:9" ht="14.5" customHeight="1" x14ac:dyDescent="0.35">
      <c r="B28" s="97"/>
      <c r="C28" s="97"/>
      <c r="D28" s="97"/>
      <c r="E28" s="97"/>
      <c r="F28" s="97"/>
      <c r="G28" s="97"/>
      <c r="H28" s="97"/>
      <c r="I28" s="97"/>
    </row>
    <row r="29" spans="2:9" ht="14.5" customHeight="1" x14ac:dyDescent="0.35">
      <c r="B29" s="97"/>
      <c r="C29" s="97"/>
      <c r="D29" s="97"/>
      <c r="E29" s="97"/>
      <c r="F29" s="97"/>
      <c r="G29" s="97"/>
      <c r="H29" s="97"/>
      <c r="I29" s="97"/>
    </row>
    <row r="30" spans="2:9" ht="14.5" customHeight="1" x14ac:dyDescent="0.35">
      <c r="B30" s="97"/>
      <c r="C30" s="97"/>
      <c r="D30" s="97"/>
      <c r="E30" s="97"/>
      <c r="F30" s="97"/>
      <c r="G30" s="97"/>
      <c r="H30" s="97"/>
      <c r="I30" s="97"/>
    </row>
    <row r="31" spans="2:9" ht="14.5" customHeight="1" x14ac:dyDescent="0.35">
      <c r="B31" s="97"/>
      <c r="C31" s="97"/>
      <c r="D31" s="97"/>
      <c r="E31" s="97"/>
      <c r="F31" s="97"/>
      <c r="G31" s="97"/>
      <c r="H31" s="97"/>
      <c r="I31" s="97"/>
    </row>
    <row r="32" spans="2:9" ht="14.5" customHeight="1" x14ac:dyDescent="0.35">
      <c r="B32" s="97"/>
      <c r="C32" s="97"/>
      <c r="D32" s="97"/>
      <c r="E32" s="97"/>
      <c r="F32" s="97"/>
      <c r="G32" s="97"/>
      <c r="H32" s="97"/>
      <c r="I32" s="97"/>
    </row>
    <row r="33" spans="2:9" ht="14.5" customHeight="1" x14ac:dyDescent="0.35">
      <c r="B33" s="97"/>
      <c r="C33" s="97"/>
      <c r="D33" s="97"/>
      <c r="E33" s="97"/>
      <c r="F33" s="97"/>
      <c r="G33" s="97"/>
      <c r="H33" s="97"/>
      <c r="I33" s="97"/>
    </row>
    <row r="34" spans="2:9" ht="14.5" customHeight="1" x14ac:dyDescent="0.35">
      <c r="B34" s="97"/>
      <c r="C34" s="97"/>
      <c r="D34" s="97"/>
      <c r="E34" s="97"/>
      <c r="F34" s="97"/>
      <c r="G34" s="97"/>
      <c r="H34" s="97"/>
      <c r="I34" s="97"/>
    </row>
    <row r="35" spans="2:9" ht="14.5" customHeight="1" x14ac:dyDescent="0.35">
      <c r="B35" s="97"/>
      <c r="C35" s="97"/>
      <c r="D35" s="97"/>
      <c r="E35" s="97"/>
      <c r="F35" s="97"/>
      <c r="G35" s="97"/>
      <c r="H35" s="97"/>
      <c r="I35" s="97"/>
    </row>
    <row r="36" spans="2:9" ht="14.5" customHeight="1" x14ac:dyDescent="0.35">
      <c r="B36" s="97"/>
      <c r="C36" s="97"/>
      <c r="D36" s="97"/>
      <c r="E36" s="97"/>
      <c r="F36" s="97"/>
      <c r="G36" s="97"/>
      <c r="H36" s="97"/>
      <c r="I36" s="97"/>
    </row>
    <row r="37" spans="2:9" ht="14.5" customHeight="1" x14ac:dyDescent="0.35">
      <c r="B37" s="97"/>
      <c r="C37" s="97"/>
      <c r="D37" s="97"/>
      <c r="E37" s="97"/>
      <c r="F37" s="97"/>
      <c r="G37" s="97"/>
      <c r="H37" s="97"/>
      <c r="I37" s="97"/>
    </row>
    <row r="38" spans="2:9" ht="14.5" customHeight="1" x14ac:dyDescent="0.35">
      <c r="B38" s="97"/>
      <c r="C38" s="97"/>
      <c r="D38" s="97"/>
      <c r="E38" s="97"/>
      <c r="F38" s="97"/>
      <c r="G38" s="97"/>
      <c r="H38" s="97"/>
      <c r="I38" s="97"/>
    </row>
    <row r="39" spans="2:9" ht="14.5" customHeight="1" x14ac:dyDescent="0.35">
      <c r="B39" s="97"/>
      <c r="C39" s="97"/>
      <c r="D39" s="97"/>
      <c r="E39" s="97"/>
      <c r="F39" s="97"/>
      <c r="G39" s="97"/>
      <c r="H39" s="97"/>
      <c r="I39" s="97"/>
    </row>
    <row r="40" spans="2:9" ht="32" customHeight="1" x14ac:dyDescent="0.35">
      <c r="B40" s="97"/>
      <c r="C40" s="97"/>
      <c r="D40" s="97"/>
      <c r="E40" s="97"/>
      <c r="F40" s="97"/>
      <c r="G40" s="97"/>
      <c r="H40" s="97"/>
      <c r="I40" s="97"/>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101"/>
  <sheetViews>
    <sheetView workbookViewId="0">
      <selection activeCell="G3" sqref="G3:G101"/>
    </sheetView>
  </sheetViews>
  <sheetFormatPr baseColWidth="10" defaultColWidth="11.453125" defaultRowHeight="14.5" x14ac:dyDescent="0.35"/>
  <cols>
    <col min="1" max="1" width="57.26953125" style="6" customWidth="1"/>
    <col min="2" max="2" width="35.54296875" style="6" bestFit="1" customWidth="1"/>
    <col min="3" max="3" width="38.26953125" style="6" customWidth="1"/>
    <col min="4" max="4" width="22.453125" style="7" bestFit="1" customWidth="1"/>
    <col min="5" max="8" width="18.54296875" style="7" bestFit="1" customWidth="1"/>
    <col min="9" max="12" width="13" style="7" bestFit="1" customWidth="1"/>
    <col min="13" max="16384" width="11.453125" style="6"/>
  </cols>
  <sheetData>
    <row r="2" spans="1:15" x14ac:dyDescent="0.35">
      <c r="B2" s="6">
        <v>0</v>
      </c>
      <c r="C2" s="6">
        <v>0</v>
      </c>
      <c r="D2" s="7" t="s">
        <v>160</v>
      </c>
      <c r="E2" s="14" t="s">
        <v>161</v>
      </c>
      <c r="F2" s="14" t="s">
        <v>162</v>
      </c>
      <c r="G2" s="14" t="s">
        <v>163</v>
      </c>
      <c r="H2" s="14"/>
      <c r="I2" s="14"/>
      <c r="J2" s="14"/>
      <c r="K2" s="14"/>
      <c r="L2" s="14"/>
      <c r="M2"/>
    </row>
    <row r="3" spans="1:15" x14ac:dyDescent="0.35">
      <c r="A3" s="6" t="str">
        <f>B3&amp;C3</f>
        <v>VOLUMEN (miles Consumiciones)Total Aperitivos</v>
      </c>
      <c r="B3" s="6" t="s">
        <v>125</v>
      </c>
      <c r="C3" s="6" t="s">
        <v>40</v>
      </c>
      <c r="D3" s="7">
        <v>692525.6</v>
      </c>
      <c r="E3" s="7">
        <v>598538.19999999995</v>
      </c>
      <c r="F3" s="7">
        <v>581207.19999999995</v>
      </c>
      <c r="G3" s="7">
        <v>529577.1</v>
      </c>
      <c r="M3" s="7"/>
      <c r="N3" s="7"/>
      <c r="O3" s="7"/>
    </row>
    <row r="4" spans="1:15" x14ac:dyDescent="0.35">
      <c r="A4" s="6" t="str">
        <f>B3&amp;C4</f>
        <v>VOLUMEN (miles Consumiciones)Patatas Fritas + Otros Aperitivos Salados</v>
      </c>
      <c r="B4" s="6">
        <v>0</v>
      </c>
      <c r="C4" s="6" t="s">
        <v>41</v>
      </c>
      <c r="D4" s="7">
        <v>320244.90000000002</v>
      </c>
      <c r="E4" s="7">
        <v>278029</v>
      </c>
      <c r="F4" s="7">
        <v>279483.59999999998</v>
      </c>
      <c r="G4" s="7">
        <v>268709.8</v>
      </c>
      <c r="M4" s="7"/>
      <c r="N4" s="7"/>
      <c r="O4" s="7"/>
    </row>
    <row r="5" spans="1:15" x14ac:dyDescent="0.35">
      <c r="A5" s="6" t="str">
        <f>B3&amp;C5</f>
        <v>VOLUMEN (miles Consumiciones)Patatas Fritas</v>
      </c>
      <c r="B5" s="6">
        <v>0</v>
      </c>
      <c r="C5" s="6" t="s">
        <v>34</v>
      </c>
      <c r="D5" s="7">
        <v>156195.79999999999</v>
      </c>
      <c r="E5" s="7">
        <v>146873.60000000001</v>
      </c>
      <c r="F5" s="7">
        <v>145572.5</v>
      </c>
      <c r="G5" s="7">
        <v>135398.9</v>
      </c>
      <c r="M5" s="7"/>
      <c r="N5" s="7"/>
      <c r="O5" s="7"/>
    </row>
    <row r="6" spans="1:15" x14ac:dyDescent="0.35">
      <c r="A6" s="6" t="str">
        <f>B3&amp;C6</f>
        <v>VOLUMEN (miles Consumiciones)Otros Snacks Salados</v>
      </c>
      <c r="B6" s="6">
        <v>0</v>
      </c>
      <c r="C6" s="6" t="s">
        <v>35</v>
      </c>
      <c r="D6" s="7">
        <v>164049.1</v>
      </c>
      <c r="E6" s="7">
        <v>131155.4</v>
      </c>
      <c r="F6" s="7">
        <v>133911.1</v>
      </c>
      <c r="G6" s="7">
        <v>133310.79999999999</v>
      </c>
      <c r="M6" s="7"/>
      <c r="N6" s="7"/>
      <c r="O6" s="7"/>
    </row>
    <row r="7" spans="1:15" x14ac:dyDescent="0.35">
      <c r="A7" s="6" t="str">
        <f>B3&amp;C7</f>
        <v>VOLUMEN (miles Consumiciones)Frutos Secos</v>
      </c>
      <c r="B7" s="6">
        <v>0</v>
      </c>
      <c r="C7" s="6" t="s">
        <v>36</v>
      </c>
      <c r="D7" s="7">
        <v>99167.33</v>
      </c>
      <c r="E7" s="7">
        <v>81088.160000000003</v>
      </c>
      <c r="F7" s="7">
        <v>73961.820000000007</v>
      </c>
      <c r="G7" s="7">
        <v>75404.73</v>
      </c>
      <c r="M7" s="7"/>
      <c r="N7" s="7"/>
      <c r="O7" s="7"/>
    </row>
    <row r="8" spans="1:15" x14ac:dyDescent="0.35">
      <c r="A8" s="6" t="str">
        <f>B3&amp;C8</f>
        <v>VOLUMEN (miles Consumiciones)Chocolatinas/Chocolate/Bombones</v>
      </c>
      <c r="B8" s="6">
        <v>0</v>
      </c>
      <c r="C8" s="6" t="s">
        <v>42</v>
      </c>
      <c r="D8" s="7">
        <v>96742.96</v>
      </c>
      <c r="E8" s="7">
        <v>99385.51</v>
      </c>
      <c r="F8" s="7">
        <v>91597.42</v>
      </c>
      <c r="G8" s="7">
        <v>75319.66</v>
      </c>
      <c r="M8" s="7"/>
      <c r="N8" s="7"/>
      <c r="O8" s="7"/>
    </row>
    <row r="9" spans="1:15" x14ac:dyDescent="0.35">
      <c r="A9" s="6" t="str">
        <f>B3&amp;C9</f>
        <v>VOLUMEN (miles Consumiciones)Chicles</v>
      </c>
      <c r="B9" s="6">
        <v>0</v>
      </c>
      <c r="C9" s="6" t="s">
        <v>37</v>
      </c>
      <c r="D9" s="7">
        <v>61143.43</v>
      </c>
      <c r="E9" s="7">
        <v>40913.629999999997</v>
      </c>
      <c r="F9" s="7">
        <v>40145.32</v>
      </c>
      <c r="G9" s="7">
        <v>29359.02</v>
      </c>
      <c r="M9" s="7"/>
      <c r="N9" s="7"/>
      <c r="O9" s="7"/>
    </row>
    <row r="10" spans="1:15" x14ac:dyDescent="0.35">
      <c r="A10" s="6" t="str">
        <f>B3&amp;C10</f>
        <v>VOLUMEN (miles Consumiciones)Caramelos</v>
      </c>
      <c r="B10" s="6">
        <v>0</v>
      </c>
      <c r="C10" s="6" t="s">
        <v>38</v>
      </c>
      <c r="D10" s="7">
        <v>48801.8</v>
      </c>
      <c r="E10" s="7">
        <v>31998.35</v>
      </c>
      <c r="F10" s="7">
        <v>35126.67</v>
      </c>
      <c r="G10" s="7">
        <v>30289.86</v>
      </c>
      <c r="M10" s="7"/>
      <c r="N10" s="7"/>
      <c r="O10" s="7"/>
    </row>
    <row r="11" spans="1:15" x14ac:dyDescent="0.35">
      <c r="A11" s="6" t="str">
        <f>B3&amp;C11</f>
        <v>VOLUMEN (miles Consumiciones)Golosinas</v>
      </c>
      <c r="B11" s="6">
        <v>0</v>
      </c>
      <c r="C11" s="6" t="s">
        <v>39</v>
      </c>
      <c r="D11" s="7">
        <v>66425.22</v>
      </c>
      <c r="E11" s="7">
        <v>67123.55</v>
      </c>
      <c r="F11" s="7">
        <v>60892.39</v>
      </c>
      <c r="G11" s="7">
        <v>50494.080000000002</v>
      </c>
      <c r="M11" s="7"/>
      <c r="N11" s="7"/>
      <c r="O11" s="7"/>
    </row>
    <row r="12" spans="1:15" x14ac:dyDescent="0.35">
      <c r="A12" s="6" t="str">
        <f>B12&amp;C12</f>
        <v>VOLUMEN (Miles kg ó litros)Total Aperitivos</v>
      </c>
      <c r="B12" s="6" t="s">
        <v>126</v>
      </c>
      <c r="C12" s="6" t="s">
        <v>40</v>
      </c>
      <c r="D12" s="7">
        <v>68744.237190371001</v>
      </c>
      <c r="E12" s="7">
        <v>59100.172584699998</v>
      </c>
      <c r="F12" s="7">
        <v>57986.22109372</v>
      </c>
      <c r="G12" s="7">
        <v>55788.207835599998</v>
      </c>
      <c r="M12" s="7"/>
      <c r="N12" s="7"/>
      <c r="O12" s="7"/>
    </row>
    <row r="13" spans="1:15" x14ac:dyDescent="0.35">
      <c r="A13" s="6" t="str">
        <f>B12&amp;C13</f>
        <v>VOLUMEN (Miles kg ó litros)Patatas Fritas + Otros Aperitivos Salados</v>
      </c>
      <c r="B13" s="6">
        <v>0</v>
      </c>
      <c r="C13" s="6" t="s">
        <v>41</v>
      </c>
      <c r="D13" s="7">
        <v>36770.97982</v>
      </c>
      <c r="E13" s="7">
        <v>31844.26958</v>
      </c>
      <c r="F13" s="7">
        <v>31968.987939999999</v>
      </c>
      <c r="G13" s="7">
        <v>32490.925620000002</v>
      </c>
      <c r="M13" s="7"/>
      <c r="N13" s="7"/>
      <c r="O13" s="7"/>
    </row>
    <row r="14" spans="1:15" x14ac:dyDescent="0.35">
      <c r="A14" s="6" t="str">
        <f>B12&amp;C14</f>
        <v>VOLUMEN (Miles kg ó litros)Patatas Fritas</v>
      </c>
      <c r="B14" s="6">
        <v>0</v>
      </c>
      <c r="C14" s="6" t="s">
        <v>34</v>
      </c>
      <c r="D14" s="7">
        <v>21571.1888</v>
      </c>
      <c r="E14" s="7">
        <v>19694.237700000001</v>
      </c>
      <c r="F14" s="7">
        <v>18550.4139</v>
      </c>
      <c r="G14" s="7">
        <v>19395.217000000001</v>
      </c>
      <c r="M14" s="7"/>
      <c r="N14" s="7"/>
      <c r="O14" s="7"/>
    </row>
    <row r="15" spans="1:15" x14ac:dyDescent="0.35">
      <c r="A15" s="6" t="str">
        <f>B12&amp;C15</f>
        <v>VOLUMEN (Miles kg ó litros)Otros Snacks Salados</v>
      </c>
      <c r="B15" s="6">
        <v>0</v>
      </c>
      <c r="C15" s="6" t="s">
        <v>35</v>
      </c>
      <c r="D15" s="7">
        <v>15199.791020000001</v>
      </c>
      <c r="E15" s="7">
        <v>12150.03188</v>
      </c>
      <c r="F15" s="7">
        <v>13418.57404</v>
      </c>
      <c r="G15" s="7">
        <v>13095.708619999999</v>
      </c>
      <c r="M15" s="7"/>
      <c r="N15" s="7"/>
      <c r="O15" s="7"/>
    </row>
    <row r="16" spans="1:15" x14ac:dyDescent="0.35">
      <c r="A16" s="6" t="str">
        <f>B12&amp;C16</f>
        <v>VOLUMEN (Miles kg ó litros)Frutos Secos</v>
      </c>
      <c r="B16" s="6">
        <v>0</v>
      </c>
      <c r="C16" s="6" t="s">
        <v>36</v>
      </c>
      <c r="D16" s="7">
        <v>15148.5316</v>
      </c>
      <c r="E16" s="7">
        <v>12451.004989999999</v>
      </c>
      <c r="F16" s="7">
        <v>11163.043229999999</v>
      </c>
      <c r="G16" s="7">
        <v>12237.09635</v>
      </c>
      <c r="M16" s="7"/>
      <c r="N16" s="7"/>
      <c r="O16" s="7"/>
    </row>
    <row r="17" spans="1:15" x14ac:dyDescent="0.35">
      <c r="A17" s="6" t="str">
        <f>B12&amp;C17</f>
        <v>VOLUMEN (Miles kg ó litros)Chocolatinas/Chocolate/Bombones</v>
      </c>
      <c r="B17" s="6">
        <v>0</v>
      </c>
      <c r="C17" s="6" t="s">
        <v>42</v>
      </c>
      <c r="D17" s="7">
        <v>9981.5503503710006</v>
      </c>
      <c r="E17" s="7">
        <v>9420.3766937</v>
      </c>
      <c r="F17" s="7">
        <v>8229.0016619199996</v>
      </c>
      <c r="G17" s="7">
        <v>5713.9832153999996</v>
      </c>
      <c r="M17" s="7"/>
      <c r="N17" s="7"/>
      <c r="O17" s="7"/>
    </row>
    <row r="18" spans="1:15" x14ac:dyDescent="0.35">
      <c r="A18" s="6" t="str">
        <f>B12&amp;C18</f>
        <v>VOLUMEN (Miles kg ó litros)Chicles</v>
      </c>
      <c r="B18" s="6">
        <v>0</v>
      </c>
      <c r="C18" s="6" t="s">
        <v>37</v>
      </c>
      <c r="D18" s="7">
        <v>2165.9247959999998</v>
      </c>
      <c r="E18" s="7">
        <v>1468.314967</v>
      </c>
      <c r="F18" s="7">
        <v>1686.0986788</v>
      </c>
      <c r="G18" s="7">
        <v>1216.0859622</v>
      </c>
      <c r="M18" s="7"/>
      <c r="N18" s="7"/>
      <c r="O18" s="7"/>
    </row>
    <row r="19" spans="1:15" x14ac:dyDescent="0.35">
      <c r="A19" s="6" t="str">
        <f>B12&amp;C19</f>
        <v>VOLUMEN (Miles kg ó litros)Caramelos</v>
      </c>
      <c r="B19" s="6">
        <v>0</v>
      </c>
      <c r="C19" s="6" t="s">
        <v>38</v>
      </c>
      <c r="D19" s="7">
        <v>1850.593204</v>
      </c>
      <c r="E19" s="7">
        <v>1205.999634</v>
      </c>
      <c r="F19" s="7">
        <v>1877.2347030000001</v>
      </c>
      <c r="G19" s="7">
        <v>1514.209578</v>
      </c>
      <c r="M19" s="7"/>
      <c r="N19" s="7"/>
      <c r="O19" s="7"/>
    </row>
    <row r="20" spans="1:15" x14ac:dyDescent="0.35">
      <c r="A20" s="6" t="str">
        <f>B12&amp;C20</f>
        <v>VOLUMEN (Miles kg ó litros)Golosinas</v>
      </c>
      <c r="B20" s="6">
        <v>0</v>
      </c>
      <c r="C20" s="6" t="s">
        <v>39</v>
      </c>
      <c r="D20" s="7">
        <v>2826.65742</v>
      </c>
      <c r="E20" s="7">
        <v>2710.2067200000001</v>
      </c>
      <c r="F20" s="7">
        <v>3061.8548799999999</v>
      </c>
      <c r="G20" s="7">
        <v>2615.9071100000001</v>
      </c>
      <c r="M20" s="7"/>
      <c r="N20" s="7"/>
      <c r="O20" s="7"/>
    </row>
    <row r="21" spans="1:15" x14ac:dyDescent="0.35">
      <c r="A21" s="6" t="str">
        <f>B21&amp;C21</f>
        <v>VALOR (Miles Euros)Total Aperitivos</v>
      </c>
      <c r="B21" s="6" t="s">
        <v>127</v>
      </c>
      <c r="C21" s="6" t="s">
        <v>40</v>
      </c>
      <c r="D21" s="7">
        <v>581106.19999999995</v>
      </c>
      <c r="E21" s="7">
        <v>506809.59999999998</v>
      </c>
      <c r="F21" s="7">
        <v>506250.1</v>
      </c>
      <c r="G21" s="7">
        <v>491457.3</v>
      </c>
      <c r="M21" s="7"/>
      <c r="N21" s="7"/>
      <c r="O21" s="7"/>
    </row>
    <row r="22" spans="1:15" x14ac:dyDescent="0.35">
      <c r="A22" s="6" t="str">
        <f>B21&amp;C22</f>
        <v>VALOR (Miles Euros)Patatas Fritas + Otros Aperitivos Salados</v>
      </c>
      <c r="B22" s="6">
        <v>0</v>
      </c>
      <c r="C22" s="6" t="s">
        <v>41</v>
      </c>
      <c r="D22" s="7">
        <v>283808.8</v>
      </c>
      <c r="E22" s="7">
        <v>258108</v>
      </c>
      <c r="F22" s="7">
        <v>259605.1</v>
      </c>
      <c r="G22" s="7">
        <v>264078.3</v>
      </c>
      <c r="M22" s="7"/>
      <c r="N22" s="7"/>
      <c r="O22" s="7"/>
    </row>
    <row r="23" spans="1:15" x14ac:dyDescent="0.35">
      <c r="A23" s="6" t="str">
        <f>B21&amp;C23</f>
        <v>VALOR (Miles Euros)Patatas Fritas</v>
      </c>
      <c r="B23" s="6">
        <v>0</v>
      </c>
      <c r="C23" s="6" t="s">
        <v>34</v>
      </c>
      <c r="D23" s="7">
        <v>169372.6</v>
      </c>
      <c r="E23" s="7">
        <v>163550.20000000001</v>
      </c>
      <c r="F23" s="7">
        <v>156814.20000000001</v>
      </c>
      <c r="G23" s="7">
        <v>152338.6</v>
      </c>
      <c r="M23" s="7"/>
      <c r="N23" s="7"/>
      <c r="O23" s="7"/>
    </row>
    <row r="24" spans="1:15" x14ac:dyDescent="0.35">
      <c r="A24" s="6" t="str">
        <f>B21&amp;C24</f>
        <v>VALOR (Miles Euros)Otros Snacks Salados</v>
      </c>
      <c r="B24" s="6">
        <v>0</v>
      </c>
      <c r="C24" s="6" t="s">
        <v>35</v>
      </c>
      <c r="D24" s="7">
        <v>114436.2</v>
      </c>
      <c r="E24" s="7">
        <v>94557.73</v>
      </c>
      <c r="F24" s="7">
        <v>102791</v>
      </c>
      <c r="G24" s="7">
        <v>111739.8</v>
      </c>
      <c r="M24" s="7"/>
      <c r="N24" s="7"/>
      <c r="O24" s="7"/>
    </row>
    <row r="25" spans="1:15" x14ac:dyDescent="0.35">
      <c r="A25" s="6" t="str">
        <f>B21&amp;C25</f>
        <v>VALOR (Miles Euros)Frutos Secos</v>
      </c>
      <c r="B25" s="6">
        <v>0</v>
      </c>
      <c r="C25" s="6" t="s">
        <v>36</v>
      </c>
      <c r="D25" s="7">
        <v>134606.6</v>
      </c>
      <c r="E25" s="7">
        <v>109564.8</v>
      </c>
      <c r="F25" s="7">
        <v>108789.8</v>
      </c>
      <c r="G25" s="7">
        <v>119592</v>
      </c>
      <c r="M25" s="7"/>
      <c r="N25" s="7"/>
      <c r="O25" s="7"/>
    </row>
    <row r="26" spans="1:15" x14ac:dyDescent="0.35">
      <c r="A26" s="6" t="str">
        <f>B21&amp;C26</f>
        <v>VALOR (Miles Euros)Chocolatinas/Chocolate/Bombones</v>
      </c>
      <c r="B26" s="6">
        <v>0</v>
      </c>
      <c r="C26" s="6" t="s">
        <v>42</v>
      </c>
      <c r="D26" s="7">
        <v>76473.38</v>
      </c>
      <c r="E26" s="7">
        <v>74415.19</v>
      </c>
      <c r="F26" s="7">
        <v>62764.04</v>
      </c>
      <c r="G26" s="7">
        <v>48712.46</v>
      </c>
      <c r="M26" s="7"/>
      <c r="N26" s="7"/>
      <c r="O26" s="7"/>
    </row>
    <row r="27" spans="1:15" x14ac:dyDescent="0.35">
      <c r="A27" s="6" t="str">
        <f>B21&amp;C27</f>
        <v>VALOR (Miles Euros)Chicles</v>
      </c>
      <c r="B27" s="6">
        <v>0</v>
      </c>
      <c r="C27" s="6" t="s">
        <v>37</v>
      </c>
      <c r="D27" s="7">
        <v>31740.29</v>
      </c>
      <c r="E27" s="7">
        <v>22052.639999999999</v>
      </c>
      <c r="F27" s="7">
        <v>22871.759999999998</v>
      </c>
      <c r="G27" s="7">
        <v>19022.13</v>
      </c>
      <c r="M27" s="7"/>
      <c r="N27" s="7"/>
      <c r="O27" s="7"/>
    </row>
    <row r="28" spans="1:15" x14ac:dyDescent="0.35">
      <c r="A28" s="6" t="str">
        <f>B21&amp;C28</f>
        <v>VALOR (Miles Euros)Caramelos</v>
      </c>
      <c r="B28" s="6">
        <v>0</v>
      </c>
      <c r="C28" s="6" t="s">
        <v>38</v>
      </c>
      <c r="D28" s="7">
        <v>34626.620000000003</v>
      </c>
      <c r="E28" s="7">
        <v>22975.31</v>
      </c>
      <c r="F28" s="7">
        <v>29967.05</v>
      </c>
      <c r="G28" s="7">
        <v>21741.86</v>
      </c>
      <c r="M28" s="7"/>
      <c r="N28" s="7"/>
      <c r="O28" s="7"/>
    </row>
    <row r="29" spans="1:15" x14ac:dyDescent="0.35">
      <c r="A29" s="6" t="str">
        <f>B21&amp;C29</f>
        <v>VALOR (Miles Euros)Golosinas</v>
      </c>
      <c r="B29" s="6">
        <v>0</v>
      </c>
      <c r="C29" s="6" t="s">
        <v>39</v>
      </c>
      <c r="D29" s="7">
        <v>19850.599999999999</v>
      </c>
      <c r="E29" s="7">
        <v>19693.7</v>
      </c>
      <c r="F29" s="7">
        <v>22252.38</v>
      </c>
      <c r="G29" s="7">
        <v>18310.43</v>
      </c>
      <c r="M29" s="7"/>
      <c r="N29" s="7"/>
      <c r="O29" s="7"/>
    </row>
    <row r="30" spans="1:15" x14ac:dyDescent="0.35">
      <c r="A30" s="6" t="str">
        <f>B30&amp;C30</f>
        <v>PENETRACION (%)Total Aperitivos</v>
      </c>
      <c r="B30" s="6" t="s">
        <v>128</v>
      </c>
      <c r="C30" s="6" t="s">
        <v>40</v>
      </c>
      <c r="D30" s="7">
        <v>60.292949999999998</v>
      </c>
      <c r="E30" s="7">
        <v>54.579900000000002</v>
      </c>
      <c r="F30" s="7">
        <v>56.292949999999998</v>
      </c>
      <c r="G30" s="7">
        <v>54.7258</v>
      </c>
      <c r="M30" s="7"/>
      <c r="N30" s="7"/>
      <c r="O30" s="7"/>
    </row>
    <row r="31" spans="1:15" x14ac:dyDescent="0.35">
      <c r="A31" s="6" t="str">
        <f>B30&amp;C31</f>
        <v>PENETRACION (%)Patatas Fritas + Otros Aperitivos Salados</v>
      </c>
      <c r="B31" s="6">
        <v>0</v>
      </c>
      <c r="C31" s="6" t="s">
        <v>41</v>
      </c>
      <c r="D31" s="7">
        <v>49.856769999999997</v>
      </c>
      <c r="E31" s="7">
        <v>45.351680000000002</v>
      </c>
      <c r="F31" s="7">
        <v>47.859650000000002</v>
      </c>
      <c r="G31" s="7">
        <v>47.268300000000004</v>
      </c>
      <c r="M31" s="7"/>
      <c r="N31" s="7"/>
      <c r="O31" s="7"/>
    </row>
    <row r="32" spans="1:15" x14ac:dyDescent="0.35">
      <c r="A32" s="6" t="str">
        <f>B30&amp;C32</f>
        <v>PENETRACION (%)Patatas Fritas</v>
      </c>
      <c r="B32" s="6">
        <v>0</v>
      </c>
      <c r="C32" s="6" t="s">
        <v>34</v>
      </c>
      <c r="D32" s="7">
        <v>41.91778</v>
      </c>
      <c r="E32" s="7">
        <v>38.333350000000003</v>
      </c>
      <c r="F32" s="7">
        <v>41.592959999999998</v>
      </c>
      <c r="G32" s="7">
        <v>38.177230000000002</v>
      </c>
      <c r="M32" s="7"/>
      <c r="N32" s="7"/>
      <c r="O32" s="7"/>
    </row>
    <row r="33" spans="1:15" x14ac:dyDescent="0.35">
      <c r="A33" s="6" t="str">
        <f>B30&amp;C33</f>
        <v>PENETRACION (%)Otros Snacks Salados</v>
      </c>
      <c r="B33" s="6">
        <v>0</v>
      </c>
      <c r="C33" s="6" t="s">
        <v>35</v>
      </c>
      <c r="D33" s="7">
        <v>31.07968</v>
      </c>
      <c r="E33" s="7">
        <v>26.73639</v>
      </c>
      <c r="F33" s="7">
        <v>27.872959999999999</v>
      </c>
      <c r="G33" s="7">
        <v>29.57058</v>
      </c>
      <c r="M33" s="7"/>
      <c r="N33" s="7"/>
      <c r="O33" s="7"/>
    </row>
    <row r="34" spans="1:15" x14ac:dyDescent="0.35">
      <c r="A34" s="6" t="str">
        <f>B30&amp;C34</f>
        <v>PENETRACION (%)Frutos Secos</v>
      </c>
      <c r="B34" s="6">
        <v>0</v>
      </c>
      <c r="C34" s="6" t="s">
        <v>36</v>
      </c>
      <c r="D34" s="7">
        <v>23.947600000000001</v>
      </c>
      <c r="E34" s="7">
        <v>20.803329999999999</v>
      </c>
      <c r="F34" s="7">
        <v>19.683789999999998</v>
      </c>
      <c r="G34" s="7">
        <v>19.197320000000001</v>
      </c>
      <c r="M34" s="7"/>
      <c r="N34" s="7"/>
      <c r="O34" s="7"/>
    </row>
    <row r="35" spans="1:15" x14ac:dyDescent="0.35">
      <c r="A35" s="6" t="str">
        <f>B30&amp;C35</f>
        <v>PENETRACION (%)Chocolatinas/Chocolate/Bombones</v>
      </c>
      <c r="B35" s="6">
        <v>0</v>
      </c>
      <c r="C35" s="6" t="s">
        <v>42</v>
      </c>
      <c r="D35" s="7">
        <v>23.44745</v>
      </c>
      <c r="E35" s="7">
        <v>21.430610000000001</v>
      </c>
      <c r="F35" s="7">
        <v>21.01521</v>
      </c>
      <c r="G35" s="7">
        <v>18.822870000000002</v>
      </c>
      <c r="M35" s="7"/>
      <c r="N35" s="7"/>
      <c r="O35" s="7"/>
    </row>
    <row r="36" spans="1:15" x14ac:dyDescent="0.35">
      <c r="A36" s="6" t="str">
        <f>B30&amp;C36</f>
        <v>PENETRACION (%)Chicles</v>
      </c>
      <c r="B36" s="6">
        <v>0</v>
      </c>
      <c r="C36" s="6" t="s">
        <v>37</v>
      </c>
      <c r="D36" s="7">
        <v>14.73607</v>
      </c>
      <c r="E36" s="7">
        <v>11.316050000000001</v>
      </c>
      <c r="F36" s="7">
        <v>11.5802</v>
      </c>
      <c r="G36" s="7">
        <v>10.295170000000001</v>
      </c>
      <c r="M36" s="7"/>
      <c r="N36" s="7"/>
      <c r="O36" s="7"/>
    </row>
    <row r="37" spans="1:15" x14ac:dyDescent="0.35">
      <c r="A37" s="6" t="str">
        <f>B30&amp;C37</f>
        <v>PENETRACION (%)Caramelos</v>
      </c>
      <c r="B37" s="6">
        <v>0</v>
      </c>
      <c r="C37" s="6" t="s">
        <v>38</v>
      </c>
      <c r="D37" s="7">
        <v>12.302580000000001</v>
      </c>
      <c r="E37" s="7">
        <v>10.152979999999999</v>
      </c>
      <c r="F37" s="7">
        <v>11.27989</v>
      </c>
      <c r="G37" s="7">
        <v>9.8318770000000004</v>
      </c>
      <c r="M37" s="7"/>
      <c r="N37" s="7"/>
      <c r="O37" s="7"/>
    </row>
    <row r="38" spans="1:15" x14ac:dyDescent="0.35">
      <c r="A38" s="6" t="str">
        <f>B30&amp;C38</f>
        <v>PENETRACION (%)Golosinas</v>
      </c>
      <c r="B38" s="6">
        <v>0</v>
      </c>
      <c r="C38" s="6" t="s">
        <v>39</v>
      </c>
      <c r="D38" s="7">
        <v>13.690440000000001</v>
      </c>
      <c r="E38" s="7">
        <v>12.099119999999999</v>
      </c>
      <c r="F38" s="7">
        <v>14.367570000000001</v>
      </c>
      <c r="G38" s="7">
        <v>13.198840000000001</v>
      </c>
      <c r="M38" s="7"/>
      <c r="N38" s="7"/>
      <c r="O38" s="7"/>
    </row>
    <row r="39" spans="1:15" x14ac:dyDescent="0.35">
      <c r="A39" s="6" t="str">
        <f>B39&amp;C39</f>
        <v>FRECUENCIA COMPRA (Actos)Total Aperitivos</v>
      </c>
      <c r="B39" s="6" t="s">
        <v>129</v>
      </c>
      <c r="C39" s="6" t="s">
        <v>40</v>
      </c>
      <c r="D39" s="7">
        <v>14.263930209736801</v>
      </c>
      <c r="E39" s="7">
        <v>14.325865877947599</v>
      </c>
      <c r="F39" s="7">
        <v>14.0711078539652</v>
      </c>
      <c r="G39" s="7">
        <v>13.6984376473547</v>
      </c>
      <c r="M39" s="7"/>
      <c r="N39" s="7"/>
      <c r="O39" s="7"/>
    </row>
    <row r="40" spans="1:15" x14ac:dyDescent="0.35">
      <c r="A40" s="6" t="str">
        <f>B39&amp;C40</f>
        <v>FRECUENCIA COMPRA (Actos)Patatas Fritas + Otros Aperitivos Salados</v>
      </c>
      <c r="B40" s="6">
        <v>0</v>
      </c>
      <c r="C40" s="6" t="s">
        <v>41</v>
      </c>
      <c r="D40" s="7">
        <v>11.1912021982731</v>
      </c>
      <c r="E40" s="7">
        <v>11.3022902790975</v>
      </c>
      <c r="F40" s="7">
        <v>10.881941405038299</v>
      </c>
      <c r="G40" s="7">
        <v>10.613448293850499</v>
      </c>
      <c r="M40" s="7"/>
      <c r="N40" s="7"/>
      <c r="O40" s="7"/>
    </row>
    <row r="41" spans="1:15" x14ac:dyDescent="0.35">
      <c r="A41" s="6" t="str">
        <f>B39&amp;C41</f>
        <v>FRECUENCIA COMPRA (Actos)Patatas Fritas</v>
      </c>
      <c r="B41" s="6">
        <v>0</v>
      </c>
      <c r="C41" s="6" t="s">
        <v>34</v>
      </c>
      <c r="D41" s="7">
        <v>7.8061164477553397</v>
      </c>
      <c r="E41" s="7">
        <v>8.0756899048752597</v>
      </c>
      <c r="F41" s="7">
        <v>7.5039709648082402</v>
      </c>
      <c r="G41" s="7">
        <v>7.4424194085012498</v>
      </c>
      <c r="M41" s="7"/>
      <c r="N41" s="7"/>
      <c r="O41" s="7"/>
    </row>
    <row r="42" spans="1:15" x14ac:dyDescent="0.35">
      <c r="A42" s="6" t="str">
        <f>B39&amp;C42</f>
        <v>FRECUENCIA COMPRA (Actos)Otros Snacks Salados</v>
      </c>
      <c r="B42" s="6">
        <v>0</v>
      </c>
      <c r="C42" s="6" t="s">
        <v>35</v>
      </c>
      <c r="D42" s="7">
        <v>8.5409782349014005</v>
      </c>
      <c r="E42" s="7">
        <v>8.6654317402993595</v>
      </c>
      <c r="F42" s="7">
        <v>8.5156528251383303</v>
      </c>
      <c r="G42" s="7">
        <v>8.1461990232002108</v>
      </c>
      <c r="M42" s="7"/>
      <c r="N42" s="7"/>
      <c r="O42" s="7"/>
    </row>
    <row r="43" spans="1:15" x14ac:dyDescent="0.35">
      <c r="A43" s="6" t="str">
        <f>B39&amp;C43</f>
        <v>FRECUENCIA COMPRA (Actos)Frutos Secos</v>
      </c>
      <c r="B43" s="6">
        <v>0</v>
      </c>
      <c r="C43" s="6" t="s">
        <v>36</v>
      </c>
      <c r="D43" s="7">
        <v>6.8443852596536603</v>
      </c>
      <c r="E43" s="7">
        <v>6.6266747920413698</v>
      </c>
      <c r="F43" s="7">
        <v>6.6709774757029896</v>
      </c>
      <c r="G43" s="7">
        <v>6.6747702305819203</v>
      </c>
      <c r="M43" s="7"/>
      <c r="N43" s="7"/>
      <c r="O43" s="7"/>
    </row>
    <row r="44" spans="1:15" x14ac:dyDescent="0.35">
      <c r="A44" s="6" t="str">
        <f>B39&amp;C44</f>
        <v>FRECUENCIA COMPRA (Actos)Chocolatinas/Chocolate/Bombones</v>
      </c>
      <c r="B44" s="6">
        <v>0</v>
      </c>
      <c r="C44" s="6" t="s">
        <v>42</v>
      </c>
      <c r="D44" s="7">
        <v>3.5562254485228801</v>
      </c>
      <c r="E44" s="7">
        <v>3.99928691665859</v>
      </c>
      <c r="F44" s="7">
        <v>3.7226563752852</v>
      </c>
      <c r="G44" s="7">
        <v>4.0036759620839097</v>
      </c>
      <c r="M44" s="7"/>
      <c r="N44" s="7"/>
      <c r="O44" s="7"/>
    </row>
    <row r="45" spans="1:15" x14ac:dyDescent="0.35">
      <c r="A45" s="6" t="str">
        <f>B39&amp;C45</f>
        <v>FRECUENCIA COMPRA (Actos)Chicles</v>
      </c>
      <c r="B45" s="6">
        <v>0</v>
      </c>
      <c r="C45" s="6" t="s">
        <v>37</v>
      </c>
      <c r="D45" s="7">
        <v>4.6828578808888999</v>
      </c>
      <c r="E45" s="7">
        <v>4.7302408652780503</v>
      </c>
      <c r="F45" s="7">
        <v>4.58152750532685</v>
      </c>
      <c r="G45" s="7">
        <v>4.2232814621409904</v>
      </c>
      <c r="M45" s="7"/>
      <c r="N45" s="7"/>
      <c r="O45" s="7"/>
    </row>
    <row r="46" spans="1:15" x14ac:dyDescent="0.35">
      <c r="A46" s="6" t="str">
        <f>B39&amp;C46</f>
        <v>FRECUENCIA COMPRA (Actos)Caramelos</v>
      </c>
      <c r="B46" s="6">
        <v>0</v>
      </c>
      <c r="C46" s="6" t="s">
        <v>38</v>
      </c>
      <c r="D46" s="7">
        <v>3.8727308944262799</v>
      </c>
      <c r="E46" s="7">
        <v>3.2982770380645099</v>
      </c>
      <c r="F46" s="7">
        <v>3.4759261324519199</v>
      </c>
      <c r="G46" s="7">
        <v>3.6785015527656002</v>
      </c>
      <c r="M46" s="7"/>
      <c r="N46" s="7"/>
      <c r="O46" s="7"/>
    </row>
    <row r="47" spans="1:15" x14ac:dyDescent="0.35">
      <c r="A47" s="6" t="str">
        <f>B39&amp;C47</f>
        <v>FRECUENCIA COMPRA (Actos)Golosinas</v>
      </c>
      <c r="B47" s="6">
        <v>0</v>
      </c>
      <c r="C47" s="6" t="s">
        <v>39</v>
      </c>
      <c r="D47" s="7">
        <v>2.6976748174357099</v>
      </c>
      <c r="E47" s="7">
        <v>3.1237835738429101</v>
      </c>
      <c r="F47" s="7">
        <v>2.9510725007168301</v>
      </c>
      <c r="G47" s="7">
        <v>2.79405378668022</v>
      </c>
      <c r="M47" s="7"/>
      <c r="N47" s="7"/>
      <c r="O47" s="7"/>
    </row>
    <row r="48" spans="1:15" x14ac:dyDescent="0.35">
      <c r="A48" s="6" t="str">
        <f>B48&amp;C48</f>
        <v>COMPRA MEDIA (Consumiciones)Total Aperitivos</v>
      </c>
      <c r="B48" s="6" t="s">
        <v>130</v>
      </c>
      <c r="C48" s="6" t="s">
        <v>40</v>
      </c>
      <c r="D48" s="7">
        <v>33.7096472713962</v>
      </c>
      <c r="E48" s="7">
        <v>31.9086952442285</v>
      </c>
      <c r="F48" s="7">
        <v>29.995933155107799</v>
      </c>
      <c r="G48" s="7">
        <v>27.746015529219498</v>
      </c>
      <c r="M48" s="7"/>
      <c r="N48" s="7"/>
      <c r="O48" s="7"/>
    </row>
    <row r="49" spans="1:15" x14ac:dyDescent="0.35">
      <c r="A49" s="6" t="str">
        <f>B48&amp;C49</f>
        <v>COMPRA MEDIA (Consumiciones)Patatas Fritas + Otros Aperitivos Salados</v>
      </c>
      <c r="B49" s="6">
        <v>0</v>
      </c>
      <c r="C49" s="6" t="s">
        <v>41</v>
      </c>
      <c r="D49" s="7">
        <v>18.851375215741999</v>
      </c>
      <c r="E49" s="7">
        <v>17.838025805979701</v>
      </c>
      <c r="F49" s="7">
        <v>16.965719950247198</v>
      </c>
      <c r="G49" s="7">
        <v>16.299608265607802</v>
      </c>
      <c r="M49" s="7"/>
      <c r="N49" s="7"/>
      <c r="O49" s="7"/>
    </row>
    <row r="50" spans="1:15" x14ac:dyDescent="0.35">
      <c r="A50" s="6" t="str">
        <f>B48&amp;C50</f>
        <v>COMPRA MEDIA (Consumiciones)Patatas Fritas</v>
      </c>
      <c r="B50" s="6">
        <v>0</v>
      </c>
      <c r="C50" s="6" t="s">
        <v>34</v>
      </c>
      <c r="D50" s="7">
        <v>10.935936931134</v>
      </c>
      <c r="E50" s="7">
        <v>11.148510582741499</v>
      </c>
      <c r="F50" s="7">
        <v>10.168219429159</v>
      </c>
      <c r="G50" s="7">
        <v>10.168907374320201</v>
      </c>
      <c r="M50" s="7"/>
      <c r="N50" s="7"/>
      <c r="O50" s="7"/>
    </row>
    <row r="51" spans="1:15" x14ac:dyDescent="0.35">
      <c r="A51" s="6" t="str">
        <f>B48&amp;C51</f>
        <v>COMPRA MEDIA (Consumiciones)Otros Snacks Salados</v>
      </c>
      <c r="B51" s="6">
        <v>0</v>
      </c>
      <c r="C51" s="6" t="s">
        <v>35</v>
      </c>
      <c r="D51" s="7">
        <v>15.4911051956158</v>
      </c>
      <c r="E51" s="7">
        <v>14.273596881029199</v>
      </c>
      <c r="F51" s="7">
        <v>13.9578620078998</v>
      </c>
      <c r="G51" s="7">
        <v>12.9261427267976</v>
      </c>
      <c r="M51" s="7"/>
      <c r="N51" s="7"/>
      <c r="O51" s="7"/>
    </row>
    <row r="52" spans="1:15" x14ac:dyDescent="0.35">
      <c r="A52" s="6" t="str">
        <f>B48&amp;C52</f>
        <v>COMPRA MEDIA (Consumiciones)Frutos Secos</v>
      </c>
      <c r="B52" s="6">
        <v>0</v>
      </c>
      <c r="C52" s="6" t="s">
        <v>36</v>
      </c>
      <c r="D52" s="7">
        <v>12.1532254526301</v>
      </c>
      <c r="E52" s="7">
        <v>11.3416057554955</v>
      </c>
      <c r="F52" s="7">
        <v>10.9165241497062</v>
      </c>
      <c r="G52" s="7">
        <v>11.262156092653401</v>
      </c>
      <c r="M52" s="7"/>
      <c r="N52" s="7"/>
      <c r="O52" s="7"/>
    </row>
    <row r="53" spans="1:15" x14ac:dyDescent="0.35">
      <c r="A53" s="6" t="str">
        <f>B48&amp;C53</f>
        <v>COMPRA MEDIA (Consumiciones)Chocolatinas/Chocolate/Bombones</v>
      </c>
      <c r="B53" s="6">
        <v>0</v>
      </c>
      <c r="C53" s="6" t="s">
        <v>42</v>
      </c>
      <c r="D53" s="7">
        <v>12.109011312079</v>
      </c>
      <c r="E53" s="7">
        <v>13.4939359403508</v>
      </c>
      <c r="F53" s="7">
        <v>12.662953017462099</v>
      </c>
      <c r="G53" s="7">
        <v>11.4732394469179</v>
      </c>
      <c r="M53" s="7"/>
      <c r="N53" s="7"/>
      <c r="O53" s="7"/>
    </row>
    <row r="54" spans="1:15" x14ac:dyDescent="0.35">
      <c r="A54" s="6" t="str">
        <f>B48&amp;C54</f>
        <v>COMPRA MEDIA (Consumiciones)Chicles</v>
      </c>
      <c r="B54" s="6">
        <v>0</v>
      </c>
      <c r="C54" s="6" t="s">
        <v>37</v>
      </c>
      <c r="D54" s="7">
        <v>12.177353583703299</v>
      </c>
      <c r="E54" s="7">
        <v>10.5201794160134</v>
      </c>
      <c r="F54" s="7">
        <v>10.071739718916801</v>
      </c>
      <c r="G54" s="7">
        <v>8.1765765013054796</v>
      </c>
      <c r="M54" s="7"/>
      <c r="N54" s="7"/>
      <c r="O54" s="7"/>
    </row>
    <row r="55" spans="1:15" x14ac:dyDescent="0.35">
      <c r="A55" s="6" t="str">
        <f>B48&amp;C55</f>
        <v>COMPRA MEDIA (Consumiciones)Caramelos</v>
      </c>
      <c r="B55" s="6">
        <v>0</v>
      </c>
      <c r="C55" s="6" t="s">
        <v>38</v>
      </c>
      <c r="D55" s="7">
        <v>11.641914594915701</v>
      </c>
      <c r="E55" s="7">
        <v>9.1703158763548398</v>
      </c>
      <c r="F55" s="7">
        <v>9.0472704813382698</v>
      </c>
      <c r="G55" s="7">
        <v>8.8333275494066399</v>
      </c>
      <c r="M55" s="7"/>
      <c r="N55" s="7"/>
      <c r="O55" s="7"/>
    </row>
    <row r="56" spans="1:15" x14ac:dyDescent="0.35">
      <c r="A56" s="6" t="str">
        <f>B48&amp;C56</f>
        <v>COMPRA MEDIA (Consumiciones)Golosinas</v>
      </c>
      <c r="B56" s="6">
        <v>0</v>
      </c>
      <c r="C56" s="6" t="s">
        <v>39</v>
      </c>
      <c r="D56" s="7">
        <v>14.2396868458314</v>
      </c>
      <c r="E56" s="7">
        <v>16.142511696810001</v>
      </c>
      <c r="F56" s="7">
        <v>12.313039824417199</v>
      </c>
      <c r="G56" s="7">
        <v>10.969026138235099</v>
      </c>
      <c r="M56" s="7"/>
      <c r="N56" s="7"/>
      <c r="O56" s="7"/>
    </row>
    <row r="57" spans="1:15" x14ac:dyDescent="0.35">
      <c r="A57" s="6" t="str">
        <f>B57&amp;C57</f>
        <v>CONSUMO MEDIO (kg ó litros por consumidor)Total Aperitivos</v>
      </c>
      <c r="B57" s="6" t="s">
        <v>131</v>
      </c>
      <c r="C57" s="6" t="s">
        <v>40</v>
      </c>
      <c r="D57" s="7">
        <v>3.34622140701889</v>
      </c>
      <c r="E57" s="7">
        <v>3.15069179525468</v>
      </c>
      <c r="F57" s="7">
        <v>2.9926518663989801</v>
      </c>
      <c r="G57" s="7">
        <v>2.9228991981599699</v>
      </c>
      <c r="M57" s="7"/>
      <c r="N57" s="7"/>
      <c r="O57" s="7"/>
    </row>
    <row r="58" spans="1:15" x14ac:dyDescent="0.35">
      <c r="A58" s="6" t="str">
        <f>B57&amp;C58</f>
        <v>CONSUMO MEDIO (kg ó litros por consumidor)Patatas Fritas + Otros Aperitivos Salados</v>
      </c>
      <c r="B58" s="6">
        <v>0</v>
      </c>
      <c r="C58" s="6" t="s">
        <v>41</v>
      </c>
      <c r="D58" s="7">
        <v>2.1645420040640699</v>
      </c>
      <c r="E58" s="7">
        <v>2.0430922764913602</v>
      </c>
      <c r="F58" s="7">
        <v>1.9406394381740799</v>
      </c>
      <c r="G58" s="7">
        <v>1.9708598636633301</v>
      </c>
      <c r="M58" s="7"/>
      <c r="N58" s="7"/>
      <c r="O58" s="7"/>
    </row>
    <row r="59" spans="1:15" x14ac:dyDescent="0.35">
      <c r="A59" s="6" t="str">
        <f>B57&amp;C59</f>
        <v>CONSUMO MEDIO (kg ó litros por consumidor)Patatas Fritas</v>
      </c>
      <c r="B59" s="6">
        <v>0</v>
      </c>
      <c r="C59" s="6" t="s">
        <v>34</v>
      </c>
      <c r="D59" s="7">
        <v>1.5102913154283499</v>
      </c>
      <c r="E59" s="7">
        <v>1.4949004955109499</v>
      </c>
      <c r="F59" s="7">
        <v>1.2957439010590599</v>
      </c>
      <c r="G59" s="7">
        <v>1.4566452547091699</v>
      </c>
      <c r="M59" s="7"/>
      <c r="N59" s="7"/>
      <c r="O59" s="7"/>
    </row>
    <row r="60" spans="1:15" x14ac:dyDescent="0.35">
      <c r="A60" s="6" t="str">
        <f>B57&amp;C60</f>
        <v>CONSUMO MEDIO (kg ó litros por consumidor)Otros Snacks Salados</v>
      </c>
      <c r="B60" s="6">
        <v>0</v>
      </c>
      <c r="C60" s="6" t="s">
        <v>35</v>
      </c>
      <c r="D60" s="7">
        <v>1.4353115112621599</v>
      </c>
      <c r="E60" s="7">
        <v>1.32228377288905</v>
      </c>
      <c r="F60" s="7">
        <v>1.3986488408586399</v>
      </c>
      <c r="G60" s="7">
        <v>1.26979208534248</v>
      </c>
      <c r="M60" s="7"/>
      <c r="N60" s="7"/>
      <c r="O60" s="7"/>
    </row>
    <row r="61" spans="1:15" x14ac:dyDescent="0.35">
      <c r="A61" s="6" t="str">
        <f>B57&amp;C61</f>
        <v>CONSUMO MEDIO (kg ó litros por consumidor)Frutos Secos</v>
      </c>
      <c r="B61" s="6">
        <v>0</v>
      </c>
      <c r="C61" s="6" t="s">
        <v>36</v>
      </c>
      <c r="D61" s="7">
        <v>1.8564936639021199</v>
      </c>
      <c r="E61" s="7">
        <v>1.7414920976907999</v>
      </c>
      <c r="F61" s="7">
        <v>1.6476288848017699</v>
      </c>
      <c r="G61" s="7">
        <v>1.82768493719875</v>
      </c>
      <c r="M61" s="7"/>
      <c r="N61" s="7"/>
      <c r="O61" s="7"/>
    </row>
    <row r="62" spans="1:15" x14ac:dyDescent="0.35">
      <c r="A62" s="6" t="str">
        <f>B57&amp;C62</f>
        <v>CONSUMO MEDIO (kg ó litros por consumidor)Chocolatinas/Chocolate/Bombones</v>
      </c>
      <c r="B62" s="6">
        <v>0</v>
      </c>
      <c r="C62" s="6" t="s">
        <v>42</v>
      </c>
      <c r="D62" s="7">
        <v>1.24935918959611</v>
      </c>
      <c r="E62" s="7">
        <v>1.2790391641473899</v>
      </c>
      <c r="F62" s="7">
        <v>1.1376244159006901</v>
      </c>
      <c r="G62" s="7">
        <v>0.87039555975098803</v>
      </c>
      <c r="M62" s="7"/>
      <c r="N62" s="7"/>
      <c r="O62" s="7"/>
    </row>
    <row r="63" spans="1:15" x14ac:dyDescent="0.35">
      <c r="A63" s="6" t="str">
        <f>B57&amp;C63</f>
        <v>CONSUMO MEDIO (kg ó litros por consumidor)Chicles</v>
      </c>
      <c r="B63" s="6">
        <v>0</v>
      </c>
      <c r="C63" s="6" t="s">
        <v>37</v>
      </c>
      <c r="D63" s="7">
        <v>0.43136657653328198</v>
      </c>
      <c r="E63" s="7">
        <v>0.377549899435905</v>
      </c>
      <c r="F63" s="7">
        <v>0.42301187369494297</v>
      </c>
      <c r="G63" s="7">
        <v>0.33868364482506502</v>
      </c>
      <c r="M63" s="7"/>
      <c r="N63" s="7"/>
      <c r="O63" s="7"/>
    </row>
    <row r="64" spans="1:15" x14ac:dyDescent="0.35">
      <c r="A64" s="6" t="str">
        <f>B57&amp;C64</f>
        <v>CONSUMO MEDIO (kg ó litros por consumidor)Caramelos</v>
      </c>
      <c r="B64" s="6">
        <v>0</v>
      </c>
      <c r="C64" s="6" t="s">
        <v>38</v>
      </c>
      <c r="D64" s="7">
        <v>0.44146830713005197</v>
      </c>
      <c r="E64" s="7">
        <v>0.345623995941926</v>
      </c>
      <c r="F64" s="7">
        <v>0.48350299402122998</v>
      </c>
      <c r="G64" s="7">
        <v>0.44158372408861601</v>
      </c>
      <c r="M64" s="7"/>
      <c r="N64" s="7"/>
      <c r="O64" s="7"/>
    </row>
    <row r="65" spans="1:15" x14ac:dyDescent="0.35">
      <c r="A65" s="6" t="str">
        <f>B57&amp;C65</f>
        <v>CONSUMO MEDIO (kg ó litros por consumidor)Golosinas</v>
      </c>
      <c r="B65" s="6">
        <v>0</v>
      </c>
      <c r="C65" s="6" t="s">
        <v>39</v>
      </c>
      <c r="D65" s="7">
        <v>0.60595533565783699</v>
      </c>
      <c r="E65" s="7">
        <v>0.65177636877628098</v>
      </c>
      <c r="F65" s="7">
        <v>0.61913715447900797</v>
      </c>
      <c r="G65" s="7">
        <v>0.56826371457376601</v>
      </c>
      <c r="M65" s="7"/>
      <c r="N65" s="7"/>
      <c r="O65" s="7"/>
    </row>
    <row r="66" spans="1:15" x14ac:dyDescent="0.35">
      <c r="A66" s="6" t="str">
        <f>B66&amp;C66</f>
        <v>VOLUMEN POR ACTO (consumiciones)Total Aperitivos</v>
      </c>
      <c r="B66" s="6" t="s">
        <v>155</v>
      </c>
      <c r="C66" s="6" t="s">
        <v>40</v>
      </c>
      <c r="D66" s="7">
        <v>2.36327903850689</v>
      </c>
      <c r="E66" s="7">
        <v>2.2273484560083001</v>
      </c>
      <c r="F66" s="7">
        <v>2.13173926789674</v>
      </c>
      <c r="G66" s="7">
        <v>2.02548759526438</v>
      </c>
      <c r="M66" s="7"/>
      <c r="N66" s="7"/>
      <c r="O66" s="7"/>
    </row>
    <row r="67" spans="1:15" x14ac:dyDescent="0.35">
      <c r="A67" s="6" t="str">
        <f>B66&amp;C67</f>
        <v>VOLUMEN POR ACTO (consumiciones)Patatas Fritas + Otros Aperitivos Salados</v>
      </c>
      <c r="B67" s="6">
        <v>0</v>
      </c>
      <c r="C67" s="6" t="s">
        <v>41</v>
      </c>
      <c r="D67" s="7">
        <v>1.6844816921144501</v>
      </c>
      <c r="E67" s="7">
        <v>1.57826647214764</v>
      </c>
      <c r="F67" s="7">
        <v>1.55907106266829</v>
      </c>
      <c r="G67" s="7">
        <v>1.5357504756537801</v>
      </c>
      <c r="M67" s="7"/>
      <c r="N67" s="7"/>
      <c r="O67" s="7"/>
    </row>
    <row r="68" spans="1:15" x14ac:dyDescent="0.35">
      <c r="A68" s="6" t="str">
        <f>B66&amp;C68</f>
        <v>VOLUMEN POR ACTO (consumiciones)Patatas Fritas</v>
      </c>
      <c r="B68" s="6">
        <v>0</v>
      </c>
      <c r="C68" s="6" t="s">
        <v>34</v>
      </c>
      <c r="D68" s="7">
        <v>1.40094463160085</v>
      </c>
      <c r="E68" s="7">
        <v>1.3805025594174001</v>
      </c>
      <c r="F68" s="7">
        <v>1.35504514567625</v>
      </c>
      <c r="G68" s="7">
        <v>1.3663443050125099</v>
      </c>
      <c r="M68" s="7"/>
      <c r="N68" s="7"/>
      <c r="O68" s="7"/>
    </row>
    <row r="69" spans="1:15" x14ac:dyDescent="0.35">
      <c r="A69" s="6" t="str">
        <f>B66&amp;C69</f>
        <v>VOLUMEN POR ACTO (consumiciones)Otros Snacks Salados</v>
      </c>
      <c r="B69" s="6">
        <v>0</v>
      </c>
      <c r="C69" s="6" t="s">
        <v>35</v>
      </c>
      <c r="D69" s="7">
        <v>1.8137389851098999</v>
      </c>
      <c r="E69" s="7">
        <v>1.64718819659597</v>
      </c>
      <c r="F69" s="7">
        <v>1.6390830268110499</v>
      </c>
      <c r="G69" s="7">
        <v>1.5867698162031401</v>
      </c>
      <c r="M69" s="7"/>
      <c r="N69" s="7"/>
      <c r="O69" s="7"/>
    </row>
    <row r="70" spans="1:15" x14ac:dyDescent="0.35">
      <c r="A70" s="6" t="str">
        <f>B66&amp;C70</f>
        <v>VOLUMEN POR ACTO (consumiciones)Frutos Secos</v>
      </c>
      <c r="B70" s="6">
        <v>0</v>
      </c>
      <c r="C70" s="6" t="s">
        <v>36</v>
      </c>
      <c r="D70" s="7">
        <v>1.7756489431229101</v>
      </c>
      <c r="E70" s="7">
        <v>1.7115078242736099</v>
      </c>
      <c r="F70" s="7">
        <v>1.63642047802834</v>
      </c>
      <c r="G70" s="7">
        <v>1.6872724758454301</v>
      </c>
      <c r="M70" s="7"/>
      <c r="N70" s="7"/>
      <c r="O70" s="7"/>
    </row>
    <row r="71" spans="1:15" x14ac:dyDescent="0.35">
      <c r="A71" s="6" t="str">
        <f>B66&amp;C71</f>
        <v>VOLUMEN POR ACTO (consumiciones)Chocolatinas/Chocolate/Bombones</v>
      </c>
      <c r="B71" s="6">
        <v>0</v>
      </c>
      <c r="C71" s="6" t="s">
        <v>42</v>
      </c>
      <c r="D71" s="7">
        <v>3.4050179009625601</v>
      </c>
      <c r="E71" s="7">
        <v>3.3740854861258698</v>
      </c>
      <c r="F71" s="7">
        <v>3.4015906226348802</v>
      </c>
      <c r="G71" s="7">
        <v>2.8656763323438601</v>
      </c>
      <c r="M71" s="7"/>
      <c r="N71" s="7"/>
      <c r="O71" s="7"/>
    </row>
    <row r="72" spans="1:15" x14ac:dyDescent="0.35">
      <c r="A72" s="6" t="str">
        <f>B66&amp;C72</f>
        <v>VOLUMEN POR ACTO (consumiciones)Chicles</v>
      </c>
      <c r="B72" s="6">
        <v>0</v>
      </c>
      <c r="C72" s="6" t="s">
        <v>37</v>
      </c>
      <c r="D72" s="7">
        <v>2.6004106666145002</v>
      </c>
      <c r="E72" s="7">
        <v>2.2240261575760201</v>
      </c>
      <c r="F72" s="7">
        <v>2.1983366262030701</v>
      </c>
      <c r="G72" s="7">
        <v>1.9360718850029901</v>
      </c>
      <c r="M72" s="7"/>
      <c r="N72" s="7"/>
      <c r="O72" s="7"/>
    </row>
    <row r="73" spans="1:15" x14ac:dyDescent="0.35">
      <c r="A73" s="6" t="str">
        <f>B66&amp;C73</f>
        <v>VOLUMEN POR ACTO (consumiciones)Caramelos</v>
      </c>
      <c r="B73" s="6">
        <v>0</v>
      </c>
      <c r="C73" s="6" t="s">
        <v>38</v>
      </c>
      <c r="D73" s="7">
        <v>3.0061253705159299</v>
      </c>
      <c r="E73" s="7">
        <v>2.7803352388300802</v>
      </c>
      <c r="F73" s="7">
        <v>2.6028373839337902</v>
      </c>
      <c r="G73" s="7">
        <v>2.4013385403536098</v>
      </c>
      <c r="M73" s="7"/>
      <c r="N73" s="7"/>
      <c r="O73" s="7"/>
    </row>
    <row r="74" spans="1:15" x14ac:dyDescent="0.35">
      <c r="A74" s="6" t="str">
        <f>B66&amp;C74</f>
        <v>VOLUMEN POR ACTO (consumiciones)Golosinas</v>
      </c>
      <c r="B74" s="6">
        <v>0</v>
      </c>
      <c r="C74" s="6" t="s">
        <v>39</v>
      </c>
      <c r="D74" s="7">
        <v>5.2785038262569399</v>
      </c>
      <c r="E74" s="7">
        <v>5.1676152701421998</v>
      </c>
      <c r="F74" s="7">
        <v>4.1723948908155402</v>
      </c>
      <c r="G74" s="7">
        <v>3.9258464495302401</v>
      </c>
      <c r="M74" s="7"/>
      <c r="N74" s="7"/>
      <c r="O74" s="7"/>
    </row>
    <row r="75" spans="1:15" x14ac:dyDescent="0.35">
      <c r="A75" s="6" t="str">
        <f>B75&amp;C75</f>
        <v>CONSUMO PER CAPITA (kg ó litros por individuo)Total Aperitivos</v>
      </c>
      <c r="B75" s="6" t="s">
        <v>132</v>
      </c>
      <c r="C75" s="6" t="s">
        <v>40</v>
      </c>
      <c r="D75" s="7">
        <v>2.0175355998232001</v>
      </c>
      <c r="E75" s="7">
        <v>1.71964443115821</v>
      </c>
      <c r="F75" s="7">
        <v>1.6846520188260501</v>
      </c>
      <c r="G75" s="7">
        <v>1.5995799693866299</v>
      </c>
      <c r="M75" s="7"/>
      <c r="N75" s="7"/>
      <c r="O75" s="7"/>
    </row>
    <row r="76" spans="1:15" x14ac:dyDescent="0.35">
      <c r="A76" s="6" t="str">
        <f>B75&amp;C76</f>
        <v>CONSUMO PER CAPITA (kg ó litros por individuo)Patatas Fritas + Otros Aperitivos Salados</v>
      </c>
      <c r="B76" s="6">
        <v>0</v>
      </c>
      <c r="C76" s="6" t="s">
        <v>41</v>
      </c>
      <c r="D76" s="7">
        <v>1.0791707285196199</v>
      </c>
      <c r="E76" s="7">
        <v>0.92657667133907495</v>
      </c>
      <c r="F76" s="7">
        <v>0.92878324287208003</v>
      </c>
      <c r="G76" s="7">
        <v>0.93159195293597397</v>
      </c>
      <c r="M76" s="7"/>
      <c r="N76" s="7"/>
      <c r="O76" s="7"/>
    </row>
    <row r="77" spans="1:15" x14ac:dyDescent="0.35">
      <c r="A77" s="6" t="str">
        <f>B75&amp;C77</f>
        <v>CONSUMO PER CAPITA (kg ó litros por individuo)Patatas Fritas</v>
      </c>
      <c r="B77" s="6">
        <v>0</v>
      </c>
      <c r="C77" s="6" t="s">
        <v>34</v>
      </c>
      <c r="D77" s="7">
        <v>0.63308059096036096</v>
      </c>
      <c r="E77" s="7">
        <v>0.57304543909594696</v>
      </c>
      <c r="F77" s="7">
        <v>0.53893824246993605</v>
      </c>
      <c r="G77" s="7">
        <v>0.55610680917440403</v>
      </c>
      <c r="M77" s="7"/>
      <c r="N77" s="7"/>
      <c r="O77" s="7"/>
    </row>
    <row r="78" spans="1:15" x14ac:dyDescent="0.35">
      <c r="A78" s="6" t="str">
        <f>B75&amp;C78</f>
        <v>CONSUMO PER CAPITA (kg ó litros por individuo)Otros Snacks Salados</v>
      </c>
      <c r="B78" s="6">
        <v>0</v>
      </c>
      <c r="C78" s="6" t="s">
        <v>35</v>
      </c>
      <c r="D78" s="7">
        <v>0.44609022470344201</v>
      </c>
      <c r="E78" s="7">
        <v>0.35353094642633198</v>
      </c>
      <c r="F78" s="7">
        <v>0.38984483195299402</v>
      </c>
      <c r="G78" s="7">
        <v>0.375484884429865</v>
      </c>
      <c r="M78" s="7"/>
      <c r="N78" s="7"/>
      <c r="O78" s="7"/>
    </row>
    <row r="79" spans="1:15" x14ac:dyDescent="0.35">
      <c r="A79" s="6" t="str">
        <f>B75&amp;C79</f>
        <v>CONSUMO PER CAPITA (kg ó litros por individuo)Frutos Secos</v>
      </c>
      <c r="B79" s="6">
        <v>0</v>
      </c>
      <c r="C79" s="6" t="s">
        <v>36</v>
      </c>
      <c r="D79" s="7">
        <v>0.44458567665662502</v>
      </c>
      <c r="E79" s="7">
        <v>0.36228834800653897</v>
      </c>
      <c r="F79" s="7">
        <v>0.32431580966372198</v>
      </c>
      <c r="G79" s="7">
        <v>0.350866525985843</v>
      </c>
      <c r="M79" s="7"/>
      <c r="N79" s="7"/>
      <c r="O79" s="7"/>
    </row>
    <row r="80" spans="1:15" x14ac:dyDescent="0.35">
      <c r="A80" s="6" t="str">
        <f>B75&amp;C80</f>
        <v>CONSUMO PER CAPITA (kg ó litros por individuo)Chocolatinas/Chocolate/Bombones</v>
      </c>
      <c r="B80" s="6">
        <v>0</v>
      </c>
      <c r="C80" s="6" t="s">
        <v>42</v>
      </c>
      <c r="D80" s="7">
        <v>0.29294287130095198</v>
      </c>
      <c r="E80" s="7">
        <v>0.274105895015686</v>
      </c>
      <c r="F80" s="7">
        <v>0.23907416001280399</v>
      </c>
      <c r="G80" s="7">
        <v>0.16383342469770101</v>
      </c>
      <c r="M80" s="7"/>
      <c r="N80" s="7"/>
      <c r="O80" s="7"/>
    </row>
    <row r="81" spans="1:15" x14ac:dyDescent="0.35">
      <c r="A81" s="6" t="str">
        <f>B75&amp;C81</f>
        <v>CONSUMO PER CAPITA (kg ó litros por individuo)Chicles</v>
      </c>
      <c r="B81" s="6">
        <v>0</v>
      </c>
      <c r="C81" s="6" t="s">
        <v>37</v>
      </c>
      <c r="D81" s="7">
        <v>6.3566480674547898E-2</v>
      </c>
      <c r="E81" s="7">
        <v>4.2723735395116799E-2</v>
      </c>
      <c r="F81" s="7">
        <v>4.8985620997621798E-2</v>
      </c>
      <c r="G81" s="7">
        <v>3.4868056996936701E-2</v>
      </c>
      <c r="M81" s="7"/>
      <c r="N81" s="7"/>
      <c r="O81" s="7"/>
    </row>
    <row r="82" spans="1:15" x14ac:dyDescent="0.35">
      <c r="A82" s="6" t="str">
        <f>B75&amp;C82</f>
        <v>CONSUMO PER CAPITA (kg ó litros por individuo)Caramelos</v>
      </c>
      <c r="B82" s="6">
        <v>0</v>
      </c>
      <c r="C82" s="6" t="s">
        <v>38</v>
      </c>
      <c r="D82" s="7">
        <v>5.4311991659320297E-2</v>
      </c>
      <c r="E82" s="7">
        <v>3.5091135183184602E-2</v>
      </c>
      <c r="F82" s="7">
        <v>5.4538605872301298E-2</v>
      </c>
      <c r="G82" s="7">
        <v>4.3415968604412103E-2</v>
      </c>
      <c r="M82" s="7"/>
      <c r="N82" s="7"/>
      <c r="O82" s="7"/>
    </row>
    <row r="83" spans="1:15" x14ac:dyDescent="0.35">
      <c r="A83" s="6" t="str">
        <f>B75&amp;C83</f>
        <v>CONSUMO PER CAPITA (kg ó litros por individuo)Golosinas</v>
      </c>
      <c r="B83" s="6">
        <v>0</v>
      </c>
      <c r="C83" s="6" t="s">
        <v>39</v>
      </c>
      <c r="D83" s="7">
        <v>8.2957951655034806E-2</v>
      </c>
      <c r="E83" s="7">
        <v>7.8859204989884801E-2</v>
      </c>
      <c r="F83" s="7">
        <v>8.8954964065779699E-2</v>
      </c>
      <c r="G83" s="7">
        <v>7.5004218464648095E-2</v>
      </c>
      <c r="M83" s="7"/>
      <c r="N83" s="7"/>
      <c r="O83" s="7"/>
    </row>
    <row r="84" spans="1:15" x14ac:dyDescent="0.35">
      <c r="A84" s="6" t="str">
        <f>B84&amp;C84</f>
        <v>GASTO PER CAPITA (€ por individuo)Total Aperitivos</v>
      </c>
      <c r="B84" s="6" t="s">
        <v>133</v>
      </c>
      <c r="C84" s="6" t="s">
        <v>40</v>
      </c>
      <c r="D84" s="7">
        <v>17.0545560427311</v>
      </c>
      <c r="E84" s="7">
        <v>14.7466964677383</v>
      </c>
      <c r="F84" s="7">
        <v>14.7078950293633</v>
      </c>
      <c r="G84" s="7">
        <v>14.0912440708874</v>
      </c>
      <c r="M84" s="7"/>
      <c r="N84" s="7"/>
      <c r="O84" s="7"/>
    </row>
    <row r="85" spans="1:15" x14ac:dyDescent="0.35">
      <c r="A85" s="6" t="str">
        <f>B84&amp;C85</f>
        <v>GASTO PER CAPITA (€ por individuo)Patatas Fritas + Otros Aperitivos Salados</v>
      </c>
      <c r="B85" s="6">
        <v>0</v>
      </c>
      <c r="C85" s="6" t="s">
        <v>41</v>
      </c>
      <c r="D85" s="7">
        <v>8.32934425341832</v>
      </c>
      <c r="E85" s="7">
        <v>7.5102005679599602</v>
      </c>
      <c r="F85" s="7">
        <v>7.5422114424348798</v>
      </c>
      <c r="G85" s="7">
        <v>7.57175163620383</v>
      </c>
      <c r="M85" s="7"/>
      <c r="N85" s="7"/>
      <c r="O85" s="7"/>
    </row>
    <row r="86" spans="1:15" x14ac:dyDescent="0.35">
      <c r="A86" s="6" t="str">
        <f>B84&amp;C86</f>
        <v>GASTO PER CAPITA (€ por individuo)Patatas Fritas</v>
      </c>
      <c r="B86" s="6">
        <v>0</v>
      </c>
      <c r="C86" s="6" t="s">
        <v>34</v>
      </c>
      <c r="D86" s="7">
        <v>4.9708204167446199</v>
      </c>
      <c r="E86" s="7">
        <v>4.7588384785885802</v>
      </c>
      <c r="F86" s="7">
        <v>4.5558643487911104</v>
      </c>
      <c r="G86" s="7">
        <v>4.3679084776466199</v>
      </c>
      <c r="M86" s="7"/>
      <c r="N86" s="7"/>
      <c r="O86" s="7"/>
    </row>
    <row r="87" spans="1:15" x14ac:dyDescent="0.35">
      <c r="A87" s="6" t="str">
        <f>B84&amp;C87</f>
        <v>GASTO PER CAPITA (€ por individuo)Otros Snacks Salados</v>
      </c>
      <c r="B87" s="6">
        <v>0</v>
      </c>
      <c r="C87" s="6" t="s">
        <v>35</v>
      </c>
      <c r="D87" s="7">
        <v>3.3585244760955999</v>
      </c>
      <c r="E87" s="7">
        <v>2.75135770086766</v>
      </c>
      <c r="F87" s="7">
        <v>2.9863486240658799</v>
      </c>
      <c r="G87" s="7">
        <v>3.2038438779203902</v>
      </c>
      <c r="M87" s="7"/>
      <c r="N87" s="7"/>
      <c r="O87" s="7"/>
    </row>
    <row r="88" spans="1:15" x14ac:dyDescent="0.35">
      <c r="A88" s="6" t="str">
        <f>B84&amp;C88</f>
        <v>GASTO PER CAPITA (€ por individuo)Frutos Secos</v>
      </c>
      <c r="B88" s="6">
        <v>0</v>
      </c>
      <c r="C88" s="6" t="s">
        <v>36</v>
      </c>
      <c r="D88" s="7">
        <v>3.9504928876042098</v>
      </c>
      <c r="E88" s="7">
        <v>3.1880197962772598</v>
      </c>
      <c r="F88" s="7">
        <v>3.1606302460009799</v>
      </c>
      <c r="G88" s="7">
        <v>3.42898579659373</v>
      </c>
      <c r="M88" s="7"/>
      <c r="N88" s="7"/>
      <c r="O88" s="7"/>
    </row>
    <row r="89" spans="1:15" x14ac:dyDescent="0.35">
      <c r="A89" s="6" t="str">
        <f>B84&amp;C89</f>
        <v>GASTO PER CAPITA (€ por individuo)Chocolatinas/Chocolate/Bombones</v>
      </c>
      <c r="B89" s="6">
        <v>0</v>
      </c>
      <c r="C89" s="6" t="s">
        <v>42</v>
      </c>
      <c r="D89" s="7">
        <v>2.24437394281702</v>
      </c>
      <c r="E89" s="7">
        <v>2.1652682181333098</v>
      </c>
      <c r="F89" s="7">
        <v>1.8234605798474199</v>
      </c>
      <c r="G89" s="7">
        <v>1.39670153838404</v>
      </c>
      <c r="M89" s="7"/>
      <c r="N89" s="7"/>
      <c r="O89" s="7"/>
    </row>
    <row r="90" spans="1:15" x14ac:dyDescent="0.35">
      <c r="A90" s="6" t="str">
        <f>B84&amp;C90</f>
        <v>GASTO PER CAPITA (€ por individuo)Chicles</v>
      </c>
      <c r="B90" s="6">
        <v>0</v>
      </c>
      <c r="C90" s="6" t="s">
        <v>37</v>
      </c>
      <c r="D90" s="7">
        <v>0.93152750945723395</v>
      </c>
      <c r="E90" s="7">
        <v>0.64166829140805703</v>
      </c>
      <c r="F90" s="7">
        <v>0.66448505119875201</v>
      </c>
      <c r="G90" s="7">
        <v>0.54540939839749303</v>
      </c>
      <c r="M90" s="7"/>
      <c r="N90" s="7"/>
      <c r="O90" s="7"/>
    </row>
    <row r="91" spans="1:15" x14ac:dyDescent="0.35">
      <c r="A91" s="6" t="str">
        <f>B84&amp;C91</f>
        <v>GASTO PER CAPITA (€ por individuo)Caramelos</v>
      </c>
      <c r="B91" s="6">
        <v>0</v>
      </c>
      <c r="C91" s="6" t="s">
        <v>38</v>
      </c>
      <c r="D91" s="7">
        <v>1.01623668160323</v>
      </c>
      <c r="E91" s="7">
        <v>0.66851571622083295</v>
      </c>
      <c r="F91" s="7">
        <v>0.87062162578482105</v>
      </c>
      <c r="G91" s="7">
        <v>0.623390529868596</v>
      </c>
      <c r="M91" s="7"/>
      <c r="N91" s="7"/>
      <c r="O91" s="7"/>
    </row>
    <row r="92" spans="1:15" x14ac:dyDescent="0.35">
      <c r="A92" s="6" t="str">
        <f>B84&amp;C92</f>
        <v>GASTO PER CAPITA (€ por individuo)Golosinas</v>
      </c>
      <c r="B92" s="6">
        <v>0</v>
      </c>
      <c r="C92" s="6" t="s">
        <v>39</v>
      </c>
      <c r="D92" s="7">
        <v>0.58258390403865601</v>
      </c>
      <c r="E92" s="7">
        <v>0.57302991459975905</v>
      </c>
      <c r="F92" s="7">
        <v>0.64649035988213599</v>
      </c>
      <c r="G92" s="7">
        <v>0.525003157280171</v>
      </c>
      <c r="M92" s="7"/>
      <c r="N92" s="7"/>
      <c r="O92" s="7"/>
    </row>
    <row r="93" spans="1:15" x14ac:dyDescent="0.35">
      <c r="A93" s="6" t="str">
        <f>B93&amp;C93</f>
        <v>PRECIO MEDIO (kg ó litros)Total Aperitivos</v>
      </c>
      <c r="B93" s="6" t="s">
        <v>134</v>
      </c>
      <c r="C93" s="6" t="s">
        <v>40</v>
      </c>
      <c r="D93" s="7">
        <v>8.4531623849540001</v>
      </c>
      <c r="E93" s="7">
        <v>8.5754335027306503</v>
      </c>
      <c r="F93" s="7">
        <v>8.7305240874685595</v>
      </c>
      <c r="G93" s="7">
        <v>8.8093401646501306</v>
      </c>
      <c r="M93" s="7"/>
      <c r="N93" s="7"/>
      <c r="O93" s="7"/>
    </row>
    <row r="94" spans="1:15" x14ac:dyDescent="0.35">
      <c r="A94" s="6" t="str">
        <f>B93&amp;C94</f>
        <v>PRECIO MEDIO (kg ó litros)Patatas Fritas + Otros Aperitivos Salados</v>
      </c>
      <c r="B94" s="6">
        <v>0</v>
      </c>
      <c r="C94" s="6" t="s">
        <v>41</v>
      </c>
      <c r="D94" s="7">
        <v>7.7182822266170401</v>
      </c>
      <c r="E94" s="7">
        <v>8.1053201534917996</v>
      </c>
      <c r="F94" s="7">
        <v>8.1205291980850909</v>
      </c>
      <c r="G94" s="7">
        <v>8.1277555182190593</v>
      </c>
      <c r="M94" s="7"/>
      <c r="N94" s="7"/>
      <c r="O94" s="7"/>
    </row>
    <row r="95" spans="1:15" x14ac:dyDescent="0.35">
      <c r="A95" s="6" t="str">
        <f>B93&amp;C95</f>
        <v>PRECIO MEDIO (kg ó litros)Patatas Fritas</v>
      </c>
      <c r="B95" s="6">
        <v>0</v>
      </c>
      <c r="C95" s="6" t="s">
        <v>34</v>
      </c>
      <c r="D95" s="7">
        <v>7.8517972083207601</v>
      </c>
      <c r="E95" s="7">
        <v>8.3044696875980097</v>
      </c>
      <c r="F95" s="7">
        <v>8.4534070692622105</v>
      </c>
      <c r="G95" s="7">
        <v>7.8544416388844702</v>
      </c>
      <c r="M95" s="7"/>
      <c r="N95" s="7"/>
      <c r="O95" s="7"/>
    </row>
    <row r="96" spans="1:15" x14ac:dyDescent="0.35">
      <c r="A96" s="6" t="str">
        <f>B93&amp;C96</f>
        <v>PRECIO MEDIO (kg ó litros)Otros Snacks Salados</v>
      </c>
      <c r="B96" s="6">
        <v>0</v>
      </c>
      <c r="C96" s="6" t="s">
        <v>35</v>
      </c>
      <c r="D96" s="7">
        <v>7.5288008795268304</v>
      </c>
      <c r="E96" s="7">
        <v>7.7825087978287701</v>
      </c>
      <c r="F96" s="7">
        <v>7.6603519638961597</v>
      </c>
      <c r="G96" s="7">
        <v>8.5325508716152303</v>
      </c>
      <c r="M96" s="7"/>
      <c r="N96" s="7"/>
      <c r="O96" s="7"/>
    </row>
    <row r="97" spans="1:15" x14ac:dyDescent="0.35">
      <c r="A97" s="6" t="str">
        <f>B93&amp;C97</f>
        <v>PRECIO MEDIO (kg ó litros)Frutos Secos</v>
      </c>
      <c r="B97" s="6">
        <v>0</v>
      </c>
      <c r="C97" s="6" t="s">
        <v>36</v>
      </c>
      <c r="D97" s="7">
        <v>8.8857853390885797</v>
      </c>
      <c r="E97" s="7">
        <v>8.7996752140085697</v>
      </c>
      <c r="F97" s="7">
        <v>9.7455324465316107</v>
      </c>
      <c r="G97" s="7">
        <v>9.7729066258434791</v>
      </c>
      <c r="M97" s="7"/>
      <c r="N97" s="7"/>
      <c r="O97" s="7"/>
    </row>
    <row r="98" spans="1:15" x14ac:dyDescent="0.35">
      <c r="A98" s="6" t="str">
        <f>B93&amp;C98</f>
        <v>PRECIO MEDIO (kg ó litros)Chocolatinas/Chocolate/Bombones</v>
      </c>
      <c r="B98" s="6">
        <v>0</v>
      </c>
      <c r="C98" s="6" t="s">
        <v>42</v>
      </c>
      <c r="D98" s="7">
        <v>7.6614731495250696</v>
      </c>
      <c r="E98" s="7">
        <v>7.89938581222194</v>
      </c>
      <c r="F98" s="7">
        <v>7.62717551637434</v>
      </c>
      <c r="G98" s="7">
        <v>8.5251317975021301</v>
      </c>
      <c r="M98" s="7"/>
      <c r="N98" s="7"/>
      <c r="O98" s="7"/>
    </row>
    <row r="99" spans="1:15" x14ac:dyDescent="0.35">
      <c r="A99" s="6" t="str">
        <f>B93&amp;C99</f>
        <v>PRECIO MEDIO (kg ó litros)Chicles</v>
      </c>
      <c r="B99" s="6">
        <v>0</v>
      </c>
      <c r="C99" s="6" t="s">
        <v>37</v>
      </c>
      <c r="D99" s="7">
        <v>14.6543823029394</v>
      </c>
      <c r="E99" s="7">
        <v>15.0190119256613</v>
      </c>
      <c r="F99" s="7">
        <v>13.5649000189466</v>
      </c>
      <c r="G99" s="7">
        <v>15.6420932329384</v>
      </c>
      <c r="M99" s="7"/>
      <c r="N99" s="7"/>
      <c r="O99" s="7"/>
    </row>
    <row r="100" spans="1:15" x14ac:dyDescent="0.35">
      <c r="A100" s="6" t="str">
        <f>B93&amp;C100</f>
        <v>PRECIO MEDIO (kg ó litros)Caramelos</v>
      </c>
      <c r="B100" s="6">
        <v>0</v>
      </c>
      <c r="C100" s="6" t="s">
        <v>38</v>
      </c>
      <c r="D100" s="7">
        <v>18.711092165018002</v>
      </c>
      <c r="E100" s="7">
        <v>19.050843260869499</v>
      </c>
      <c r="F100" s="7">
        <v>15.963400821490101</v>
      </c>
      <c r="G100" s="7">
        <v>14.358554004602899</v>
      </c>
      <c r="M100" s="7"/>
      <c r="N100" s="7"/>
      <c r="O100" s="7"/>
    </row>
    <row r="101" spans="1:15" x14ac:dyDescent="0.35">
      <c r="A101" s="6" t="str">
        <f>B93&amp;C101</f>
        <v>PRECIO MEDIO (kg ó litros)Golosinas</v>
      </c>
      <c r="B101" s="6">
        <v>0</v>
      </c>
      <c r="C101" s="6" t="s">
        <v>39</v>
      </c>
      <c r="D101" s="7">
        <v>7.0226408971767098</v>
      </c>
      <c r="E101" s="7">
        <v>7.2664936791242303</v>
      </c>
      <c r="F101" s="7">
        <v>7.2676141986193699</v>
      </c>
      <c r="G101" s="7">
        <v>6.9996483934783198</v>
      </c>
      <c r="M101" s="7"/>
      <c r="N101" s="7"/>
      <c r="O101" s="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O785"/>
  <sheetViews>
    <sheetView zoomScale="85" zoomScaleNormal="85" workbookViewId="0">
      <pane xSplit="4" ySplit="2" topLeftCell="E3" activePane="bottomRight" state="frozen"/>
      <selection activeCell="G3" sqref="G3:G101"/>
      <selection pane="topRight" activeCell="G3" sqref="G3:G101"/>
      <selection pane="bottomLeft" activeCell="G3" sqref="G3:G101"/>
      <selection pane="bottomRight" activeCell="G3" sqref="G3:G101"/>
    </sheetView>
  </sheetViews>
  <sheetFormatPr baseColWidth="10" defaultColWidth="11.453125" defaultRowHeight="14.5" x14ac:dyDescent="0.35"/>
  <cols>
    <col min="1" max="1" width="46.6328125" style="6" customWidth="1"/>
    <col min="2" max="2" width="17.1796875" style="6" customWidth="1"/>
    <col min="3" max="3" width="22.26953125" style="6" bestFit="1" customWidth="1"/>
    <col min="4" max="4" width="18.1796875" style="6" bestFit="1" customWidth="1"/>
    <col min="5" max="16384" width="11.453125" style="6"/>
  </cols>
  <sheetData>
    <row r="2" spans="1:15" x14ac:dyDescent="0.35">
      <c r="B2" s="6">
        <v>0</v>
      </c>
      <c r="C2" s="6">
        <v>0</v>
      </c>
      <c r="D2" s="6">
        <v>0</v>
      </c>
      <c r="E2" t="s">
        <v>160</v>
      </c>
      <c r="F2" t="s">
        <v>161</v>
      </c>
      <c r="G2" t="s">
        <v>162</v>
      </c>
      <c r="H2" t="s">
        <v>163</v>
      </c>
      <c r="I2"/>
      <c r="J2"/>
      <c r="K2"/>
      <c r="L2"/>
      <c r="M2"/>
    </row>
    <row r="3" spans="1:15" x14ac:dyDescent="0.35">
      <c r="A3" s="6" t="str">
        <f>B3&amp;C3&amp;D3</f>
        <v>DISTRIBUCION VOLUMEN X CRITERIO (Consumiciones)Total AperitivosT.ESPAÑA</v>
      </c>
      <c r="B3" t="s">
        <v>137</v>
      </c>
      <c r="C3" s="6" t="s">
        <v>40</v>
      </c>
      <c r="D3" s="6" t="s">
        <v>45</v>
      </c>
      <c r="E3" s="7">
        <v>100</v>
      </c>
      <c r="F3" s="7">
        <v>100</v>
      </c>
      <c r="G3" s="7">
        <v>100</v>
      </c>
      <c r="H3" s="7">
        <v>100</v>
      </c>
      <c r="I3" s="7"/>
      <c r="J3" s="7"/>
      <c r="K3" s="7"/>
      <c r="L3" s="7"/>
      <c r="M3" s="7"/>
      <c r="N3" s="7"/>
      <c r="O3" s="7"/>
    </row>
    <row r="4" spans="1:15" x14ac:dyDescent="0.35">
      <c r="A4" s="6" t="str">
        <f>B3&amp;C3&amp;D4</f>
        <v>DISTRIBUCION VOLUMEN X CRITERIO (Consumiciones)Total AperitivosBCN AM</v>
      </c>
      <c r="B4">
        <v>0</v>
      </c>
      <c r="C4" s="6">
        <v>0</v>
      </c>
      <c r="D4" s="6" t="s">
        <v>1</v>
      </c>
      <c r="E4" s="7">
        <v>6.8143011608523896</v>
      </c>
      <c r="F4" s="7">
        <v>7.2214906249926898</v>
      </c>
      <c r="G4" s="7">
        <v>8.9206293383839697</v>
      </c>
      <c r="H4" s="7">
        <v>9.9829713180573698</v>
      </c>
      <c r="I4" s="7"/>
      <c r="J4" s="7"/>
      <c r="K4" s="7"/>
      <c r="L4" s="7"/>
      <c r="M4" s="7"/>
      <c r="N4" s="7"/>
      <c r="O4" s="7"/>
    </row>
    <row r="5" spans="1:15" x14ac:dyDescent="0.35">
      <c r="A5" s="6" t="str">
        <f>B3&amp;C3&amp;D5</f>
        <v>DISTRIBUCION VOLUMEN X CRITERIO (Consumiciones)Total AperitivosREST.CAT ARAGON</v>
      </c>
      <c r="B5">
        <v>0</v>
      </c>
      <c r="C5" s="6">
        <v>0</v>
      </c>
      <c r="D5" s="6" t="s">
        <v>2</v>
      </c>
      <c r="E5" s="7">
        <v>10.4154979974748</v>
      </c>
      <c r="F5" s="7">
        <v>10.1626078335518</v>
      </c>
      <c r="G5" s="7">
        <v>10.240933009776899</v>
      </c>
      <c r="H5" s="7">
        <v>12.2323151813022</v>
      </c>
      <c r="I5" s="7"/>
      <c r="J5" s="7"/>
      <c r="K5" s="7"/>
      <c r="L5" s="7"/>
      <c r="M5" s="7"/>
      <c r="N5" s="7"/>
      <c r="O5" s="7"/>
    </row>
    <row r="6" spans="1:15" x14ac:dyDescent="0.35">
      <c r="A6" s="6" t="str">
        <f>B3&amp;C3&amp;D6</f>
        <v>DISTRIBUCION VOLUMEN X CRITERIO (Consumiciones)Total AperitivosLEVANTE</v>
      </c>
      <c r="B6">
        <v>0</v>
      </c>
      <c r="C6" s="6">
        <v>0</v>
      </c>
      <c r="D6" s="6" t="s">
        <v>3</v>
      </c>
      <c r="E6" s="7">
        <v>13.8684577147762</v>
      </c>
      <c r="F6" s="7">
        <v>16.657098911982601</v>
      </c>
      <c r="G6" s="7">
        <v>14.645852632245401</v>
      </c>
      <c r="H6" s="7">
        <v>14.093607899586299</v>
      </c>
      <c r="I6" s="7"/>
      <c r="J6" s="7"/>
      <c r="K6" s="7"/>
      <c r="L6" s="7"/>
      <c r="M6" s="7"/>
      <c r="N6" s="7"/>
      <c r="O6" s="7"/>
    </row>
    <row r="7" spans="1:15" x14ac:dyDescent="0.35">
      <c r="A7" s="6" t="str">
        <f>B3&amp;C3&amp;D7</f>
        <v>DISTRIBUCION VOLUMEN X CRITERIO (Consumiciones)Total AperitivosANDALUCIA</v>
      </c>
      <c r="B7">
        <v>0</v>
      </c>
      <c r="C7" s="6">
        <v>0</v>
      </c>
      <c r="D7" s="6" t="s">
        <v>4</v>
      </c>
      <c r="E7" s="7">
        <v>24.238483025031901</v>
      </c>
      <c r="F7" s="7">
        <v>23.9073629719874</v>
      </c>
      <c r="G7" s="7">
        <v>21.804599117147902</v>
      </c>
      <c r="H7" s="7">
        <v>20.374672545319701</v>
      </c>
      <c r="I7" s="7"/>
      <c r="J7" s="7"/>
      <c r="K7" s="7"/>
      <c r="L7" s="7"/>
      <c r="M7" s="7"/>
      <c r="N7" s="7"/>
      <c r="O7" s="7"/>
    </row>
    <row r="8" spans="1:15" x14ac:dyDescent="0.35">
      <c r="A8" s="6" t="str">
        <f>B3&amp;C3&amp;D8</f>
        <v>DISTRIBUCION VOLUMEN X CRITERIO (Consumiciones)Total AperitivosMDD AM</v>
      </c>
      <c r="B8">
        <v>0</v>
      </c>
      <c r="C8" s="6">
        <v>0</v>
      </c>
      <c r="D8" s="6" t="s">
        <v>5</v>
      </c>
      <c r="E8" s="7">
        <v>10.8403082860764</v>
      </c>
      <c r="F8" s="7">
        <v>10.1422950114128</v>
      </c>
      <c r="G8" s="7">
        <v>10.114785226335799</v>
      </c>
      <c r="H8" s="7">
        <v>10.320608651695901</v>
      </c>
      <c r="I8" s="7"/>
      <c r="J8" s="7"/>
      <c r="K8" s="7"/>
      <c r="L8" s="7"/>
      <c r="M8" s="7"/>
      <c r="N8" s="7"/>
      <c r="O8" s="7"/>
    </row>
    <row r="9" spans="1:15" x14ac:dyDescent="0.35">
      <c r="A9" s="6" t="str">
        <f>B3&amp;C3&amp;D9</f>
        <v>DISTRIBUCION VOLUMEN X CRITERIO (Consumiciones)Total AperitivosRTO CENTRO</v>
      </c>
      <c r="B9">
        <v>0</v>
      </c>
      <c r="C9" s="6">
        <v>0</v>
      </c>
      <c r="D9" s="6" t="s">
        <v>6</v>
      </c>
      <c r="E9" s="7">
        <v>14.183634511128499</v>
      </c>
      <c r="F9" s="7">
        <v>13.8893925233176</v>
      </c>
      <c r="G9" s="7">
        <v>13.632981490938199</v>
      </c>
      <c r="H9" s="7">
        <v>11.8993532764162</v>
      </c>
      <c r="I9" s="7"/>
      <c r="J9" s="7"/>
      <c r="K9" s="7"/>
      <c r="L9" s="7"/>
      <c r="M9" s="7"/>
      <c r="N9" s="7"/>
      <c r="O9" s="7"/>
    </row>
    <row r="10" spans="1:15" x14ac:dyDescent="0.35">
      <c r="A10" s="6" t="str">
        <f>B3&amp;C3&amp;D10</f>
        <v>DISTRIBUCION VOLUMEN X CRITERIO (Consumiciones)Total AperitivosNORTE-CENTRO</v>
      </c>
      <c r="B10">
        <v>0</v>
      </c>
      <c r="C10" s="6">
        <v>0</v>
      </c>
      <c r="D10" s="6" t="s">
        <v>7</v>
      </c>
      <c r="E10" s="7">
        <v>12.0204047330525</v>
      </c>
      <c r="F10" s="7">
        <v>11.0988772312277</v>
      </c>
      <c r="G10" s="7">
        <v>13.199445911888199</v>
      </c>
      <c r="H10" s="7">
        <v>10.7554801746526</v>
      </c>
      <c r="I10" s="7"/>
      <c r="J10" s="7"/>
      <c r="K10" s="7"/>
      <c r="L10" s="7"/>
      <c r="M10" s="7"/>
      <c r="N10" s="7"/>
      <c r="O10" s="7"/>
    </row>
    <row r="11" spans="1:15" x14ac:dyDescent="0.35">
      <c r="A11" s="6" t="str">
        <f>B3&amp;C3&amp;D11</f>
        <v>DISTRIBUCION VOLUMEN X CRITERIO (Consumiciones)Total AperitivosNOROESTE</v>
      </c>
      <c r="B11">
        <v>0</v>
      </c>
      <c r="C11" s="6">
        <v>0</v>
      </c>
      <c r="D11" s="6" t="s">
        <v>8</v>
      </c>
      <c r="E11" s="7">
        <v>7.6189154595873401</v>
      </c>
      <c r="F11" s="7">
        <v>6.9208682085788302</v>
      </c>
      <c r="G11" s="7">
        <v>7.44078359662441</v>
      </c>
      <c r="H11" s="7">
        <v>10.3409852880723</v>
      </c>
      <c r="I11" s="7"/>
      <c r="J11" s="7"/>
      <c r="K11" s="7"/>
      <c r="L11" s="7"/>
      <c r="M11" s="7"/>
      <c r="N11" s="7"/>
      <c r="O11" s="7"/>
    </row>
    <row r="12" spans="1:15" x14ac:dyDescent="0.35">
      <c r="A12" s="6" t="str">
        <f>B3&amp;C3&amp;D12</f>
        <v>DISTRIBUCION VOLUMEN X CRITERIO (Consumiciones)Total Aperitivos&lt;2MIL</v>
      </c>
      <c r="B12">
        <v>0</v>
      </c>
      <c r="C12" s="6">
        <v>0</v>
      </c>
      <c r="D12" s="6" t="s">
        <v>9</v>
      </c>
      <c r="E12" s="7">
        <v>7.3975344738158402</v>
      </c>
      <c r="F12" s="7">
        <v>6.8636855592508601</v>
      </c>
      <c r="G12" s="7">
        <v>6.1386077116732203</v>
      </c>
      <c r="H12" s="7">
        <v>4.8442691347492204</v>
      </c>
      <c r="I12" s="7"/>
      <c r="J12" s="7"/>
      <c r="K12" s="7"/>
      <c r="L12" s="7"/>
      <c r="M12" s="7"/>
      <c r="N12" s="7"/>
      <c r="O12" s="7"/>
    </row>
    <row r="13" spans="1:15" x14ac:dyDescent="0.35">
      <c r="A13" s="6" t="str">
        <f>B3&amp;C3&amp;D13</f>
        <v>DISTRIBUCION VOLUMEN X CRITERIO (Consumiciones)Total Aperitivos2-5MIL</v>
      </c>
      <c r="B13">
        <v>0</v>
      </c>
      <c r="C13" s="6">
        <v>0</v>
      </c>
      <c r="D13" s="6" t="s">
        <v>10</v>
      </c>
      <c r="E13" s="7">
        <v>7.9478780279025099</v>
      </c>
      <c r="F13" s="7">
        <v>7.1027747268261203</v>
      </c>
      <c r="G13" s="7">
        <v>6.3041287169188598</v>
      </c>
      <c r="H13" s="7">
        <v>5.5643210403168899</v>
      </c>
      <c r="I13" s="7"/>
      <c r="J13" s="7"/>
      <c r="K13" s="7"/>
      <c r="L13" s="7"/>
      <c r="M13" s="7"/>
      <c r="N13" s="7"/>
      <c r="O13" s="7"/>
    </row>
    <row r="14" spans="1:15" x14ac:dyDescent="0.35">
      <c r="A14" s="6" t="str">
        <f>B3&amp;C3&amp;D14</f>
        <v>DISTRIBUCION VOLUMEN X CRITERIO (Consumiciones)Total Aperitivos5-10MIL</v>
      </c>
      <c r="B14">
        <v>0</v>
      </c>
      <c r="C14" s="6">
        <v>0</v>
      </c>
      <c r="D14" s="6" t="s">
        <v>11</v>
      </c>
      <c r="E14" s="7">
        <v>8.5188764140993491</v>
      </c>
      <c r="F14" s="7">
        <v>6.9239958285035099</v>
      </c>
      <c r="G14" s="7">
        <v>7.5455052862387104</v>
      </c>
      <c r="H14" s="7">
        <v>7.7618990700315402</v>
      </c>
      <c r="I14" s="7"/>
      <c r="J14" s="7"/>
      <c r="K14" s="7"/>
      <c r="L14" s="7"/>
      <c r="M14" s="7"/>
      <c r="N14" s="7"/>
      <c r="O14" s="7"/>
    </row>
    <row r="15" spans="1:15" x14ac:dyDescent="0.35">
      <c r="A15" s="6" t="str">
        <f>B3&amp;C3&amp;D15</f>
        <v>DISTRIBUCION VOLUMEN X CRITERIO (Consumiciones)Total Aperitivos10-30MIL</v>
      </c>
      <c r="B15">
        <v>0</v>
      </c>
      <c r="C15" s="6">
        <v>0</v>
      </c>
      <c r="D15" s="6" t="s">
        <v>12</v>
      </c>
      <c r="E15" s="7">
        <v>20.291206563338601</v>
      </c>
      <c r="F15" s="7">
        <v>21.383012813551399</v>
      </c>
      <c r="G15" s="7">
        <v>23.624191166248501</v>
      </c>
      <c r="H15" s="7">
        <v>25.8060063397756</v>
      </c>
      <c r="I15" s="7"/>
      <c r="J15" s="7"/>
      <c r="K15" s="7"/>
      <c r="L15" s="7"/>
      <c r="M15" s="7"/>
      <c r="N15" s="7"/>
      <c r="O15" s="7"/>
    </row>
    <row r="16" spans="1:15" x14ac:dyDescent="0.35">
      <c r="A16" s="6" t="str">
        <f>B3&amp;C3&amp;D16</f>
        <v>DISTRIBUCION VOLUMEN X CRITERIO (Consumiciones)Total Aperitivos30-100MIL</v>
      </c>
      <c r="B16">
        <v>0</v>
      </c>
      <c r="C16" s="6">
        <v>0</v>
      </c>
      <c r="D16" s="6" t="s">
        <v>13</v>
      </c>
      <c r="E16" s="7">
        <v>19.9438114634318</v>
      </c>
      <c r="F16" s="7">
        <v>20.108307205789</v>
      </c>
      <c r="G16" s="7">
        <v>20.055532691267398</v>
      </c>
      <c r="H16" s="7">
        <v>19.335012786617899</v>
      </c>
      <c r="I16" s="7"/>
      <c r="J16" s="7"/>
      <c r="K16" s="7"/>
      <c r="L16" s="7"/>
      <c r="M16" s="7"/>
      <c r="N16" s="7"/>
      <c r="O16" s="7"/>
    </row>
    <row r="17" spans="1:15" x14ac:dyDescent="0.35">
      <c r="A17" s="6" t="str">
        <f>B3&amp;C3&amp;D17</f>
        <v>DISTRIBUCION VOLUMEN X CRITERIO (Consumiciones)Total Aperitivos100-200MIL</v>
      </c>
      <c r="B17">
        <v>0</v>
      </c>
      <c r="C17" s="6">
        <v>0</v>
      </c>
      <c r="D17" s="6" t="s">
        <v>14</v>
      </c>
      <c r="E17" s="7">
        <v>8.0234781212420199</v>
      </c>
      <c r="F17" s="7">
        <v>9.2724775127134702</v>
      </c>
      <c r="G17" s="7">
        <v>8.1872936192118804</v>
      </c>
      <c r="H17" s="7">
        <v>7.4569557482753703</v>
      </c>
      <c r="I17" s="7"/>
      <c r="J17" s="7"/>
      <c r="K17" s="7"/>
      <c r="L17" s="7"/>
      <c r="M17" s="7"/>
      <c r="N17" s="7"/>
      <c r="O17" s="7"/>
    </row>
    <row r="18" spans="1:15" x14ac:dyDescent="0.35">
      <c r="A18" s="6" t="str">
        <f>B3&amp;C3&amp;D18</f>
        <v>DISTRIBUCION VOLUMEN X CRITERIO (Consumiciones)Total Aperitivos200-500MIL</v>
      </c>
      <c r="B18">
        <v>0</v>
      </c>
      <c r="C18" s="6">
        <v>0</v>
      </c>
      <c r="D18" s="6" t="s">
        <v>15</v>
      </c>
      <c r="E18" s="7">
        <v>14.0378088550084</v>
      </c>
      <c r="F18" s="7">
        <v>13.348379435097</v>
      </c>
      <c r="G18" s="7">
        <v>13.3055526497263</v>
      </c>
      <c r="H18" s="7">
        <v>13.866677769865801</v>
      </c>
      <c r="I18" s="7"/>
      <c r="J18" s="7"/>
      <c r="K18" s="7"/>
      <c r="L18" s="7"/>
      <c r="M18" s="7"/>
      <c r="N18" s="7"/>
      <c r="O18" s="7"/>
    </row>
    <row r="19" spans="1:15" x14ac:dyDescent="0.35">
      <c r="A19" s="6" t="str">
        <f>B3&amp;C3&amp;D19</f>
        <v>DISTRIBUCION VOLUMEN X CRITERIO (Consumiciones)Total Aperitivos&gt;500MIL</v>
      </c>
      <c r="B19">
        <v>0</v>
      </c>
      <c r="C19" s="6">
        <v>0</v>
      </c>
      <c r="D19" s="6" t="s">
        <v>16</v>
      </c>
      <c r="E19" s="7">
        <v>13.8394161890911</v>
      </c>
      <c r="F19" s="7">
        <v>14.9973702597428</v>
      </c>
      <c r="G19" s="7">
        <v>14.8391829970448</v>
      </c>
      <c r="H19" s="7">
        <v>15.3648675518636</v>
      </c>
      <c r="I19" s="7"/>
      <c r="J19" s="7"/>
      <c r="K19" s="7"/>
      <c r="L19" s="7"/>
      <c r="M19" s="7"/>
      <c r="N19" s="7"/>
      <c r="O19" s="7"/>
    </row>
    <row r="20" spans="1:15" x14ac:dyDescent="0.35">
      <c r="A20" s="6" t="str">
        <f>B3&amp;C3&amp;D20</f>
        <v>DISTRIBUCION VOLUMEN X CRITERIO (Consumiciones)Total AperitivosDE 15 A 19 AÑOS</v>
      </c>
      <c r="B20">
        <v>0</v>
      </c>
      <c r="C20" s="6">
        <v>0</v>
      </c>
      <c r="D20" s="6" t="s">
        <v>48</v>
      </c>
      <c r="E20" s="7">
        <v>10.1267664328943</v>
      </c>
      <c r="F20" s="7">
        <v>8.1220881140084291</v>
      </c>
      <c r="G20" s="7">
        <v>6.8658870709103397</v>
      </c>
      <c r="H20" s="7">
        <v>8.9342722712141391</v>
      </c>
      <c r="I20" s="7"/>
      <c r="J20" s="7"/>
      <c r="K20" s="7"/>
      <c r="L20" s="7"/>
      <c r="M20" s="7"/>
      <c r="N20" s="7"/>
      <c r="O20" s="7"/>
    </row>
    <row r="21" spans="1:15" x14ac:dyDescent="0.35">
      <c r="A21" s="6" t="str">
        <f>B3&amp;C3&amp;D21</f>
        <v>DISTRIBUCION VOLUMEN X CRITERIO (Consumiciones)Total AperitivosDE 20 A 24 AÑOS</v>
      </c>
      <c r="B21">
        <v>0</v>
      </c>
      <c r="C21" s="6">
        <v>0</v>
      </c>
      <c r="D21" s="6" t="s">
        <v>49</v>
      </c>
      <c r="E21" s="7">
        <v>7.3183287375946797</v>
      </c>
      <c r="F21" s="7">
        <v>7.3531564067255903</v>
      </c>
      <c r="G21" s="7">
        <v>4.9196465563399796</v>
      </c>
      <c r="H21" s="7">
        <v>3.7920314152556802</v>
      </c>
      <c r="I21" s="7"/>
      <c r="J21" s="7"/>
      <c r="K21" s="7"/>
      <c r="L21" s="7"/>
      <c r="M21" s="7"/>
      <c r="N21" s="7"/>
      <c r="O21" s="7"/>
    </row>
    <row r="22" spans="1:15" x14ac:dyDescent="0.35">
      <c r="A22" s="6" t="str">
        <f>B3&amp;C3&amp;D22</f>
        <v>DISTRIBUCION VOLUMEN X CRITERIO (Consumiciones)Total AperitivosDE 25 A 34 AÑOS</v>
      </c>
      <c r="B22">
        <v>0</v>
      </c>
      <c r="C22" s="6">
        <v>0</v>
      </c>
      <c r="D22" s="6" t="s">
        <v>50</v>
      </c>
      <c r="E22" s="7">
        <v>10.984092140420501</v>
      </c>
      <c r="F22" s="7">
        <v>10.804849214302401</v>
      </c>
      <c r="G22" s="7">
        <v>11.8539928617539</v>
      </c>
      <c r="H22" s="7">
        <v>9.8905031958519292</v>
      </c>
      <c r="I22" s="7"/>
      <c r="J22" s="7"/>
      <c r="K22" s="7"/>
      <c r="L22" s="7"/>
      <c r="M22" s="7"/>
      <c r="N22" s="7"/>
      <c r="O22" s="7"/>
    </row>
    <row r="23" spans="1:15" x14ac:dyDescent="0.35">
      <c r="A23" s="6" t="str">
        <f>B3&amp;C3&amp;D23</f>
        <v>DISTRIBUCION VOLUMEN X CRITERIO (Consumiciones)Total AperitivosDE 35 A 49 AÑOS</v>
      </c>
      <c r="B23">
        <v>0</v>
      </c>
      <c r="C23" s="6">
        <v>0</v>
      </c>
      <c r="D23" s="6" t="s">
        <v>51</v>
      </c>
      <c r="E23" s="7">
        <v>27.082883289801899</v>
      </c>
      <c r="F23" s="7">
        <v>28.871356915899401</v>
      </c>
      <c r="G23" s="7">
        <v>29.8993198983082</v>
      </c>
      <c r="H23" s="7">
        <v>27.6494584074727</v>
      </c>
      <c r="I23" s="7"/>
      <c r="J23" s="7"/>
      <c r="K23" s="7"/>
      <c r="L23" s="7"/>
      <c r="M23" s="7"/>
      <c r="N23" s="7"/>
      <c r="O23" s="7"/>
    </row>
    <row r="24" spans="1:15" x14ac:dyDescent="0.35">
      <c r="A24" s="6" t="str">
        <f>B3&amp;C3&amp;D24</f>
        <v>DISTRIBUCION VOLUMEN X CRITERIO (Consumiciones)Total AperitivosDE 50 A 59 AÑOS</v>
      </c>
      <c r="B24">
        <v>0</v>
      </c>
      <c r="C24" s="6">
        <v>0</v>
      </c>
      <c r="D24" s="6" t="s">
        <v>52</v>
      </c>
      <c r="E24" s="7">
        <v>20.0288913507313</v>
      </c>
      <c r="F24" s="7">
        <v>23.4450031760713</v>
      </c>
      <c r="G24" s="7">
        <v>21.1890355109159</v>
      </c>
      <c r="H24" s="7">
        <v>23.9346829762843</v>
      </c>
      <c r="I24" s="7"/>
      <c r="J24" s="7"/>
      <c r="K24" s="7"/>
      <c r="L24" s="7"/>
      <c r="M24" s="7"/>
      <c r="N24" s="7"/>
      <c r="O24" s="7"/>
    </row>
    <row r="25" spans="1:15" x14ac:dyDescent="0.35">
      <c r="A25" s="6" t="str">
        <f>B3&amp;C3&amp;D25</f>
        <v>DISTRIBUCION VOLUMEN X CRITERIO (Consumiciones)Total AperitivosDE 60 A 75 AÑOS</v>
      </c>
      <c r="B25">
        <v>0</v>
      </c>
      <c r="C25" s="6">
        <v>0</v>
      </c>
      <c r="D25" s="6" t="s">
        <v>53</v>
      </c>
      <c r="E25" s="7">
        <v>24.4590380485573</v>
      </c>
      <c r="F25" s="7">
        <v>21.403546172992801</v>
      </c>
      <c r="G25" s="7">
        <v>25.272123263442001</v>
      </c>
      <c r="H25" s="7">
        <v>25.7990573988188</v>
      </c>
      <c r="I25" s="7"/>
      <c r="J25" s="7"/>
      <c r="K25" s="7"/>
      <c r="L25" s="7"/>
      <c r="M25" s="7"/>
      <c r="N25" s="7"/>
      <c r="O25" s="7"/>
    </row>
    <row r="26" spans="1:15" x14ac:dyDescent="0.35">
      <c r="A26" s="6" t="str">
        <f>B3&amp;C3&amp;D26</f>
        <v>DISTRIBUCION VOLUMEN X CRITERIO (Consumiciones)Total AperitivosALTA Y MEDIA ALTA</v>
      </c>
      <c r="B26">
        <v>0</v>
      </c>
      <c r="C26" s="6">
        <v>0</v>
      </c>
      <c r="D26" s="6" t="s">
        <v>17</v>
      </c>
      <c r="E26" s="7">
        <v>17.0702281619625</v>
      </c>
      <c r="F26" s="7">
        <v>15.8387117146408</v>
      </c>
      <c r="G26" s="7">
        <v>19.3245885460469</v>
      </c>
      <c r="H26" s="7">
        <v>18.725666196669</v>
      </c>
      <c r="I26" s="7"/>
      <c r="J26" s="7"/>
      <c r="K26" s="7"/>
      <c r="L26" s="7"/>
      <c r="M26" s="7"/>
      <c r="N26" s="7"/>
      <c r="O26" s="7"/>
    </row>
    <row r="27" spans="1:15" x14ac:dyDescent="0.35">
      <c r="A27" s="6" t="str">
        <f>B3&amp;C3&amp;D27</f>
        <v>DISTRIBUCION VOLUMEN X CRITERIO (Consumiciones)Total AperitivosMEDIA</v>
      </c>
      <c r="B27">
        <v>0</v>
      </c>
      <c r="C27" s="6">
        <v>0</v>
      </c>
      <c r="D27" s="6" t="s">
        <v>18</v>
      </c>
      <c r="E27" s="7">
        <v>35.447238340358801</v>
      </c>
      <c r="F27" s="7">
        <v>36.6542018537831</v>
      </c>
      <c r="G27" s="7">
        <v>35.233286855358998</v>
      </c>
      <c r="H27" s="7">
        <v>34.511764198263101</v>
      </c>
      <c r="I27" s="7"/>
      <c r="J27" s="7"/>
      <c r="K27" s="7"/>
      <c r="L27" s="7"/>
      <c r="M27" s="7"/>
      <c r="N27" s="7"/>
      <c r="O27" s="7"/>
    </row>
    <row r="28" spans="1:15" x14ac:dyDescent="0.35">
      <c r="A28" s="6" t="str">
        <f>B3&amp;C3&amp;D28</f>
        <v>DISTRIBUCION VOLUMEN X CRITERIO (Consumiciones)Total AperitivosMEDIA BAJA</v>
      </c>
      <c r="B28">
        <v>0</v>
      </c>
      <c r="C28" s="6">
        <v>0</v>
      </c>
      <c r="D28" s="6" t="s">
        <v>19</v>
      </c>
      <c r="E28" s="7">
        <v>23.269233657210599</v>
      </c>
      <c r="F28" s="7">
        <v>23.998585219790499</v>
      </c>
      <c r="G28" s="7">
        <v>23.847398999874699</v>
      </c>
      <c r="H28" s="7">
        <v>25.537773442242901</v>
      </c>
      <c r="I28" s="7"/>
      <c r="J28" s="7"/>
      <c r="K28" s="7"/>
      <c r="L28" s="7"/>
      <c r="M28" s="7"/>
      <c r="N28" s="7"/>
      <c r="O28" s="7"/>
    </row>
    <row r="29" spans="1:15" x14ac:dyDescent="0.35">
      <c r="A29" s="6" t="str">
        <f>B3&amp;C3&amp;D29</f>
        <v>DISTRIBUCION VOLUMEN X CRITERIO (Consumiciones)Total AperitivosBAJA</v>
      </c>
      <c r="B29">
        <v>0</v>
      </c>
      <c r="C29" s="6">
        <v>0</v>
      </c>
      <c r="D29" s="6" t="s">
        <v>20</v>
      </c>
      <c r="E29" s="7">
        <v>24.213299840468</v>
      </c>
      <c r="F29" s="7">
        <v>23.508507894734201</v>
      </c>
      <c r="G29" s="7">
        <v>21.5947255987194</v>
      </c>
      <c r="H29" s="7">
        <v>21.2248037160217</v>
      </c>
      <c r="I29" s="7"/>
      <c r="J29" s="7"/>
      <c r="K29" s="7"/>
      <c r="L29" s="7"/>
      <c r="M29" s="7"/>
      <c r="N29" s="7"/>
      <c r="O29" s="7"/>
    </row>
    <row r="30" spans="1:15" x14ac:dyDescent="0.35">
      <c r="A30" s="6" t="str">
        <f>B3&amp;C3&amp;D30</f>
        <v>DISTRIBUCION VOLUMEN X CRITERIO (Consumiciones)Total AperitivosHOMBRE</v>
      </c>
      <c r="B30">
        <v>0</v>
      </c>
      <c r="C30" s="6">
        <v>0</v>
      </c>
      <c r="D30" s="6" t="s">
        <v>21</v>
      </c>
      <c r="E30" s="7">
        <v>38.144005073603097</v>
      </c>
      <c r="F30" s="7">
        <v>37.365351117105</v>
      </c>
      <c r="G30" s="7">
        <v>39.039192907451898</v>
      </c>
      <c r="H30" s="7">
        <v>41.273914600914601</v>
      </c>
      <c r="I30" s="7"/>
      <c r="J30" s="7"/>
      <c r="K30" s="7"/>
      <c r="L30" s="7"/>
      <c r="M30" s="7"/>
      <c r="N30" s="7"/>
      <c r="O30" s="7"/>
    </row>
    <row r="31" spans="1:15" x14ac:dyDescent="0.35">
      <c r="A31" s="6" t="str">
        <f>B3&amp;C3&amp;D31</f>
        <v>DISTRIBUCION VOLUMEN X CRITERIO (Consumiciones)Total AperitivosMUJER</v>
      </c>
      <c r="B31">
        <v>0</v>
      </c>
      <c r="C31" s="6">
        <v>0</v>
      </c>
      <c r="D31" s="6" t="s">
        <v>22</v>
      </c>
      <c r="E31" s="7">
        <v>61.855994926396903</v>
      </c>
      <c r="F31" s="7">
        <v>62.634665590266401</v>
      </c>
      <c r="G31" s="7">
        <v>60.960824298116101</v>
      </c>
      <c r="H31" s="7">
        <v>58.726085399085399</v>
      </c>
      <c r="I31" s="7"/>
      <c r="J31" s="7"/>
      <c r="K31" s="7"/>
      <c r="L31" s="7"/>
      <c r="M31" s="7"/>
      <c r="N31" s="7"/>
      <c r="O31" s="7"/>
    </row>
    <row r="32" spans="1:15" x14ac:dyDescent="0.35">
      <c r="A32" s="6" t="str">
        <f>B3&amp;C32&amp;D32</f>
        <v>DISTRIBUCION VOLUMEN X CRITERIO (Consumiciones)Patatas Fritas + Otros Aperitivos SaladosT.ESPAÑA</v>
      </c>
      <c r="B32">
        <v>0</v>
      </c>
      <c r="C32" s="6" t="s">
        <v>41</v>
      </c>
      <c r="D32" s="6" t="s">
        <v>45</v>
      </c>
      <c r="E32" s="7">
        <v>100</v>
      </c>
      <c r="F32" s="7">
        <v>100</v>
      </c>
      <c r="G32" s="7">
        <v>100</v>
      </c>
      <c r="H32" s="7">
        <v>100</v>
      </c>
      <c r="I32" s="7"/>
      <c r="J32" s="7"/>
      <c r="K32" s="7"/>
      <c r="L32" s="7"/>
      <c r="M32" s="7"/>
      <c r="N32" s="7"/>
      <c r="O32" s="7"/>
    </row>
    <row r="33" spans="1:15" x14ac:dyDescent="0.35">
      <c r="A33" s="6" t="str">
        <f>B3&amp;C32&amp;D33</f>
        <v>DISTRIBUCION VOLUMEN X CRITERIO (Consumiciones)Patatas Fritas + Otros Aperitivos SaladosBCN AM</v>
      </c>
      <c r="B33">
        <v>0</v>
      </c>
      <c r="C33" s="6">
        <v>0</v>
      </c>
      <c r="D33" s="6" t="s">
        <v>1</v>
      </c>
      <c r="E33" s="7">
        <v>6.8548133006958096</v>
      </c>
      <c r="F33" s="7">
        <v>7.0641012268504397</v>
      </c>
      <c r="G33" s="7">
        <v>9.0824291657900496</v>
      </c>
      <c r="H33" s="7">
        <v>7.9307602476724002</v>
      </c>
      <c r="I33" s="7"/>
      <c r="J33" s="7"/>
      <c r="K33" s="7"/>
      <c r="L33" s="7"/>
      <c r="M33" s="7"/>
      <c r="N33" s="7"/>
      <c r="O33" s="7"/>
    </row>
    <row r="34" spans="1:15" x14ac:dyDescent="0.35">
      <c r="A34" s="6" t="str">
        <f>B3&amp;C32&amp;D34</f>
        <v>DISTRIBUCION VOLUMEN X CRITERIO (Consumiciones)Patatas Fritas + Otros Aperitivos SaladosREST.CAT ARAGON</v>
      </c>
      <c r="B34">
        <v>0</v>
      </c>
      <c r="C34" s="6">
        <v>0</v>
      </c>
      <c r="D34" s="6" t="s">
        <v>2</v>
      </c>
      <c r="E34" s="7">
        <v>9.2847942309151499</v>
      </c>
      <c r="F34" s="7">
        <v>10.9802682453989</v>
      </c>
      <c r="G34" s="7">
        <v>10.2883353441848</v>
      </c>
      <c r="H34" s="7">
        <v>12.3280877735014</v>
      </c>
      <c r="I34" s="7"/>
      <c r="J34" s="7"/>
      <c r="K34" s="7"/>
      <c r="L34" s="7"/>
      <c r="M34" s="7"/>
      <c r="N34" s="7"/>
      <c r="O34" s="7"/>
    </row>
    <row r="35" spans="1:15" x14ac:dyDescent="0.35">
      <c r="A35" s="6" t="str">
        <f>B3&amp;C32&amp;D35</f>
        <v>DISTRIBUCION VOLUMEN X CRITERIO (Consumiciones)Patatas Fritas + Otros Aperitivos SaladosLEVANTE</v>
      </c>
      <c r="B35">
        <v>0</v>
      </c>
      <c r="C35" s="6">
        <v>0</v>
      </c>
      <c r="D35" s="6" t="s">
        <v>3</v>
      </c>
      <c r="E35" s="7">
        <v>13.5877261433359</v>
      </c>
      <c r="F35" s="7">
        <v>17.699804696632398</v>
      </c>
      <c r="G35" s="7">
        <v>16.267634308417399</v>
      </c>
      <c r="H35" s="7">
        <v>16.228049739905298</v>
      </c>
      <c r="I35" s="7"/>
      <c r="J35" s="7"/>
      <c r="K35" s="7"/>
      <c r="L35" s="7"/>
      <c r="M35" s="7"/>
      <c r="N35" s="7"/>
      <c r="O35" s="7"/>
    </row>
    <row r="36" spans="1:15" x14ac:dyDescent="0.35">
      <c r="A36" s="6" t="str">
        <f>B3&amp;C32&amp;D36</f>
        <v>DISTRIBUCION VOLUMEN X CRITERIO (Consumiciones)Patatas Fritas + Otros Aperitivos SaladosANDALUCIA</v>
      </c>
      <c r="B36">
        <v>0</v>
      </c>
      <c r="C36" s="6">
        <v>0</v>
      </c>
      <c r="D36" s="6" t="s">
        <v>4</v>
      </c>
      <c r="E36" s="7">
        <v>23.4491728049377</v>
      </c>
      <c r="F36" s="7">
        <v>21.979311510669699</v>
      </c>
      <c r="G36" s="7">
        <v>21.500027193008801</v>
      </c>
      <c r="H36" s="7">
        <v>19.5058609697153</v>
      </c>
      <c r="I36" s="7"/>
      <c r="J36" s="7"/>
      <c r="K36" s="7"/>
      <c r="L36" s="7"/>
      <c r="M36" s="7"/>
      <c r="N36" s="7"/>
      <c r="O36" s="7"/>
    </row>
    <row r="37" spans="1:15" x14ac:dyDescent="0.35">
      <c r="A37" s="6" t="str">
        <f>B3&amp;C32&amp;D37</f>
        <v>DISTRIBUCION VOLUMEN X CRITERIO (Consumiciones)Patatas Fritas + Otros Aperitivos SaladosMDD AM</v>
      </c>
      <c r="B37">
        <v>0</v>
      </c>
      <c r="C37" s="6">
        <v>0</v>
      </c>
      <c r="D37" s="6" t="s">
        <v>5</v>
      </c>
      <c r="E37" s="7">
        <v>12.3460295542568</v>
      </c>
      <c r="F37" s="7">
        <v>10.790730463368901</v>
      </c>
      <c r="G37" s="7">
        <v>10.5886141440857</v>
      </c>
      <c r="H37" s="7">
        <v>9.9884336187217606</v>
      </c>
      <c r="I37" s="7"/>
      <c r="J37" s="7"/>
      <c r="K37" s="7"/>
      <c r="L37" s="7"/>
      <c r="M37" s="7"/>
      <c r="N37" s="7"/>
      <c r="O37" s="7"/>
    </row>
    <row r="38" spans="1:15" x14ac:dyDescent="0.35">
      <c r="A38" s="6" t="str">
        <f>B3&amp;C32&amp;D38</f>
        <v>DISTRIBUCION VOLUMEN X CRITERIO (Consumiciones)Patatas Fritas + Otros Aperitivos SaladosRTO CENTRO</v>
      </c>
      <c r="B38">
        <v>0</v>
      </c>
      <c r="C38" s="6">
        <v>0</v>
      </c>
      <c r="D38" s="6" t="s">
        <v>6</v>
      </c>
      <c r="E38" s="7">
        <v>15.8177007658826</v>
      </c>
      <c r="F38" s="7">
        <v>14.022044462987701</v>
      </c>
      <c r="G38" s="7">
        <v>12.623395433578199</v>
      </c>
      <c r="H38" s="7">
        <v>11.316040576115901</v>
      </c>
      <c r="I38" s="7"/>
      <c r="J38" s="7"/>
      <c r="K38" s="7"/>
      <c r="L38" s="7"/>
      <c r="M38" s="7"/>
      <c r="N38" s="7"/>
      <c r="O38" s="7"/>
    </row>
    <row r="39" spans="1:15" x14ac:dyDescent="0.35">
      <c r="A39" s="6" t="str">
        <f>B3&amp;C32&amp;D39</f>
        <v>DISTRIBUCION VOLUMEN X CRITERIO (Consumiciones)Patatas Fritas + Otros Aperitivos SaladosNORTE-CENTRO</v>
      </c>
      <c r="B39">
        <v>0</v>
      </c>
      <c r="C39" s="6">
        <v>0</v>
      </c>
      <c r="D39" s="6" t="s">
        <v>7</v>
      </c>
      <c r="E39" s="7">
        <v>12.014661279539499</v>
      </c>
      <c r="F39" s="7">
        <v>10.0751036762352</v>
      </c>
      <c r="G39" s="7">
        <v>11.8734229843898</v>
      </c>
      <c r="H39" s="7">
        <v>10.58902206023</v>
      </c>
      <c r="I39" s="7"/>
      <c r="J39" s="7"/>
      <c r="K39" s="7"/>
      <c r="L39" s="7"/>
      <c r="M39" s="7"/>
      <c r="N39" s="7"/>
      <c r="O39" s="7"/>
    </row>
    <row r="40" spans="1:15" x14ac:dyDescent="0.35">
      <c r="A40" s="6" t="str">
        <f>B3&amp;C32&amp;D40</f>
        <v>DISTRIBUCION VOLUMEN X CRITERIO (Consumiciones)Patatas Fritas + Otros Aperitivos SaladosNOROESTE</v>
      </c>
      <c r="B40">
        <v>0</v>
      </c>
      <c r="C40" s="6">
        <v>0</v>
      </c>
      <c r="D40" s="6" t="s">
        <v>8</v>
      </c>
      <c r="E40" s="7">
        <v>6.6451050430467404</v>
      </c>
      <c r="F40" s="7">
        <v>7.3886321211096702</v>
      </c>
      <c r="G40" s="7">
        <v>7.7761450045727196</v>
      </c>
      <c r="H40" s="7">
        <v>12.1137338496772</v>
      </c>
      <c r="I40" s="7"/>
      <c r="J40" s="7"/>
      <c r="K40" s="7"/>
      <c r="L40" s="7"/>
      <c r="M40" s="7"/>
      <c r="N40" s="7"/>
      <c r="O40" s="7"/>
    </row>
    <row r="41" spans="1:15" x14ac:dyDescent="0.35">
      <c r="A41" s="6" t="str">
        <f>B3&amp;C32&amp;D41</f>
        <v>DISTRIBUCION VOLUMEN X CRITERIO (Consumiciones)Patatas Fritas + Otros Aperitivos Salados&lt;2MIL</v>
      </c>
      <c r="B41">
        <v>0</v>
      </c>
      <c r="C41" s="6">
        <v>0</v>
      </c>
      <c r="D41" s="6" t="s">
        <v>9</v>
      </c>
      <c r="E41" s="7">
        <v>8.4682941086649599</v>
      </c>
      <c r="F41" s="7">
        <v>9.2318499149369302</v>
      </c>
      <c r="G41" s="7">
        <v>7.0875500387142596</v>
      </c>
      <c r="H41" s="7">
        <v>5.1930856262034402</v>
      </c>
      <c r="I41" s="7"/>
      <c r="J41" s="7"/>
      <c r="K41" s="7"/>
      <c r="L41" s="7"/>
      <c r="M41" s="7"/>
      <c r="N41" s="7"/>
      <c r="O41" s="7"/>
    </row>
    <row r="42" spans="1:15" x14ac:dyDescent="0.35">
      <c r="A42" s="6" t="str">
        <f>B3&amp;C32&amp;D42</f>
        <v>DISTRIBUCION VOLUMEN X CRITERIO (Consumiciones)Patatas Fritas + Otros Aperitivos Salados2-5MIL</v>
      </c>
      <c r="B42">
        <v>0</v>
      </c>
      <c r="C42" s="6">
        <v>0</v>
      </c>
      <c r="D42" s="6" t="s">
        <v>10</v>
      </c>
      <c r="E42" s="7">
        <v>8.3428526106114393</v>
      </c>
      <c r="F42" s="7">
        <v>6.0849839405241903</v>
      </c>
      <c r="G42" s="7">
        <v>7.0515944406040303</v>
      </c>
      <c r="H42" s="7">
        <v>5.7989660220803296</v>
      </c>
      <c r="I42" s="7"/>
      <c r="J42" s="7"/>
      <c r="K42" s="7"/>
      <c r="L42" s="7"/>
      <c r="M42" s="7"/>
      <c r="N42" s="7"/>
      <c r="O42" s="7"/>
    </row>
    <row r="43" spans="1:15" x14ac:dyDescent="0.35">
      <c r="A43" s="6" t="str">
        <f>B3&amp;C32&amp;D43</f>
        <v>DISTRIBUCION VOLUMEN X CRITERIO (Consumiciones)Patatas Fritas + Otros Aperitivos Salados5-10MIL</v>
      </c>
      <c r="B43">
        <v>0</v>
      </c>
      <c r="C43" s="6">
        <v>0</v>
      </c>
      <c r="D43" s="6" t="s">
        <v>11</v>
      </c>
      <c r="E43" s="7">
        <v>9.2725785797057192</v>
      </c>
      <c r="F43" s="7">
        <v>6.6152235917835904</v>
      </c>
      <c r="G43" s="7">
        <v>7.3031154600842401</v>
      </c>
      <c r="H43" s="7">
        <v>8.4813988920389196</v>
      </c>
      <c r="I43" s="7"/>
      <c r="J43" s="7"/>
      <c r="K43" s="7"/>
      <c r="L43" s="7"/>
      <c r="M43" s="7"/>
      <c r="N43" s="7"/>
      <c r="O43" s="7"/>
    </row>
    <row r="44" spans="1:15" x14ac:dyDescent="0.35">
      <c r="A44" s="6" t="str">
        <f>B3&amp;C32&amp;D44</f>
        <v>DISTRIBUCION VOLUMEN X CRITERIO (Consumiciones)Patatas Fritas + Otros Aperitivos Salados10-30MIL</v>
      </c>
      <c r="B44">
        <v>0</v>
      </c>
      <c r="C44" s="6">
        <v>0</v>
      </c>
      <c r="D44" s="6" t="s">
        <v>12</v>
      </c>
      <c r="E44" s="7">
        <v>19.7920060553658</v>
      </c>
      <c r="F44" s="7">
        <v>20.326706926255898</v>
      </c>
      <c r="G44" s="7">
        <v>21.366437959150399</v>
      </c>
      <c r="H44" s="7">
        <v>27.877211772700502</v>
      </c>
      <c r="I44" s="7"/>
      <c r="J44" s="7"/>
      <c r="K44" s="7"/>
      <c r="L44" s="7"/>
      <c r="M44" s="7"/>
      <c r="N44" s="7"/>
      <c r="O44" s="7"/>
    </row>
    <row r="45" spans="1:15" x14ac:dyDescent="0.35">
      <c r="A45" s="6" t="str">
        <f>B3&amp;C32&amp;D45</f>
        <v>DISTRIBUCION VOLUMEN X CRITERIO (Consumiciones)Patatas Fritas + Otros Aperitivos Salados30-100MIL</v>
      </c>
      <c r="B45">
        <v>0</v>
      </c>
      <c r="C45" s="6">
        <v>0</v>
      </c>
      <c r="D45" s="6" t="s">
        <v>13</v>
      </c>
      <c r="E45" s="7">
        <v>21.4590833452773</v>
      </c>
      <c r="F45" s="7">
        <v>21.571131069061099</v>
      </c>
      <c r="G45" s="7">
        <v>20.614790993103</v>
      </c>
      <c r="H45" s="7">
        <v>19.461057988953101</v>
      </c>
      <c r="I45" s="7"/>
      <c r="J45" s="7"/>
      <c r="K45" s="7"/>
      <c r="L45" s="7"/>
      <c r="M45" s="7"/>
      <c r="N45" s="7"/>
      <c r="O45" s="7"/>
    </row>
    <row r="46" spans="1:15" x14ac:dyDescent="0.35">
      <c r="A46" s="6" t="str">
        <f>B3&amp;C32&amp;D46</f>
        <v>DISTRIBUCION VOLUMEN X CRITERIO (Consumiciones)Patatas Fritas + Otros Aperitivos Salados100-200MIL</v>
      </c>
      <c r="B46">
        <v>0</v>
      </c>
      <c r="C46" s="6">
        <v>0</v>
      </c>
      <c r="D46" s="6" t="s">
        <v>14</v>
      </c>
      <c r="E46" s="7">
        <v>7.5133218358824703</v>
      </c>
      <c r="F46" s="7">
        <v>9.8102536066381596</v>
      </c>
      <c r="G46" s="7">
        <v>8.2952237626823209</v>
      </c>
      <c r="H46" s="7">
        <v>7.9787748716273104</v>
      </c>
      <c r="I46" s="7"/>
      <c r="J46" s="7"/>
      <c r="K46" s="7"/>
      <c r="L46" s="7"/>
      <c r="M46" s="7"/>
      <c r="N46" s="7"/>
      <c r="O46" s="7"/>
    </row>
    <row r="47" spans="1:15" x14ac:dyDescent="0.35">
      <c r="A47" s="6" t="str">
        <f>B3&amp;C32&amp;D47</f>
        <v>DISTRIBUCION VOLUMEN X CRITERIO (Consumiciones)Patatas Fritas + Otros Aperitivos Salados200-500MIL</v>
      </c>
      <c r="B47">
        <v>0</v>
      </c>
      <c r="C47" s="6">
        <v>0</v>
      </c>
      <c r="D47" s="6" t="s">
        <v>15</v>
      </c>
      <c r="E47" s="7">
        <v>9.8874486369650203</v>
      </c>
      <c r="F47" s="7">
        <v>10.737099367332201</v>
      </c>
      <c r="G47" s="7">
        <v>13.6143229871091</v>
      </c>
      <c r="H47" s="7">
        <v>11.6305918131754</v>
      </c>
      <c r="I47" s="7"/>
      <c r="J47" s="7"/>
      <c r="K47" s="7"/>
      <c r="L47" s="7"/>
      <c r="M47" s="7"/>
      <c r="N47" s="7"/>
      <c r="O47" s="7"/>
    </row>
    <row r="48" spans="1:15" x14ac:dyDescent="0.35">
      <c r="A48" s="6" t="str">
        <f>B3&amp;C32&amp;D48</f>
        <v>DISTRIBUCION VOLUMEN X CRITERIO (Consumiciones)Patatas Fritas + Otros Aperitivos Salados&gt;500MIL</v>
      </c>
      <c r="B48">
        <v>0</v>
      </c>
      <c r="C48" s="6">
        <v>0</v>
      </c>
      <c r="D48" s="6" t="s">
        <v>16</v>
      </c>
      <c r="E48" s="7">
        <v>15.2644117049171</v>
      </c>
      <c r="F48" s="7">
        <v>15.6227479867208</v>
      </c>
      <c r="G48" s="7">
        <v>14.666971514607701</v>
      </c>
      <c r="H48" s="7">
        <v>13.578909291734099</v>
      </c>
      <c r="I48" s="7"/>
      <c r="J48" s="7"/>
      <c r="K48" s="7"/>
      <c r="L48" s="7"/>
      <c r="M48" s="7"/>
      <c r="N48" s="7"/>
      <c r="O48" s="7"/>
    </row>
    <row r="49" spans="1:15" x14ac:dyDescent="0.35">
      <c r="A49" s="6" t="str">
        <f>B3&amp;C32&amp;D49</f>
        <v>DISTRIBUCION VOLUMEN X CRITERIO (Consumiciones)Patatas Fritas + Otros Aperitivos SaladosDE 15 A 19 AÑOS</v>
      </c>
      <c r="B49">
        <v>0</v>
      </c>
      <c r="C49" s="6">
        <v>0</v>
      </c>
      <c r="D49" s="6" t="s">
        <v>48</v>
      </c>
      <c r="E49" s="7">
        <v>10.713719406616599</v>
      </c>
      <c r="F49" s="7">
        <v>9.0077294095220299</v>
      </c>
      <c r="G49" s="7">
        <v>6.9798478336474803</v>
      </c>
      <c r="H49" s="7">
        <v>8.7058789817118694</v>
      </c>
      <c r="I49" s="7"/>
      <c r="J49" s="7"/>
      <c r="K49" s="7"/>
      <c r="L49" s="7"/>
      <c r="M49" s="7"/>
      <c r="N49" s="7"/>
      <c r="O49" s="7"/>
    </row>
    <row r="50" spans="1:15" x14ac:dyDescent="0.35">
      <c r="A50" s="6" t="str">
        <f>B3&amp;C32&amp;D50</f>
        <v>DISTRIBUCION VOLUMEN X CRITERIO (Consumiciones)Patatas Fritas + Otros Aperitivos SaladosDE 20 A 24 AÑOS</v>
      </c>
      <c r="B50">
        <v>0</v>
      </c>
      <c r="C50" s="6">
        <v>0</v>
      </c>
      <c r="D50" s="6" t="s">
        <v>49</v>
      </c>
      <c r="E50" s="7">
        <v>8.5983633150754297</v>
      </c>
      <c r="F50" s="7">
        <v>8.5728395239345492</v>
      </c>
      <c r="G50" s="7">
        <v>4.5776424806321403</v>
      </c>
      <c r="H50" s="7">
        <v>3.6398411967111</v>
      </c>
      <c r="I50" s="7"/>
      <c r="J50" s="7"/>
      <c r="K50" s="7"/>
      <c r="L50" s="7"/>
      <c r="M50" s="7"/>
      <c r="N50" s="7"/>
      <c r="O50" s="7"/>
    </row>
    <row r="51" spans="1:15" x14ac:dyDescent="0.35">
      <c r="A51" s="6" t="str">
        <f>B3&amp;C32&amp;D51</f>
        <v>DISTRIBUCION VOLUMEN X CRITERIO (Consumiciones)Patatas Fritas + Otros Aperitivos SaladosDE 25 A 34 AÑOS</v>
      </c>
      <c r="B51">
        <v>0</v>
      </c>
      <c r="C51" s="6">
        <v>0</v>
      </c>
      <c r="D51" s="6" t="s">
        <v>50</v>
      </c>
      <c r="E51" s="7">
        <v>10.6254400928789</v>
      </c>
      <c r="F51" s="7">
        <v>10.4342208906265</v>
      </c>
      <c r="G51" s="7">
        <v>9.8161072778510103</v>
      </c>
      <c r="H51" s="7">
        <v>9.5637673058444506</v>
      </c>
      <c r="I51" s="7"/>
      <c r="J51" s="7"/>
      <c r="K51" s="7"/>
      <c r="L51" s="7"/>
      <c r="M51" s="7"/>
      <c r="N51" s="7"/>
      <c r="O51" s="7"/>
    </row>
    <row r="52" spans="1:15" x14ac:dyDescent="0.35">
      <c r="A52" s="6" t="str">
        <f>B3&amp;C32&amp;D52</f>
        <v>DISTRIBUCION VOLUMEN X CRITERIO (Consumiciones)Patatas Fritas + Otros Aperitivos SaladosDE 35 A 49 AÑOS</v>
      </c>
      <c r="B52">
        <v>0</v>
      </c>
      <c r="C52" s="6">
        <v>0</v>
      </c>
      <c r="D52" s="6" t="s">
        <v>51</v>
      </c>
      <c r="E52" s="7">
        <v>30.490999232150099</v>
      </c>
      <c r="F52" s="7">
        <v>31.0771394350949</v>
      </c>
      <c r="G52" s="7">
        <v>33.6861053743404</v>
      </c>
      <c r="H52" s="7">
        <v>27.927433238385799</v>
      </c>
      <c r="I52" s="7"/>
      <c r="J52" s="7"/>
      <c r="K52" s="7"/>
      <c r="L52" s="7"/>
      <c r="M52" s="7"/>
      <c r="N52" s="7"/>
      <c r="O52" s="7"/>
    </row>
    <row r="53" spans="1:15" x14ac:dyDescent="0.35">
      <c r="A53" s="6" t="str">
        <f>B3&amp;C32&amp;D53</f>
        <v>DISTRIBUCION VOLUMEN X CRITERIO (Consumiciones)Patatas Fritas + Otros Aperitivos SaladosDE 50 A 59 AÑOS</v>
      </c>
      <c r="B53">
        <v>0</v>
      </c>
      <c r="C53" s="6">
        <v>0</v>
      </c>
      <c r="D53" s="6" t="s">
        <v>52</v>
      </c>
      <c r="E53" s="7">
        <v>19.962659826901199</v>
      </c>
      <c r="F53" s="7">
        <v>21.758464045117599</v>
      </c>
      <c r="G53" s="7">
        <v>21.516228501421899</v>
      </c>
      <c r="H53" s="7">
        <v>25.949570875345799</v>
      </c>
      <c r="I53" s="7"/>
      <c r="J53" s="7"/>
      <c r="K53" s="7"/>
      <c r="L53" s="7"/>
      <c r="M53" s="7"/>
      <c r="N53" s="7"/>
      <c r="O53" s="7"/>
    </row>
    <row r="54" spans="1:15" x14ac:dyDescent="0.35">
      <c r="A54" s="6" t="str">
        <f>B3&amp;C32&amp;D54</f>
        <v>DISTRIBUCION VOLUMEN X CRITERIO (Consumiciones)Patatas Fritas + Otros Aperitivos SaladosDE 60 A 75 AÑOS</v>
      </c>
      <c r="B54">
        <v>0</v>
      </c>
      <c r="C54" s="6">
        <v>0</v>
      </c>
      <c r="D54" s="6" t="s">
        <v>53</v>
      </c>
      <c r="E54" s="7">
        <v>19.6088150037674</v>
      </c>
      <c r="F54" s="7">
        <v>19.149606695704399</v>
      </c>
      <c r="G54" s="7">
        <v>23.4240721101345</v>
      </c>
      <c r="H54" s="7">
        <v>24.213500959027201</v>
      </c>
      <c r="I54" s="7"/>
      <c r="J54" s="7"/>
      <c r="K54" s="7"/>
      <c r="L54" s="7"/>
      <c r="M54" s="7"/>
      <c r="N54" s="7"/>
      <c r="O54" s="7"/>
    </row>
    <row r="55" spans="1:15" x14ac:dyDescent="0.35">
      <c r="A55" s="6" t="str">
        <f>B3&amp;C32&amp;D55</f>
        <v>DISTRIBUCION VOLUMEN X CRITERIO (Consumiciones)Patatas Fritas + Otros Aperitivos SaladosALTA Y MEDIA ALTA</v>
      </c>
      <c r="B55">
        <v>0</v>
      </c>
      <c r="C55" s="6">
        <v>0</v>
      </c>
      <c r="D55" s="6" t="s">
        <v>17</v>
      </c>
      <c r="E55" s="7">
        <v>16.7261555141081</v>
      </c>
      <c r="F55" s="7">
        <v>15.1335148491704</v>
      </c>
      <c r="G55" s="7">
        <v>18.386263093791499</v>
      </c>
      <c r="H55" s="7">
        <v>17.9996263627155</v>
      </c>
      <c r="I55" s="7"/>
      <c r="J55" s="7"/>
      <c r="K55" s="7"/>
      <c r="L55" s="7"/>
      <c r="M55" s="7"/>
      <c r="N55" s="7"/>
      <c r="O55" s="7"/>
    </row>
    <row r="56" spans="1:15" x14ac:dyDescent="0.35">
      <c r="A56" s="6" t="str">
        <f>B3&amp;C32&amp;D56</f>
        <v>DISTRIBUCION VOLUMEN X CRITERIO (Consumiciones)Patatas Fritas + Otros Aperitivos SaladosMEDIA</v>
      </c>
      <c r="B56">
        <v>0</v>
      </c>
      <c r="C56" s="6">
        <v>0</v>
      </c>
      <c r="D56" s="6" t="s">
        <v>18</v>
      </c>
      <c r="E56" s="7">
        <v>34.248820199790799</v>
      </c>
      <c r="F56" s="7">
        <v>34.753604839782902</v>
      </c>
      <c r="G56" s="7">
        <v>35.212438225355598</v>
      </c>
      <c r="H56" s="7">
        <v>32.954086527547602</v>
      </c>
      <c r="I56" s="7"/>
      <c r="J56" s="7"/>
      <c r="K56" s="7"/>
      <c r="L56" s="7"/>
      <c r="M56" s="7"/>
      <c r="N56" s="7"/>
      <c r="O56" s="7"/>
    </row>
    <row r="57" spans="1:15" x14ac:dyDescent="0.35">
      <c r="A57" s="6" t="str">
        <f>B3&amp;C32&amp;D57</f>
        <v>DISTRIBUCION VOLUMEN X CRITERIO (Consumiciones)Patatas Fritas + Otros Aperitivos SaladosMEDIA BAJA</v>
      </c>
      <c r="B57">
        <v>0</v>
      </c>
      <c r="C57" s="6">
        <v>0</v>
      </c>
      <c r="D57" s="6" t="s">
        <v>19</v>
      </c>
      <c r="E57" s="7">
        <v>23.0824721954979</v>
      </c>
      <c r="F57" s="7">
        <v>26.969463617104701</v>
      </c>
      <c r="G57" s="7">
        <v>25.439356727908201</v>
      </c>
      <c r="H57" s="7">
        <v>26.234778188216399</v>
      </c>
      <c r="I57" s="7"/>
      <c r="J57" s="7"/>
      <c r="K57" s="7"/>
      <c r="L57" s="7"/>
      <c r="M57" s="7"/>
      <c r="N57" s="7"/>
      <c r="O57" s="7"/>
    </row>
    <row r="58" spans="1:15" x14ac:dyDescent="0.35">
      <c r="A58" s="6" t="str">
        <f>B3&amp;C32&amp;D58</f>
        <v>DISTRIBUCION VOLUMEN X CRITERIO (Consumiciones)Patatas Fritas + Otros Aperitivos SaladosBAJA</v>
      </c>
      <c r="B58">
        <v>0</v>
      </c>
      <c r="C58" s="6">
        <v>0</v>
      </c>
      <c r="D58" s="6" t="s">
        <v>20</v>
      </c>
      <c r="E58" s="7">
        <v>25.942539600162299</v>
      </c>
      <c r="F58" s="7">
        <v>23.143413097194902</v>
      </c>
      <c r="G58" s="7">
        <v>20.961945530972098</v>
      </c>
      <c r="H58" s="7">
        <v>22.811505200033601</v>
      </c>
      <c r="I58" s="7"/>
      <c r="J58" s="7"/>
      <c r="K58" s="7"/>
      <c r="L58" s="7"/>
      <c r="M58" s="7"/>
      <c r="N58" s="7"/>
      <c r="O58" s="7"/>
    </row>
    <row r="59" spans="1:15" x14ac:dyDescent="0.35">
      <c r="A59" s="6" t="str">
        <f>B3&amp;C32&amp;D59</f>
        <v>DISTRIBUCION VOLUMEN X CRITERIO (Consumiciones)Patatas Fritas + Otros Aperitivos SaladosHOMBRE</v>
      </c>
      <c r="B59">
        <v>0</v>
      </c>
      <c r="C59" s="6">
        <v>0</v>
      </c>
      <c r="D59" s="6" t="s">
        <v>21</v>
      </c>
      <c r="E59" s="7">
        <v>37.139264356746999</v>
      </c>
      <c r="F59" s="7">
        <v>38.1303389214794</v>
      </c>
      <c r="G59" s="7">
        <v>41.146886615171702</v>
      </c>
      <c r="H59" s="7">
        <v>44.402288267863703</v>
      </c>
      <c r="I59" s="7"/>
      <c r="J59" s="7"/>
      <c r="K59" s="7"/>
      <c r="L59" s="7"/>
      <c r="M59" s="7"/>
      <c r="N59" s="7"/>
      <c r="O59" s="7"/>
    </row>
    <row r="60" spans="1:15" x14ac:dyDescent="0.35">
      <c r="A60" s="6" t="str">
        <f>B3&amp;C32&amp;D60</f>
        <v>DISTRIBUCION VOLUMEN X CRITERIO (Consumiciones)Patatas Fritas + Otros Aperitivos SaladosMUJER</v>
      </c>
      <c r="B60">
        <v>0</v>
      </c>
      <c r="C60" s="6">
        <v>0</v>
      </c>
      <c r="D60" s="6" t="s">
        <v>22</v>
      </c>
      <c r="E60" s="7">
        <v>62.860766869355302</v>
      </c>
      <c r="F60" s="7">
        <v>61.8696610785206</v>
      </c>
      <c r="G60" s="7">
        <v>58.853113384828298</v>
      </c>
      <c r="H60" s="7">
        <v>55.597674517267301</v>
      </c>
      <c r="I60" s="7"/>
      <c r="J60" s="7"/>
      <c r="K60" s="7"/>
      <c r="L60" s="7"/>
      <c r="M60" s="7"/>
      <c r="N60" s="7"/>
      <c r="O60" s="7"/>
    </row>
    <row r="61" spans="1:15" x14ac:dyDescent="0.35">
      <c r="A61" s="6" t="str">
        <f>B3&amp;C61&amp;D61</f>
        <v>DISTRIBUCION VOLUMEN X CRITERIO (Consumiciones)Patatas FritasT.ESPAÑA</v>
      </c>
      <c r="B61">
        <v>0</v>
      </c>
      <c r="C61" s="6" t="s">
        <v>34</v>
      </c>
      <c r="D61" s="6" t="s">
        <v>45</v>
      </c>
      <c r="E61" s="7">
        <v>100</v>
      </c>
      <c r="F61" s="7">
        <v>100</v>
      </c>
      <c r="G61" s="7">
        <v>100</v>
      </c>
      <c r="H61" s="7">
        <v>100</v>
      </c>
      <c r="I61" s="7"/>
      <c r="J61" s="7"/>
      <c r="K61" s="7"/>
      <c r="L61" s="7"/>
      <c r="M61" s="7"/>
      <c r="N61" s="7"/>
      <c r="O61" s="7"/>
    </row>
    <row r="62" spans="1:15" x14ac:dyDescent="0.35">
      <c r="A62" s="6" t="str">
        <f>B3&amp;C61&amp;D62</f>
        <v>DISTRIBUCION VOLUMEN X CRITERIO (Consumiciones)Patatas FritasBCN AM</v>
      </c>
      <c r="B62">
        <v>0</v>
      </c>
      <c r="C62" s="6">
        <v>0</v>
      </c>
      <c r="D62" s="6" t="s">
        <v>1</v>
      </c>
      <c r="E62" s="7">
        <v>9.7862042385262598</v>
      </c>
      <c r="F62" s="7">
        <v>8.6765627042572593</v>
      </c>
      <c r="G62" s="7">
        <v>12.8852358790294</v>
      </c>
      <c r="H62" s="7">
        <v>9.0975111319220492</v>
      </c>
      <c r="I62" s="7"/>
      <c r="J62" s="7"/>
      <c r="K62" s="7"/>
      <c r="L62" s="7"/>
      <c r="M62" s="7"/>
      <c r="N62" s="7"/>
      <c r="O62" s="7"/>
    </row>
    <row r="63" spans="1:15" x14ac:dyDescent="0.35">
      <c r="A63" s="6" t="str">
        <f>B3&amp;C61&amp;D63</f>
        <v>DISTRIBUCION VOLUMEN X CRITERIO (Consumiciones)Patatas FritasREST.CAT ARAGON</v>
      </c>
      <c r="B63">
        <v>0</v>
      </c>
      <c r="C63" s="6">
        <v>0</v>
      </c>
      <c r="D63" s="6" t="s">
        <v>2</v>
      </c>
      <c r="E63" s="7">
        <v>11.8218479626213</v>
      </c>
      <c r="F63" s="7">
        <v>14.614981861954799</v>
      </c>
      <c r="G63" s="7">
        <v>13.066176647375</v>
      </c>
      <c r="H63" s="7">
        <v>14.873392619881001</v>
      </c>
      <c r="I63" s="7"/>
      <c r="J63" s="7"/>
      <c r="K63" s="7"/>
      <c r="L63" s="7"/>
      <c r="M63" s="7"/>
      <c r="N63" s="7"/>
      <c r="O63" s="7"/>
    </row>
    <row r="64" spans="1:15" x14ac:dyDescent="0.35">
      <c r="A64" s="6" t="str">
        <f>B3&amp;C61&amp;D64</f>
        <v>DISTRIBUCION VOLUMEN X CRITERIO (Consumiciones)Patatas FritasLEVANTE</v>
      </c>
      <c r="B64">
        <v>0</v>
      </c>
      <c r="C64" s="6">
        <v>0</v>
      </c>
      <c r="D64" s="6" t="s">
        <v>3</v>
      </c>
      <c r="E64" s="7">
        <v>12.578315165964799</v>
      </c>
      <c r="F64" s="7">
        <v>18.151458124537001</v>
      </c>
      <c r="G64" s="7">
        <v>16.768029675934699</v>
      </c>
      <c r="H64" s="7">
        <v>17.1987807877317</v>
      </c>
      <c r="I64" s="7"/>
      <c r="J64" s="7"/>
      <c r="K64" s="7"/>
      <c r="L64" s="7"/>
      <c r="M64" s="7"/>
      <c r="N64" s="7"/>
      <c r="O64" s="7"/>
    </row>
    <row r="65" spans="1:15" x14ac:dyDescent="0.35">
      <c r="A65" s="6" t="str">
        <f>B3&amp;C61&amp;D65</f>
        <v>DISTRIBUCION VOLUMEN X CRITERIO (Consumiciones)Patatas FritasANDALUCIA</v>
      </c>
      <c r="B65">
        <v>0</v>
      </c>
      <c r="C65" s="6">
        <v>0</v>
      </c>
      <c r="D65" s="6" t="s">
        <v>4</v>
      </c>
      <c r="E65" s="7">
        <v>23.433587842950999</v>
      </c>
      <c r="F65" s="7">
        <v>21.834359612619298</v>
      </c>
      <c r="G65" s="7">
        <v>20.990860224286902</v>
      </c>
      <c r="H65" s="7">
        <v>19.649443237722</v>
      </c>
      <c r="I65" s="7"/>
      <c r="J65" s="7"/>
      <c r="K65" s="7"/>
      <c r="L65" s="7"/>
      <c r="M65" s="7"/>
      <c r="N65" s="7"/>
      <c r="O65" s="7"/>
    </row>
    <row r="66" spans="1:15" x14ac:dyDescent="0.35">
      <c r="A66" s="6" t="str">
        <f>B3&amp;C61&amp;D66</f>
        <v>DISTRIBUCION VOLUMEN X CRITERIO (Consumiciones)Patatas FritasMDD AM</v>
      </c>
      <c r="B66">
        <v>0</v>
      </c>
      <c r="C66" s="6">
        <v>0</v>
      </c>
      <c r="D66" s="6" t="s">
        <v>5</v>
      </c>
      <c r="E66" s="7">
        <v>12.257909623690299</v>
      </c>
      <c r="F66" s="7">
        <v>10.220740827487001</v>
      </c>
      <c r="G66" s="7">
        <v>9.8157412972917299</v>
      </c>
      <c r="H66" s="7">
        <v>10.321295076990999</v>
      </c>
      <c r="I66" s="7"/>
      <c r="J66" s="7"/>
      <c r="K66" s="7"/>
      <c r="L66" s="7"/>
      <c r="M66" s="7"/>
      <c r="N66" s="7"/>
      <c r="O66" s="7"/>
    </row>
    <row r="67" spans="1:15" x14ac:dyDescent="0.35">
      <c r="A67" s="6" t="str">
        <f>B3&amp;C61&amp;D67</f>
        <v>DISTRIBUCION VOLUMEN X CRITERIO (Consumiciones)Patatas FritasRTO CENTRO</v>
      </c>
      <c r="B67">
        <v>0</v>
      </c>
      <c r="C67" s="6">
        <v>0</v>
      </c>
      <c r="D67" s="6" t="s">
        <v>6</v>
      </c>
      <c r="E67" s="7">
        <v>13.047476308581899</v>
      </c>
      <c r="F67" s="7">
        <v>10.837945008497099</v>
      </c>
      <c r="G67" s="7">
        <v>8.3506637586082508</v>
      </c>
      <c r="H67" s="7">
        <v>8.4350759127289798</v>
      </c>
      <c r="I67" s="7"/>
      <c r="J67" s="7"/>
      <c r="K67" s="7"/>
      <c r="L67" s="7"/>
      <c r="M67" s="7"/>
      <c r="N67" s="7"/>
      <c r="O67" s="7"/>
    </row>
    <row r="68" spans="1:15" x14ac:dyDescent="0.35">
      <c r="A68" s="6" t="str">
        <f>B3&amp;C61&amp;D68</f>
        <v>DISTRIBUCION VOLUMEN X CRITERIO (Consumiciones)Patatas FritasNORTE-CENTRO</v>
      </c>
      <c r="B68">
        <v>0</v>
      </c>
      <c r="C68" s="6">
        <v>0</v>
      </c>
      <c r="D68" s="6" t="s">
        <v>7</v>
      </c>
      <c r="E68" s="7">
        <v>9.3954831051795296</v>
      </c>
      <c r="F68" s="7">
        <v>8.4839276765872107</v>
      </c>
      <c r="G68" s="7">
        <v>10.192426454172301</v>
      </c>
      <c r="H68" s="7">
        <v>9.1594318713076692</v>
      </c>
      <c r="I68" s="7"/>
      <c r="J68" s="7"/>
      <c r="K68" s="7"/>
      <c r="L68" s="7"/>
      <c r="M68" s="7"/>
      <c r="N68" s="7"/>
      <c r="O68" s="7"/>
    </row>
    <row r="69" spans="1:15" x14ac:dyDescent="0.35">
      <c r="A69" s="6" t="str">
        <f>B3&amp;C61&amp;D69</f>
        <v>DISTRIBUCION VOLUMEN X CRITERIO (Consumiciones)Patatas FritasNOROESTE</v>
      </c>
      <c r="B69">
        <v>0</v>
      </c>
      <c r="C69" s="6">
        <v>0</v>
      </c>
      <c r="D69" s="6" t="s">
        <v>8</v>
      </c>
      <c r="E69" s="7">
        <v>7.6791501436018104</v>
      </c>
      <c r="F69" s="7">
        <v>7.1800446097869202</v>
      </c>
      <c r="G69" s="7">
        <v>7.9309004104484</v>
      </c>
      <c r="H69" s="7">
        <v>11.265106289637499</v>
      </c>
      <c r="I69" s="7"/>
      <c r="J69" s="7"/>
      <c r="K69" s="7"/>
      <c r="L69" s="7"/>
      <c r="M69" s="7"/>
      <c r="N69" s="7"/>
      <c r="O69" s="7"/>
    </row>
    <row r="70" spans="1:15" x14ac:dyDescent="0.35">
      <c r="A70" s="6" t="str">
        <f>B3&amp;C61&amp;D70</f>
        <v>DISTRIBUCION VOLUMEN X CRITERIO (Consumiciones)Patatas Fritas&lt;2MIL</v>
      </c>
      <c r="B70">
        <v>0</v>
      </c>
      <c r="C70" s="6">
        <v>0</v>
      </c>
      <c r="D70" s="6" t="s">
        <v>9</v>
      </c>
      <c r="E70" s="7">
        <v>6.3836089062574004</v>
      </c>
      <c r="F70" s="8">
        <v>9.1980587389428692</v>
      </c>
      <c r="G70" s="7">
        <v>6.4510007041165096</v>
      </c>
      <c r="H70" s="7">
        <v>5.0405557209105796</v>
      </c>
      <c r="I70" s="7"/>
      <c r="J70" s="7"/>
      <c r="K70" s="7"/>
      <c r="L70" s="7"/>
      <c r="M70" s="7"/>
      <c r="N70" s="7"/>
      <c r="O70" s="7"/>
    </row>
    <row r="71" spans="1:15" x14ac:dyDescent="0.35">
      <c r="A71" s="6" t="str">
        <f>B3&amp;C61&amp;D71</f>
        <v>DISTRIBUCION VOLUMEN X CRITERIO (Consumiciones)Patatas Fritas2-5MIL</v>
      </c>
      <c r="B71">
        <v>0</v>
      </c>
      <c r="C71" s="6">
        <v>0</v>
      </c>
      <c r="D71" s="6" t="s">
        <v>10</v>
      </c>
      <c r="E71" s="7">
        <v>6.0936017485745504</v>
      </c>
      <c r="F71" s="7">
        <v>4.2843744553139604</v>
      </c>
      <c r="G71" s="7">
        <v>7.2590152673066699</v>
      </c>
      <c r="H71" s="7">
        <v>5.42691188776275</v>
      </c>
      <c r="I71" s="7"/>
      <c r="J71" s="7"/>
      <c r="K71" s="7"/>
      <c r="L71" s="7"/>
      <c r="M71" s="7"/>
      <c r="N71" s="7"/>
      <c r="O71" s="7"/>
    </row>
    <row r="72" spans="1:15" x14ac:dyDescent="0.35">
      <c r="A72" s="6" t="str">
        <f>B3&amp;C61&amp;D72</f>
        <v>DISTRIBUCION VOLUMEN X CRITERIO (Consumiciones)Patatas Fritas5-10MIL</v>
      </c>
      <c r="B72">
        <v>0</v>
      </c>
      <c r="C72" s="6">
        <v>0</v>
      </c>
      <c r="D72" s="6" t="s">
        <v>11</v>
      </c>
      <c r="E72" s="7">
        <v>6.4824662378886</v>
      </c>
      <c r="F72" s="7">
        <v>5.2300842356965402</v>
      </c>
      <c r="G72" s="7">
        <v>6.9460371979597797</v>
      </c>
      <c r="H72" s="7">
        <v>8.8785802543447492</v>
      </c>
      <c r="I72" s="7"/>
      <c r="J72" s="7"/>
      <c r="K72" s="7"/>
      <c r="L72" s="7"/>
      <c r="M72" s="7"/>
      <c r="N72" s="7"/>
      <c r="O72" s="7"/>
    </row>
    <row r="73" spans="1:15" x14ac:dyDescent="0.35">
      <c r="A73" s="6" t="str">
        <f>B3&amp;C61&amp;D73</f>
        <v>DISTRIBUCION VOLUMEN X CRITERIO (Consumiciones)Patatas Fritas10-30MIL</v>
      </c>
      <c r="B73">
        <v>0</v>
      </c>
      <c r="C73" s="6">
        <v>0</v>
      </c>
      <c r="D73" s="6" t="s">
        <v>12</v>
      </c>
      <c r="E73" s="7">
        <v>19.401321930551301</v>
      </c>
      <c r="F73" s="7">
        <v>21.134935073423701</v>
      </c>
      <c r="G73" s="7">
        <v>19.034817702519401</v>
      </c>
      <c r="H73" s="7">
        <v>25.709714037558701</v>
      </c>
      <c r="I73" s="7"/>
      <c r="J73" s="7"/>
      <c r="K73" s="7"/>
      <c r="L73" s="7"/>
      <c r="M73" s="7"/>
      <c r="N73" s="7"/>
      <c r="O73" s="7"/>
    </row>
    <row r="74" spans="1:15" x14ac:dyDescent="0.35">
      <c r="A74" s="6" t="str">
        <f>B3&amp;C61&amp;D74</f>
        <v>DISTRIBUCION VOLUMEN X CRITERIO (Consumiciones)Patatas Fritas30-100MIL</v>
      </c>
      <c r="B74">
        <v>0</v>
      </c>
      <c r="C74" s="6">
        <v>0</v>
      </c>
      <c r="D74" s="6" t="s">
        <v>13</v>
      </c>
      <c r="E74" s="7">
        <v>24.575712022986501</v>
      </c>
      <c r="F74" s="7">
        <v>22.653649124144799</v>
      </c>
      <c r="G74" s="7">
        <v>22.905686170121399</v>
      </c>
      <c r="H74" s="7">
        <v>21.453719343362501</v>
      </c>
      <c r="I74" s="7"/>
      <c r="J74" s="7"/>
      <c r="K74" s="7"/>
      <c r="L74" s="7"/>
      <c r="M74" s="7"/>
      <c r="N74" s="7"/>
      <c r="O74" s="7"/>
    </row>
    <row r="75" spans="1:15" x14ac:dyDescent="0.35">
      <c r="A75" s="6" t="str">
        <f>B3&amp;C61&amp;D75</f>
        <v>DISTRIBUCION VOLUMEN X CRITERIO (Consumiciones)Patatas Fritas100-200MIL</v>
      </c>
      <c r="B75">
        <v>0</v>
      </c>
      <c r="C75" s="6">
        <v>0</v>
      </c>
      <c r="D75" s="6" t="s">
        <v>14</v>
      </c>
      <c r="E75" s="7">
        <v>7.9396757147119201</v>
      </c>
      <c r="F75" s="7">
        <v>9.4367946315743598</v>
      </c>
      <c r="G75" s="7">
        <v>7.69766267667314</v>
      </c>
      <c r="H75" s="7">
        <v>6.4235809892104001</v>
      </c>
      <c r="I75" s="7"/>
      <c r="J75" s="7"/>
      <c r="K75" s="7"/>
      <c r="L75" s="7"/>
      <c r="M75" s="7"/>
      <c r="N75" s="7"/>
      <c r="O75" s="7"/>
    </row>
    <row r="76" spans="1:15" x14ac:dyDescent="0.35">
      <c r="A76" s="6" t="str">
        <f>B3&amp;C61&amp;D76</f>
        <v>DISTRIBUCION VOLUMEN X CRITERIO (Consumiciones)Patatas Fritas200-500MIL</v>
      </c>
      <c r="B76">
        <v>0</v>
      </c>
      <c r="C76" s="6">
        <v>0</v>
      </c>
      <c r="D76" s="6" t="s">
        <v>15</v>
      </c>
      <c r="E76" s="7">
        <v>10.7299171936761</v>
      </c>
      <c r="F76" s="7">
        <v>11.028489803477299</v>
      </c>
      <c r="G76" s="7">
        <v>13.8272063748304</v>
      </c>
      <c r="H76" s="7">
        <v>11.9820766638429</v>
      </c>
      <c r="I76" s="7"/>
      <c r="J76" s="7"/>
      <c r="K76" s="7"/>
      <c r="L76" s="7"/>
      <c r="M76" s="7"/>
      <c r="N76" s="7"/>
      <c r="O76" s="7"/>
    </row>
    <row r="77" spans="1:15" x14ac:dyDescent="0.35">
      <c r="A77" s="6" t="str">
        <f>B3&amp;C61&amp;D77</f>
        <v>DISTRIBUCION VOLUMEN X CRITERIO (Consumiciones)Patatas Fritas&gt;500MIL</v>
      </c>
      <c r="B77">
        <v>0</v>
      </c>
      <c r="C77" s="6">
        <v>0</v>
      </c>
      <c r="D77" s="6" t="s">
        <v>16</v>
      </c>
      <c r="E77" s="7">
        <v>18.393676398469101</v>
      </c>
      <c r="F77" s="7">
        <v>17.033646618589</v>
      </c>
      <c r="G77" s="7">
        <v>15.878624053306799</v>
      </c>
      <c r="H77" s="7">
        <v>15.084893599578701</v>
      </c>
      <c r="I77" s="7"/>
      <c r="J77" s="7"/>
      <c r="K77" s="7"/>
      <c r="L77" s="7"/>
      <c r="M77" s="7"/>
      <c r="N77" s="7"/>
      <c r="O77" s="7"/>
    </row>
    <row r="78" spans="1:15" x14ac:dyDescent="0.35">
      <c r="A78" s="6" t="str">
        <f>B3&amp;C61&amp;D78</f>
        <v>DISTRIBUCION VOLUMEN X CRITERIO (Consumiciones)Patatas FritasDE 15 A 19 AÑOS</v>
      </c>
      <c r="B78">
        <v>0</v>
      </c>
      <c r="C78" s="6">
        <v>0</v>
      </c>
      <c r="D78" s="6" t="s">
        <v>48</v>
      </c>
      <c r="E78" s="7">
        <v>8.5105681458784392</v>
      </c>
      <c r="F78" s="7">
        <v>8.8080839579066605</v>
      </c>
      <c r="G78" s="7">
        <v>7.0029298116058998</v>
      </c>
      <c r="H78" s="7">
        <v>6.7362467494196796</v>
      </c>
      <c r="I78" s="7"/>
      <c r="J78" s="7"/>
      <c r="K78" s="7"/>
      <c r="L78" s="7"/>
      <c r="M78" s="7"/>
      <c r="N78" s="7"/>
      <c r="O78" s="7"/>
    </row>
    <row r="79" spans="1:15" x14ac:dyDescent="0.35">
      <c r="A79" s="6" t="str">
        <f>B3&amp;C61&amp;D79</f>
        <v>DISTRIBUCION VOLUMEN X CRITERIO (Consumiciones)Patatas FritasDE 20 A 24 AÑOS</v>
      </c>
      <c r="B79">
        <v>0</v>
      </c>
      <c r="C79" s="6">
        <v>0</v>
      </c>
      <c r="D79" s="6" t="s">
        <v>49</v>
      </c>
      <c r="E79" s="7">
        <v>7.6296033568124102</v>
      </c>
      <c r="F79" s="7">
        <v>7.10869073815853</v>
      </c>
      <c r="G79" s="7">
        <v>5.0380325954421297</v>
      </c>
      <c r="H79" s="7">
        <v>3.6804442281288798</v>
      </c>
      <c r="I79" s="7"/>
      <c r="J79" s="7"/>
      <c r="K79" s="7"/>
      <c r="L79" s="7"/>
      <c r="M79" s="7"/>
      <c r="N79" s="7"/>
      <c r="O79" s="7"/>
    </row>
    <row r="80" spans="1:15" x14ac:dyDescent="0.35">
      <c r="A80" s="6" t="str">
        <f>B3&amp;C61&amp;D80</f>
        <v>DISTRIBUCION VOLUMEN X CRITERIO (Consumiciones)Patatas FritasDE 25 A 34 AÑOS</v>
      </c>
      <c r="B80">
        <v>0</v>
      </c>
      <c r="C80" s="6">
        <v>0</v>
      </c>
      <c r="D80" s="6" t="s">
        <v>50</v>
      </c>
      <c r="E80" s="7">
        <v>11.191843826786601</v>
      </c>
      <c r="F80" s="7">
        <v>9.7077827465249005</v>
      </c>
      <c r="G80" s="7">
        <v>9.0344742310532506</v>
      </c>
      <c r="H80" s="7">
        <v>8.2484938947066802</v>
      </c>
      <c r="I80" s="7"/>
      <c r="J80" s="7"/>
      <c r="K80" s="7"/>
      <c r="L80" s="7"/>
      <c r="M80" s="7"/>
      <c r="N80" s="7"/>
      <c r="O80" s="7"/>
    </row>
    <row r="81" spans="1:15" x14ac:dyDescent="0.35">
      <c r="A81" s="6" t="str">
        <f>B3&amp;C61&amp;D81</f>
        <v>DISTRIBUCION VOLUMEN X CRITERIO (Consumiciones)Patatas FritasDE 35 A 49 AÑOS</v>
      </c>
      <c r="B81">
        <v>0</v>
      </c>
      <c r="C81" s="6">
        <v>0</v>
      </c>
      <c r="D81" s="6" t="s">
        <v>51</v>
      </c>
      <c r="E81" s="7">
        <v>28.883420680965799</v>
      </c>
      <c r="F81" s="7">
        <v>26.592130920737301</v>
      </c>
      <c r="G81" s="7">
        <v>30.4786412268801</v>
      </c>
      <c r="H81" s="7">
        <v>26.452600427329902</v>
      </c>
      <c r="I81" s="7"/>
      <c r="J81" s="7"/>
      <c r="K81" s="7"/>
      <c r="L81" s="7"/>
      <c r="M81" s="7"/>
      <c r="N81" s="7"/>
      <c r="O81" s="7"/>
    </row>
    <row r="82" spans="1:15" x14ac:dyDescent="0.35">
      <c r="A82" s="6" t="str">
        <f>B3&amp;C61&amp;D82</f>
        <v>DISTRIBUCION VOLUMEN X CRITERIO (Consumiciones)Patatas FritasDE 50 A 59 AÑOS</v>
      </c>
      <c r="B82">
        <v>0</v>
      </c>
      <c r="C82" s="6">
        <v>0</v>
      </c>
      <c r="D82" s="6" t="s">
        <v>52</v>
      </c>
      <c r="E82" s="7">
        <v>19.555244123081401</v>
      </c>
      <c r="F82" s="7">
        <v>24.135147500980398</v>
      </c>
      <c r="G82" s="7">
        <v>21.2224355561662</v>
      </c>
      <c r="H82" s="7">
        <v>24.996237044761799</v>
      </c>
      <c r="I82" s="7"/>
      <c r="J82" s="7"/>
      <c r="K82" s="7"/>
      <c r="L82" s="7"/>
      <c r="M82" s="7"/>
      <c r="N82" s="7"/>
      <c r="O82" s="7"/>
    </row>
    <row r="83" spans="1:15" x14ac:dyDescent="0.35">
      <c r="A83" s="6" t="str">
        <f>B3&amp;C61&amp;D83</f>
        <v>DISTRIBUCION VOLUMEN X CRITERIO (Consumiciones)Patatas FritasDE 60 A 75 AÑOS</v>
      </c>
      <c r="B83">
        <v>0</v>
      </c>
      <c r="C83" s="6">
        <v>0</v>
      </c>
      <c r="D83" s="6" t="s">
        <v>53</v>
      </c>
      <c r="E83" s="7">
        <v>24.2293006598129</v>
      </c>
      <c r="F83" s="7">
        <v>23.648184561418802</v>
      </c>
      <c r="G83" s="7">
        <v>27.2235209259991</v>
      </c>
      <c r="H83" s="7">
        <v>29.8860182763671</v>
      </c>
      <c r="I83" s="7"/>
      <c r="J83" s="7"/>
      <c r="K83" s="7"/>
      <c r="L83" s="7"/>
      <c r="M83" s="7"/>
      <c r="N83" s="7"/>
      <c r="O83" s="7"/>
    </row>
    <row r="84" spans="1:15" x14ac:dyDescent="0.35">
      <c r="A84" s="6" t="str">
        <f>B3&amp;C61&amp;D84</f>
        <v>DISTRIBUCION VOLUMEN X CRITERIO (Consumiciones)Patatas FritasALTA Y MEDIA ALTA</v>
      </c>
      <c r="B84">
        <v>0</v>
      </c>
      <c r="C84" s="6">
        <v>0</v>
      </c>
      <c r="D84" s="6" t="s">
        <v>17</v>
      </c>
      <c r="E84" s="7">
        <v>17.7886345215428</v>
      </c>
      <c r="F84" s="7">
        <v>15.841696533618</v>
      </c>
      <c r="G84" s="7">
        <v>18.632427141115301</v>
      </c>
      <c r="H84" s="7">
        <v>17.460991189736401</v>
      </c>
      <c r="I84" s="7"/>
      <c r="J84" s="7"/>
      <c r="K84" s="7"/>
      <c r="L84" s="7"/>
      <c r="M84" s="7"/>
      <c r="N84" s="7"/>
      <c r="O84" s="7"/>
    </row>
    <row r="85" spans="1:15" x14ac:dyDescent="0.35">
      <c r="A85" s="6" t="str">
        <f>B3&amp;C61&amp;D85</f>
        <v>DISTRIBUCION VOLUMEN X CRITERIO (Consumiciones)Patatas FritasMEDIA</v>
      </c>
      <c r="B85">
        <v>0</v>
      </c>
      <c r="C85" s="6">
        <v>0</v>
      </c>
      <c r="D85" s="6" t="s">
        <v>18</v>
      </c>
      <c r="E85" s="7">
        <v>33.855487791605199</v>
      </c>
      <c r="F85" s="7">
        <v>36.956784609351203</v>
      </c>
      <c r="G85" s="7">
        <v>38.833831939411603</v>
      </c>
      <c r="H85" s="7">
        <v>35.5653849477359</v>
      </c>
      <c r="I85" s="7"/>
      <c r="J85" s="7"/>
      <c r="K85" s="7"/>
      <c r="L85" s="7"/>
      <c r="M85" s="7"/>
      <c r="N85" s="7"/>
      <c r="O85" s="7"/>
    </row>
    <row r="86" spans="1:15" x14ac:dyDescent="0.35">
      <c r="A86" s="6" t="str">
        <f>B3&amp;C61&amp;D86</f>
        <v>DISTRIBUCION VOLUMEN X CRITERIO (Consumiciones)Patatas FritasMEDIA BAJA</v>
      </c>
      <c r="B86">
        <v>0</v>
      </c>
      <c r="C86" s="6">
        <v>0</v>
      </c>
      <c r="D86" s="6" t="s">
        <v>19</v>
      </c>
      <c r="E86" s="7">
        <v>23.5838415629614</v>
      </c>
      <c r="F86" s="7">
        <v>23.473864601943401</v>
      </c>
      <c r="G86" s="7">
        <v>23.490521904892699</v>
      </c>
      <c r="H86" s="7">
        <v>27.119526081821899</v>
      </c>
      <c r="I86" s="7"/>
      <c r="J86" s="7"/>
      <c r="K86" s="7"/>
      <c r="L86" s="7"/>
      <c r="M86" s="7"/>
      <c r="N86" s="7"/>
      <c r="O86" s="7"/>
    </row>
    <row r="87" spans="1:15" x14ac:dyDescent="0.35">
      <c r="A87" s="6" t="str">
        <f>B3&amp;C61&amp;D87</f>
        <v>DISTRIBUCION VOLUMEN X CRITERIO (Consumiciones)Patatas FritasBAJA</v>
      </c>
      <c r="B87">
        <v>0</v>
      </c>
      <c r="C87" s="6">
        <v>0</v>
      </c>
      <c r="D87" s="6" t="s">
        <v>20</v>
      </c>
      <c r="E87" s="7">
        <v>24.772010515007398</v>
      </c>
      <c r="F87" s="7">
        <v>23.7276814893895</v>
      </c>
      <c r="G87" s="7">
        <v>19.043253361727</v>
      </c>
      <c r="H87" s="7">
        <v>19.854134708627601</v>
      </c>
      <c r="I87" s="7"/>
      <c r="J87" s="7"/>
      <c r="K87" s="7"/>
      <c r="L87" s="7"/>
      <c r="M87" s="7"/>
      <c r="N87" s="7"/>
      <c r="O87" s="7"/>
    </row>
    <row r="88" spans="1:15" x14ac:dyDescent="0.35">
      <c r="A88" s="6" t="str">
        <f>B3&amp;C61&amp;D88</f>
        <v>DISTRIBUCION VOLUMEN X CRITERIO (Consumiciones)Patatas FritasHOMBRE</v>
      </c>
      <c r="B88">
        <v>0</v>
      </c>
      <c r="C88" s="6">
        <v>0</v>
      </c>
      <c r="D88" s="6" t="s">
        <v>21</v>
      </c>
      <c r="E88" s="7">
        <v>40.623601915032303</v>
      </c>
      <c r="F88" s="7">
        <v>41.874537016863499</v>
      </c>
      <c r="G88" s="7">
        <v>44.439877037215098</v>
      </c>
      <c r="H88" s="7">
        <v>47.119223272862598</v>
      </c>
      <c r="I88" s="7"/>
      <c r="J88" s="7"/>
      <c r="K88" s="7"/>
      <c r="L88" s="7"/>
      <c r="M88" s="7"/>
      <c r="N88" s="7"/>
      <c r="O88" s="7"/>
    </row>
    <row r="89" spans="1:15" x14ac:dyDescent="0.35">
      <c r="A89" s="6" t="str">
        <f>B3&amp;C61&amp;D89</f>
        <v>DISTRIBUCION VOLUMEN X CRITERIO (Consumiciones)Patatas FritasMUJER</v>
      </c>
      <c r="B89">
        <v>0</v>
      </c>
      <c r="C89" s="6">
        <v>0</v>
      </c>
      <c r="D89" s="6" t="s">
        <v>22</v>
      </c>
      <c r="E89" s="7">
        <v>59.3763660738637</v>
      </c>
      <c r="F89" s="7">
        <v>58.125483408863097</v>
      </c>
      <c r="G89" s="7">
        <v>55.560157309931498</v>
      </c>
      <c r="H89" s="7">
        <v>52.8808136550592</v>
      </c>
      <c r="I89" s="7"/>
      <c r="J89" s="7"/>
      <c r="K89" s="7"/>
      <c r="L89" s="7"/>
      <c r="M89" s="7"/>
      <c r="N89" s="7"/>
      <c r="O89" s="7"/>
    </row>
    <row r="90" spans="1:15" x14ac:dyDescent="0.35">
      <c r="A90" s="6" t="str">
        <f>B3&amp;C90&amp;D90</f>
        <v>DISTRIBUCION VOLUMEN X CRITERIO (Consumiciones)Otros Snacks SaladosT.ESPAÑA</v>
      </c>
      <c r="B90">
        <v>0</v>
      </c>
      <c r="C90" s="6" t="s">
        <v>35</v>
      </c>
      <c r="D90" s="6" t="s">
        <v>45</v>
      </c>
      <c r="E90" s="7">
        <v>100</v>
      </c>
      <c r="F90" s="7">
        <v>100</v>
      </c>
      <c r="G90" s="7">
        <v>100</v>
      </c>
      <c r="H90" s="7">
        <v>100</v>
      </c>
      <c r="I90" s="7"/>
      <c r="J90" s="7"/>
      <c r="K90" s="7"/>
      <c r="L90" s="7"/>
      <c r="M90" s="7"/>
      <c r="N90" s="7"/>
      <c r="O90" s="7"/>
    </row>
    <row r="91" spans="1:15" x14ac:dyDescent="0.35">
      <c r="A91" s="6" t="str">
        <f>B3&amp;C90&amp;D91</f>
        <v>DISTRIBUCION VOLUMEN X CRITERIO (Consumiciones)Otros Snacks SaladosBCN AM</v>
      </c>
      <c r="B91">
        <v>0</v>
      </c>
      <c r="C91" s="6">
        <v>0</v>
      </c>
      <c r="D91" s="6" t="s">
        <v>1</v>
      </c>
      <c r="E91" s="7">
        <v>4.06375042593955</v>
      </c>
      <c r="F91" s="7">
        <v>5.2583942407251296</v>
      </c>
      <c r="G91" s="7">
        <v>4.94845908964977</v>
      </c>
      <c r="H91" s="7">
        <v>6.7457437806989402</v>
      </c>
      <c r="I91" s="7"/>
      <c r="J91" s="7"/>
      <c r="K91" s="7"/>
      <c r="L91" s="7"/>
      <c r="M91" s="7"/>
      <c r="N91" s="7"/>
      <c r="O91" s="7"/>
    </row>
    <row r="92" spans="1:15" x14ac:dyDescent="0.35">
      <c r="A92" s="6" t="str">
        <f>B3&amp;C90&amp;D92</f>
        <v>DISTRIBUCION VOLUMEN X CRITERIO (Consumiciones)Otros Snacks SaladosREST.CAT ARAGON</v>
      </c>
      <c r="B92">
        <v>0</v>
      </c>
      <c r="C92" s="6">
        <v>0</v>
      </c>
      <c r="D92" s="6" t="s">
        <v>2</v>
      </c>
      <c r="E92" s="7">
        <v>6.8691934305034303</v>
      </c>
      <c r="F92" s="7">
        <v>6.9099579582693504</v>
      </c>
      <c r="G92" s="7">
        <v>7.2685923721035799</v>
      </c>
      <c r="H92" s="7">
        <v>9.7429240541651598</v>
      </c>
      <c r="I92" s="7"/>
      <c r="J92" s="7"/>
      <c r="K92" s="7"/>
      <c r="L92" s="7"/>
      <c r="M92" s="7"/>
      <c r="N92" s="7"/>
      <c r="O92" s="7"/>
    </row>
    <row r="93" spans="1:15" x14ac:dyDescent="0.35">
      <c r="A93" s="6" t="str">
        <f>B3&amp;C90&amp;D93</f>
        <v>DISTRIBUCION VOLUMEN X CRITERIO (Consumiciones)Otros Snacks SaladosLEVANTE</v>
      </c>
      <c r="B93">
        <v>0</v>
      </c>
      <c r="C93" s="6">
        <v>0</v>
      </c>
      <c r="D93" s="6" t="s">
        <v>3</v>
      </c>
      <c r="E93" s="7">
        <v>14.5488149584484</v>
      </c>
      <c r="F93" s="7">
        <v>17.194023273155398</v>
      </c>
      <c r="G93" s="7">
        <v>15.7236704052166</v>
      </c>
      <c r="H93" s="7">
        <v>15.242125919280401</v>
      </c>
      <c r="I93" s="7"/>
      <c r="J93" s="7"/>
      <c r="K93" s="7"/>
      <c r="L93" s="7"/>
      <c r="M93" s="7"/>
      <c r="N93" s="7"/>
      <c r="O93" s="7"/>
    </row>
    <row r="94" spans="1:15" x14ac:dyDescent="0.35">
      <c r="A94" s="6" t="str">
        <f>B3&amp;C90&amp;D94</f>
        <v>DISTRIBUCION VOLUMEN X CRITERIO (Consumiciones)Otros Snacks SaladosANDALUCIA</v>
      </c>
      <c r="B94">
        <v>0</v>
      </c>
      <c r="C94" s="6">
        <v>0</v>
      </c>
      <c r="D94" s="6" t="s">
        <v>4</v>
      </c>
      <c r="E94" s="7">
        <v>23.464011689183302</v>
      </c>
      <c r="F94" s="7">
        <v>22.1416274129773</v>
      </c>
      <c r="G94" s="7">
        <v>22.0535340236918</v>
      </c>
      <c r="H94" s="7">
        <v>19.3600443474947</v>
      </c>
      <c r="I94" s="7"/>
      <c r="J94" s="7"/>
      <c r="K94" s="7"/>
      <c r="L94" s="7"/>
      <c r="M94" s="7"/>
      <c r="N94" s="7"/>
      <c r="O94" s="7"/>
    </row>
    <row r="95" spans="1:15" x14ac:dyDescent="0.35">
      <c r="A95" s="6" t="str">
        <f>B3&amp;C90&amp;D95</f>
        <v>DISTRIBUCION VOLUMEN X CRITERIO (Consumiciones)Otros Snacks SaladosMDD AM</v>
      </c>
      <c r="B95">
        <v>0</v>
      </c>
      <c r="C95" s="6">
        <v>0</v>
      </c>
      <c r="D95" s="6" t="s">
        <v>5</v>
      </c>
      <c r="E95" s="7">
        <v>12.429937134674899</v>
      </c>
      <c r="F95" s="7">
        <v>11.429037614920899</v>
      </c>
      <c r="G95" s="7">
        <v>11.428791190573399</v>
      </c>
      <c r="H95" s="7">
        <v>9.6503659118390992</v>
      </c>
      <c r="I95" s="7"/>
      <c r="J95" s="7"/>
      <c r="K95" s="7"/>
      <c r="L95" s="7"/>
      <c r="M95" s="7"/>
      <c r="N95" s="7"/>
      <c r="O95" s="7"/>
    </row>
    <row r="96" spans="1:15" x14ac:dyDescent="0.35">
      <c r="A96" s="6" t="str">
        <f>B3&amp;C90&amp;D96</f>
        <v>DISTRIBUCION VOLUMEN X CRITERIO (Consumiciones)Otros Snacks SaladosRTO CENTRO</v>
      </c>
      <c r="B96">
        <v>0</v>
      </c>
      <c r="C96" s="6">
        <v>0</v>
      </c>
      <c r="D96" s="6" t="s">
        <v>6</v>
      </c>
      <c r="E96" s="7">
        <v>18.4553039303477</v>
      </c>
      <c r="F96" s="7">
        <v>17.5877470542578</v>
      </c>
      <c r="G96" s="7">
        <v>17.268210028892302</v>
      </c>
      <c r="H96" s="7">
        <v>14.2421394215622</v>
      </c>
      <c r="I96" s="7"/>
      <c r="J96" s="7"/>
      <c r="K96" s="7"/>
      <c r="L96" s="7"/>
      <c r="M96" s="7"/>
      <c r="N96" s="7"/>
      <c r="O96" s="7"/>
    </row>
    <row r="97" spans="1:15" x14ac:dyDescent="0.35">
      <c r="A97" s="6" t="str">
        <f>B3&amp;C90&amp;D97</f>
        <v>DISTRIBUCION VOLUMEN X CRITERIO (Consumiciones)Otros Snacks SaladosNORTE-CENTRO</v>
      </c>
      <c r="B97">
        <v>0</v>
      </c>
      <c r="C97" s="6">
        <v>0</v>
      </c>
      <c r="D97" s="6" t="s">
        <v>7</v>
      </c>
      <c r="E97" s="7">
        <v>14.5084550905796</v>
      </c>
      <c r="F97" s="7">
        <v>11.856972720909701</v>
      </c>
      <c r="G97" s="7">
        <v>13.7008134501173</v>
      </c>
      <c r="H97" s="7">
        <v>12.041012431100899</v>
      </c>
      <c r="I97" s="7"/>
      <c r="J97" s="7"/>
      <c r="K97" s="7"/>
      <c r="L97" s="7"/>
      <c r="M97" s="7"/>
      <c r="N97" s="7"/>
      <c r="O97" s="7"/>
    </row>
    <row r="98" spans="1:15" x14ac:dyDescent="0.35">
      <c r="A98" s="6" t="str">
        <f>B3&amp;C90&amp;D98</f>
        <v>DISTRIBUCION VOLUMEN X CRITERIO (Consumiciones)Otros Snacks SaladosNOROESTE</v>
      </c>
      <c r="B98">
        <v>0</v>
      </c>
      <c r="C98" s="6">
        <v>0</v>
      </c>
      <c r="D98" s="6" t="s">
        <v>8</v>
      </c>
      <c r="E98" s="7">
        <v>5.6605638190029701</v>
      </c>
      <c r="F98" s="7">
        <v>7.6222191385181199</v>
      </c>
      <c r="G98" s="7">
        <v>7.6079130109453201</v>
      </c>
      <c r="H98" s="7">
        <v>12.9756628870279</v>
      </c>
      <c r="I98" s="7"/>
      <c r="J98" s="7"/>
      <c r="K98" s="7"/>
      <c r="L98" s="7"/>
      <c r="M98" s="7"/>
      <c r="N98" s="7"/>
      <c r="O98" s="7"/>
    </row>
    <row r="99" spans="1:15" x14ac:dyDescent="0.35">
      <c r="A99" s="6" t="str">
        <f>B3&amp;C90&amp;D99</f>
        <v>DISTRIBUCION VOLUMEN X CRITERIO (Consumiciones)Otros Snacks Salados&lt;2MIL</v>
      </c>
      <c r="B99">
        <v>0</v>
      </c>
      <c r="C99" s="6">
        <v>0</v>
      </c>
      <c r="D99" s="6" t="s">
        <v>9</v>
      </c>
      <c r="E99" s="7">
        <v>10.4531813950823</v>
      </c>
      <c r="F99" s="8">
        <v>9.2696907637809804</v>
      </c>
      <c r="G99" s="7">
        <v>7.7795343328521698</v>
      </c>
      <c r="H99" s="7">
        <v>5.34800631306691</v>
      </c>
      <c r="I99" s="7"/>
      <c r="J99" s="7"/>
      <c r="K99" s="7"/>
      <c r="L99" s="7"/>
      <c r="M99" s="7"/>
      <c r="N99" s="7"/>
      <c r="O99" s="7"/>
    </row>
    <row r="100" spans="1:15" x14ac:dyDescent="0.35">
      <c r="A100" s="6" t="str">
        <f>B3&amp;C90&amp;D100</f>
        <v>DISTRIBUCION VOLUMEN X CRITERIO (Consumiciones)Otros Snacks Salados2-5MIL</v>
      </c>
      <c r="B100">
        <v>0</v>
      </c>
      <c r="C100" s="6">
        <v>0</v>
      </c>
      <c r="D100" s="6" t="s">
        <v>10</v>
      </c>
      <c r="E100" s="7">
        <v>10.484428137673399</v>
      </c>
      <c r="F100" s="7">
        <v>8.1013896492252702</v>
      </c>
      <c r="G100" s="7">
        <v>6.8261122490966004</v>
      </c>
      <c r="H100" s="7">
        <v>6.1768513878845503</v>
      </c>
      <c r="I100" s="7"/>
      <c r="J100" s="7"/>
      <c r="K100" s="7"/>
      <c r="L100" s="7"/>
      <c r="M100" s="7"/>
      <c r="N100" s="7"/>
      <c r="O100" s="7"/>
    </row>
    <row r="101" spans="1:15" x14ac:dyDescent="0.35">
      <c r="A101" s="6" t="str">
        <f>B3&amp;C90&amp;D101</f>
        <v>DISTRIBUCION VOLUMEN X CRITERIO (Consumiciones)Otros Snacks Salados5-10MIL</v>
      </c>
      <c r="B101">
        <v>0</v>
      </c>
      <c r="C101" s="6">
        <v>0</v>
      </c>
      <c r="D101" s="6" t="s">
        <v>11</v>
      </c>
      <c r="E101" s="7">
        <v>11.9291236587095</v>
      </c>
      <c r="F101" s="7">
        <v>8.1663660055171192</v>
      </c>
      <c r="G101" s="7">
        <v>7.6912966886240204</v>
      </c>
      <c r="H101" s="7">
        <v>8.0780026824533309</v>
      </c>
      <c r="I101" s="7"/>
      <c r="J101" s="7"/>
      <c r="K101" s="7"/>
      <c r="L101" s="7"/>
      <c r="M101" s="7"/>
      <c r="N101" s="7"/>
      <c r="O101" s="7"/>
    </row>
    <row r="102" spans="1:15" x14ac:dyDescent="0.35">
      <c r="A102" s="6" t="str">
        <f>B3&amp;C90&amp;D102</f>
        <v>DISTRIBUCION VOLUMEN X CRITERIO (Consumiciones)Otros Snacks Salados10-30MIL</v>
      </c>
      <c r="B102">
        <v>0</v>
      </c>
      <c r="C102" s="6">
        <v>0</v>
      </c>
      <c r="D102" s="6" t="s">
        <v>12</v>
      </c>
      <c r="E102" s="7">
        <v>20.163987489111499</v>
      </c>
      <c r="F102" s="7">
        <v>19.421617409576701</v>
      </c>
      <c r="G102" s="7">
        <v>23.901103045229299</v>
      </c>
      <c r="H102" s="7">
        <v>30.078680797054702</v>
      </c>
      <c r="I102" s="7"/>
      <c r="J102" s="7"/>
      <c r="K102" s="7"/>
      <c r="L102" s="7"/>
      <c r="M102" s="7"/>
      <c r="N102" s="7"/>
      <c r="O102" s="7"/>
    </row>
    <row r="103" spans="1:15" x14ac:dyDescent="0.35">
      <c r="A103" s="6" t="str">
        <f>B3&amp;C90&amp;D103</f>
        <v>DISTRIBUCION VOLUMEN X CRITERIO (Consumiciones)Otros Snacks Salados30-100MIL</v>
      </c>
      <c r="B103">
        <v>0</v>
      </c>
      <c r="C103" s="6">
        <v>0</v>
      </c>
      <c r="D103" s="6" t="s">
        <v>13</v>
      </c>
      <c r="E103" s="7">
        <v>18.491658899683099</v>
      </c>
      <c r="F103" s="7">
        <v>20.358887243681899</v>
      </c>
      <c r="G103" s="7">
        <v>18.124397454729301</v>
      </c>
      <c r="H103" s="7">
        <v>17.437199386696399</v>
      </c>
      <c r="I103" s="7"/>
      <c r="J103" s="7"/>
      <c r="K103" s="7"/>
      <c r="L103" s="7"/>
      <c r="M103" s="7"/>
      <c r="N103" s="7"/>
      <c r="O103" s="7"/>
    </row>
    <row r="104" spans="1:15" x14ac:dyDescent="0.35">
      <c r="A104" s="6" t="str">
        <f>B3&amp;C90&amp;D104</f>
        <v>DISTRIBUCION VOLUMEN X CRITERIO (Consumiciones)Otros Snacks Salados100-200MIL</v>
      </c>
      <c r="B104">
        <v>0</v>
      </c>
      <c r="C104" s="6">
        <v>0</v>
      </c>
      <c r="D104" s="6" t="s">
        <v>14</v>
      </c>
      <c r="E104" s="7">
        <v>7.1073843135987902</v>
      </c>
      <c r="F104" s="7">
        <v>10.228469433969201</v>
      </c>
      <c r="G104" s="7">
        <v>8.9448223485581106</v>
      </c>
      <c r="H104" s="7">
        <v>9.5583328582530491</v>
      </c>
      <c r="I104" s="7"/>
      <c r="J104" s="7"/>
      <c r="K104" s="7"/>
      <c r="L104" s="7"/>
      <c r="M104" s="7"/>
      <c r="N104" s="7"/>
      <c r="O104" s="7"/>
    </row>
    <row r="105" spans="1:15" x14ac:dyDescent="0.35">
      <c r="A105" s="6" t="str">
        <f>B3&amp;C90&amp;D105</f>
        <v>DISTRIBUCION VOLUMEN X CRITERIO (Consumiciones)Otros Snacks Salados200-500MIL</v>
      </c>
      <c r="B105">
        <v>0</v>
      </c>
      <c r="C105" s="6">
        <v>0</v>
      </c>
      <c r="D105" s="6" t="s">
        <v>15</v>
      </c>
      <c r="E105" s="7">
        <v>9.0853104344979592</v>
      </c>
      <c r="F105" s="7">
        <v>10.410787508558499</v>
      </c>
      <c r="G105" s="7">
        <v>13.382908511691699</v>
      </c>
      <c r="H105" s="7">
        <v>11.2736102401306</v>
      </c>
      <c r="I105" s="7"/>
      <c r="J105" s="7"/>
      <c r="K105" s="7"/>
      <c r="L105" s="7"/>
      <c r="M105" s="7"/>
      <c r="N105" s="7"/>
      <c r="O105" s="7"/>
    </row>
    <row r="106" spans="1:15" x14ac:dyDescent="0.35">
      <c r="A106" s="6" t="str">
        <f>B3&amp;C90&amp;D106</f>
        <v>DISTRIBUCION VOLUMEN X CRITERIO (Consumiciones)Otros Snacks Salados&gt;500MIL</v>
      </c>
      <c r="B106">
        <v>0</v>
      </c>
      <c r="C106" s="6">
        <v>0</v>
      </c>
      <c r="D106" s="6" t="s">
        <v>16</v>
      </c>
      <c r="E106" s="7">
        <v>12.2849561503233</v>
      </c>
      <c r="F106" s="7">
        <v>14.042769112061</v>
      </c>
      <c r="G106" s="7">
        <v>13.349804459824499</v>
      </c>
      <c r="H106" s="7">
        <v>12.049338838263701</v>
      </c>
      <c r="I106" s="7"/>
      <c r="J106" s="7"/>
      <c r="K106" s="7"/>
      <c r="L106" s="7"/>
      <c r="M106" s="7"/>
      <c r="N106" s="7"/>
      <c r="O106" s="7"/>
    </row>
    <row r="107" spans="1:15" x14ac:dyDescent="0.35">
      <c r="A107" s="6" t="str">
        <f>B3&amp;C90&amp;D107</f>
        <v>DISTRIBUCION VOLUMEN X CRITERIO (Consumiciones)Otros Snacks SaladosDE 15 A 19 AÑOS</v>
      </c>
      <c r="B107">
        <v>0</v>
      </c>
      <c r="C107" s="6">
        <v>0</v>
      </c>
      <c r="D107" s="6" t="s">
        <v>48</v>
      </c>
      <c r="E107" s="7">
        <v>12.811408291785799</v>
      </c>
      <c r="F107" s="7">
        <v>9.2313011892762304</v>
      </c>
      <c r="G107" s="7">
        <v>6.9547558044105404</v>
      </c>
      <c r="H107" s="7">
        <v>10.706364375579501</v>
      </c>
      <c r="I107" s="7"/>
      <c r="J107" s="7"/>
      <c r="K107" s="7"/>
      <c r="L107" s="7"/>
      <c r="M107" s="7"/>
      <c r="N107" s="7"/>
      <c r="O107" s="7"/>
    </row>
    <row r="108" spans="1:15" x14ac:dyDescent="0.35">
      <c r="A108" s="6" t="str">
        <f>B3&amp;C90&amp;D108</f>
        <v>DISTRIBUCION VOLUMEN X CRITERIO (Consumiciones)Otros Snacks SaladosDE 20 A 24 AÑOS</v>
      </c>
      <c r="B108">
        <v>0</v>
      </c>
      <c r="C108" s="6">
        <v>0</v>
      </c>
      <c r="D108" s="6" t="s">
        <v>49</v>
      </c>
      <c r="E108" s="7">
        <v>9.5207471421665808</v>
      </c>
      <c r="F108" s="7">
        <v>10.2124578934607</v>
      </c>
      <c r="G108" s="7">
        <v>4.0771631328545599</v>
      </c>
      <c r="H108" s="7">
        <v>3.5986056643572799</v>
      </c>
      <c r="I108" s="7"/>
      <c r="J108" s="7"/>
      <c r="K108" s="7"/>
      <c r="L108" s="7"/>
      <c r="M108" s="7"/>
      <c r="N108" s="7"/>
      <c r="O108" s="7"/>
    </row>
    <row r="109" spans="1:15" x14ac:dyDescent="0.35">
      <c r="A109" s="6" t="str">
        <f>B3&amp;C90&amp;D109</f>
        <v>DISTRIBUCION VOLUMEN X CRITERIO (Consumiciones)Otros Snacks SaladosDE 25 A 34 AÑOS</v>
      </c>
      <c r="B109">
        <v>0</v>
      </c>
      <c r="C109" s="6">
        <v>0</v>
      </c>
      <c r="D109" s="6" t="s">
        <v>50</v>
      </c>
      <c r="E109" s="7">
        <v>10.0861510364885</v>
      </c>
      <c r="F109" s="7">
        <v>11.247725980020601</v>
      </c>
      <c r="G109" s="7">
        <v>10.6658073901267</v>
      </c>
      <c r="H109" s="7">
        <v>10.899657042040101</v>
      </c>
      <c r="I109" s="7"/>
      <c r="J109" s="7"/>
      <c r="K109" s="7"/>
      <c r="L109" s="7"/>
      <c r="M109" s="7"/>
      <c r="N109" s="7"/>
      <c r="O109" s="7"/>
    </row>
    <row r="110" spans="1:15" x14ac:dyDescent="0.35">
      <c r="A110" s="6" t="str">
        <f>B3&amp;C90&amp;D110</f>
        <v>DISTRIBUCION VOLUMEN X CRITERIO (Consumiciones)Otros Snacks SaladosDE 35 A 49 AÑOS</v>
      </c>
      <c r="B110">
        <v>0</v>
      </c>
      <c r="C110" s="6">
        <v>0</v>
      </c>
      <c r="D110" s="6" t="s">
        <v>51</v>
      </c>
      <c r="E110" s="7">
        <v>32.021626452080497</v>
      </c>
      <c r="F110" s="7">
        <v>36.09964972849</v>
      </c>
      <c r="G110" s="7">
        <v>37.172893061142801</v>
      </c>
      <c r="H110" s="7">
        <v>29.425387890553498</v>
      </c>
      <c r="I110" s="7"/>
      <c r="J110" s="7"/>
      <c r="K110" s="7"/>
      <c r="L110" s="7"/>
      <c r="M110" s="7"/>
      <c r="N110" s="7"/>
      <c r="O110" s="7"/>
    </row>
    <row r="111" spans="1:15" x14ac:dyDescent="0.35">
      <c r="A111" s="6" t="str">
        <f>B3&amp;C90&amp;D111</f>
        <v>DISTRIBUCION VOLUMEN X CRITERIO (Consumiciones)Otros Snacks SaladosDE 50 A 59 AÑOS</v>
      </c>
      <c r="B111">
        <v>0</v>
      </c>
      <c r="C111" s="6">
        <v>0</v>
      </c>
      <c r="D111" s="6" t="s">
        <v>52</v>
      </c>
      <c r="E111" s="7">
        <v>20.350571871470201</v>
      </c>
      <c r="F111" s="7">
        <v>19.0969491153243</v>
      </c>
      <c r="G111" s="7">
        <v>21.8356058609032</v>
      </c>
      <c r="H111" s="7">
        <v>26.9178566177684</v>
      </c>
      <c r="I111" s="7"/>
      <c r="J111" s="7"/>
      <c r="K111" s="7"/>
      <c r="L111" s="7"/>
      <c r="M111" s="7"/>
      <c r="N111" s="7"/>
      <c r="O111" s="7"/>
    </row>
    <row r="112" spans="1:15" x14ac:dyDescent="0.35">
      <c r="A112" s="6" t="str">
        <f>B3&amp;C90&amp;D112</f>
        <v>DISTRIBUCION VOLUMEN X CRITERIO (Consumiciones)Otros Snacks SaladosDE 60 A 75 AÑOS</v>
      </c>
      <c r="B112">
        <v>0</v>
      </c>
      <c r="C112" s="6">
        <v>0</v>
      </c>
      <c r="D112" s="6" t="s">
        <v>53</v>
      </c>
      <c r="E112" s="7">
        <v>15.2095195889523</v>
      </c>
      <c r="F112" s="8">
        <v>14.1118932197988</v>
      </c>
      <c r="G112" s="7">
        <v>19.293747867055099</v>
      </c>
      <c r="H112" s="7">
        <v>18.452150913504401</v>
      </c>
      <c r="I112" s="7"/>
      <c r="J112" s="8"/>
      <c r="K112" s="7"/>
      <c r="L112" s="7"/>
      <c r="M112" s="7"/>
      <c r="N112" s="7"/>
      <c r="O112" s="7"/>
    </row>
    <row r="113" spans="1:15" x14ac:dyDescent="0.35">
      <c r="A113" s="6" t="str">
        <f>B3&amp;C90&amp;D113</f>
        <v>DISTRIBUCION VOLUMEN X CRITERIO (Consumiciones)Otros Snacks SaladosALTA Y MEDIA ALTA</v>
      </c>
      <c r="B113">
        <v>0</v>
      </c>
      <c r="C113" s="6">
        <v>0</v>
      </c>
      <c r="D113" s="6" t="s">
        <v>17</v>
      </c>
      <c r="E113" s="7">
        <v>15.7145391227383</v>
      </c>
      <c r="F113" s="7">
        <v>14.3404617728283</v>
      </c>
      <c r="G113" s="7">
        <v>18.1186623065601</v>
      </c>
      <c r="H113" s="7">
        <v>18.5467118943101</v>
      </c>
      <c r="I113" s="7"/>
      <c r="J113" s="7"/>
      <c r="K113" s="7"/>
      <c r="L113" s="7"/>
      <c r="M113" s="7"/>
      <c r="N113" s="7"/>
      <c r="O113" s="7"/>
    </row>
    <row r="114" spans="1:15" x14ac:dyDescent="0.35">
      <c r="A114" s="6" t="str">
        <f>B3&amp;C90&amp;D114</f>
        <v>DISTRIBUCION VOLUMEN X CRITERIO (Consumiciones)Otros Snacks SaladosMEDIA</v>
      </c>
      <c r="B114">
        <v>0</v>
      </c>
      <c r="C114" s="6">
        <v>0</v>
      </c>
      <c r="D114" s="6" t="s">
        <v>18</v>
      </c>
      <c r="E114" s="7">
        <v>34.623347522174797</v>
      </c>
      <c r="F114" s="7">
        <v>32.286394612802802</v>
      </c>
      <c r="G114" s="7">
        <v>31.275689617963</v>
      </c>
      <c r="H114" s="7">
        <v>30.301911022962901</v>
      </c>
      <c r="I114" s="7"/>
      <c r="J114" s="7"/>
      <c r="K114" s="7"/>
      <c r="L114" s="7"/>
      <c r="M114" s="7"/>
      <c r="N114" s="7"/>
      <c r="O114" s="7"/>
    </row>
    <row r="115" spans="1:15" x14ac:dyDescent="0.35">
      <c r="A115" s="6" t="str">
        <f>B3&amp;C90&amp;D115</f>
        <v>DISTRIBUCION VOLUMEN X CRITERIO (Consumiciones)Otros Snacks SaladosMEDIA BAJA</v>
      </c>
      <c r="B115">
        <v>0</v>
      </c>
      <c r="C115" s="6">
        <v>0</v>
      </c>
      <c r="D115" s="6" t="s">
        <v>19</v>
      </c>
      <c r="E115" s="7">
        <v>22.6051042035586</v>
      </c>
      <c r="F115" s="7">
        <v>30.8839895269276</v>
      </c>
      <c r="G115" s="7">
        <v>27.557902220204301</v>
      </c>
      <c r="H115" s="7">
        <v>25.3361843151493</v>
      </c>
      <c r="I115" s="7"/>
      <c r="J115" s="7"/>
      <c r="K115" s="7"/>
      <c r="L115" s="7"/>
      <c r="M115" s="7"/>
      <c r="N115" s="7"/>
      <c r="O115" s="7"/>
    </row>
    <row r="116" spans="1:15" x14ac:dyDescent="0.35">
      <c r="A116" s="6" t="str">
        <f>B3&amp;C90&amp;D116</f>
        <v>DISTRIBUCION VOLUMEN X CRITERIO (Consumiciones)Otros Snacks SaladosBAJA</v>
      </c>
      <c r="B116">
        <v>0</v>
      </c>
      <c r="C116" s="6">
        <v>0</v>
      </c>
      <c r="D116" s="6" t="s">
        <v>20</v>
      </c>
      <c r="E116" s="7">
        <v>27.0570335344723</v>
      </c>
      <c r="F116" s="7">
        <v>22.4891235892689</v>
      </c>
      <c r="G116" s="7">
        <v>23.047723452350098</v>
      </c>
      <c r="H116" s="7">
        <v>25.8152227726486</v>
      </c>
      <c r="I116" s="7"/>
      <c r="J116" s="7"/>
      <c r="K116" s="7"/>
      <c r="L116" s="7"/>
      <c r="M116" s="7"/>
      <c r="N116" s="7"/>
      <c r="O116" s="7"/>
    </row>
    <row r="117" spans="1:15" x14ac:dyDescent="0.35">
      <c r="A117" s="6" t="str">
        <f>B3&amp;C90&amp;D117</f>
        <v>DISTRIBUCION VOLUMEN X CRITERIO (Consumiciones)Otros Snacks SaladosHOMBRE</v>
      </c>
      <c r="B117">
        <v>0</v>
      </c>
      <c r="C117" s="6">
        <v>0</v>
      </c>
      <c r="D117" s="6" t="s">
        <v>21</v>
      </c>
      <c r="E117" s="7">
        <v>33.821703380268502</v>
      </c>
      <c r="F117" s="7">
        <v>33.9374360491448</v>
      </c>
      <c r="G117" s="7">
        <v>37.5671098213666</v>
      </c>
      <c r="H117" s="7">
        <v>41.642867644631899</v>
      </c>
      <c r="I117" s="7"/>
      <c r="J117" s="7"/>
      <c r="K117" s="7"/>
      <c r="L117" s="7"/>
      <c r="M117" s="7"/>
      <c r="N117" s="7"/>
      <c r="O117" s="7"/>
    </row>
    <row r="118" spans="1:15" x14ac:dyDescent="0.35">
      <c r="A118" s="6" t="str">
        <f>B3&amp;C90&amp;D118</f>
        <v>DISTRIBUCION VOLUMEN X CRITERIO (Consumiciones)Otros Snacks SaladosMUJER</v>
      </c>
      <c r="B118">
        <v>0</v>
      </c>
      <c r="C118" s="6">
        <v>0</v>
      </c>
      <c r="D118" s="6" t="s">
        <v>22</v>
      </c>
      <c r="E118" s="7">
        <v>66.178357577091205</v>
      </c>
      <c r="F118" s="7">
        <v>66.0625334526828</v>
      </c>
      <c r="G118" s="7">
        <v>62.432867775710903</v>
      </c>
      <c r="H118" s="7">
        <v>58.357154859171203</v>
      </c>
      <c r="I118" s="7"/>
      <c r="J118" s="7"/>
      <c r="K118" s="7"/>
      <c r="L118" s="7"/>
      <c r="M118" s="7"/>
      <c r="N118" s="7"/>
      <c r="O118" s="7"/>
    </row>
    <row r="119" spans="1:15" x14ac:dyDescent="0.35">
      <c r="A119" s="6" t="str">
        <f>B3&amp;C119&amp;D119</f>
        <v>DISTRIBUCION VOLUMEN X CRITERIO (Consumiciones)Frutos SecosT.ESPAÑA</v>
      </c>
      <c r="B119">
        <v>0</v>
      </c>
      <c r="C119" s="6" t="s">
        <v>36</v>
      </c>
      <c r="D119" s="6" t="s">
        <v>45</v>
      </c>
      <c r="E119" s="7">
        <v>100</v>
      </c>
      <c r="F119" s="7">
        <v>100</v>
      </c>
      <c r="G119" s="7">
        <v>100</v>
      </c>
      <c r="H119" s="7">
        <v>100</v>
      </c>
      <c r="I119" s="7"/>
      <c r="J119" s="7"/>
      <c r="K119" s="7"/>
      <c r="L119" s="7"/>
      <c r="M119" s="7"/>
      <c r="N119" s="7"/>
      <c r="O119" s="7"/>
    </row>
    <row r="120" spans="1:15" x14ac:dyDescent="0.35">
      <c r="A120" s="6" t="str">
        <f>B3&amp;C119&amp;D120</f>
        <v>DISTRIBUCION VOLUMEN X CRITERIO (Consumiciones)Frutos SecosBCN AM</v>
      </c>
      <c r="B120">
        <v>0</v>
      </c>
      <c r="C120" s="6">
        <v>0</v>
      </c>
      <c r="D120" s="6" t="s">
        <v>1</v>
      </c>
      <c r="E120" s="7">
        <v>5.6950792161087698</v>
      </c>
      <c r="F120" s="7">
        <v>3.7345316504900299</v>
      </c>
      <c r="G120" s="8">
        <v>8.9636396183868907</v>
      </c>
      <c r="H120" s="8">
        <v>14.1613795314962</v>
      </c>
      <c r="I120" s="7"/>
      <c r="J120" s="7"/>
      <c r="K120" s="7"/>
      <c r="L120" s="8"/>
      <c r="M120" s="7"/>
      <c r="N120" s="7"/>
      <c r="O120" s="7"/>
    </row>
    <row r="121" spans="1:15" x14ac:dyDescent="0.35">
      <c r="A121" s="6" t="str">
        <f>B3&amp;C119&amp;D121</f>
        <v>DISTRIBUCION VOLUMEN X CRITERIO (Consumiciones)Frutos SecosREST.CAT ARAGON</v>
      </c>
      <c r="B121">
        <v>0</v>
      </c>
      <c r="C121" s="6">
        <v>0</v>
      </c>
      <c r="D121" s="6" t="s">
        <v>2</v>
      </c>
      <c r="E121" s="7">
        <v>7.8248320288546598</v>
      </c>
      <c r="F121" s="7">
        <v>8.2235433631741106</v>
      </c>
      <c r="G121" s="7">
        <v>9.8585567526596805</v>
      </c>
      <c r="H121" s="7">
        <v>11.072806705892299</v>
      </c>
      <c r="I121" s="7"/>
      <c r="J121" s="7"/>
      <c r="K121" s="7"/>
      <c r="L121" s="7"/>
      <c r="M121" s="7"/>
      <c r="N121" s="7"/>
      <c r="O121" s="7"/>
    </row>
    <row r="122" spans="1:15" x14ac:dyDescent="0.35">
      <c r="A122" s="6" t="str">
        <f>B3&amp;C119&amp;D122</f>
        <v>DISTRIBUCION VOLUMEN X CRITERIO (Consumiciones)Frutos SecosLEVANTE</v>
      </c>
      <c r="B122">
        <v>0</v>
      </c>
      <c r="C122" s="6">
        <v>0</v>
      </c>
      <c r="D122" s="6" t="s">
        <v>3</v>
      </c>
      <c r="E122" s="7">
        <v>11.1107861833126</v>
      </c>
      <c r="F122" s="7">
        <v>12.901451950568401</v>
      </c>
      <c r="G122" s="7">
        <v>12.4378537467034</v>
      </c>
      <c r="H122" s="7">
        <v>11.666651415634</v>
      </c>
      <c r="I122" s="7"/>
      <c r="J122" s="7"/>
      <c r="K122" s="7"/>
      <c r="L122" s="7"/>
      <c r="M122" s="7"/>
      <c r="N122" s="7"/>
      <c r="O122" s="7"/>
    </row>
    <row r="123" spans="1:15" x14ac:dyDescent="0.35">
      <c r="A123" s="6" t="str">
        <f>B3&amp;C119&amp;D123</f>
        <v>DISTRIBUCION VOLUMEN X CRITERIO (Consumiciones)Frutos SecosANDALUCIA</v>
      </c>
      <c r="B123">
        <v>0</v>
      </c>
      <c r="C123" s="6">
        <v>0</v>
      </c>
      <c r="D123" s="6" t="s">
        <v>4</v>
      </c>
      <c r="E123" s="7">
        <v>29.7381304911607</v>
      </c>
      <c r="F123" s="7">
        <v>27.769602861872801</v>
      </c>
      <c r="G123" s="7">
        <v>24.015282479527901</v>
      </c>
      <c r="H123" s="7">
        <v>22.573504341173301</v>
      </c>
      <c r="I123" s="7"/>
      <c r="J123" s="7"/>
      <c r="K123" s="7"/>
      <c r="L123" s="7"/>
      <c r="M123" s="7"/>
      <c r="N123" s="7"/>
      <c r="O123" s="7"/>
    </row>
    <row r="124" spans="1:15" x14ac:dyDescent="0.35">
      <c r="A124" s="6" t="str">
        <f>B3&amp;C119&amp;D124</f>
        <v>DISTRIBUCION VOLUMEN X CRITERIO (Consumiciones)Frutos SecosMDD AM</v>
      </c>
      <c r="B124">
        <v>0</v>
      </c>
      <c r="C124" s="6">
        <v>0</v>
      </c>
      <c r="D124" s="6" t="s">
        <v>5</v>
      </c>
      <c r="E124" s="7">
        <v>8.74081413707518</v>
      </c>
      <c r="F124" s="7">
        <v>9.1317474709008106</v>
      </c>
      <c r="G124" s="7">
        <v>8.0784261393243195</v>
      </c>
      <c r="H124" s="7">
        <v>7.8599750970529296</v>
      </c>
      <c r="I124" s="7"/>
      <c r="J124" s="7"/>
      <c r="K124" s="7"/>
      <c r="L124" s="7"/>
      <c r="M124" s="7"/>
      <c r="N124" s="7"/>
      <c r="O124" s="7"/>
    </row>
    <row r="125" spans="1:15" x14ac:dyDescent="0.35">
      <c r="A125" s="6" t="str">
        <f>B3&amp;C119&amp;D125</f>
        <v>DISTRIBUCION VOLUMEN X CRITERIO (Consumiciones)Frutos SecosRTO CENTRO</v>
      </c>
      <c r="B125">
        <v>0</v>
      </c>
      <c r="C125" s="6">
        <v>0</v>
      </c>
      <c r="D125" s="6" t="s">
        <v>6</v>
      </c>
      <c r="E125" s="7">
        <v>13.164012785259001</v>
      </c>
      <c r="F125" s="7">
        <v>17.8001572609367</v>
      </c>
      <c r="G125" s="7">
        <v>16.703726327989202</v>
      </c>
      <c r="H125" s="7">
        <v>11.398424210258399</v>
      </c>
      <c r="I125" s="7"/>
      <c r="J125" s="7"/>
      <c r="K125" s="7"/>
      <c r="L125" s="7"/>
      <c r="M125" s="7"/>
      <c r="N125" s="7"/>
      <c r="O125" s="7"/>
    </row>
    <row r="126" spans="1:15" x14ac:dyDescent="0.35">
      <c r="A126" s="6" t="str">
        <f>B3&amp;C119&amp;D126</f>
        <v>DISTRIBUCION VOLUMEN X CRITERIO (Consumiciones)Frutos SecosNORTE-CENTRO</v>
      </c>
      <c r="B126">
        <v>0</v>
      </c>
      <c r="C126" s="6">
        <v>0</v>
      </c>
      <c r="D126" s="6" t="s">
        <v>7</v>
      </c>
      <c r="E126" s="7">
        <v>14.511986961835101</v>
      </c>
      <c r="F126" s="7">
        <v>12.779929893587401</v>
      </c>
      <c r="G126" s="7">
        <v>12.451454006945699</v>
      </c>
      <c r="H126" s="7">
        <v>11.8404588147189</v>
      </c>
      <c r="I126" s="7"/>
      <c r="J126" s="7"/>
      <c r="K126" s="7"/>
      <c r="L126" s="7"/>
      <c r="M126" s="7"/>
      <c r="N126" s="7"/>
      <c r="O126" s="7"/>
    </row>
    <row r="127" spans="1:15" x14ac:dyDescent="0.35">
      <c r="A127" s="6" t="str">
        <f>B3&amp;C119&amp;D127</f>
        <v>DISTRIBUCION VOLUMEN X CRITERIO (Consumiciones)Frutos SecosNOROESTE</v>
      </c>
      <c r="B127">
        <v>0</v>
      </c>
      <c r="C127" s="6">
        <v>0</v>
      </c>
      <c r="D127" s="6" t="s">
        <v>8</v>
      </c>
      <c r="E127" s="7">
        <v>9.2143682803600804</v>
      </c>
      <c r="F127" s="7">
        <v>7.6590466475006904</v>
      </c>
      <c r="G127" s="7">
        <v>7.4910676887075001</v>
      </c>
      <c r="H127" s="7">
        <v>9.4268012099506198</v>
      </c>
      <c r="I127" s="7"/>
      <c r="J127" s="7"/>
      <c r="K127" s="7"/>
      <c r="L127" s="7"/>
      <c r="M127" s="7"/>
      <c r="N127" s="7"/>
      <c r="O127" s="7"/>
    </row>
    <row r="128" spans="1:15" x14ac:dyDescent="0.35">
      <c r="A128" s="6" t="str">
        <f>B3&amp;C119&amp;D128</f>
        <v>DISTRIBUCION VOLUMEN X CRITERIO (Consumiciones)Frutos Secos&lt;2MIL</v>
      </c>
      <c r="B128">
        <v>0</v>
      </c>
      <c r="C128" s="6">
        <v>0</v>
      </c>
      <c r="D128" s="6" t="s">
        <v>9</v>
      </c>
      <c r="E128" s="8">
        <v>6.1977447613039498</v>
      </c>
      <c r="F128" s="8">
        <v>5.1480672394095501</v>
      </c>
      <c r="G128" s="8">
        <v>5.6674673500462802</v>
      </c>
      <c r="H128" s="8">
        <v>4.9646182673155899</v>
      </c>
      <c r="I128" s="7"/>
      <c r="J128" s="8"/>
      <c r="K128" s="8"/>
      <c r="L128" s="7"/>
      <c r="M128" s="7"/>
      <c r="N128" s="7"/>
      <c r="O128" s="7"/>
    </row>
    <row r="129" spans="1:15" x14ac:dyDescent="0.35">
      <c r="A129" s="6" t="str">
        <f>B3&amp;C119&amp;D129</f>
        <v>DISTRIBUCION VOLUMEN X CRITERIO (Consumiciones)Frutos Secos2-5MIL</v>
      </c>
      <c r="B129">
        <v>0</v>
      </c>
      <c r="C129" s="6">
        <v>0</v>
      </c>
      <c r="D129" s="6" t="s">
        <v>10</v>
      </c>
      <c r="E129" s="7">
        <v>9.0026826375178199</v>
      </c>
      <c r="F129" s="7">
        <v>6.0689094437461604</v>
      </c>
      <c r="G129" s="7">
        <v>4.2448549805832299</v>
      </c>
      <c r="H129" s="7">
        <v>4.3282855067580002</v>
      </c>
      <c r="I129" s="7"/>
      <c r="J129" s="7"/>
      <c r="K129" s="7"/>
      <c r="L129" s="7"/>
      <c r="M129" s="7"/>
      <c r="N129" s="7"/>
      <c r="O129" s="7"/>
    </row>
    <row r="130" spans="1:15" x14ac:dyDescent="0.35">
      <c r="A130" s="6" t="str">
        <f>B3&amp;C119&amp;D130</f>
        <v>DISTRIBUCION VOLUMEN X CRITERIO (Consumiciones)Frutos Secos5-10MIL</v>
      </c>
      <c r="B130">
        <v>0</v>
      </c>
      <c r="C130" s="6">
        <v>0</v>
      </c>
      <c r="D130" s="6" t="s">
        <v>11</v>
      </c>
      <c r="E130" s="7">
        <v>11.317537741512201</v>
      </c>
      <c r="F130" s="7">
        <v>10.7541581902956</v>
      </c>
      <c r="G130" s="7">
        <v>9.3614286398036199</v>
      </c>
      <c r="H130" s="7">
        <v>7.6571814526754496</v>
      </c>
      <c r="I130" s="7"/>
      <c r="J130" s="7"/>
      <c r="K130" s="7"/>
      <c r="L130" s="7"/>
      <c r="M130" s="7"/>
      <c r="N130" s="7"/>
      <c r="O130" s="7"/>
    </row>
    <row r="131" spans="1:15" x14ac:dyDescent="0.35">
      <c r="A131" s="6" t="str">
        <f>B3&amp;C119&amp;D131</f>
        <v>DISTRIBUCION VOLUMEN X CRITERIO (Consumiciones)Frutos Secos10-30MIL</v>
      </c>
      <c r="B131">
        <v>0</v>
      </c>
      <c r="C131" s="6">
        <v>0</v>
      </c>
      <c r="D131" s="6" t="s">
        <v>12</v>
      </c>
      <c r="E131" s="7">
        <v>16.5517010491258</v>
      </c>
      <c r="F131" s="7">
        <v>25.662599817285301</v>
      </c>
      <c r="G131" s="7">
        <v>27.9265572426422</v>
      </c>
      <c r="H131" s="7">
        <v>23.6304274280937</v>
      </c>
      <c r="I131" s="7"/>
      <c r="J131" s="7"/>
      <c r="K131" s="7"/>
      <c r="L131" s="7"/>
      <c r="M131" s="7"/>
      <c r="N131" s="7"/>
      <c r="O131" s="7"/>
    </row>
    <row r="132" spans="1:15" x14ac:dyDescent="0.35">
      <c r="A132" s="6" t="str">
        <f>B3&amp;C119&amp;D132</f>
        <v>DISTRIBUCION VOLUMEN X CRITERIO (Consumiciones)Frutos Secos30-100MIL</v>
      </c>
      <c r="B132">
        <v>0</v>
      </c>
      <c r="C132" s="6">
        <v>0</v>
      </c>
      <c r="D132" s="6" t="s">
        <v>13</v>
      </c>
      <c r="E132" s="7">
        <v>21.383826709865001</v>
      </c>
      <c r="F132" s="7">
        <v>21.062840740251101</v>
      </c>
      <c r="G132" s="7">
        <v>17.385618688128499</v>
      </c>
      <c r="H132" s="7">
        <v>19.181077897898501</v>
      </c>
      <c r="I132" s="7"/>
      <c r="J132" s="7"/>
      <c r="K132" s="7"/>
      <c r="L132" s="7"/>
      <c r="M132" s="7"/>
      <c r="N132" s="7"/>
      <c r="O132" s="7"/>
    </row>
    <row r="133" spans="1:15" x14ac:dyDescent="0.35">
      <c r="A133" s="6" t="str">
        <f>B3&amp;C119&amp;D133</f>
        <v>DISTRIBUCION VOLUMEN X CRITERIO (Consumiciones)Frutos Secos100-200MIL</v>
      </c>
      <c r="B133">
        <v>0</v>
      </c>
      <c r="C133" s="6">
        <v>0</v>
      </c>
      <c r="D133" s="6" t="s">
        <v>14</v>
      </c>
      <c r="E133" s="7">
        <v>7.6405919167128902</v>
      </c>
      <c r="F133" s="7">
        <v>7.2332816529564896</v>
      </c>
      <c r="G133" s="7">
        <v>6.2758596259529602</v>
      </c>
      <c r="H133" s="7">
        <v>7.8552472769281199</v>
      </c>
      <c r="I133" s="7"/>
      <c r="J133" s="7"/>
      <c r="K133" s="7"/>
      <c r="L133" s="7"/>
      <c r="M133" s="7"/>
      <c r="N133" s="7"/>
      <c r="O133" s="7"/>
    </row>
    <row r="134" spans="1:15" x14ac:dyDescent="0.35">
      <c r="A134" s="6" t="str">
        <f>B3&amp;C119&amp;D134</f>
        <v>DISTRIBUCION VOLUMEN X CRITERIO (Consumiciones)Frutos Secos200-500MIL</v>
      </c>
      <c r="B134">
        <v>0</v>
      </c>
      <c r="C134" s="6">
        <v>0</v>
      </c>
      <c r="D134" s="6" t="s">
        <v>15</v>
      </c>
      <c r="E134" s="7">
        <v>15.0128575610536</v>
      </c>
      <c r="F134" s="7">
        <v>12.3589683130065</v>
      </c>
      <c r="G134" s="7">
        <v>15.8413354349582</v>
      </c>
      <c r="H134" s="7">
        <v>21.1010768157382</v>
      </c>
      <c r="I134" s="7"/>
      <c r="J134" s="7"/>
      <c r="K134" s="7"/>
      <c r="L134" s="7"/>
      <c r="M134" s="7"/>
      <c r="N134" s="7"/>
      <c r="O134" s="7"/>
    </row>
    <row r="135" spans="1:15" x14ac:dyDescent="0.35">
      <c r="A135" s="6" t="str">
        <f>B3&amp;C119&amp;D135</f>
        <v>DISTRIBUCION VOLUMEN X CRITERIO (Consumiciones)Frutos Secos&gt;500MIL</v>
      </c>
      <c r="B135">
        <v>0</v>
      </c>
      <c r="C135" s="6">
        <v>0</v>
      </c>
      <c r="D135" s="6" t="s">
        <v>16</v>
      </c>
      <c r="E135" s="7">
        <v>12.893066698478201</v>
      </c>
      <c r="F135" s="7">
        <v>11.711184468854601</v>
      </c>
      <c r="G135" s="7">
        <v>13.296886150178601</v>
      </c>
      <c r="H135" s="7">
        <v>11.2820747451785</v>
      </c>
      <c r="I135" s="7"/>
      <c r="J135" s="7"/>
      <c r="K135" s="7"/>
      <c r="L135" s="7"/>
      <c r="M135" s="7"/>
      <c r="N135" s="7"/>
      <c r="O135" s="7"/>
    </row>
    <row r="136" spans="1:15" x14ac:dyDescent="0.35">
      <c r="A136" s="6" t="str">
        <f>B3&amp;C119&amp;D136</f>
        <v>DISTRIBUCION VOLUMEN X CRITERIO (Consumiciones)Frutos SecosDE 15 A 19 AÑOS</v>
      </c>
      <c r="B136">
        <v>0</v>
      </c>
      <c r="C136" s="6">
        <v>0</v>
      </c>
      <c r="D136" s="6" t="s">
        <v>48</v>
      </c>
      <c r="E136" s="7">
        <v>8.1906763043837092</v>
      </c>
      <c r="F136" s="8">
        <v>3.9633640718940999</v>
      </c>
      <c r="G136" s="8">
        <v>3.38287646247753</v>
      </c>
      <c r="H136" s="8">
        <v>4.3833841723191602</v>
      </c>
      <c r="I136" s="7"/>
      <c r="J136" s="8"/>
      <c r="K136" s="8"/>
      <c r="L136" s="8"/>
      <c r="M136" s="8"/>
      <c r="N136" s="7"/>
      <c r="O136" s="7"/>
    </row>
    <row r="137" spans="1:15" x14ac:dyDescent="0.35">
      <c r="A137" s="6" t="str">
        <f>B3&amp;C119&amp;D137</f>
        <v>DISTRIBUCION VOLUMEN X CRITERIO (Consumiciones)Frutos SecosDE 20 A 24 AÑOS</v>
      </c>
      <c r="B137">
        <v>0</v>
      </c>
      <c r="C137" s="6">
        <v>0</v>
      </c>
      <c r="D137" s="6" t="s">
        <v>49</v>
      </c>
      <c r="E137" s="7">
        <v>3.0107637263199498</v>
      </c>
      <c r="F137" s="7">
        <v>2.6711199267562602</v>
      </c>
      <c r="G137" s="7">
        <v>2.0243038908452999</v>
      </c>
      <c r="H137" s="7">
        <v>1.19036537893578</v>
      </c>
      <c r="I137" s="7"/>
      <c r="J137" s="7"/>
      <c r="K137" s="7"/>
      <c r="L137" s="7"/>
      <c r="M137" s="7"/>
      <c r="N137" s="7"/>
      <c r="O137" s="7"/>
    </row>
    <row r="138" spans="1:15" x14ac:dyDescent="0.35">
      <c r="A138" s="6" t="str">
        <f>B3&amp;C119&amp;D138</f>
        <v>DISTRIBUCION VOLUMEN X CRITERIO (Consumiciones)Frutos SecosDE 25 A 34 AÑOS</v>
      </c>
      <c r="B138">
        <v>0</v>
      </c>
      <c r="C138" s="6">
        <v>0</v>
      </c>
      <c r="D138" s="6" t="s">
        <v>50</v>
      </c>
      <c r="E138" s="7">
        <v>7.3968493454447097</v>
      </c>
      <c r="F138" s="7">
        <v>5.6459685359736902</v>
      </c>
      <c r="G138" s="7">
        <v>7.2215813510267903</v>
      </c>
      <c r="H138" s="7">
        <v>6.2193247028402601</v>
      </c>
      <c r="I138" s="7"/>
      <c r="J138" s="7"/>
      <c r="K138" s="7"/>
      <c r="L138" s="7"/>
      <c r="M138" s="7"/>
      <c r="N138" s="7"/>
      <c r="O138" s="7"/>
    </row>
    <row r="139" spans="1:15" x14ac:dyDescent="0.35">
      <c r="A139" s="6" t="str">
        <f>B3&amp;C119&amp;D139</f>
        <v>DISTRIBUCION VOLUMEN X CRITERIO (Consumiciones)Frutos SecosDE 35 A 49 AÑOS</v>
      </c>
      <c r="B139">
        <v>0</v>
      </c>
      <c r="C139" s="6">
        <v>0</v>
      </c>
      <c r="D139" s="6" t="s">
        <v>51</v>
      </c>
      <c r="E139" s="7">
        <v>17.997106506749802</v>
      </c>
      <c r="F139" s="7">
        <v>22.118161270400002</v>
      </c>
      <c r="G139" s="7">
        <v>25.1746238802669</v>
      </c>
      <c r="H139" s="7">
        <v>24.358617821454999</v>
      </c>
      <c r="I139" s="7"/>
      <c r="J139" s="7"/>
      <c r="K139" s="7"/>
      <c r="L139" s="7"/>
      <c r="M139" s="7"/>
      <c r="N139" s="7"/>
      <c r="O139" s="7"/>
    </row>
    <row r="140" spans="1:15" x14ac:dyDescent="0.35">
      <c r="A140" s="6" t="str">
        <f>B3&amp;C119&amp;D140</f>
        <v>DISTRIBUCION VOLUMEN X CRITERIO (Consumiciones)Frutos SecosDE 50 A 59 AÑOS</v>
      </c>
      <c r="B140">
        <v>0</v>
      </c>
      <c r="C140" s="6">
        <v>0</v>
      </c>
      <c r="D140" s="6" t="s">
        <v>52</v>
      </c>
      <c r="E140" s="7">
        <v>21.0538894210422</v>
      </c>
      <c r="F140" s="7">
        <v>26.1591211343308</v>
      </c>
      <c r="G140" s="7">
        <v>24.2070841415206</v>
      </c>
      <c r="H140" s="7">
        <v>24.0883960462427</v>
      </c>
      <c r="I140" s="7"/>
      <c r="J140" s="7"/>
      <c r="K140" s="7"/>
      <c r="L140" s="7"/>
      <c r="M140" s="7"/>
      <c r="N140" s="7"/>
      <c r="O140" s="7"/>
    </row>
    <row r="141" spans="1:15" x14ac:dyDescent="0.35">
      <c r="A141" s="6" t="str">
        <f>B3&amp;C119&amp;D141</f>
        <v>DISTRIBUCION VOLUMEN X CRITERIO (Consumiciones)Frutos SecosDE 60 A 75 AÑOS</v>
      </c>
      <c r="B141">
        <v>0</v>
      </c>
      <c r="C141" s="6">
        <v>0</v>
      </c>
      <c r="D141" s="6" t="s">
        <v>53</v>
      </c>
      <c r="E141" s="7">
        <v>42.350711670869799</v>
      </c>
      <c r="F141" s="7">
        <v>39.442268760322101</v>
      </c>
      <c r="G141" s="7">
        <v>37.989532977960799</v>
      </c>
      <c r="H141" s="7">
        <v>39.759919570032302</v>
      </c>
      <c r="I141" s="7"/>
      <c r="J141" s="7"/>
      <c r="K141" s="7"/>
      <c r="L141" s="7"/>
      <c r="M141" s="7"/>
      <c r="N141" s="7"/>
      <c r="O141" s="7"/>
    </row>
    <row r="142" spans="1:15" x14ac:dyDescent="0.35">
      <c r="A142" s="6" t="str">
        <f>B3&amp;C119&amp;D142</f>
        <v>DISTRIBUCION VOLUMEN X CRITERIO (Consumiciones)Frutos SecosALTA Y MEDIA ALTA</v>
      </c>
      <c r="B142">
        <v>0</v>
      </c>
      <c r="C142" s="6">
        <v>0</v>
      </c>
      <c r="D142" s="6" t="s">
        <v>17</v>
      </c>
      <c r="E142" s="7">
        <v>15.038369995441</v>
      </c>
      <c r="F142" s="7">
        <v>16.268145682427601</v>
      </c>
      <c r="G142" s="7">
        <v>17.5549222558342</v>
      </c>
      <c r="H142" s="7">
        <v>16.9339111750682</v>
      </c>
      <c r="I142" s="7"/>
      <c r="J142" s="7"/>
      <c r="K142" s="7"/>
      <c r="L142" s="7"/>
      <c r="M142" s="7"/>
      <c r="N142" s="7"/>
      <c r="O142" s="7"/>
    </row>
    <row r="143" spans="1:15" x14ac:dyDescent="0.35">
      <c r="A143" s="6" t="str">
        <f>B3&amp;C119&amp;D143</f>
        <v>DISTRIBUCION VOLUMEN X CRITERIO (Consumiciones)Frutos SecosMEDIA</v>
      </c>
      <c r="B143">
        <v>0</v>
      </c>
      <c r="C143" s="6">
        <v>0</v>
      </c>
      <c r="D143" s="6" t="s">
        <v>18</v>
      </c>
      <c r="E143" s="7">
        <v>39.483618244032598</v>
      </c>
      <c r="F143" s="7">
        <v>38.719105230652701</v>
      </c>
      <c r="G143" s="7">
        <v>40.5085083087463</v>
      </c>
      <c r="H143" s="7">
        <v>35.762570862597101</v>
      </c>
      <c r="I143" s="7"/>
      <c r="J143" s="7"/>
      <c r="K143" s="7"/>
      <c r="L143" s="7"/>
      <c r="M143" s="7"/>
      <c r="N143" s="7"/>
      <c r="O143" s="7"/>
    </row>
    <row r="144" spans="1:15" x14ac:dyDescent="0.35">
      <c r="A144" s="6" t="str">
        <f>B3&amp;C119&amp;D144</f>
        <v>DISTRIBUCION VOLUMEN X CRITERIO (Consumiciones)Frutos SecosMEDIA BAJA</v>
      </c>
      <c r="B144">
        <v>0</v>
      </c>
      <c r="C144" s="6">
        <v>0</v>
      </c>
      <c r="D144" s="6" t="s">
        <v>19</v>
      </c>
      <c r="E144" s="7">
        <v>19.8947475947976</v>
      </c>
      <c r="F144" s="7">
        <v>19.275378797595099</v>
      </c>
      <c r="G144" s="7">
        <v>20.5637178749793</v>
      </c>
      <c r="H144" s="7">
        <v>27.6233467051735</v>
      </c>
      <c r="I144" s="7"/>
      <c r="J144" s="7"/>
      <c r="K144" s="7"/>
      <c r="L144" s="7"/>
      <c r="M144" s="7"/>
      <c r="N144" s="7"/>
      <c r="O144" s="7"/>
    </row>
    <row r="145" spans="1:15" x14ac:dyDescent="0.35">
      <c r="A145" s="6" t="str">
        <f>B3&amp;C119&amp;D145</f>
        <v>DISTRIBUCION VOLUMEN X CRITERIO (Consumiciones)Frutos SecosBAJA</v>
      </c>
      <c r="B145">
        <v>0</v>
      </c>
      <c r="C145" s="6">
        <v>0</v>
      </c>
      <c r="D145" s="6" t="s">
        <v>20</v>
      </c>
      <c r="E145" s="7">
        <v>25.5832540817626</v>
      </c>
      <c r="F145" s="7">
        <v>25.737370289324598</v>
      </c>
      <c r="G145" s="7">
        <v>21.3728650809296</v>
      </c>
      <c r="H145" s="7">
        <v>19.680171257161199</v>
      </c>
      <c r="I145" s="7"/>
      <c r="J145" s="7"/>
      <c r="K145" s="7"/>
      <c r="L145" s="7"/>
      <c r="M145" s="7"/>
      <c r="N145" s="7"/>
      <c r="O145" s="7"/>
    </row>
    <row r="146" spans="1:15" x14ac:dyDescent="0.35">
      <c r="A146" s="6" t="str">
        <f>B3&amp;C119&amp;D146</f>
        <v>DISTRIBUCION VOLUMEN X CRITERIO (Consumiciones)Frutos SecosHOMBRE</v>
      </c>
      <c r="B146">
        <v>0</v>
      </c>
      <c r="C146" s="6">
        <v>0</v>
      </c>
      <c r="D146" s="6" t="s">
        <v>21</v>
      </c>
      <c r="E146" s="7">
        <v>50.476653954482799</v>
      </c>
      <c r="F146" s="7">
        <v>47.139323422803002</v>
      </c>
      <c r="G146" s="7">
        <v>47.0949741366559</v>
      </c>
      <c r="H146" s="7">
        <v>42.863332313503399</v>
      </c>
      <c r="I146" s="7"/>
      <c r="J146" s="7"/>
      <c r="K146" s="7"/>
      <c r="L146" s="7"/>
      <c r="M146" s="7"/>
      <c r="N146" s="7"/>
      <c r="O146" s="7"/>
    </row>
    <row r="147" spans="1:15" x14ac:dyDescent="0.35">
      <c r="A147" s="6" t="str">
        <f>B3&amp;C119&amp;D147</f>
        <v>DISTRIBUCION VOLUMEN X CRITERIO (Consumiciones)Frutos SecosMUJER</v>
      </c>
      <c r="B147">
        <v>0</v>
      </c>
      <c r="C147" s="6">
        <v>0</v>
      </c>
      <c r="D147" s="6" t="s">
        <v>22</v>
      </c>
      <c r="E147" s="7">
        <v>49.523346045517201</v>
      </c>
      <c r="F147" s="7">
        <v>52.8606889094536</v>
      </c>
      <c r="G147" s="7">
        <v>52.9050258633441</v>
      </c>
      <c r="H147" s="7">
        <v>57.136667686496601</v>
      </c>
      <c r="I147" s="7"/>
      <c r="J147" s="7"/>
      <c r="K147" s="7"/>
      <c r="L147" s="7"/>
      <c r="M147" s="7"/>
      <c r="N147" s="7"/>
      <c r="O147" s="7"/>
    </row>
    <row r="148" spans="1:15" x14ac:dyDescent="0.35">
      <c r="A148" s="6" t="str">
        <f>B3&amp;C148&amp;D148</f>
        <v>DISTRIBUCION VOLUMEN X CRITERIO (Consumiciones)Chocolatinas/Chocolate/BombonesT.ESPAÑA</v>
      </c>
      <c r="B148">
        <v>0</v>
      </c>
      <c r="C148" s="6" t="s">
        <v>42</v>
      </c>
      <c r="D148" s="6" t="s">
        <v>45</v>
      </c>
      <c r="E148" s="7">
        <v>100</v>
      </c>
      <c r="F148" s="7">
        <v>100</v>
      </c>
      <c r="G148" s="7">
        <v>100</v>
      </c>
      <c r="H148" s="7">
        <v>100</v>
      </c>
      <c r="I148" s="7"/>
      <c r="J148" s="7"/>
      <c r="K148" s="7"/>
      <c r="L148" s="7"/>
      <c r="M148" s="7"/>
      <c r="N148" s="7"/>
      <c r="O148" s="7"/>
    </row>
    <row r="149" spans="1:15" x14ac:dyDescent="0.35">
      <c r="A149" s="6" t="str">
        <f>B3&amp;C148&amp;D149</f>
        <v>DISTRIBUCION VOLUMEN X CRITERIO (Consumiciones)Chocolatinas/Chocolate/BombonesBCN AM</v>
      </c>
      <c r="B149">
        <v>0</v>
      </c>
      <c r="C149" s="6">
        <v>0</v>
      </c>
      <c r="D149" s="6" t="s">
        <v>1</v>
      </c>
      <c r="E149" s="7">
        <v>6.4776579091646598</v>
      </c>
      <c r="F149" s="7">
        <v>7.4739919330292697</v>
      </c>
      <c r="G149" s="7">
        <v>9.8186084280539792</v>
      </c>
      <c r="H149" s="7">
        <v>14.0635127667863</v>
      </c>
      <c r="I149" s="7"/>
      <c r="J149" s="7"/>
      <c r="K149" s="7"/>
      <c r="L149" s="7"/>
      <c r="M149" s="7"/>
      <c r="N149" s="7"/>
      <c r="O149" s="7"/>
    </row>
    <row r="150" spans="1:15" x14ac:dyDescent="0.35">
      <c r="A150" s="6" t="str">
        <f>B3&amp;C148&amp;D150</f>
        <v>DISTRIBUCION VOLUMEN X CRITERIO (Consumiciones)Chocolatinas/Chocolate/BombonesREST.CAT ARAGON</v>
      </c>
      <c r="B150">
        <v>0</v>
      </c>
      <c r="C150" s="6">
        <v>0</v>
      </c>
      <c r="D150" s="6" t="s">
        <v>2</v>
      </c>
      <c r="E150" s="7">
        <v>12.3986179459467</v>
      </c>
      <c r="F150" s="7">
        <v>10.0414517166537</v>
      </c>
      <c r="G150" s="7">
        <v>10.671406465378601</v>
      </c>
      <c r="H150" s="7">
        <v>12.0587041948941</v>
      </c>
      <c r="I150" s="7"/>
      <c r="J150" s="7"/>
      <c r="K150" s="7"/>
      <c r="L150" s="7"/>
      <c r="M150" s="7"/>
      <c r="N150" s="7"/>
      <c r="O150" s="7"/>
    </row>
    <row r="151" spans="1:15" x14ac:dyDescent="0.35">
      <c r="A151" s="6" t="str">
        <f>B3&amp;C148&amp;D151</f>
        <v>DISTRIBUCION VOLUMEN X CRITERIO (Consumiciones)Chocolatinas/Chocolate/BombonesLEVANTE</v>
      </c>
      <c r="B151">
        <v>0</v>
      </c>
      <c r="C151" s="6">
        <v>0</v>
      </c>
      <c r="D151" s="6" t="s">
        <v>3</v>
      </c>
      <c r="E151" s="7">
        <v>14.9557962667258</v>
      </c>
      <c r="F151" s="7">
        <v>16.3566902257683</v>
      </c>
      <c r="G151" s="7">
        <v>14.855931531695999</v>
      </c>
      <c r="H151" s="7">
        <v>12.544505644343101</v>
      </c>
      <c r="I151" s="7"/>
      <c r="J151" s="7"/>
      <c r="K151" s="7"/>
      <c r="L151" s="7"/>
      <c r="M151" s="7"/>
      <c r="N151" s="7"/>
      <c r="O151" s="7"/>
    </row>
    <row r="152" spans="1:15" x14ac:dyDescent="0.35">
      <c r="A152" s="6" t="str">
        <f>B3&amp;C148&amp;D152</f>
        <v>DISTRIBUCION VOLUMEN X CRITERIO (Consumiciones)Chocolatinas/Chocolate/BombonesANDALUCIA</v>
      </c>
      <c r="B152">
        <v>0</v>
      </c>
      <c r="C152" s="6">
        <v>0</v>
      </c>
      <c r="D152" s="6" t="s">
        <v>4</v>
      </c>
      <c r="E152" s="7">
        <v>22.0735028161222</v>
      </c>
      <c r="F152" s="7">
        <v>21.211834602448601</v>
      </c>
      <c r="G152" s="7">
        <v>19.7455452347894</v>
      </c>
      <c r="H152" s="7">
        <v>15.902302267429199</v>
      </c>
      <c r="I152" s="7"/>
      <c r="J152" s="7"/>
      <c r="K152" s="7"/>
      <c r="L152" s="7"/>
      <c r="M152" s="7"/>
      <c r="N152" s="7"/>
      <c r="O152" s="7"/>
    </row>
    <row r="153" spans="1:15" x14ac:dyDescent="0.35">
      <c r="A153" s="6" t="str">
        <f>B3&amp;C148&amp;D153</f>
        <v>DISTRIBUCION VOLUMEN X CRITERIO (Consumiciones)Chocolatinas/Chocolate/BombonesMDD AM</v>
      </c>
      <c r="B153">
        <v>0</v>
      </c>
      <c r="C153" s="6">
        <v>0</v>
      </c>
      <c r="D153" s="6" t="s">
        <v>5</v>
      </c>
      <c r="E153" s="7">
        <v>9.6522000153809593</v>
      </c>
      <c r="F153" s="7">
        <v>11.2830331101586</v>
      </c>
      <c r="G153" s="7">
        <v>12.448123538850799</v>
      </c>
      <c r="H153" s="7">
        <v>12.4227180526306</v>
      </c>
      <c r="I153" s="7"/>
      <c r="J153" s="7"/>
      <c r="K153" s="7"/>
      <c r="L153" s="7"/>
      <c r="M153" s="7"/>
      <c r="N153" s="7"/>
      <c r="O153" s="7"/>
    </row>
    <row r="154" spans="1:15" x14ac:dyDescent="0.35">
      <c r="A154" s="6" t="str">
        <f>B3&amp;C148&amp;D154</f>
        <v>DISTRIBUCION VOLUMEN X CRITERIO (Consumiciones)Chocolatinas/Chocolate/BombonesRTO CENTRO</v>
      </c>
      <c r="B154">
        <v>0</v>
      </c>
      <c r="C154" s="6">
        <v>0</v>
      </c>
      <c r="D154" s="6" t="s">
        <v>6</v>
      </c>
      <c r="E154" s="7">
        <v>11.9251468013797</v>
      </c>
      <c r="F154" s="7">
        <v>12.2079868584465</v>
      </c>
      <c r="G154" s="7">
        <v>9.1906813532520903</v>
      </c>
      <c r="H154" s="7">
        <v>8.1990983496207992</v>
      </c>
      <c r="I154" s="7"/>
      <c r="J154" s="7"/>
      <c r="K154" s="7"/>
      <c r="L154" s="7"/>
      <c r="M154" s="7"/>
      <c r="N154" s="7"/>
      <c r="O154" s="7"/>
    </row>
    <row r="155" spans="1:15" x14ac:dyDescent="0.35">
      <c r="A155" s="6" t="str">
        <f>B3&amp;C148&amp;D155</f>
        <v>DISTRIBUCION VOLUMEN X CRITERIO (Consumiciones)Chocolatinas/Chocolate/BombonesNORTE-CENTRO</v>
      </c>
      <c r="B155">
        <v>0</v>
      </c>
      <c r="C155" s="6">
        <v>0</v>
      </c>
      <c r="D155" s="6" t="s">
        <v>7</v>
      </c>
      <c r="E155" s="7">
        <v>13.6079152426182</v>
      </c>
      <c r="F155" s="7">
        <v>13.9610391897169</v>
      </c>
      <c r="G155" s="7">
        <v>14.5756616288974</v>
      </c>
      <c r="H155" s="7">
        <v>13.467625849612199</v>
      </c>
      <c r="I155" s="7"/>
      <c r="J155" s="7"/>
      <c r="K155" s="7"/>
      <c r="L155" s="7"/>
      <c r="M155" s="7"/>
      <c r="N155" s="7"/>
      <c r="O155" s="7"/>
    </row>
    <row r="156" spans="1:15" x14ac:dyDescent="0.35">
      <c r="A156" s="6" t="str">
        <f>B3&amp;C148&amp;D156</f>
        <v>DISTRIBUCION VOLUMEN X CRITERIO (Consumiciones)Chocolatinas/Chocolate/BombonesNOROESTE</v>
      </c>
      <c r="B156">
        <v>0</v>
      </c>
      <c r="C156" s="6">
        <v>0</v>
      </c>
      <c r="D156" s="6" t="s">
        <v>8</v>
      </c>
      <c r="E156" s="7">
        <v>8.9091536996593792</v>
      </c>
      <c r="F156" s="7">
        <v>7.46397739469265</v>
      </c>
      <c r="G156" s="7">
        <v>8.6940352686789595</v>
      </c>
      <c r="H156" s="7">
        <v>11.341542168406001</v>
      </c>
      <c r="I156" s="7"/>
      <c r="J156" s="7"/>
      <c r="K156" s="7"/>
      <c r="L156" s="7"/>
      <c r="M156" s="7"/>
      <c r="N156" s="7"/>
      <c r="O156" s="7"/>
    </row>
    <row r="157" spans="1:15" x14ac:dyDescent="0.35">
      <c r="A157" s="6" t="str">
        <f>B3&amp;C148&amp;D157</f>
        <v>DISTRIBUCION VOLUMEN X CRITERIO (Consumiciones)Chocolatinas/Chocolate/Bombones&lt;2MIL</v>
      </c>
      <c r="B157">
        <v>0</v>
      </c>
      <c r="C157" s="6">
        <v>0</v>
      </c>
      <c r="D157" s="6" t="s">
        <v>9</v>
      </c>
      <c r="E157" s="8">
        <v>8.4634881959369395</v>
      </c>
      <c r="F157" s="8">
        <v>6.6460945866253596</v>
      </c>
      <c r="G157" s="7">
        <v>3.7836065688313099</v>
      </c>
      <c r="H157" s="7">
        <v>4.9101854681765698</v>
      </c>
      <c r="I157" s="8"/>
      <c r="J157" s="8"/>
      <c r="K157" s="8"/>
      <c r="L157" s="8"/>
      <c r="M157" s="8"/>
      <c r="N157" s="7"/>
      <c r="O157" s="7"/>
    </row>
    <row r="158" spans="1:15" x14ac:dyDescent="0.35">
      <c r="A158" s="6" t="str">
        <f>B3&amp;C148&amp;D158</f>
        <v>DISTRIBUCION VOLUMEN X CRITERIO (Consumiciones)Chocolatinas/Chocolate/Bombones2-5MIL</v>
      </c>
      <c r="B158">
        <v>0</v>
      </c>
      <c r="C158" s="6">
        <v>0</v>
      </c>
      <c r="D158" s="6" t="s">
        <v>10</v>
      </c>
      <c r="E158" s="8">
        <v>5.2055250325191604</v>
      </c>
      <c r="F158" s="8">
        <v>6.61811264036377</v>
      </c>
      <c r="G158" s="7">
        <v>5.5986609666516802</v>
      </c>
      <c r="H158" s="7">
        <v>4.2250203997203402</v>
      </c>
      <c r="I158" s="7"/>
      <c r="J158" s="7"/>
      <c r="K158" s="7"/>
      <c r="L158" s="7"/>
      <c r="M158" s="8"/>
      <c r="N158" s="7"/>
      <c r="O158" s="7"/>
    </row>
    <row r="159" spans="1:15" x14ac:dyDescent="0.35">
      <c r="A159" s="6" t="str">
        <f>B3&amp;C148&amp;D159</f>
        <v>DISTRIBUCION VOLUMEN X CRITERIO (Consumiciones)Chocolatinas/Chocolate/Bombones5-10MIL</v>
      </c>
      <c r="B159">
        <v>0</v>
      </c>
      <c r="C159" s="6">
        <v>0</v>
      </c>
      <c r="D159" s="6" t="s">
        <v>11</v>
      </c>
      <c r="E159" s="7">
        <v>7.2677980909411897</v>
      </c>
      <c r="F159" s="7">
        <v>5.1621579443522503</v>
      </c>
      <c r="G159" s="7">
        <v>7.3618208897150197</v>
      </c>
      <c r="H159" s="7">
        <v>6.1430601253377901</v>
      </c>
      <c r="I159" s="7"/>
      <c r="J159" s="7"/>
      <c r="K159" s="7"/>
      <c r="L159" s="7"/>
      <c r="M159" s="7"/>
      <c r="N159" s="7"/>
      <c r="O159" s="7"/>
    </row>
    <row r="160" spans="1:15" x14ac:dyDescent="0.35">
      <c r="A160" s="6" t="str">
        <f>B3&amp;C148&amp;D160</f>
        <v>DISTRIBUCION VOLUMEN X CRITERIO (Consumiciones)Chocolatinas/Chocolate/Bombones10-30MIL</v>
      </c>
      <c r="B160">
        <v>0</v>
      </c>
      <c r="C160" s="6">
        <v>0</v>
      </c>
      <c r="D160" s="6" t="s">
        <v>12</v>
      </c>
      <c r="E160" s="7">
        <v>19.357853015867999</v>
      </c>
      <c r="F160" s="7">
        <v>17.371053385951299</v>
      </c>
      <c r="G160" s="7">
        <v>18.798651752418401</v>
      </c>
      <c r="H160" s="7">
        <v>17.8145254505928</v>
      </c>
      <c r="I160" s="7"/>
      <c r="J160" s="7"/>
      <c r="K160" s="7"/>
      <c r="L160" s="7"/>
      <c r="M160" s="7"/>
      <c r="N160" s="7"/>
      <c r="O160" s="7"/>
    </row>
    <row r="161" spans="1:15" x14ac:dyDescent="0.35">
      <c r="A161" s="6" t="str">
        <f>B3&amp;C148&amp;D161</f>
        <v>DISTRIBUCION VOLUMEN X CRITERIO (Consumiciones)Chocolatinas/Chocolate/Bombones30-100MIL</v>
      </c>
      <c r="B161">
        <v>0</v>
      </c>
      <c r="C161" s="6">
        <v>0</v>
      </c>
      <c r="D161" s="6" t="s">
        <v>13</v>
      </c>
      <c r="E161" s="7">
        <v>18.989309402978801</v>
      </c>
      <c r="F161" s="7">
        <v>18.964072328048601</v>
      </c>
      <c r="G161" s="7">
        <v>22.890262629668001</v>
      </c>
      <c r="H161" s="7">
        <v>19.871133247282302</v>
      </c>
      <c r="I161" s="7"/>
      <c r="J161" s="7"/>
      <c r="K161" s="7"/>
      <c r="L161" s="7"/>
      <c r="M161" s="7"/>
      <c r="N161" s="7"/>
      <c r="O161" s="7"/>
    </row>
    <row r="162" spans="1:15" x14ac:dyDescent="0.35">
      <c r="A162" s="6" t="str">
        <f>B3&amp;C148&amp;D162</f>
        <v>DISTRIBUCION VOLUMEN X CRITERIO (Consumiciones)Chocolatinas/Chocolate/Bombones100-200MIL</v>
      </c>
      <c r="B162">
        <v>0</v>
      </c>
      <c r="C162" s="6">
        <v>0</v>
      </c>
      <c r="D162" s="6" t="s">
        <v>14</v>
      </c>
      <c r="E162" s="7">
        <v>8.1006535255898697</v>
      </c>
      <c r="F162" s="7">
        <v>10.0936142502061</v>
      </c>
      <c r="G162" s="7">
        <v>7.44661694619783</v>
      </c>
      <c r="H162" s="7">
        <v>7.5649783867850697</v>
      </c>
      <c r="I162" s="7"/>
      <c r="J162" s="7"/>
      <c r="K162" s="7"/>
      <c r="L162" s="7"/>
      <c r="M162" s="7"/>
      <c r="N162" s="7"/>
      <c r="O162" s="7"/>
    </row>
    <row r="163" spans="1:15" x14ac:dyDescent="0.35">
      <c r="A163" s="6" t="str">
        <f>B3&amp;C148&amp;D163</f>
        <v>DISTRIBUCION VOLUMEN X CRITERIO (Consumiciones)Chocolatinas/Chocolate/Bombones200-500MIL</v>
      </c>
      <c r="B163">
        <v>0</v>
      </c>
      <c r="C163" s="6">
        <v>0</v>
      </c>
      <c r="D163" s="6" t="s">
        <v>15</v>
      </c>
      <c r="E163" s="7">
        <v>19.1047803375047</v>
      </c>
      <c r="F163" s="7">
        <v>17.7422946262488</v>
      </c>
      <c r="G163" s="7">
        <v>15.444103119935001</v>
      </c>
      <c r="H163" s="7">
        <v>18.653217499919698</v>
      </c>
      <c r="I163" s="7"/>
      <c r="J163" s="7"/>
      <c r="K163" s="7"/>
      <c r="L163" s="7"/>
      <c r="M163" s="7"/>
      <c r="N163" s="7"/>
      <c r="O163" s="7"/>
    </row>
    <row r="164" spans="1:15" x14ac:dyDescent="0.35">
      <c r="A164" s="6" t="str">
        <f>B3&amp;C148&amp;D164</f>
        <v>DISTRIBUCION VOLUMEN X CRITERIO (Consumiciones)Chocolatinas/Chocolate/Bombones&gt;500MIL</v>
      </c>
      <c r="B164">
        <v>0</v>
      </c>
      <c r="C164" s="6">
        <v>0</v>
      </c>
      <c r="D164" s="6" t="s">
        <v>16</v>
      </c>
      <c r="E164" s="7">
        <v>13.5105954996622</v>
      </c>
      <c r="F164" s="7">
        <v>17.402607281483998</v>
      </c>
      <c r="G164" s="7">
        <v>18.676279310050401</v>
      </c>
      <c r="H164" s="7">
        <v>20.817871456137699</v>
      </c>
      <c r="I164" s="7"/>
      <c r="J164" s="7"/>
      <c r="K164" s="7"/>
      <c r="L164" s="7"/>
      <c r="M164" s="7"/>
      <c r="N164" s="7"/>
      <c r="O164" s="7"/>
    </row>
    <row r="165" spans="1:15" x14ac:dyDescent="0.35">
      <c r="A165" s="6" t="str">
        <f>B3&amp;C148&amp;D165</f>
        <v>DISTRIBUCION VOLUMEN X CRITERIO (Consumiciones)Chocolatinas/Chocolate/BombonesDE 15 A 19 AÑOS</v>
      </c>
      <c r="B165">
        <v>0</v>
      </c>
      <c r="C165" s="6">
        <v>0</v>
      </c>
      <c r="D165" s="6" t="s">
        <v>48</v>
      </c>
      <c r="E165" s="8">
        <v>7.7406914156854398</v>
      </c>
      <c r="F165" s="8">
        <v>4.7180590007537297</v>
      </c>
      <c r="G165" s="7">
        <v>6.5335224507415202</v>
      </c>
      <c r="H165" s="7">
        <v>6.4636656617940096</v>
      </c>
      <c r="I165" s="7"/>
      <c r="J165" s="7"/>
      <c r="K165" s="8"/>
      <c r="L165" s="8"/>
      <c r="M165" s="8"/>
      <c r="N165" s="7"/>
      <c r="O165" s="7"/>
    </row>
    <row r="166" spans="1:15" x14ac:dyDescent="0.35">
      <c r="A166" s="6" t="str">
        <f>B3&amp;C148&amp;D166</f>
        <v>DISTRIBUCION VOLUMEN X CRITERIO (Consumiciones)Chocolatinas/Chocolate/BombonesDE 20 A 24 AÑOS</v>
      </c>
      <c r="B166">
        <v>0</v>
      </c>
      <c r="C166" s="6">
        <v>0</v>
      </c>
      <c r="D166" s="6" t="s">
        <v>49</v>
      </c>
      <c r="E166" s="7">
        <v>8.2141780652566307</v>
      </c>
      <c r="F166" s="7">
        <v>9.1787726399955094</v>
      </c>
      <c r="G166" s="7">
        <v>6.5760684089136996</v>
      </c>
      <c r="H166" s="7">
        <v>5.3121880794469902</v>
      </c>
      <c r="I166" s="7"/>
      <c r="J166" s="7"/>
      <c r="K166" s="7"/>
      <c r="L166" s="7"/>
      <c r="M166" s="7"/>
      <c r="N166" s="7"/>
      <c r="O166" s="7"/>
    </row>
    <row r="167" spans="1:15" x14ac:dyDescent="0.35">
      <c r="A167" s="6" t="str">
        <f>B3&amp;C148&amp;D167</f>
        <v>DISTRIBUCION VOLUMEN X CRITERIO (Consumiciones)Chocolatinas/Chocolate/BombonesDE 25 A 34 AÑOS</v>
      </c>
      <c r="B167">
        <v>0</v>
      </c>
      <c r="C167" s="6">
        <v>0</v>
      </c>
      <c r="D167" s="6" t="s">
        <v>50</v>
      </c>
      <c r="E167" s="7">
        <v>13.0183529633577</v>
      </c>
      <c r="F167" s="7">
        <v>9.6861001166065392</v>
      </c>
      <c r="G167" s="7">
        <v>9.9765670255778005</v>
      </c>
      <c r="H167" s="7">
        <v>8.0672270692671706</v>
      </c>
      <c r="I167" s="7"/>
      <c r="J167" s="7"/>
      <c r="K167" s="7"/>
      <c r="L167" s="7"/>
      <c r="M167" s="7"/>
      <c r="N167" s="7"/>
      <c r="O167" s="7"/>
    </row>
    <row r="168" spans="1:15" x14ac:dyDescent="0.35">
      <c r="A168" s="6" t="str">
        <f>B3&amp;C148&amp;D168</f>
        <v>DISTRIBUCION VOLUMEN X CRITERIO (Consumiciones)Chocolatinas/Chocolate/BombonesDE 35 A 49 AÑOS</v>
      </c>
      <c r="B168">
        <v>0</v>
      </c>
      <c r="C168" s="6">
        <v>0</v>
      </c>
      <c r="D168" s="6" t="s">
        <v>51</v>
      </c>
      <c r="E168" s="7">
        <v>30.452231356162802</v>
      </c>
      <c r="F168" s="7">
        <v>31.401660060908299</v>
      </c>
      <c r="G168" s="7">
        <v>27.031034280223199</v>
      </c>
      <c r="H168" s="7">
        <v>33.715778855082498</v>
      </c>
      <c r="I168" s="7"/>
      <c r="J168" s="7"/>
      <c r="K168" s="7"/>
      <c r="L168" s="7"/>
      <c r="M168" s="7"/>
      <c r="N168" s="7"/>
      <c r="O168" s="7"/>
    </row>
    <row r="169" spans="1:15" x14ac:dyDescent="0.35">
      <c r="A169" s="6" t="str">
        <f>B3&amp;C148&amp;D169</f>
        <v>DISTRIBUCION VOLUMEN X CRITERIO (Consumiciones)Chocolatinas/Chocolate/BombonesDE 50 A 59 AÑOS</v>
      </c>
      <c r="B169">
        <v>0</v>
      </c>
      <c r="C169" s="6">
        <v>0</v>
      </c>
      <c r="D169" s="6" t="s">
        <v>52</v>
      </c>
      <c r="E169" s="7">
        <v>18.975075809133799</v>
      </c>
      <c r="F169" s="7">
        <v>26.009354884831801</v>
      </c>
      <c r="G169" s="7">
        <v>20.701281760992799</v>
      </c>
      <c r="H169" s="7">
        <v>22.376070205308899</v>
      </c>
      <c r="I169" s="7"/>
      <c r="J169" s="7"/>
      <c r="K169" s="7"/>
      <c r="L169" s="7"/>
      <c r="M169" s="7"/>
      <c r="N169" s="7"/>
      <c r="O169" s="7"/>
    </row>
    <row r="170" spans="1:15" x14ac:dyDescent="0.35">
      <c r="A170" s="6" t="str">
        <f>B3&amp;C148&amp;D170</f>
        <v>DISTRIBUCION VOLUMEN X CRITERIO (Consumiciones)Chocolatinas/Chocolate/BombonesDE 60 A 75 AÑOS</v>
      </c>
      <c r="B170">
        <v>0</v>
      </c>
      <c r="C170" s="6">
        <v>0</v>
      </c>
      <c r="D170" s="6" t="s">
        <v>53</v>
      </c>
      <c r="E170" s="8">
        <v>21.5994734914044</v>
      </c>
      <c r="F170" s="8">
        <v>19.006060340184401</v>
      </c>
      <c r="G170" s="7">
        <v>29.181531532219999</v>
      </c>
      <c r="H170" s="7">
        <v>24.065058180028998</v>
      </c>
      <c r="I170" s="7"/>
      <c r="J170" s="7"/>
      <c r="K170" s="7"/>
      <c r="L170" s="7"/>
      <c r="M170" s="7"/>
      <c r="N170" s="7"/>
      <c r="O170" s="7"/>
    </row>
    <row r="171" spans="1:15" x14ac:dyDescent="0.35">
      <c r="A171" s="6" t="str">
        <f>B3&amp;C148&amp;D171</f>
        <v>DISTRIBUCION VOLUMEN X CRITERIO (Consumiciones)Chocolatinas/Chocolate/BombonesALTA Y MEDIA ALTA</v>
      </c>
      <c r="B171">
        <v>0</v>
      </c>
      <c r="C171" s="6">
        <v>0</v>
      </c>
      <c r="D171" s="6" t="s">
        <v>17</v>
      </c>
      <c r="E171" s="7">
        <v>19.4069315224591</v>
      </c>
      <c r="F171" s="7">
        <v>14.679614764768001</v>
      </c>
      <c r="G171" s="7">
        <v>20.094201343225599</v>
      </c>
      <c r="H171" s="7">
        <v>19.601602025287999</v>
      </c>
      <c r="I171" s="7"/>
      <c r="J171" s="7"/>
      <c r="K171" s="7"/>
      <c r="L171" s="7"/>
      <c r="M171" s="7"/>
      <c r="N171" s="7"/>
      <c r="O171" s="7"/>
    </row>
    <row r="172" spans="1:15" x14ac:dyDescent="0.35">
      <c r="A172" s="6" t="str">
        <f>B3&amp;C148&amp;D172</f>
        <v>DISTRIBUCION VOLUMEN X CRITERIO (Consumiciones)Chocolatinas/Chocolate/BombonesMEDIA</v>
      </c>
      <c r="B172">
        <v>0</v>
      </c>
      <c r="C172" s="6">
        <v>0</v>
      </c>
      <c r="D172" s="6" t="s">
        <v>18</v>
      </c>
      <c r="E172" s="7">
        <v>35.628938787897297</v>
      </c>
      <c r="F172" s="7">
        <v>37.743872321025499</v>
      </c>
      <c r="G172" s="7">
        <v>32.685767786909302</v>
      </c>
      <c r="H172" s="7">
        <v>36.080327500150702</v>
      </c>
      <c r="I172" s="7"/>
      <c r="J172" s="7"/>
      <c r="K172" s="7"/>
      <c r="L172" s="7"/>
      <c r="M172" s="7"/>
      <c r="N172" s="7"/>
      <c r="O172" s="7"/>
    </row>
    <row r="173" spans="1:15" x14ac:dyDescent="0.35">
      <c r="A173" s="6" t="str">
        <f>B3&amp;C148&amp;D173</f>
        <v>DISTRIBUCION VOLUMEN X CRITERIO (Consumiciones)Chocolatinas/Chocolate/BombonesMEDIA BAJA</v>
      </c>
      <c r="B173">
        <v>0</v>
      </c>
      <c r="C173" s="6">
        <v>0</v>
      </c>
      <c r="D173" s="6" t="s">
        <v>19</v>
      </c>
      <c r="E173" s="7">
        <v>25.0235055863496</v>
      </c>
      <c r="F173" s="7">
        <v>23.239403812487399</v>
      </c>
      <c r="G173" s="7">
        <v>24.388732783084901</v>
      </c>
      <c r="H173" s="7">
        <v>23.041182076498998</v>
      </c>
      <c r="I173" s="7"/>
      <c r="J173" s="7"/>
      <c r="K173" s="7"/>
      <c r="L173" s="7"/>
      <c r="M173" s="7"/>
      <c r="N173" s="7"/>
      <c r="O173" s="7"/>
    </row>
    <row r="174" spans="1:15" x14ac:dyDescent="0.35">
      <c r="A174" s="6" t="str">
        <f>B3&amp;C148&amp;D174</f>
        <v>DISTRIBUCION VOLUMEN X CRITERIO (Consumiciones)Chocolatinas/Chocolate/BombonesBAJA</v>
      </c>
      <c r="B174">
        <v>0</v>
      </c>
      <c r="C174" s="6">
        <v>0</v>
      </c>
      <c r="D174" s="6" t="s">
        <v>20</v>
      </c>
      <c r="E174" s="7">
        <v>19.940624103293899</v>
      </c>
      <c r="F174" s="7">
        <v>24.337099039890202</v>
      </c>
      <c r="G174" s="7">
        <v>22.8313090041182</v>
      </c>
      <c r="H174" s="7">
        <v>21.276888398062301</v>
      </c>
      <c r="I174" s="7"/>
      <c r="J174" s="7"/>
      <c r="K174" s="7"/>
      <c r="L174" s="7"/>
      <c r="M174" s="7"/>
      <c r="N174" s="7"/>
      <c r="O174" s="7"/>
    </row>
    <row r="175" spans="1:15" x14ac:dyDescent="0.35">
      <c r="A175" s="6" t="str">
        <f>B3&amp;C148&amp;D175</f>
        <v>DISTRIBUCION VOLUMEN X CRITERIO (Consumiciones)Chocolatinas/Chocolate/BombonesHOMBRE</v>
      </c>
      <c r="B175">
        <v>0</v>
      </c>
      <c r="C175" s="6">
        <v>0</v>
      </c>
      <c r="D175" s="6" t="s">
        <v>21</v>
      </c>
      <c r="E175" s="7">
        <v>30.480326423752199</v>
      </c>
      <c r="F175" s="7">
        <v>26.388041878539401</v>
      </c>
      <c r="G175" s="7">
        <v>27.772638137624401</v>
      </c>
      <c r="H175" s="7">
        <v>35.451368208512903</v>
      </c>
      <c r="I175" s="7"/>
      <c r="J175" s="7"/>
      <c r="K175" s="7"/>
      <c r="L175" s="7"/>
      <c r="M175" s="7"/>
      <c r="N175" s="7"/>
      <c r="O175" s="7"/>
    </row>
    <row r="176" spans="1:15" x14ac:dyDescent="0.35">
      <c r="A176" s="6" t="str">
        <f>B3&amp;C148&amp;D176</f>
        <v>DISTRIBUCION VOLUMEN X CRITERIO (Consumiciones)Chocolatinas/Chocolate/BombonesMUJER</v>
      </c>
      <c r="B176">
        <v>0</v>
      </c>
      <c r="C176" s="6">
        <v>0</v>
      </c>
      <c r="D176" s="6" t="s">
        <v>22</v>
      </c>
      <c r="E176" s="7">
        <v>69.519673576247797</v>
      </c>
      <c r="F176" s="7">
        <v>73.611958121460603</v>
      </c>
      <c r="G176" s="7">
        <v>72.227361862375602</v>
      </c>
      <c r="H176" s="7">
        <v>64.548618514740994</v>
      </c>
      <c r="I176" s="7"/>
      <c r="J176" s="7"/>
      <c r="K176" s="7"/>
      <c r="L176" s="7"/>
      <c r="M176" s="7"/>
      <c r="N176" s="7"/>
      <c r="O176" s="7"/>
    </row>
    <row r="177" spans="1:15" x14ac:dyDescent="0.35">
      <c r="A177" s="6" t="str">
        <f>B3&amp;C177&amp;D177</f>
        <v>DISTRIBUCION VOLUMEN X CRITERIO (Consumiciones)ChiclesT.ESPAÑA</v>
      </c>
      <c r="B177">
        <v>0</v>
      </c>
      <c r="C177" s="6" t="s">
        <v>37</v>
      </c>
      <c r="D177" s="6" t="s">
        <v>45</v>
      </c>
      <c r="E177" s="7">
        <v>100</v>
      </c>
      <c r="F177" s="7">
        <v>100</v>
      </c>
      <c r="G177" s="7">
        <v>100</v>
      </c>
      <c r="H177" s="7">
        <v>100</v>
      </c>
      <c r="I177" s="7"/>
      <c r="J177" s="7"/>
      <c r="K177" s="7"/>
      <c r="L177" s="7"/>
      <c r="M177" s="7"/>
      <c r="N177" s="7"/>
      <c r="O177" s="7"/>
    </row>
    <row r="178" spans="1:15" x14ac:dyDescent="0.35">
      <c r="A178" s="6" t="str">
        <f>B3&amp;C177&amp;D178</f>
        <v>DISTRIBUCION VOLUMEN X CRITERIO (Consumiciones)ChiclesBCN AM</v>
      </c>
      <c r="B178">
        <v>0</v>
      </c>
      <c r="C178" s="6">
        <v>0</v>
      </c>
      <c r="D178" s="6" t="s">
        <v>1</v>
      </c>
      <c r="E178" s="7">
        <v>3.92269455606269</v>
      </c>
      <c r="F178" s="8">
        <v>4.4930870225888002</v>
      </c>
      <c r="G178" s="8">
        <v>3.72048348350443</v>
      </c>
      <c r="H178" s="8">
        <v>4.04554034841762</v>
      </c>
      <c r="I178" s="8"/>
      <c r="J178" s="8"/>
      <c r="K178" s="8"/>
      <c r="L178" s="8"/>
      <c r="M178" s="8"/>
      <c r="N178" s="7"/>
      <c r="O178" s="7"/>
    </row>
    <row r="179" spans="1:15" x14ac:dyDescent="0.35">
      <c r="A179" s="6" t="str">
        <f>B3&amp;C177&amp;D179</f>
        <v>DISTRIBUCION VOLUMEN X CRITERIO (Consumiciones)ChiclesREST.CAT ARAGON</v>
      </c>
      <c r="B179">
        <v>0</v>
      </c>
      <c r="C179" s="6">
        <v>0</v>
      </c>
      <c r="D179" s="6" t="s">
        <v>2</v>
      </c>
      <c r="E179" s="7">
        <v>16.879605870982399</v>
      </c>
      <c r="F179" s="7">
        <v>14.0381701648082</v>
      </c>
      <c r="G179" s="7">
        <v>18.6618365478218</v>
      </c>
      <c r="H179" s="7">
        <v>18.293822477725801</v>
      </c>
      <c r="I179" s="7"/>
      <c r="J179" s="8"/>
      <c r="K179" s="8"/>
      <c r="L179" s="7"/>
      <c r="M179" s="7"/>
      <c r="N179" s="7"/>
      <c r="O179" s="7"/>
    </row>
    <row r="180" spans="1:15" x14ac:dyDescent="0.35">
      <c r="A180" s="6" t="str">
        <f>B3&amp;C177&amp;D180</f>
        <v>DISTRIBUCION VOLUMEN X CRITERIO (Consumiciones)ChiclesLEVANTE</v>
      </c>
      <c r="B180">
        <v>0</v>
      </c>
      <c r="C180" s="6">
        <v>0</v>
      </c>
      <c r="D180" s="6" t="s">
        <v>3</v>
      </c>
      <c r="E180" s="7">
        <v>15.070245486718701</v>
      </c>
      <c r="F180" s="7">
        <v>18.1781572546851</v>
      </c>
      <c r="G180" s="7">
        <v>11.1649975638505</v>
      </c>
      <c r="H180" s="7">
        <v>11.4602088216841</v>
      </c>
      <c r="I180" s="7"/>
      <c r="J180" s="7"/>
      <c r="K180" s="7"/>
      <c r="L180" s="7"/>
      <c r="M180" s="7"/>
      <c r="N180" s="7"/>
      <c r="O180" s="7"/>
    </row>
    <row r="181" spans="1:15" x14ac:dyDescent="0.35">
      <c r="A181" s="6" t="str">
        <f>B3&amp;C177&amp;D181</f>
        <v>DISTRIBUCION VOLUMEN X CRITERIO (Consumiciones)ChiclesANDALUCIA</v>
      </c>
      <c r="B181">
        <v>0</v>
      </c>
      <c r="C181" s="6">
        <v>0</v>
      </c>
      <c r="D181" s="6" t="s">
        <v>4</v>
      </c>
      <c r="E181" s="7">
        <v>29.247754010529</v>
      </c>
      <c r="F181" s="7">
        <v>32.828741913147297</v>
      </c>
      <c r="G181" s="7">
        <v>24.432559013105401</v>
      </c>
      <c r="H181" s="7">
        <v>26.794572843371501</v>
      </c>
      <c r="I181" s="7"/>
      <c r="J181" s="7"/>
      <c r="K181" s="7"/>
      <c r="L181" s="7"/>
      <c r="M181" s="7"/>
      <c r="N181" s="7"/>
      <c r="O181" s="7"/>
    </row>
    <row r="182" spans="1:15" x14ac:dyDescent="0.35">
      <c r="A182" s="6" t="str">
        <f>B3&amp;C177&amp;D182</f>
        <v>DISTRIBUCION VOLUMEN X CRITERIO (Consumiciones)ChiclesMDD AM</v>
      </c>
      <c r="B182">
        <v>0</v>
      </c>
      <c r="C182" s="6">
        <v>0</v>
      </c>
      <c r="D182" s="6" t="s">
        <v>5</v>
      </c>
      <c r="E182" s="7">
        <v>8.95822167647448</v>
      </c>
      <c r="F182" s="7">
        <v>6.6708258348134803</v>
      </c>
      <c r="G182" s="7">
        <v>6.8455949535338103</v>
      </c>
      <c r="H182" s="7">
        <v>8.9969488082367892</v>
      </c>
      <c r="I182" s="7"/>
      <c r="J182" s="7"/>
      <c r="K182" s="7"/>
      <c r="L182" s="7"/>
      <c r="M182" s="7"/>
      <c r="N182" s="7"/>
      <c r="O182" s="7"/>
    </row>
    <row r="183" spans="1:15" x14ac:dyDescent="0.35">
      <c r="A183" s="6" t="str">
        <f>B3&amp;C177&amp;D183</f>
        <v>DISTRIBUCION VOLUMEN X CRITERIO (Consumiciones)ChiclesRTO CENTRO</v>
      </c>
      <c r="B183">
        <v>0</v>
      </c>
      <c r="C183" s="6">
        <v>0</v>
      </c>
      <c r="D183" s="6" t="s">
        <v>6</v>
      </c>
      <c r="E183" s="7">
        <v>10.831587302184399</v>
      </c>
      <c r="F183" s="7">
        <v>11.8158789625853</v>
      </c>
      <c r="G183" s="7">
        <v>11.8626778912212</v>
      </c>
      <c r="H183" s="7">
        <v>16.026710019612398</v>
      </c>
      <c r="I183" s="7"/>
      <c r="J183" s="7"/>
      <c r="K183" s="7"/>
      <c r="L183" s="7"/>
      <c r="M183" s="7"/>
      <c r="N183" s="7"/>
      <c r="O183" s="7"/>
    </row>
    <row r="184" spans="1:15" x14ac:dyDescent="0.35">
      <c r="A184" s="6" t="str">
        <f>B3&amp;C177&amp;D184</f>
        <v>DISTRIBUCION VOLUMEN X CRITERIO (Consumiciones)ChiclesNORTE-CENTRO</v>
      </c>
      <c r="B184">
        <v>0</v>
      </c>
      <c r="C184" s="6">
        <v>0</v>
      </c>
      <c r="D184" s="6" t="s">
        <v>7</v>
      </c>
      <c r="E184" s="7">
        <v>8.5119611379342004</v>
      </c>
      <c r="F184" s="7">
        <v>6.1025531100515904</v>
      </c>
      <c r="G184" s="7">
        <v>14.557455265022201</v>
      </c>
      <c r="H184" s="7">
        <v>6.7215629132035097</v>
      </c>
      <c r="I184" s="7"/>
      <c r="J184" s="8"/>
      <c r="K184" s="8"/>
      <c r="L184" s="7"/>
      <c r="M184" s="7"/>
      <c r="N184" s="7"/>
      <c r="O184" s="7"/>
    </row>
    <row r="185" spans="1:15" x14ac:dyDescent="0.35">
      <c r="A185" s="6" t="str">
        <f>B3&amp;C177&amp;D185</f>
        <v>DISTRIBUCION VOLUMEN X CRITERIO (Consumiciones)ChiclesNOROESTE</v>
      </c>
      <c r="B185">
        <v>0</v>
      </c>
      <c r="C185" s="6">
        <v>0</v>
      </c>
      <c r="D185" s="6" t="s">
        <v>8</v>
      </c>
      <c r="E185" s="7">
        <v>6.5779332301115598</v>
      </c>
      <c r="F185" s="7">
        <v>5.8725857373202999</v>
      </c>
      <c r="G185" s="7">
        <v>8.7544077366926007</v>
      </c>
      <c r="H185" s="7">
        <v>7.6606303616401403</v>
      </c>
      <c r="I185" s="7"/>
      <c r="J185" s="7"/>
      <c r="K185" s="7"/>
      <c r="L185" s="7"/>
      <c r="M185" s="7"/>
      <c r="N185" s="7"/>
      <c r="O185" s="7"/>
    </row>
    <row r="186" spans="1:15" x14ac:dyDescent="0.35">
      <c r="A186" s="6" t="str">
        <f>B3&amp;C177&amp;D186</f>
        <v>DISTRIBUCION VOLUMEN X CRITERIO (Consumiciones)Chicles&lt;2MIL</v>
      </c>
      <c r="B186">
        <v>0</v>
      </c>
      <c r="C186" s="6">
        <v>0</v>
      </c>
      <c r="D186" s="6" t="s">
        <v>9</v>
      </c>
      <c r="E186" s="8">
        <v>6.4149655981026896</v>
      </c>
      <c r="F186" s="8">
        <v>2.7682608460799001</v>
      </c>
      <c r="G186" s="8">
        <v>2.2496696999799699</v>
      </c>
      <c r="H186" s="8">
        <v>6.12046314897432</v>
      </c>
      <c r="I186" s="8"/>
      <c r="J186" s="8"/>
      <c r="K186" s="8"/>
      <c r="L186" s="8"/>
      <c r="M186" s="8"/>
      <c r="N186" s="7"/>
      <c r="O186" s="7"/>
    </row>
    <row r="187" spans="1:15" x14ac:dyDescent="0.35">
      <c r="A187" s="6" t="str">
        <f>B3&amp;C177&amp;D187</f>
        <v>DISTRIBUCION VOLUMEN X CRITERIO (Consumiciones)Chicles2-5MIL</v>
      </c>
      <c r="B187">
        <v>0</v>
      </c>
      <c r="C187" s="6">
        <v>0</v>
      </c>
      <c r="D187" s="6" t="s">
        <v>10</v>
      </c>
      <c r="E187" s="8">
        <v>7.6237463289187399</v>
      </c>
      <c r="F187" s="8">
        <v>6.4439356762037496</v>
      </c>
      <c r="G187" s="8">
        <v>7.1307639346255103</v>
      </c>
      <c r="H187" s="8">
        <v>6.7364714489788797</v>
      </c>
      <c r="I187" s="7"/>
      <c r="J187" s="8"/>
      <c r="K187" s="8"/>
      <c r="L187" s="8"/>
      <c r="M187" s="8"/>
      <c r="N187" s="7"/>
      <c r="O187" s="7"/>
    </row>
    <row r="188" spans="1:15" x14ac:dyDescent="0.35">
      <c r="A188" s="6" t="str">
        <f>B3&amp;C177&amp;D188</f>
        <v>DISTRIBUCION VOLUMEN X CRITERIO (Consumiciones)Chicles5-10MIL</v>
      </c>
      <c r="B188">
        <v>0</v>
      </c>
      <c r="C188" s="6">
        <v>0</v>
      </c>
      <c r="D188" s="6" t="s">
        <v>11</v>
      </c>
      <c r="E188" s="7">
        <v>4.51271215893515</v>
      </c>
      <c r="F188" s="8">
        <v>5.5690487497687204</v>
      </c>
      <c r="G188" s="7">
        <v>3.9634956204110501</v>
      </c>
      <c r="H188" s="7">
        <v>10.0956775805187</v>
      </c>
      <c r="I188" s="7"/>
      <c r="J188" s="8"/>
      <c r="K188" s="8"/>
      <c r="L188" s="8"/>
      <c r="M188" s="8"/>
      <c r="N188" s="7"/>
      <c r="O188" s="7"/>
    </row>
    <row r="189" spans="1:15" x14ac:dyDescent="0.35">
      <c r="A189" s="6" t="str">
        <f>B3&amp;C177&amp;D189</f>
        <v>DISTRIBUCION VOLUMEN X CRITERIO (Consumiciones)Chicles10-30MIL</v>
      </c>
      <c r="B189">
        <v>0</v>
      </c>
      <c r="C189" s="6">
        <v>0</v>
      </c>
      <c r="D189" s="6" t="s">
        <v>12</v>
      </c>
      <c r="E189" s="7">
        <v>24.597540569771802</v>
      </c>
      <c r="F189" s="7">
        <v>25.255837724494299</v>
      </c>
      <c r="G189" s="7">
        <v>33.778980962164503</v>
      </c>
      <c r="H189" s="7">
        <v>30.906344966555402</v>
      </c>
      <c r="I189" s="7"/>
      <c r="J189" s="7"/>
      <c r="K189" s="7"/>
      <c r="L189" s="7"/>
      <c r="M189" s="7"/>
      <c r="N189" s="7"/>
      <c r="O189" s="7"/>
    </row>
    <row r="190" spans="1:15" x14ac:dyDescent="0.35">
      <c r="A190" s="6" t="str">
        <f>B3&amp;C177&amp;D190</f>
        <v>DISTRIBUCION VOLUMEN X CRITERIO (Consumiciones)Chicles30-100MIL</v>
      </c>
      <c r="B190">
        <v>0</v>
      </c>
      <c r="C190" s="6">
        <v>0</v>
      </c>
      <c r="D190" s="6" t="s">
        <v>13</v>
      </c>
      <c r="E190" s="7">
        <v>16.7945272288454</v>
      </c>
      <c r="F190" s="7">
        <v>17.694418705942301</v>
      </c>
      <c r="G190" s="7">
        <v>18.976413689067599</v>
      </c>
      <c r="H190" s="7">
        <v>17.148971593738501</v>
      </c>
      <c r="I190" s="7"/>
      <c r="J190" s="7"/>
      <c r="K190" s="7"/>
      <c r="L190" s="7"/>
      <c r="M190" s="7"/>
      <c r="N190" s="7"/>
      <c r="O190" s="7"/>
    </row>
    <row r="191" spans="1:15" x14ac:dyDescent="0.35">
      <c r="A191" s="6" t="str">
        <f>B3&amp;C177&amp;D191</f>
        <v>DISTRIBUCION VOLUMEN X CRITERIO (Consumiciones)Chicles100-200MIL</v>
      </c>
      <c r="B191">
        <v>0</v>
      </c>
      <c r="C191" s="6">
        <v>0</v>
      </c>
      <c r="D191" s="6" t="s">
        <v>14</v>
      </c>
      <c r="E191" s="7">
        <v>5.8490928624710801</v>
      </c>
      <c r="F191" s="7">
        <v>8.4562210686267605</v>
      </c>
      <c r="G191" s="7">
        <v>9.8429530515636703</v>
      </c>
      <c r="H191" s="7">
        <v>6.6920421730698099</v>
      </c>
      <c r="I191" s="7"/>
      <c r="J191" s="7"/>
      <c r="K191" s="7"/>
      <c r="L191" s="7"/>
      <c r="M191" s="7"/>
      <c r="N191" s="7"/>
      <c r="O191" s="7"/>
    </row>
    <row r="192" spans="1:15" x14ac:dyDescent="0.35">
      <c r="A192" s="6" t="str">
        <f>B3&amp;C177&amp;D192</f>
        <v>DISTRIBUCION VOLUMEN X CRITERIO (Consumiciones)Chicles200-500MIL</v>
      </c>
      <c r="B192">
        <v>0</v>
      </c>
      <c r="C192" s="6">
        <v>0</v>
      </c>
      <c r="D192" s="6" t="s">
        <v>15</v>
      </c>
      <c r="E192" s="7">
        <v>20.9217408967734</v>
      </c>
      <c r="F192" s="7">
        <v>22.376105469008699</v>
      </c>
      <c r="G192" s="7">
        <v>11.796231789907299</v>
      </c>
      <c r="H192" s="7">
        <v>9.2464155819914993</v>
      </c>
      <c r="I192" s="7"/>
      <c r="J192" s="7"/>
      <c r="K192" s="7"/>
      <c r="L192" s="7"/>
      <c r="M192" s="7"/>
      <c r="N192" s="7"/>
      <c r="O192" s="7"/>
    </row>
    <row r="193" spans="1:15" x14ac:dyDescent="0.35">
      <c r="A193" s="6" t="str">
        <f>B3&amp;C177&amp;D193</f>
        <v>DISTRIBUCION VOLUMEN X CRITERIO (Consumiciones)Chicles&gt;500MIL</v>
      </c>
      <c r="B193">
        <v>0</v>
      </c>
      <c r="C193" s="6">
        <v>0</v>
      </c>
      <c r="D193" s="6" t="s">
        <v>16</v>
      </c>
      <c r="E193" s="7">
        <v>13.285679262677901</v>
      </c>
      <c r="F193" s="7">
        <v>11.436188869088401</v>
      </c>
      <c r="G193" s="7">
        <v>12.261508938028101</v>
      </c>
      <c r="H193" s="7">
        <v>13.0536066939564</v>
      </c>
      <c r="I193" s="7"/>
      <c r="J193" s="7"/>
      <c r="K193" s="7"/>
      <c r="L193" s="7"/>
      <c r="M193" s="7"/>
      <c r="N193" s="7"/>
      <c r="O193" s="7"/>
    </row>
    <row r="194" spans="1:15" x14ac:dyDescent="0.35">
      <c r="A194" s="6" t="str">
        <f>B3&amp;C177&amp;D194</f>
        <v>DISTRIBUCION VOLUMEN X CRITERIO (Consumiciones)ChiclesDE 15 A 19 AÑOS</v>
      </c>
      <c r="B194">
        <v>0</v>
      </c>
      <c r="C194" s="6">
        <v>0</v>
      </c>
      <c r="D194" s="6" t="s">
        <v>48</v>
      </c>
      <c r="E194" s="8">
        <v>18.592741689499601</v>
      </c>
      <c r="F194" s="8">
        <v>14.016783648872</v>
      </c>
      <c r="G194" s="8">
        <v>10.9082204351591</v>
      </c>
      <c r="H194" s="8">
        <v>19.777356328651301</v>
      </c>
      <c r="I194" s="8"/>
      <c r="J194" s="8"/>
      <c r="K194" s="8"/>
      <c r="L194" s="8"/>
      <c r="M194" s="8"/>
      <c r="N194" s="7"/>
      <c r="O194" s="7"/>
    </row>
    <row r="195" spans="1:15" x14ac:dyDescent="0.35">
      <c r="A195" s="6" t="str">
        <f>B3&amp;C177&amp;D195</f>
        <v>DISTRIBUCION VOLUMEN X CRITERIO (Consumiciones)ChiclesDE 20 A 24 AÑOS</v>
      </c>
      <c r="B195">
        <v>0</v>
      </c>
      <c r="C195" s="6">
        <v>0</v>
      </c>
      <c r="D195" s="6" t="s">
        <v>49</v>
      </c>
      <c r="E195" s="7">
        <v>4.7342878866952702</v>
      </c>
      <c r="F195" s="7">
        <v>2.8920582211844801</v>
      </c>
      <c r="G195" s="7">
        <v>8.0461159607147206</v>
      </c>
      <c r="H195" s="7">
        <v>3.1501879149917098</v>
      </c>
      <c r="I195" s="7"/>
      <c r="J195" s="8"/>
      <c r="K195" s="8"/>
      <c r="L195" s="8"/>
      <c r="M195" s="7"/>
      <c r="N195" s="7"/>
      <c r="O195" s="7"/>
    </row>
    <row r="196" spans="1:15" x14ac:dyDescent="0.35">
      <c r="A196" s="6" t="str">
        <f>B3&amp;C177&amp;D196</f>
        <v>DISTRIBUCION VOLUMEN X CRITERIO (Consumiciones)ChiclesDE 25 A 34 AÑOS</v>
      </c>
      <c r="B196">
        <v>0</v>
      </c>
      <c r="C196" s="6">
        <v>0</v>
      </c>
      <c r="D196" s="6" t="s">
        <v>50</v>
      </c>
      <c r="E196" s="7">
        <v>8.6590873295789894</v>
      </c>
      <c r="F196" s="7">
        <v>17.170104437078798</v>
      </c>
      <c r="G196" s="7">
        <v>20.621063675666299</v>
      </c>
      <c r="H196" s="7">
        <v>18.635158802984598</v>
      </c>
      <c r="I196" s="7"/>
      <c r="J196" s="7"/>
      <c r="K196" s="7"/>
      <c r="L196" s="7"/>
      <c r="M196" s="7"/>
      <c r="N196" s="7"/>
      <c r="O196" s="7"/>
    </row>
    <row r="197" spans="1:15" x14ac:dyDescent="0.35">
      <c r="A197" s="6" t="str">
        <f>B3&amp;C177&amp;D197</f>
        <v>DISTRIBUCION VOLUMEN X CRITERIO (Consumiciones)ChiclesDE 35 A 49 AÑOS</v>
      </c>
      <c r="B197">
        <v>0</v>
      </c>
      <c r="C197" s="6">
        <v>0</v>
      </c>
      <c r="D197" s="6" t="s">
        <v>51</v>
      </c>
      <c r="E197" s="7">
        <v>21.772968902791401</v>
      </c>
      <c r="F197" s="7">
        <v>15.457259597840601</v>
      </c>
      <c r="G197" s="7">
        <v>18.300200372048302</v>
      </c>
      <c r="H197" s="7">
        <v>21.702618139161299</v>
      </c>
      <c r="I197" s="7"/>
      <c r="J197" s="7"/>
      <c r="K197" s="7"/>
      <c r="L197" s="7"/>
      <c r="M197" s="7"/>
      <c r="N197" s="7"/>
      <c r="O197" s="7"/>
    </row>
    <row r="198" spans="1:15" x14ac:dyDescent="0.35">
      <c r="A198" s="6" t="str">
        <f>B3&amp;C177&amp;D198</f>
        <v>DISTRIBUCION VOLUMEN X CRITERIO (Consumiciones)ChiclesDE 50 A 59 AÑOS</v>
      </c>
      <c r="B198">
        <v>0</v>
      </c>
      <c r="C198" s="6">
        <v>0</v>
      </c>
      <c r="D198" s="6" t="s">
        <v>52</v>
      </c>
      <c r="E198" s="7">
        <v>25.079571100280099</v>
      </c>
      <c r="F198" s="7">
        <v>29.3800867828154</v>
      </c>
      <c r="G198" s="7">
        <v>18.6207234118448</v>
      </c>
      <c r="H198" s="7">
        <v>15.546169456609899</v>
      </c>
      <c r="I198" s="7"/>
      <c r="J198" s="7"/>
      <c r="K198" s="7"/>
      <c r="L198" s="7"/>
      <c r="M198" s="7"/>
      <c r="N198" s="7"/>
      <c r="O198" s="7"/>
    </row>
    <row r="199" spans="1:15" x14ac:dyDescent="0.35">
      <c r="A199" s="6" t="str">
        <f>B3&amp;C177&amp;D199</f>
        <v>DISTRIBUCION VOLUMEN X CRITERIO (Consumiciones)ChiclesDE 60 A 75 AÑOS</v>
      </c>
      <c r="B199">
        <v>0</v>
      </c>
      <c r="C199" s="6">
        <v>0</v>
      </c>
      <c r="D199" s="6" t="s">
        <v>53</v>
      </c>
      <c r="E199" s="7">
        <v>21.161341455656</v>
      </c>
      <c r="F199" s="8">
        <v>21.083712200555201</v>
      </c>
      <c r="G199" s="8">
        <v>23.503686108368299</v>
      </c>
      <c r="H199" s="8">
        <v>21.188500161108902</v>
      </c>
      <c r="I199" s="7"/>
      <c r="J199" s="7"/>
      <c r="K199" s="7"/>
      <c r="L199" s="7"/>
      <c r="M199" s="7"/>
      <c r="N199" s="7"/>
      <c r="O199" s="7"/>
    </row>
    <row r="200" spans="1:15" x14ac:dyDescent="0.35">
      <c r="A200" s="6" t="str">
        <f>B3&amp;C177&amp;D200</f>
        <v>DISTRIBUCION VOLUMEN X CRITERIO (Consumiciones)ChiclesALTA Y MEDIA ALTA</v>
      </c>
      <c r="B200">
        <v>0</v>
      </c>
      <c r="C200" s="6">
        <v>0</v>
      </c>
      <c r="D200" s="6" t="s">
        <v>17</v>
      </c>
      <c r="E200" s="7">
        <v>19.237520695191598</v>
      </c>
      <c r="F200" s="7">
        <v>20.742713369603202</v>
      </c>
      <c r="G200" s="7">
        <v>18.003144575756298</v>
      </c>
      <c r="H200" s="7">
        <v>22.803996863655499</v>
      </c>
      <c r="I200" s="7"/>
      <c r="J200" s="7"/>
      <c r="K200" s="7"/>
      <c r="L200" s="7"/>
      <c r="M200" s="7"/>
      <c r="N200" s="7"/>
      <c r="O200" s="7"/>
    </row>
    <row r="201" spans="1:15" x14ac:dyDescent="0.35">
      <c r="A201" s="6" t="str">
        <f>B3&amp;C177&amp;D201</f>
        <v>DISTRIBUCION VOLUMEN X CRITERIO (Consumiciones)ChiclesMEDIA</v>
      </c>
      <c r="B201">
        <v>0</v>
      </c>
      <c r="C201" s="6">
        <v>0</v>
      </c>
      <c r="D201" s="6" t="s">
        <v>18</v>
      </c>
      <c r="E201" s="7">
        <v>39.1495210523845</v>
      </c>
      <c r="F201" s="7">
        <v>35.915683844234799</v>
      </c>
      <c r="G201" s="7">
        <v>33.308266069369999</v>
      </c>
      <c r="H201" s="7">
        <v>37.610145025276701</v>
      </c>
      <c r="I201" s="7"/>
      <c r="J201" s="7"/>
      <c r="K201" s="7"/>
      <c r="L201" s="7"/>
      <c r="M201" s="7"/>
      <c r="N201" s="7"/>
      <c r="O201" s="7"/>
    </row>
    <row r="202" spans="1:15" x14ac:dyDescent="0.35">
      <c r="A202" s="6" t="str">
        <f>B3&amp;C177&amp;D202</f>
        <v>DISTRIBUCION VOLUMEN X CRITERIO (Consumiciones)ChiclesMEDIA BAJA</v>
      </c>
      <c r="B202">
        <v>0</v>
      </c>
      <c r="C202" s="6">
        <v>0</v>
      </c>
      <c r="D202" s="6" t="s">
        <v>19</v>
      </c>
      <c r="E202" s="7">
        <v>25.129879040152002</v>
      </c>
      <c r="F202" s="7">
        <v>18.5466310371385</v>
      </c>
      <c r="G202" s="7">
        <v>24.1213097815636</v>
      </c>
      <c r="H202" s="7">
        <v>24.362669462400302</v>
      </c>
      <c r="I202" s="7"/>
      <c r="J202" s="7"/>
      <c r="K202" s="7"/>
      <c r="L202" s="7"/>
      <c r="M202" s="7"/>
      <c r="N202" s="7"/>
      <c r="O202" s="7"/>
    </row>
    <row r="203" spans="1:15" x14ac:dyDescent="0.35">
      <c r="A203" s="6" t="str">
        <f>B3&amp;C177&amp;D203</f>
        <v>DISTRIBUCION VOLUMEN X CRITERIO (Consumiciones)ChiclesBAJA</v>
      </c>
      <c r="B203">
        <v>0</v>
      </c>
      <c r="C203" s="6">
        <v>0</v>
      </c>
      <c r="D203" s="6" t="s">
        <v>20</v>
      </c>
      <c r="E203" s="7">
        <v>16.483062857284899</v>
      </c>
      <c r="F203" s="8">
        <v>24.794988858236199</v>
      </c>
      <c r="G203" s="8">
        <v>24.567299500913201</v>
      </c>
      <c r="H203" s="8">
        <v>15.2231954608839</v>
      </c>
      <c r="I203" s="7"/>
      <c r="J203" s="7"/>
      <c r="K203" s="7"/>
      <c r="L203" s="7"/>
      <c r="M203" s="7"/>
      <c r="N203" s="7"/>
      <c r="O203" s="7"/>
    </row>
    <row r="204" spans="1:15" x14ac:dyDescent="0.35">
      <c r="A204" s="6" t="str">
        <f>B3&amp;C177&amp;D204</f>
        <v>DISTRIBUCION VOLUMEN X CRITERIO (Consumiciones)ChiclesHOMBRE</v>
      </c>
      <c r="B204">
        <v>0</v>
      </c>
      <c r="C204" s="6">
        <v>0</v>
      </c>
      <c r="D204" s="6" t="s">
        <v>21</v>
      </c>
      <c r="E204" s="7">
        <v>34.361222456770903</v>
      </c>
      <c r="F204" s="7">
        <v>44.584775293710202</v>
      </c>
      <c r="G204" s="7">
        <v>39.4383953098394</v>
      </c>
      <c r="H204" s="7">
        <v>29.2406728834954</v>
      </c>
      <c r="I204" s="7"/>
      <c r="J204" s="7"/>
      <c r="K204" s="7"/>
      <c r="L204" s="7"/>
      <c r="M204" s="7"/>
      <c r="N204" s="7"/>
      <c r="O204" s="7"/>
    </row>
    <row r="205" spans="1:15" x14ac:dyDescent="0.35">
      <c r="A205" s="6" t="str">
        <f>B3&amp;C177&amp;D205</f>
        <v>DISTRIBUCION VOLUMEN X CRITERIO (Consumiciones)ChiclesMUJER</v>
      </c>
      <c r="B205">
        <v>0</v>
      </c>
      <c r="C205" s="6">
        <v>0</v>
      </c>
      <c r="D205" s="6" t="s">
        <v>22</v>
      </c>
      <c r="E205" s="7">
        <v>65.638777543229097</v>
      </c>
      <c r="F205" s="7">
        <v>55.415224706289798</v>
      </c>
      <c r="G205" s="7">
        <v>60.5616295996644</v>
      </c>
      <c r="H205" s="7">
        <v>70.759310085963406</v>
      </c>
      <c r="I205" s="7"/>
      <c r="J205" s="7"/>
      <c r="K205" s="7"/>
      <c r="L205" s="7"/>
      <c r="M205" s="7"/>
      <c r="N205" s="7"/>
      <c r="O205" s="7"/>
    </row>
    <row r="206" spans="1:15" x14ac:dyDescent="0.35">
      <c r="A206" s="6" t="str">
        <f>B3&amp;C206&amp;D206</f>
        <v>DISTRIBUCION VOLUMEN X CRITERIO (Consumiciones)CaramelosT.ESPAÑA</v>
      </c>
      <c r="B206">
        <v>0</v>
      </c>
      <c r="C206" s="6" t="s">
        <v>38</v>
      </c>
      <c r="D206" s="6" t="s">
        <v>45</v>
      </c>
      <c r="E206" s="7">
        <v>100</v>
      </c>
      <c r="F206" s="7">
        <v>100</v>
      </c>
      <c r="G206" s="7">
        <v>100</v>
      </c>
      <c r="H206" s="7">
        <v>100</v>
      </c>
      <c r="I206" s="7"/>
      <c r="J206" s="7"/>
      <c r="K206" s="7"/>
      <c r="L206" s="7"/>
      <c r="M206" s="7"/>
      <c r="N206" s="7"/>
      <c r="O206" s="7"/>
    </row>
    <row r="207" spans="1:15" x14ac:dyDescent="0.35">
      <c r="A207" s="6" t="str">
        <f>B3&amp;C206&amp;D207</f>
        <v>DISTRIBUCION VOLUMEN X CRITERIO (Consumiciones)CaramelosBCN AM</v>
      </c>
      <c r="B207">
        <v>0</v>
      </c>
      <c r="C207" s="6">
        <v>0</v>
      </c>
      <c r="D207" s="6" t="s">
        <v>1</v>
      </c>
      <c r="E207" s="8">
        <v>18.622470892467099</v>
      </c>
      <c r="F207" s="8">
        <v>24.8091104697586</v>
      </c>
      <c r="G207" s="7">
        <v>18.055992782691899</v>
      </c>
      <c r="H207" s="7">
        <v>16.841418217185598</v>
      </c>
      <c r="I207" s="7"/>
      <c r="J207" s="8"/>
      <c r="K207" s="8"/>
      <c r="L207" s="8"/>
      <c r="M207" s="7"/>
      <c r="N207" s="7"/>
      <c r="O207" s="7"/>
    </row>
    <row r="208" spans="1:15" x14ac:dyDescent="0.35">
      <c r="A208" s="6" t="str">
        <f>B3&amp;C206&amp;D208</f>
        <v>DISTRIBUCION VOLUMEN X CRITERIO (Consumiciones)CaramelosREST.CAT ARAGON</v>
      </c>
      <c r="B208">
        <v>0</v>
      </c>
      <c r="C208" s="6">
        <v>0</v>
      </c>
      <c r="D208" s="6" t="s">
        <v>2</v>
      </c>
      <c r="E208" s="8">
        <v>18.0655693027716</v>
      </c>
      <c r="F208" s="8">
        <v>10.739128736325499</v>
      </c>
      <c r="G208" s="7">
        <v>9.9345056050004192</v>
      </c>
      <c r="H208" s="7">
        <v>15.9009120543971</v>
      </c>
      <c r="I208" s="7"/>
      <c r="J208" s="7"/>
      <c r="K208" s="8"/>
      <c r="L208" s="7"/>
      <c r="M208" s="8"/>
      <c r="N208" s="7"/>
      <c r="O208" s="7"/>
    </row>
    <row r="209" spans="1:15" x14ac:dyDescent="0.35">
      <c r="A209" s="6" t="str">
        <f>B3&amp;C206&amp;D209</f>
        <v>DISTRIBUCION VOLUMEN X CRITERIO (Consumiciones)CaramelosLEVANTE</v>
      </c>
      <c r="B209">
        <v>0</v>
      </c>
      <c r="C209" s="6">
        <v>0</v>
      </c>
      <c r="D209" s="6" t="s">
        <v>3</v>
      </c>
      <c r="E209" s="8">
        <v>9.3783487494313693</v>
      </c>
      <c r="F209" s="7">
        <v>8.0100255169407202</v>
      </c>
      <c r="G209" s="7">
        <v>11.4720951345516</v>
      </c>
      <c r="H209" s="7">
        <v>11.7477961271528</v>
      </c>
      <c r="I209" s="7"/>
      <c r="J209" s="7"/>
      <c r="K209" s="7"/>
      <c r="L209" s="8"/>
      <c r="M209" s="7"/>
      <c r="N209" s="7"/>
      <c r="O209" s="7"/>
    </row>
    <row r="210" spans="1:15" x14ac:dyDescent="0.35">
      <c r="A210" s="6" t="str">
        <f>B3&amp;C206&amp;D210</f>
        <v>DISTRIBUCION VOLUMEN X CRITERIO (Consumiciones)CaramelosANDALUCIA</v>
      </c>
      <c r="B210">
        <v>0</v>
      </c>
      <c r="C210" s="6">
        <v>0</v>
      </c>
      <c r="D210" s="6" t="s">
        <v>4</v>
      </c>
      <c r="E210" s="7">
        <v>13.6202558102365</v>
      </c>
      <c r="F210" s="7">
        <v>19.3699800145945</v>
      </c>
      <c r="G210" s="7">
        <v>16.9879980083509</v>
      </c>
      <c r="H210" s="7">
        <v>25.656850180225302</v>
      </c>
      <c r="I210" s="7"/>
      <c r="J210" s="7"/>
      <c r="K210" s="7"/>
      <c r="L210" s="7"/>
      <c r="M210" s="7"/>
      <c r="N210" s="7"/>
      <c r="O210" s="7"/>
    </row>
    <row r="211" spans="1:15" x14ac:dyDescent="0.35">
      <c r="A211" s="6" t="str">
        <f>B3&amp;C206&amp;D211</f>
        <v>DISTRIBUCION VOLUMEN X CRITERIO (Consumiciones)CaramelosMDD AM</v>
      </c>
      <c r="B211">
        <v>0</v>
      </c>
      <c r="C211" s="6">
        <v>0</v>
      </c>
      <c r="D211" s="6" t="s">
        <v>5</v>
      </c>
      <c r="E211" s="8">
        <v>6.48250269457274</v>
      </c>
      <c r="F211" s="7">
        <v>6.1265096481537302</v>
      </c>
      <c r="G211" s="7">
        <v>6.6219883638272599</v>
      </c>
      <c r="H211" s="7">
        <v>8.3827128946782903</v>
      </c>
      <c r="I211" s="7"/>
      <c r="J211" s="7"/>
      <c r="K211" s="8"/>
      <c r="L211" s="7"/>
      <c r="M211" s="7"/>
      <c r="N211" s="7"/>
      <c r="O211" s="7"/>
    </row>
    <row r="212" spans="1:15" x14ac:dyDescent="0.35">
      <c r="A212" s="6" t="str">
        <f>B3&amp;C206&amp;D212</f>
        <v>DISTRIBUCION VOLUMEN X CRITERIO (Consumiciones)CaramelosRTO CENTRO</v>
      </c>
      <c r="B212">
        <v>0</v>
      </c>
      <c r="C212" s="6">
        <v>0</v>
      </c>
      <c r="D212" s="6" t="s">
        <v>6</v>
      </c>
      <c r="E212" s="7">
        <v>14.8044949161711</v>
      </c>
      <c r="F212" s="8">
        <v>14.1001426636061</v>
      </c>
      <c r="G212" s="7">
        <v>13.0686028593089</v>
      </c>
      <c r="H212" s="7">
        <v>7.3113576622671701</v>
      </c>
      <c r="I212" s="7"/>
      <c r="J212" s="7"/>
      <c r="K212" s="7"/>
      <c r="L212" s="7"/>
      <c r="M212" s="7"/>
      <c r="N212" s="7"/>
      <c r="O212" s="7"/>
    </row>
    <row r="213" spans="1:15" x14ac:dyDescent="0.35">
      <c r="A213" s="6" t="str">
        <f>B3&amp;C206&amp;D213</f>
        <v>DISTRIBUCION VOLUMEN X CRITERIO (Consumiciones)CaramelosNORTE-CENTRO</v>
      </c>
      <c r="B213">
        <v>0</v>
      </c>
      <c r="C213" s="6">
        <v>0</v>
      </c>
      <c r="D213" s="6" t="s">
        <v>7</v>
      </c>
      <c r="E213" s="8">
        <v>6.8583781745755301</v>
      </c>
      <c r="F213" s="8">
        <v>12.6676750519949</v>
      </c>
      <c r="G213" s="7">
        <v>19.836964335076502</v>
      </c>
      <c r="H213" s="7">
        <v>8.8174359340056405</v>
      </c>
      <c r="I213" s="8"/>
      <c r="J213" s="8"/>
      <c r="K213" s="7"/>
      <c r="L213" s="8"/>
      <c r="M213" s="8"/>
      <c r="N213" s="7"/>
      <c r="O213" s="7"/>
    </row>
    <row r="214" spans="1:15" x14ac:dyDescent="0.35">
      <c r="A214" s="6" t="str">
        <f>B3&amp;C206&amp;D214</f>
        <v>DISTRIBUCION VOLUMEN X CRITERIO (Consumiciones)CaramelosNOROESTE</v>
      </c>
      <c r="B214">
        <v>0</v>
      </c>
      <c r="C214" s="6">
        <v>0</v>
      </c>
      <c r="D214" s="6" t="s">
        <v>8</v>
      </c>
      <c r="E214" s="8">
        <v>12.167987656193</v>
      </c>
      <c r="F214" s="8">
        <v>4.1774247734648799</v>
      </c>
      <c r="G214" s="7">
        <v>4.0218557580322898</v>
      </c>
      <c r="H214" s="7">
        <v>5.34150372434868</v>
      </c>
      <c r="I214" s="7"/>
      <c r="J214" s="7"/>
      <c r="K214" s="7"/>
      <c r="L214" s="7"/>
      <c r="M214" s="8"/>
      <c r="N214" s="7"/>
      <c r="O214" s="7"/>
    </row>
    <row r="215" spans="1:15" x14ac:dyDescent="0.35">
      <c r="A215" s="6" t="str">
        <f>B3&amp;C206&amp;D215</f>
        <v>DISTRIBUCION VOLUMEN X CRITERIO (Consumiciones)Caramelos&lt;2MIL</v>
      </c>
      <c r="B215">
        <v>0</v>
      </c>
      <c r="C215" s="6">
        <v>0</v>
      </c>
      <c r="D215" s="6" t="s">
        <v>9</v>
      </c>
      <c r="E215" s="8">
        <v>2.8639230520185701</v>
      </c>
      <c r="F215" s="8">
        <v>3.3020483868699499</v>
      </c>
      <c r="G215" s="8">
        <v>3.8360368346899998</v>
      </c>
      <c r="H215" s="8">
        <v>2.8033104147724699</v>
      </c>
      <c r="I215" s="8"/>
      <c r="J215" s="8"/>
      <c r="K215" s="8"/>
      <c r="L215" s="8"/>
      <c r="M215" s="8"/>
      <c r="N215" s="7"/>
      <c r="O215" s="7"/>
    </row>
    <row r="216" spans="1:15" x14ac:dyDescent="0.35">
      <c r="A216" s="6" t="str">
        <f>B3&amp;C206&amp;D216</f>
        <v>DISTRIBUCION VOLUMEN X CRITERIO (Consumiciones)Caramelos2-5MIL</v>
      </c>
      <c r="B216">
        <v>0</v>
      </c>
      <c r="C216" s="6">
        <v>0</v>
      </c>
      <c r="D216" s="6" t="s">
        <v>10</v>
      </c>
      <c r="E216" s="8">
        <v>6.2149879717551402</v>
      </c>
      <c r="F216" s="8">
        <v>11.4648505313555</v>
      </c>
      <c r="G216" s="8">
        <v>7.6528204922356702</v>
      </c>
      <c r="H216" s="8">
        <v>6.4734105737035401</v>
      </c>
      <c r="I216" s="8"/>
      <c r="J216" s="8"/>
      <c r="K216" s="8"/>
      <c r="L216" s="8"/>
      <c r="M216" s="8"/>
      <c r="N216" s="7"/>
      <c r="O216" s="7"/>
    </row>
    <row r="217" spans="1:15" x14ac:dyDescent="0.35">
      <c r="A217" s="6" t="str">
        <f>B3&amp;C206&amp;D217</f>
        <v>DISTRIBUCION VOLUMEN X CRITERIO (Consumiciones)Caramelos5-10MIL</v>
      </c>
      <c r="B217">
        <v>0</v>
      </c>
      <c r="C217" s="6">
        <v>0</v>
      </c>
      <c r="D217" s="6" t="s">
        <v>11</v>
      </c>
      <c r="E217" s="8">
        <v>5.8781786737374402</v>
      </c>
      <c r="F217" s="8">
        <v>5.7101131777107303</v>
      </c>
      <c r="G217" s="8">
        <v>6.5222350994273004</v>
      </c>
      <c r="H217" s="8">
        <v>5.59846760599092</v>
      </c>
      <c r="I217" s="8"/>
      <c r="J217" s="8"/>
      <c r="K217" s="8"/>
      <c r="L217" s="8"/>
      <c r="M217" s="8"/>
      <c r="N217" s="7"/>
      <c r="O217" s="7"/>
    </row>
    <row r="218" spans="1:15" x14ac:dyDescent="0.35">
      <c r="A218" s="6" t="str">
        <f>B3&amp;C206&amp;D218</f>
        <v>DISTRIBUCION VOLUMEN X CRITERIO (Consumiciones)Caramelos10-30MIL</v>
      </c>
      <c r="B218">
        <v>0</v>
      </c>
      <c r="C218" s="6">
        <v>0</v>
      </c>
      <c r="D218" s="6" t="s">
        <v>12</v>
      </c>
      <c r="E218" s="7">
        <v>30.522480728169899</v>
      </c>
      <c r="F218" s="7">
        <v>22.187109647841201</v>
      </c>
      <c r="G218" s="7">
        <v>25.730235743951798</v>
      </c>
      <c r="H218" s="7">
        <v>18.676484473681899</v>
      </c>
      <c r="I218" s="7"/>
      <c r="J218" s="7"/>
      <c r="K218" s="7"/>
      <c r="L218" s="7"/>
      <c r="M218" s="7"/>
      <c r="N218" s="7"/>
      <c r="O218" s="7"/>
    </row>
    <row r="219" spans="1:15" x14ac:dyDescent="0.35">
      <c r="A219" s="6" t="str">
        <f>B3&amp;C206&amp;D219</f>
        <v>DISTRIBUCION VOLUMEN X CRITERIO (Consumiciones)Caramelos30-100MIL</v>
      </c>
      <c r="B219">
        <v>0</v>
      </c>
      <c r="C219" s="6">
        <v>0</v>
      </c>
      <c r="D219" s="6" t="s">
        <v>13</v>
      </c>
      <c r="E219" s="7">
        <v>10.8186972611666</v>
      </c>
      <c r="F219" s="7">
        <v>12.413843213790701</v>
      </c>
      <c r="G219" s="7">
        <v>14.5106524472715</v>
      </c>
      <c r="H219" s="7">
        <v>18.8810842968571</v>
      </c>
      <c r="I219" s="7"/>
      <c r="J219" s="7"/>
      <c r="K219" s="7"/>
      <c r="L219" s="7"/>
      <c r="M219" s="7"/>
      <c r="N219" s="7"/>
      <c r="O219" s="7"/>
    </row>
    <row r="220" spans="1:15" x14ac:dyDescent="0.35">
      <c r="A220" s="6" t="str">
        <f>B3&amp;C206&amp;D220</f>
        <v>DISTRIBUCION VOLUMEN X CRITERIO (Consumiciones)Caramelos100-200MIL</v>
      </c>
      <c r="B220">
        <v>0</v>
      </c>
      <c r="C220" s="6">
        <v>0</v>
      </c>
      <c r="D220" s="6" t="s">
        <v>14</v>
      </c>
      <c r="E220" s="8">
        <v>6.5113090090939298</v>
      </c>
      <c r="F220" s="7">
        <v>6.3809946450363801</v>
      </c>
      <c r="G220" s="7">
        <v>8.7676856360138906</v>
      </c>
      <c r="H220" s="7">
        <v>3.5698217159141699</v>
      </c>
      <c r="I220" s="7"/>
      <c r="J220" s="7"/>
      <c r="K220" s="7"/>
      <c r="L220" s="7"/>
      <c r="M220" s="7"/>
      <c r="N220" s="7"/>
      <c r="O220" s="7"/>
    </row>
    <row r="221" spans="1:15" x14ac:dyDescent="0.35">
      <c r="A221" s="6" t="str">
        <f>B3&amp;C206&amp;D221</f>
        <v>DISTRIBUCION VOLUMEN X CRITERIO (Consumiciones)Caramelos200-500MIL</v>
      </c>
      <c r="B221">
        <v>0</v>
      </c>
      <c r="C221" s="6">
        <v>0</v>
      </c>
      <c r="D221" s="6" t="s">
        <v>15</v>
      </c>
      <c r="E221" s="8">
        <v>21.517444028703899</v>
      </c>
      <c r="F221" s="7">
        <v>13.307029893728901</v>
      </c>
      <c r="G221" s="7">
        <v>10.2013398935908</v>
      </c>
      <c r="H221" s="7">
        <v>16.027376818512899</v>
      </c>
      <c r="I221" s="7"/>
      <c r="J221" s="7"/>
      <c r="K221" s="7"/>
      <c r="L221" s="7"/>
      <c r="M221" s="7"/>
      <c r="N221" s="7"/>
      <c r="O221" s="7"/>
    </row>
    <row r="222" spans="1:15" x14ac:dyDescent="0.35">
      <c r="A222" s="6" t="str">
        <f>B3&amp;C206&amp;D222</f>
        <v>DISTRIBUCION VOLUMEN X CRITERIO (Consumiciones)Caramelos&gt;500MIL</v>
      </c>
      <c r="B222">
        <v>0</v>
      </c>
      <c r="C222" s="6">
        <v>0</v>
      </c>
      <c r="D222" s="6" t="s">
        <v>16</v>
      </c>
      <c r="E222" s="7">
        <v>15.672987471773601</v>
      </c>
      <c r="F222" s="7">
        <v>25.2340136288277</v>
      </c>
      <c r="G222" s="7">
        <v>22.778993852818999</v>
      </c>
      <c r="H222" s="7">
        <v>27.970030234540499</v>
      </c>
      <c r="I222" s="7"/>
      <c r="J222" s="7"/>
      <c r="K222" s="7"/>
      <c r="L222" s="7"/>
      <c r="M222" s="7"/>
      <c r="N222" s="7"/>
      <c r="O222" s="7"/>
    </row>
    <row r="223" spans="1:15" x14ac:dyDescent="0.35">
      <c r="A223" s="6" t="str">
        <f>B3&amp;C206&amp;D223</f>
        <v>DISTRIBUCION VOLUMEN X CRITERIO (Consumiciones)CaramelosDE 15 A 19 AÑOS</v>
      </c>
      <c r="B223">
        <v>0</v>
      </c>
      <c r="C223" s="6">
        <v>0</v>
      </c>
      <c r="D223" s="6" t="s">
        <v>48</v>
      </c>
      <c r="E223" s="8">
        <v>2.8973500977422999</v>
      </c>
      <c r="F223" s="8">
        <v>2.2672575304664102</v>
      </c>
      <c r="G223" s="8">
        <v>4.9673054690353498</v>
      </c>
      <c r="H223" s="8">
        <v>3.8387400932193199</v>
      </c>
      <c r="I223" s="8"/>
      <c r="J223" s="8"/>
      <c r="K223" s="8"/>
      <c r="L223" s="8"/>
      <c r="M223" s="8"/>
      <c r="N223" s="7"/>
      <c r="O223" s="7"/>
    </row>
    <row r="224" spans="1:15" x14ac:dyDescent="0.35">
      <c r="A224" s="6" t="str">
        <f>B3&amp;C206&amp;D224</f>
        <v>DISTRIBUCION VOLUMEN X CRITERIO (Consumiciones)CaramelosDE 20 A 24 AÑOS</v>
      </c>
      <c r="B224">
        <v>0</v>
      </c>
      <c r="C224" s="6">
        <v>0</v>
      </c>
      <c r="D224" s="6" t="s">
        <v>49</v>
      </c>
      <c r="E224" s="8">
        <v>2.74867320467688</v>
      </c>
      <c r="F224" s="8">
        <v>2.7667532857163</v>
      </c>
      <c r="G224" s="8">
        <v>2.4492765753201202</v>
      </c>
      <c r="H224" s="8">
        <v>2.4890029204492898</v>
      </c>
      <c r="I224" s="8"/>
      <c r="J224" s="8"/>
      <c r="K224" s="8"/>
      <c r="L224" s="8"/>
      <c r="M224" s="8"/>
      <c r="N224" s="7"/>
      <c r="O224" s="7"/>
    </row>
    <row r="225" spans="1:15" x14ac:dyDescent="0.35">
      <c r="A225" s="6" t="str">
        <f>B3&amp;C206&amp;D225</f>
        <v>DISTRIBUCION VOLUMEN X CRITERIO (Consumiciones)CaramelosDE 25 A 34 AÑOS</v>
      </c>
      <c r="B225">
        <v>0</v>
      </c>
      <c r="C225" s="6">
        <v>0</v>
      </c>
      <c r="D225" s="6" t="s">
        <v>50</v>
      </c>
      <c r="E225" s="7">
        <v>7.3663389465142703</v>
      </c>
      <c r="F225" s="7">
        <v>11.332743719598</v>
      </c>
      <c r="G225" s="7">
        <v>16.268948921147398</v>
      </c>
      <c r="H225" s="7">
        <v>8.5063417262410592</v>
      </c>
      <c r="I225" s="7"/>
      <c r="J225" s="7"/>
      <c r="K225" s="7"/>
      <c r="L225" s="7"/>
      <c r="M225" s="7"/>
      <c r="N225" s="7"/>
      <c r="O225" s="7"/>
    </row>
    <row r="226" spans="1:15" x14ac:dyDescent="0.35">
      <c r="A226" s="6" t="str">
        <f>B3&amp;C206&amp;D226</f>
        <v>DISTRIBUCION VOLUMEN X CRITERIO (Consumiciones)CaramelosDE 35 A 49 AÑOS</v>
      </c>
      <c r="B226">
        <v>0</v>
      </c>
      <c r="C226" s="6">
        <v>0</v>
      </c>
      <c r="D226" s="6" t="s">
        <v>51</v>
      </c>
      <c r="E226" s="7">
        <v>16.096143994688699</v>
      </c>
      <c r="F226" s="7">
        <v>26.036780021469902</v>
      </c>
      <c r="G226" s="7">
        <v>16.944361648855399</v>
      </c>
      <c r="H226" s="7">
        <v>22.6816532001138</v>
      </c>
      <c r="I226" s="7"/>
      <c r="J226" s="7"/>
      <c r="K226" s="7"/>
      <c r="L226" s="7"/>
      <c r="M226" s="7"/>
      <c r="N226" s="7"/>
      <c r="O226" s="7"/>
    </row>
    <row r="227" spans="1:15" x14ac:dyDescent="0.35">
      <c r="A227" s="6" t="str">
        <f>B3&amp;C206&amp;D227</f>
        <v>DISTRIBUCION VOLUMEN X CRITERIO (Consumiciones)CaramelosDE 50 A 59 AÑOS</v>
      </c>
      <c r="B227">
        <v>0</v>
      </c>
      <c r="C227" s="6">
        <v>0</v>
      </c>
      <c r="D227" s="6" t="s">
        <v>52</v>
      </c>
      <c r="E227" s="7">
        <v>25.262162461220701</v>
      </c>
      <c r="F227" s="7">
        <v>29.813609139221199</v>
      </c>
      <c r="G227" s="7">
        <v>22.744063129240502</v>
      </c>
      <c r="H227" s="7">
        <v>21.2695667791135</v>
      </c>
      <c r="I227" s="7"/>
      <c r="J227" s="7"/>
      <c r="K227" s="7"/>
      <c r="L227" s="7"/>
      <c r="M227" s="7"/>
      <c r="N227" s="7"/>
      <c r="O227" s="7"/>
    </row>
    <row r="228" spans="1:15" x14ac:dyDescent="0.35">
      <c r="A228" s="6" t="str">
        <f>B3&amp;C206&amp;D228</f>
        <v>DISTRIBUCION VOLUMEN X CRITERIO (Consumiciones)CaramelosDE 60 A 75 AÑOS</v>
      </c>
      <c r="B228">
        <v>0</v>
      </c>
      <c r="C228" s="6">
        <v>0</v>
      </c>
      <c r="D228" s="6" t="s">
        <v>53</v>
      </c>
      <c r="E228" s="8">
        <v>45.629321049633397</v>
      </c>
      <c r="F228" s="8">
        <v>27.782854428431499</v>
      </c>
      <c r="G228" s="7">
        <v>36.626045110453099</v>
      </c>
      <c r="H228" s="7">
        <v>41.214683725840899</v>
      </c>
      <c r="I228" s="7"/>
      <c r="J228" s="7"/>
      <c r="K228" s="7"/>
      <c r="L228" s="7"/>
      <c r="M228" s="7"/>
      <c r="N228" s="7"/>
      <c r="O228" s="7"/>
    </row>
    <row r="229" spans="1:15" x14ac:dyDescent="0.35">
      <c r="A229" s="6" t="str">
        <f>B3&amp;C206&amp;D229</f>
        <v>DISTRIBUCION VOLUMEN X CRITERIO (Consumiciones)CaramelosALTA Y MEDIA ALTA</v>
      </c>
      <c r="B229">
        <v>0</v>
      </c>
      <c r="C229" s="6">
        <v>0</v>
      </c>
      <c r="D229" s="6" t="s">
        <v>17</v>
      </c>
      <c r="E229" s="7">
        <v>20.419207898069299</v>
      </c>
      <c r="F229" s="7">
        <v>23.295398043961601</v>
      </c>
      <c r="G229" s="7">
        <v>27.8399204934598</v>
      </c>
      <c r="H229" s="7">
        <v>27.292156517065401</v>
      </c>
      <c r="I229" s="7"/>
      <c r="J229" s="7"/>
      <c r="K229" s="7"/>
      <c r="L229" s="7"/>
      <c r="M229" s="7"/>
      <c r="N229" s="7"/>
      <c r="O229" s="7"/>
    </row>
    <row r="230" spans="1:15" x14ac:dyDescent="0.35">
      <c r="A230" s="6" t="str">
        <f>B3&amp;C206&amp;D230</f>
        <v>DISTRIBUCION VOLUMEN X CRITERIO (Consumiciones)CaramelosMEDIA</v>
      </c>
      <c r="B230">
        <v>0</v>
      </c>
      <c r="C230" s="6">
        <v>0</v>
      </c>
      <c r="D230" s="6" t="s">
        <v>18</v>
      </c>
      <c r="E230" s="7">
        <v>28.0347446200755</v>
      </c>
      <c r="F230" s="7">
        <v>40.529964826311399</v>
      </c>
      <c r="G230" s="7">
        <v>31.3774405601214</v>
      </c>
      <c r="H230" s="7">
        <v>36.907796866674197</v>
      </c>
      <c r="I230" s="7"/>
      <c r="J230" s="7"/>
      <c r="K230" s="7"/>
      <c r="L230" s="7"/>
      <c r="M230" s="7"/>
      <c r="N230" s="7"/>
      <c r="O230" s="7"/>
    </row>
    <row r="231" spans="1:15" x14ac:dyDescent="0.35">
      <c r="A231" s="6" t="str">
        <f>B3&amp;C206&amp;D231</f>
        <v>DISTRIBUCION VOLUMEN X CRITERIO (Consumiciones)CaramelosMEDIA BAJA</v>
      </c>
      <c r="B231">
        <v>0</v>
      </c>
      <c r="C231" s="6">
        <v>0</v>
      </c>
      <c r="D231" s="6" t="s">
        <v>19</v>
      </c>
      <c r="E231" s="7">
        <v>28.383379301583101</v>
      </c>
      <c r="F231" s="7">
        <v>21.727070302062501</v>
      </c>
      <c r="G231" s="7">
        <v>16.469562870605198</v>
      </c>
      <c r="H231" s="7">
        <v>21.062342315216998</v>
      </c>
      <c r="I231" s="7"/>
      <c r="J231" s="7"/>
      <c r="K231" s="7"/>
      <c r="L231" s="7"/>
      <c r="M231" s="7"/>
      <c r="N231" s="7"/>
      <c r="O231" s="7"/>
    </row>
    <row r="232" spans="1:15" x14ac:dyDescent="0.35">
      <c r="A232" s="6" t="str">
        <f>B3&amp;C206&amp;D232</f>
        <v>DISTRIBUCION VOLUMEN X CRITERIO (Consumiciones)CaramelosBAJA</v>
      </c>
      <c r="B232">
        <v>0</v>
      </c>
      <c r="C232" s="6">
        <v>0</v>
      </c>
      <c r="D232" s="6" t="s">
        <v>20</v>
      </c>
      <c r="E232" s="8">
        <v>23.162670229376801</v>
      </c>
      <c r="F232" s="8">
        <v>14.447560577342299</v>
      </c>
      <c r="G232" s="7">
        <v>24.3130789226534</v>
      </c>
      <c r="H232" s="7">
        <v>14.737707602478199</v>
      </c>
      <c r="I232" s="7"/>
      <c r="J232" s="7"/>
      <c r="K232" s="7"/>
      <c r="L232" s="7"/>
      <c r="M232" s="7"/>
      <c r="N232" s="7"/>
      <c r="O232" s="7"/>
    </row>
    <row r="233" spans="1:15" x14ac:dyDescent="0.35">
      <c r="A233" s="6" t="str">
        <f>B3&amp;C206&amp;D233</f>
        <v>DISTRIBUCION VOLUMEN X CRITERIO (Consumiciones)CaramelosHOMBRE</v>
      </c>
      <c r="B233">
        <v>0</v>
      </c>
      <c r="C233" s="6">
        <v>0</v>
      </c>
      <c r="D233" s="6" t="s">
        <v>21</v>
      </c>
      <c r="E233" s="7">
        <v>46.995889495879297</v>
      </c>
      <c r="F233" s="7">
        <v>45.934462245709497</v>
      </c>
      <c r="G233" s="7">
        <v>43.6979366390267</v>
      </c>
      <c r="H233" s="7">
        <v>48.523763398048096</v>
      </c>
      <c r="I233" s="7"/>
      <c r="J233" s="7"/>
      <c r="K233" s="7"/>
      <c r="L233" s="7"/>
      <c r="M233" s="7"/>
      <c r="N233" s="7"/>
      <c r="O233" s="7"/>
    </row>
    <row r="234" spans="1:15" x14ac:dyDescent="0.35">
      <c r="A234" s="6" t="str">
        <f>B3&amp;C206&amp;D234</f>
        <v>DISTRIBUCION VOLUMEN X CRITERIO (Consumiciones)CaramelosMUJER</v>
      </c>
      <c r="B234">
        <v>0</v>
      </c>
      <c r="C234" s="6">
        <v>0</v>
      </c>
      <c r="D234" s="6" t="s">
        <v>22</v>
      </c>
      <c r="E234" s="7">
        <v>53.004110504120703</v>
      </c>
      <c r="F234" s="7">
        <v>54.065537754290503</v>
      </c>
      <c r="G234" s="7">
        <v>56.3020633609733</v>
      </c>
      <c r="H234" s="7">
        <v>51.476236601951904</v>
      </c>
      <c r="I234" s="7"/>
      <c r="J234" s="7"/>
      <c r="K234" s="7"/>
      <c r="L234" s="7"/>
      <c r="M234" s="7"/>
      <c r="N234" s="7"/>
      <c r="O234" s="7"/>
    </row>
    <row r="235" spans="1:15" x14ac:dyDescent="0.35">
      <c r="A235" s="6" t="str">
        <f>B3&amp;C235&amp;D235</f>
        <v>DISTRIBUCION VOLUMEN X CRITERIO (Consumiciones)GolosinasT.ESPAÑA</v>
      </c>
      <c r="B235">
        <v>0</v>
      </c>
      <c r="C235" s="6" t="s">
        <v>39</v>
      </c>
      <c r="D235" s="6" t="s">
        <v>45</v>
      </c>
      <c r="E235" s="7">
        <v>100</v>
      </c>
      <c r="F235" s="7">
        <v>100</v>
      </c>
      <c r="G235" s="7">
        <v>100</v>
      </c>
      <c r="H235" s="7">
        <v>100</v>
      </c>
      <c r="I235" s="7"/>
      <c r="J235" s="7"/>
      <c r="K235" s="7"/>
      <c r="L235" s="7"/>
      <c r="M235" s="7"/>
      <c r="N235" s="7"/>
      <c r="O235" s="7"/>
    </row>
    <row r="236" spans="1:15" x14ac:dyDescent="0.35">
      <c r="A236" s="6" t="str">
        <f>B3&amp;C235&amp;D236</f>
        <v>DISTRIBUCION VOLUMEN X CRITERIO (Consumiciones)GolosinasBCN AM</v>
      </c>
      <c r="B236">
        <v>0</v>
      </c>
      <c r="C236" s="6">
        <v>0</v>
      </c>
      <c r="D236" s="6" t="s">
        <v>1</v>
      </c>
      <c r="E236" s="7">
        <v>2.7665455981929798</v>
      </c>
      <c r="F236" s="8">
        <v>4.9908191685332497</v>
      </c>
      <c r="G236" s="7">
        <v>4.9334834779846899</v>
      </c>
      <c r="H236" s="7">
        <v>7.9155536649048797</v>
      </c>
      <c r="I236" s="8"/>
      <c r="J236" s="7"/>
      <c r="K236" s="8"/>
      <c r="L236" s="8"/>
      <c r="M236" s="8"/>
      <c r="N236" s="7"/>
      <c r="O236" s="7"/>
    </row>
    <row r="237" spans="1:15" x14ac:dyDescent="0.35">
      <c r="A237" s="6" t="str">
        <f>B3&amp;C235&amp;D237</f>
        <v>DISTRIBUCION VOLUMEN X CRITERIO (Consumiciones)GolosinasREST.CAT ARAGON</v>
      </c>
      <c r="B237">
        <v>0</v>
      </c>
      <c r="C237" s="6">
        <v>0</v>
      </c>
      <c r="D237" s="6" t="s">
        <v>2</v>
      </c>
      <c r="E237" s="8">
        <v>5.2756437991473701</v>
      </c>
      <c r="F237" s="8">
        <v>6.6605863366880902</v>
      </c>
      <c r="G237" s="7">
        <v>4.4652739036848503</v>
      </c>
      <c r="H237" s="7">
        <v>7.9880988028695601</v>
      </c>
      <c r="I237" s="7"/>
      <c r="J237" s="7"/>
      <c r="K237" s="7"/>
      <c r="L237" s="7"/>
      <c r="M237" s="7"/>
      <c r="N237" s="7"/>
      <c r="O237" s="7"/>
    </row>
    <row r="238" spans="1:15" x14ac:dyDescent="0.35">
      <c r="A238" s="6" t="str">
        <f>B3&amp;C235&amp;D238</f>
        <v>DISTRIBUCION VOLUMEN X CRITERIO (Consumiciones)GolosinasLEVANTE</v>
      </c>
      <c r="B238">
        <v>0</v>
      </c>
      <c r="C238" s="6">
        <v>0</v>
      </c>
      <c r="D238" s="6" t="s">
        <v>3</v>
      </c>
      <c r="E238" s="7">
        <v>19.9478451106372</v>
      </c>
      <c r="F238" s="8">
        <v>20.514945946690801</v>
      </c>
      <c r="G238" s="7">
        <v>13.693804759511</v>
      </c>
      <c r="H238" s="7">
        <v>11.6082459567537</v>
      </c>
      <c r="I238" s="7"/>
      <c r="J238" s="7"/>
      <c r="K238" s="7"/>
      <c r="L238" s="7"/>
      <c r="M238" s="7"/>
      <c r="N238" s="7"/>
      <c r="O238" s="7"/>
    </row>
    <row r="239" spans="1:15" x14ac:dyDescent="0.35">
      <c r="A239" s="6" t="str">
        <f>B3&amp;C235&amp;D239</f>
        <v>DISTRIBUCION VOLUMEN X CRITERIO (Consumiciones)GolosinasANDALUCIA</v>
      </c>
      <c r="B239">
        <v>0</v>
      </c>
      <c r="C239" s="6">
        <v>0</v>
      </c>
      <c r="D239" s="6" t="s">
        <v>4</v>
      </c>
      <c r="E239" s="7">
        <v>26.1765937696556</v>
      </c>
      <c r="F239" s="7">
        <v>27.9440524227339</v>
      </c>
      <c r="G239" s="7">
        <v>24.660602088372599</v>
      </c>
      <c r="H239" s="7">
        <v>21.484478972584501</v>
      </c>
      <c r="I239" s="7"/>
      <c r="J239" s="7"/>
      <c r="K239" s="7"/>
      <c r="L239" s="7"/>
      <c r="M239" s="7"/>
      <c r="N239" s="7"/>
      <c r="O239" s="7"/>
    </row>
    <row r="240" spans="1:15" x14ac:dyDescent="0.35">
      <c r="A240" s="6" t="str">
        <f>B3&amp;C235&amp;D240</f>
        <v>DISTRIBUCION VOLUMEN X CRITERIO (Consumiciones)GolosinasMDD AM</v>
      </c>
      <c r="B240">
        <v>0</v>
      </c>
      <c r="C240" s="6">
        <v>0</v>
      </c>
      <c r="D240" s="6" t="s">
        <v>5</v>
      </c>
      <c r="E240" s="7">
        <v>13.379832238417899</v>
      </c>
      <c r="F240" s="7">
        <v>11.018512876628201</v>
      </c>
      <c r="G240" s="7">
        <v>11.0736875330398</v>
      </c>
      <c r="H240" s="7">
        <v>14.559360225990799</v>
      </c>
      <c r="I240" s="7"/>
      <c r="J240" s="7"/>
      <c r="K240" s="7"/>
      <c r="L240" s="7"/>
      <c r="M240" s="7"/>
      <c r="N240" s="7"/>
      <c r="O240" s="7"/>
    </row>
    <row r="241" spans="1:15" x14ac:dyDescent="0.35">
      <c r="A241" s="6" t="str">
        <f>B3&amp;C235&amp;D241</f>
        <v>DISTRIBUCION VOLUMEN X CRITERIO (Consumiciones)GolosinasRTO CENTRO</v>
      </c>
      <c r="B241">
        <v>0</v>
      </c>
      <c r="C241" s="6">
        <v>0</v>
      </c>
      <c r="D241" s="6" t="s">
        <v>6</v>
      </c>
      <c r="E241" s="7">
        <v>13.746464068918399</v>
      </c>
      <c r="F241" s="7">
        <v>12.2685108281669</v>
      </c>
      <c r="G241" s="7">
        <v>22.711984206893501</v>
      </c>
      <c r="H241" s="7">
        <v>21.623465562695699</v>
      </c>
      <c r="I241" s="7"/>
      <c r="J241" s="7"/>
      <c r="K241" s="7"/>
      <c r="L241" s="7"/>
      <c r="M241" s="7"/>
      <c r="N241" s="7"/>
      <c r="O241" s="7"/>
    </row>
    <row r="242" spans="1:15" x14ac:dyDescent="0.35">
      <c r="A242" s="6" t="str">
        <f>B3&amp;C235&amp;D242</f>
        <v>DISTRIBUCION VOLUMEN X CRITERIO (Consumiciones)GolosinasNORTE-CENTRO</v>
      </c>
      <c r="B242">
        <v>0</v>
      </c>
      <c r="C242" s="6">
        <v>0</v>
      </c>
      <c r="D242" s="6" t="s">
        <v>7</v>
      </c>
      <c r="E242" s="7">
        <v>13.0382390905141</v>
      </c>
      <c r="F242" s="8">
        <v>11.368342407396501</v>
      </c>
      <c r="G242" s="7">
        <v>13.399708896300501</v>
      </c>
      <c r="H242" s="7">
        <v>9.4835196522047696</v>
      </c>
      <c r="I242" s="7"/>
      <c r="J242" s="7"/>
      <c r="K242" s="7"/>
      <c r="L242" s="7"/>
      <c r="M242" s="7"/>
      <c r="N242" s="7"/>
      <c r="O242" s="7"/>
    </row>
    <row r="243" spans="1:15" x14ac:dyDescent="0.35">
      <c r="A243" s="6" t="str">
        <f>B3&amp;C235&amp;D243</f>
        <v>DISTRIBUCION VOLUMEN X CRITERIO (Consumiciones)GolosinasNOROESTE</v>
      </c>
      <c r="B243">
        <v>0</v>
      </c>
      <c r="C243" s="6">
        <v>0</v>
      </c>
      <c r="D243" s="6" t="s">
        <v>8</v>
      </c>
      <c r="E243" s="7">
        <v>5.6688348190642097</v>
      </c>
      <c r="F243" s="8">
        <v>5.2342478906434504</v>
      </c>
      <c r="G243" s="7">
        <v>5.0614682721436903</v>
      </c>
      <c r="H243" s="7">
        <v>5.3372890445771102</v>
      </c>
      <c r="I243" s="7"/>
      <c r="J243" s="7"/>
      <c r="K243" s="7"/>
      <c r="L243" s="7"/>
      <c r="M243" s="7"/>
      <c r="N243" s="7"/>
      <c r="O243" s="7"/>
    </row>
    <row r="244" spans="1:15" x14ac:dyDescent="0.35">
      <c r="A244" s="6" t="str">
        <f>B3&amp;C235&amp;D244</f>
        <v>DISTRIBUCION VOLUMEN X CRITERIO (Consumiciones)Golosinas&lt;2MIL</v>
      </c>
      <c r="B244">
        <v>0</v>
      </c>
      <c r="C244" s="6">
        <v>0</v>
      </c>
      <c r="D244" s="6" t="s">
        <v>9</v>
      </c>
      <c r="E244" s="8">
        <v>6.70919719949742</v>
      </c>
      <c r="F244" s="8">
        <v>3.64347982191049</v>
      </c>
      <c r="G244" s="8">
        <v>9.7901034924068497</v>
      </c>
      <c r="H244" s="8">
        <v>3.19224748723019</v>
      </c>
      <c r="I244" s="8"/>
      <c r="J244" s="8"/>
      <c r="K244" s="8"/>
      <c r="L244" s="8"/>
      <c r="M244" s="7"/>
      <c r="N244" s="7"/>
      <c r="O244" s="7"/>
    </row>
    <row r="245" spans="1:15" x14ac:dyDescent="0.35">
      <c r="A245" s="6" t="str">
        <f>B3&amp;C235&amp;D245</f>
        <v>DISTRIBUCION VOLUMEN X CRITERIO (Consumiciones)Golosinas2-5MIL</v>
      </c>
      <c r="B245">
        <v>0</v>
      </c>
      <c r="C245" s="6">
        <v>0</v>
      </c>
      <c r="D245" s="6" t="s">
        <v>10</v>
      </c>
      <c r="E245" s="8">
        <v>10.0344266831182</v>
      </c>
      <c r="F245" s="8">
        <v>11.6072108820228</v>
      </c>
      <c r="G245" s="7">
        <v>5.1128852061809402</v>
      </c>
      <c r="H245" s="7">
        <v>6.9323552384754796</v>
      </c>
      <c r="I245" s="8"/>
      <c r="J245" s="7"/>
      <c r="K245" s="8"/>
      <c r="L245" s="8"/>
      <c r="M245" s="7"/>
      <c r="N245" s="7"/>
      <c r="O245" s="7"/>
    </row>
    <row r="246" spans="1:15" x14ac:dyDescent="0.35">
      <c r="A246" s="6" t="str">
        <f>B3&amp;C235&amp;D246</f>
        <v>DISTRIBUCION VOLUMEN X CRITERIO (Consumiciones)Golosinas5-10MIL</v>
      </c>
      <c r="B246">
        <v>0</v>
      </c>
      <c r="C246" s="6">
        <v>0</v>
      </c>
      <c r="D246" s="6" t="s">
        <v>11</v>
      </c>
      <c r="E246" s="8">
        <v>8.1568100188452508</v>
      </c>
      <c r="F246" s="8">
        <v>7.5891367485778103</v>
      </c>
      <c r="G246" s="7">
        <v>9.6804937365736503</v>
      </c>
      <c r="H246" s="7">
        <v>6.4449476057391299</v>
      </c>
      <c r="I246" s="7"/>
      <c r="J246" s="7"/>
      <c r="K246" s="7"/>
      <c r="L246" s="7"/>
      <c r="M246" s="7"/>
      <c r="N246" s="7"/>
      <c r="O246" s="7"/>
    </row>
    <row r="247" spans="1:15" x14ac:dyDescent="0.35">
      <c r="A247" s="6" t="str">
        <f>B3&amp;C235&amp;D247</f>
        <v>DISTRIBUCION VOLUMEN X CRITERIO (Consumiciones)Golosinas10-30MIL</v>
      </c>
      <c r="B247">
        <v>0</v>
      </c>
      <c r="C247" s="6">
        <v>0</v>
      </c>
      <c r="D247" s="6" t="s">
        <v>12</v>
      </c>
      <c r="E247" s="7">
        <v>18.1592473461134</v>
      </c>
      <c r="F247" s="7">
        <v>23.784692555742399</v>
      </c>
      <c r="G247" s="7">
        <v>28.1101135954756</v>
      </c>
      <c r="H247" s="7">
        <v>31.264516553227601</v>
      </c>
      <c r="I247" s="7"/>
      <c r="J247" s="7"/>
      <c r="K247" s="7"/>
      <c r="L247" s="7"/>
      <c r="M247" s="7"/>
      <c r="N247" s="7"/>
      <c r="O247" s="7"/>
    </row>
    <row r="248" spans="1:15" x14ac:dyDescent="0.35">
      <c r="A248" s="6" t="str">
        <f>B3&amp;C235&amp;D248</f>
        <v>DISTRIBUCION VOLUMEN X CRITERIO (Consumiciones)Golosinas30-100MIL</v>
      </c>
      <c r="B248">
        <v>0</v>
      </c>
      <c r="C248" s="6">
        <v>0</v>
      </c>
      <c r="D248" s="6" t="s">
        <v>13</v>
      </c>
      <c r="E248" s="7">
        <v>21.481780564671102</v>
      </c>
      <c r="F248" s="7">
        <v>19.729617995472498</v>
      </c>
      <c r="G248" s="7">
        <v>20.377636680051499</v>
      </c>
      <c r="H248" s="7">
        <v>19.637630787609201</v>
      </c>
      <c r="I248" s="7"/>
      <c r="J248" s="7"/>
      <c r="K248" s="7"/>
      <c r="L248" s="7"/>
      <c r="M248" s="7"/>
      <c r="N248" s="7"/>
      <c r="O248" s="7"/>
    </row>
    <row r="249" spans="1:15" x14ac:dyDescent="0.35">
      <c r="A249" s="6" t="str">
        <f>B3&amp;C235&amp;D249</f>
        <v>DISTRIBUCION VOLUMEN X CRITERIO (Consumiciones)Golosinas100-200MIL</v>
      </c>
      <c r="B249">
        <v>0</v>
      </c>
      <c r="C249" s="6">
        <v>0</v>
      </c>
      <c r="D249" s="6" t="s">
        <v>14</v>
      </c>
      <c r="E249" s="7">
        <v>14.0546873612161</v>
      </c>
      <c r="F249" s="7">
        <v>10.1685459127236</v>
      </c>
      <c r="G249" s="7">
        <v>9.7014076800072999</v>
      </c>
      <c r="H249" s="7">
        <v>6.7006468877143597</v>
      </c>
      <c r="I249" s="7"/>
      <c r="J249" s="7"/>
      <c r="K249" s="7"/>
      <c r="L249" s="7"/>
      <c r="M249" s="7"/>
      <c r="N249" s="7"/>
      <c r="O249" s="7"/>
    </row>
    <row r="250" spans="1:15" x14ac:dyDescent="0.35">
      <c r="A250" s="6" t="str">
        <f>B3&amp;C235&amp;D250</f>
        <v>DISTRIBUCION VOLUMEN X CRITERIO (Consumiciones)Golosinas200-500MIL</v>
      </c>
      <c r="B250">
        <v>0</v>
      </c>
      <c r="C250" s="6">
        <v>0</v>
      </c>
      <c r="D250" s="6" t="s">
        <v>15</v>
      </c>
      <c r="E250" s="7">
        <v>13.380198063325899</v>
      </c>
      <c r="F250" s="7">
        <v>13.3709808256566</v>
      </c>
      <c r="G250" s="7">
        <v>8.3771699550633496</v>
      </c>
      <c r="H250" s="7">
        <v>9.2132285606550308</v>
      </c>
      <c r="I250" s="7"/>
      <c r="J250" s="7"/>
      <c r="K250" s="7"/>
      <c r="L250" s="7"/>
      <c r="M250" s="7"/>
      <c r="N250" s="7"/>
      <c r="O250" s="7"/>
    </row>
    <row r="251" spans="1:15" x14ac:dyDescent="0.35">
      <c r="A251" s="6" t="str">
        <f>B3&amp;C235&amp;D251</f>
        <v>DISTRIBUCION VOLUMEN X CRITERIO (Consumiciones)Golosinas&gt;500MIL</v>
      </c>
      <c r="B251">
        <v>0</v>
      </c>
      <c r="C251" s="6">
        <v>0</v>
      </c>
      <c r="D251" s="6" t="s">
        <v>16</v>
      </c>
      <c r="E251" s="7">
        <v>8.0236497523079304</v>
      </c>
      <c r="F251" s="7">
        <v>10.1063427068443</v>
      </c>
      <c r="G251" s="7">
        <v>8.8501880119995295</v>
      </c>
      <c r="H251" s="7">
        <v>16.614424898918799</v>
      </c>
      <c r="I251" s="7"/>
      <c r="J251" s="7"/>
      <c r="K251" s="7"/>
      <c r="L251" s="7"/>
      <c r="M251" s="7"/>
      <c r="N251" s="7"/>
      <c r="O251" s="7"/>
    </row>
    <row r="252" spans="1:15" x14ac:dyDescent="0.35">
      <c r="A252" s="6" t="str">
        <f>B3&amp;C235&amp;D252</f>
        <v>DISTRIBUCION VOLUMEN X CRITERIO (Consumiciones)GolosinasDE 15 A 19 AÑOS</v>
      </c>
      <c r="B252">
        <v>0</v>
      </c>
      <c r="C252" s="6">
        <v>0</v>
      </c>
      <c r="D252" s="6" t="s">
        <v>48</v>
      </c>
      <c r="E252" s="8">
        <v>11.1810770065948</v>
      </c>
      <c r="F252" s="8">
        <v>13.7158270085536</v>
      </c>
      <c r="G252" s="7">
        <v>9.5035537281423803</v>
      </c>
      <c r="H252" s="7">
        <v>17.383113030280001</v>
      </c>
      <c r="I252" s="7"/>
      <c r="J252" s="7"/>
      <c r="K252" s="8"/>
      <c r="L252" s="8"/>
      <c r="M252" s="8"/>
      <c r="N252" s="7"/>
      <c r="O252" s="7"/>
    </row>
    <row r="253" spans="1:15" x14ac:dyDescent="0.35">
      <c r="A253" s="6" t="str">
        <f>B3&amp;C235&amp;D253</f>
        <v>DISTRIBUCION VOLUMEN X CRITERIO (Consumiciones)GolosinasDE 20 A 24 AÑOS</v>
      </c>
      <c r="B253">
        <v>0</v>
      </c>
      <c r="C253" s="6">
        <v>0</v>
      </c>
      <c r="D253" s="6" t="s">
        <v>49</v>
      </c>
      <c r="E253" s="7">
        <v>12.0090531879307</v>
      </c>
      <c r="F253" s="8">
        <v>10.1597427430462</v>
      </c>
      <c r="G253" s="7">
        <v>6.87831270869808</v>
      </c>
      <c r="H253" s="7">
        <v>7.3743832940415999</v>
      </c>
      <c r="I253" s="7"/>
      <c r="J253" s="7"/>
      <c r="K253" s="7"/>
      <c r="L253" s="7"/>
      <c r="M253" s="7"/>
      <c r="N253" s="7"/>
      <c r="O253" s="7"/>
    </row>
    <row r="254" spans="1:15" x14ac:dyDescent="0.35">
      <c r="A254" s="6" t="str">
        <f>B3&amp;C235&amp;D254</f>
        <v>DISTRIBUCION VOLUMEN X CRITERIO (Consumiciones)GolosinasDE 25 A 34 AÑOS</v>
      </c>
      <c r="B254">
        <v>0</v>
      </c>
      <c r="C254" s="6">
        <v>0</v>
      </c>
      <c r="D254" s="6" t="s">
        <v>50</v>
      </c>
      <c r="E254" s="7">
        <v>19.9039611761918</v>
      </c>
      <c r="F254" s="7">
        <v>16.097167089642902</v>
      </c>
      <c r="G254" s="7">
        <v>21.3314668713118</v>
      </c>
      <c r="H254" s="7">
        <v>15.5771310220921</v>
      </c>
      <c r="I254" s="7"/>
      <c r="J254" s="7"/>
      <c r="K254" s="7"/>
      <c r="L254" s="7"/>
      <c r="M254" s="7"/>
      <c r="N254" s="7"/>
      <c r="O254" s="7"/>
    </row>
    <row r="255" spans="1:15" x14ac:dyDescent="0.35">
      <c r="A255" s="6" t="str">
        <f>B3&amp;C235&amp;D255</f>
        <v>DISTRIBUCION VOLUMEN X CRITERIO (Consumiciones)GolosinasDE 35 A 49 AÑOS</v>
      </c>
      <c r="B255">
        <v>0</v>
      </c>
      <c r="C255" s="6">
        <v>0</v>
      </c>
      <c r="D255" s="6" t="s">
        <v>51</v>
      </c>
      <c r="E255" s="7">
        <v>32.2685720875294</v>
      </c>
      <c r="F255" s="7">
        <v>33.674127783765897</v>
      </c>
      <c r="G255" s="7">
        <v>37.692427575925301</v>
      </c>
      <c r="H255" s="7">
        <v>28.473318060255799</v>
      </c>
      <c r="I255" s="7"/>
      <c r="J255" s="7"/>
      <c r="K255" s="7"/>
      <c r="L255" s="7"/>
      <c r="M255" s="7"/>
      <c r="N255" s="7"/>
      <c r="O255" s="7"/>
    </row>
    <row r="256" spans="1:15" x14ac:dyDescent="0.35">
      <c r="A256" s="6" t="str">
        <f>B3&amp;C235&amp;D256</f>
        <v>DISTRIBUCION VOLUMEN X CRITERIO (Consumiciones)GolosinasDE 50 A 59 AÑOS</v>
      </c>
      <c r="B256">
        <v>0</v>
      </c>
      <c r="C256" s="6">
        <v>0</v>
      </c>
      <c r="D256" s="6" t="s">
        <v>52</v>
      </c>
      <c r="E256" s="7">
        <v>11.858872277728199</v>
      </c>
      <c r="F256" s="8">
        <v>16.701515339996199</v>
      </c>
      <c r="G256" s="7">
        <v>17.551355760547398</v>
      </c>
      <c r="H256" s="7">
        <v>21.7836823643485</v>
      </c>
      <c r="I256" s="7"/>
      <c r="J256" s="7"/>
      <c r="K256" s="7"/>
      <c r="L256" s="7"/>
      <c r="M256" s="7"/>
      <c r="N256" s="7"/>
      <c r="O256" s="7"/>
    </row>
    <row r="257" spans="1:15" x14ac:dyDescent="0.35">
      <c r="A257" s="6" t="str">
        <f>B3&amp;C235&amp;D257</f>
        <v>DISTRIBUCION VOLUMEN X CRITERIO (Consumiciones)GolosinasDE 60 A 75 AÑOS</v>
      </c>
      <c r="B257">
        <v>0</v>
      </c>
      <c r="C257" s="6">
        <v>0</v>
      </c>
      <c r="D257" s="6" t="s">
        <v>53</v>
      </c>
      <c r="E257" s="8">
        <v>12.7784567367635</v>
      </c>
      <c r="F257" s="8">
        <v>9.6516364226862201</v>
      </c>
      <c r="G257" s="8">
        <v>7.0428866398576204</v>
      </c>
      <c r="H257" s="8">
        <v>9.4083900528537203</v>
      </c>
      <c r="I257" s="8"/>
      <c r="J257" s="8"/>
      <c r="K257" s="8"/>
      <c r="L257" s="8"/>
      <c r="M257" s="8"/>
      <c r="N257" s="7"/>
      <c r="O257" s="7"/>
    </row>
    <row r="258" spans="1:15" x14ac:dyDescent="0.35">
      <c r="A258" s="6" t="str">
        <f>B3&amp;C235&amp;D258</f>
        <v>DISTRIBUCION VOLUMEN X CRITERIO (Consumiciones)GolosinasALTA Y MEDIA ALTA</v>
      </c>
      <c r="B258">
        <v>0</v>
      </c>
      <c r="C258" s="6">
        <v>0</v>
      </c>
      <c r="D258" s="6" t="s">
        <v>17</v>
      </c>
      <c r="E258" s="7">
        <v>13.903737164890099</v>
      </c>
      <c r="F258" s="7">
        <v>13.413310231654901</v>
      </c>
      <c r="G258" s="7">
        <v>20.5821614162295</v>
      </c>
      <c r="H258" s="7">
        <v>16.4483915738241</v>
      </c>
      <c r="I258" s="7"/>
      <c r="J258" s="7"/>
      <c r="K258" s="7"/>
      <c r="L258" s="7"/>
      <c r="M258" s="7"/>
      <c r="N258" s="7"/>
      <c r="O258" s="7"/>
    </row>
    <row r="259" spans="1:15" x14ac:dyDescent="0.35">
      <c r="A259" s="6" t="str">
        <f>B3&amp;C235&amp;D259</f>
        <v>DISTRIBUCION VOLUMEN X CRITERIO (Consumiciones)GolosinasMEDIA</v>
      </c>
      <c r="B259">
        <v>0</v>
      </c>
      <c r="C259" s="6">
        <v>0</v>
      </c>
      <c r="D259" s="6" t="s">
        <v>18</v>
      </c>
      <c r="E259" s="7">
        <v>36.9723126246326</v>
      </c>
      <c r="F259" s="7">
        <v>39.021237702713897</v>
      </c>
      <c r="G259" s="7">
        <v>36.247074552337303</v>
      </c>
      <c r="H259" s="7">
        <v>35.354659397695698</v>
      </c>
      <c r="I259" s="7"/>
      <c r="J259" s="7"/>
      <c r="K259" s="7"/>
      <c r="L259" s="7"/>
      <c r="M259" s="7"/>
      <c r="N259" s="7"/>
      <c r="O259" s="7"/>
    </row>
    <row r="260" spans="1:15" x14ac:dyDescent="0.35">
      <c r="A260" s="6" t="str">
        <f>B3&amp;C235&amp;D260</f>
        <v>DISTRIBUCION VOLUMEN X CRITERIO (Consumiciones)GolosinasMEDIA BAJA</v>
      </c>
      <c r="B260">
        <v>0</v>
      </c>
      <c r="C260" s="6">
        <v>0</v>
      </c>
      <c r="D260" s="6" t="s">
        <v>19</v>
      </c>
      <c r="E260" s="7">
        <v>21.182511702633398</v>
      </c>
      <c r="F260" s="7">
        <v>22.928882635081099</v>
      </c>
      <c r="G260" s="7">
        <v>23.790312713953298</v>
      </c>
      <c r="H260" s="7">
        <v>25.8059756708113</v>
      </c>
      <c r="I260" s="7"/>
      <c r="J260" s="7"/>
      <c r="K260" s="7"/>
      <c r="L260" s="7"/>
      <c r="M260" s="7"/>
      <c r="N260" s="7"/>
      <c r="O260" s="7"/>
    </row>
    <row r="261" spans="1:15" x14ac:dyDescent="0.35">
      <c r="A261" s="6" t="str">
        <f>B3&amp;C235&amp;D261</f>
        <v>DISTRIBUCION VOLUMEN X CRITERIO (Consumiciones)GolosinasBAJA</v>
      </c>
      <c r="B261">
        <v>0</v>
      </c>
      <c r="C261" s="6">
        <v>0</v>
      </c>
      <c r="D261" s="6" t="s">
        <v>20</v>
      </c>
      <c r="E261" s="7">
        <v>27.941435496939299</v>
      </c>
      <c r="F261" s="8">
        <v>24.6365694305501</v>
      </c>
      <c r="G261" s="7">
        <v>19.380467739893302</v>
      </c>
      <c r="H261" s="7">
        <v>22.390981279389599</v>
      </c>
      <c r="I261" s="7"/>
      <c r="J261" s="7"/>
      <c r="K261" s="7"/>
      <c r="L261" s="7"/>
      <c r="M261" s="7"/>
      <c r="N261" s="7"/>
      <c r="O261" s="7"/>
    </row>
    <row r="262" spans="1:15" x14ac:dyDescent="0.35">
      <c r="A262" s="6" t="str">
        <f>B3&amp;C235&amp;D262</f>
        <v>DISTRIBUCION VOLUMEN X CRITERIO (Consumiciones)GolosinasHOMBRE</v>
      </c>
      <c r="B262">
        <v>0</v>
      </c>
      <c r="C262" s="6">
        <v>0</v>
      </c>
      <c r="D262" s="6" t="s">
        <v>21</v>
      </c>
      <c r="E262" s="7">
        <v>32.716609745515299</v>
      </c>
      <c r="F262" s="7">
        <v>30.1572696914868</v>
      </c>
      <c r="G262" s="7">
        <v>33.577545568502103</v>
      </c>
      <c r="H262" s="7">
        <v>33.585065813655802</v>
      </c>
      <c r="I262" s="7"/>
      <c r="J262" s="7"/>
      <c r="K262" s="7"/>
      <c r="L262" s="7"/>
      <c r="M262" s="7"/>
      <c r="N262" s="7"/>
      <c r="O262" s="7"/>
    </row>
    <row r="263" spans="1:15" x14ac:dyDescent="0.35">
      <c r="A263" s="6" t="str">
        <f>B3&amp;C235&amp;D263</f>
        <v>DISTRIBUCION VOLUMEN X CRITERIO (Consumiciones)GolosinasMUJER</v>
      </c>
      <c r="B263">
        <v>0</v>
      </c>
      <c r="C263" s="6">
        <v>0</v>
      </c>
      <c r="D263" s="6" t="s">
        <v>22</v>
      </c>
      <c r="E263" s="7">
        <v>67.283390254484701</v>
      </c>
      <c r="F263" s="7">
        <v>69.842745206414094</v>
      </c>
      <c r="G263" s="7">
        <v>66.422454431497897</v>
      </c>
      <c r="H263" s="7">
        <v>66.414953990645998</v>
      </c>
      <c r="I263" s="7"/>
      <c r="J263" s="7"/>
      <c r="K263" s="7"/>
      <c r="L263" s="7"/>
      <c r="M263" s="7"/>
      <c r="N263" s="7"/>
      <c r="O263" s="7"/>
    </row>
    <row r="264" spans="1:15" x14ac:dyDescent="0.35">
      <c r="A264" s="6" t="str">
        <f>B264&amp;C264&amp;D264</f>
        <v>DISTRIBUCION VOLUMEN X CRITERIO (kg ó litros)Total AperitivosT.ESPAÑA</v>
      </c>
      <c r="B264" t="s">
        <v>138</v>
      </c>
      <c r="C264" s="6" t="s">
        <v>40</v>
      </c>
      <c r="D264" s="6" t="s">
        <v>45</v>
      </c>
      <c r="E264" s="7">
        <v>100</v>
      </c>
      <c r="F264" s="7">
        <v>100</v>
      </c>
      <c r="G264" s="7">
        <v>100</v>
      </c>
      <c r="H264" s="7">
        <v>100</v>
      </c>
      <c r="I264" s="7"/>
      <c r="J264" s="7"/>
      <c r="K264" s="7"/>
      <c r="L264" s="7"/>
      <c r="M264" s="7"/>
      <c r="N264" s="7"/>
      <c r="O264" s="7"/>
    </row>
    <row r="265" spans="1:15" x14ac:dyDescent="0.35">
      <c r="A265" s="6" t="str">
        <f>B264&amp;C264&amp;D265</f>
        <v>DISTRIBUCION VOLUMEN X CRITERIO (kg ó litros)Total AperitivosBCN AM</v>
      </c>
      <c r="B265">
        <v>0</v>
      </c>
      <c r="C265" s="6">
        <v>0</v>
      </c>
      <c r="D265" s="6" t="s">
        <v>1</v>
      </c>
      <c r="E265" s="7">
        <v>6.8177415280221902</v>
      </c>
      <c r="F265" s="7">
        <v>6.2751730549854603</v>
      </c>
      <c r="G265" s="7">
        <v>8.8812515574803399</v>
      </c>
      <c r="H265" s="7">
        <v>9.8968856327496297</v>
      </c>
      <c r="I265" s="7"/>
      <c r="J265" s="7"/>
      <c r="K265" s="7"/>
      <c r="L265" s="7"/>
      <c r="M265" s="7"/>
      <c r="N265" s="7"/>
      <c r="O265" s="7"/>
    </row>
    <row r="266" spans="1:15" x14ac:dyDescent="0.35">
      <c r="A266" s="6" t="str">
        <f>B264&amp;C264&amp;D266</f>
        <v>DISTRIBUCION VOLUMEN X CRITERIO (kg ó litros)Total AperitivosREST.CAT ARAGON</v>
      </c>
      <c r="B266">
        <v>0</v>
      </c>
      <c r="C266" s="6">
        <v>0</v>
      </c>
      <c r="D266" s="6" t="s">
        <v>2</v>
      </c>
      <c r="E266" s="7">
        <v>10.375694284564799</v>
      </c>
      <c r="F266" s="7">
        <v>9.6340054479840909</v>
      </c>
      <c r="G266" s="7">
        <v>10.5067740009011</v>
      </c>
      <c r="H266" s="7">
        <v>13.522171637024901</v>
      </c>
      <c r="I266" s="7"/>
      <c r="J266" s="7"/>
      <c r="K266" s="7"/>
      <c r="L266" s="7"/>
      <c r="M266" s="7"/>
      <c r="N266" s="7"/>
      <c r="O266" s="7"/>
    </row>
    <row r="267" spans="1:15" x14ac:dyDescent="0.35">
      <c r="A267" s="6" t="str">
        <f>B264&amp;C264&amp;D267</f>
        <v>DISTRIBUCION VOLUMEN X CRITERIO (kg ó litros)Total AperitivosLEVANTE</v>
      </c>
      <c r="B267">
        <v>0</v>
      </c>
      <c r="C267" s="6">
        <v>0</v>
      </c>
      <c r="D267" s="6" t="s">
        <v>3</v>
      </c>
      <c r="E267" s="7">
        <v>12.439186315678199</v>
      </c>
      <c r="F267" s="7">
        <v>15.940770804227601</v>
      </c>
      <c r="G267" s="7">
        <v>14.00231693299</v>
      </c>
      <c r="H267" s="7">
        <v>13.740543983362</v>
      </c>
      <c r="I267" s="7"/>
      <c r="J267" s="7"/>
      <c r="K267" s="7"/>
      <c r="L267" s="7"/>
      <c r="M267" s="7"/>
      <c r="N267" s="7"/>
      <c r="O267" s="7"/>
    </row>
    <row r="268" spans="1:15" x14ac:dyDescent="0.35">
      <c r="A268" s="6" t="str">
        <f>B264&amp;C264&amp;D268</f>
        <v>DISTRIBUCION VOLUMEN X CRITERIO (kg ó litros)Total AperitivosANDALUCIA</v>
      </c>
      <c r="B268">
        <v>0</v>
      </c>
      <c r="C268" s="6">
        <v>0</v>
      </c>
      <c r="D268" s="6" t="s">
        <v>4</v>
      </c>
      <c r="E268" s="7">
        <v>22.958375485008201</v>
      </c>
      <c r="F268" s="7">
        <v>24.1246808348426</v>
      </c>
      <c r="G268" s="7">
        <v>21.215898942037398</v>
      </c>
      <c r="H268" s="7">
        <v>19.4056197810527</v>
      </c>
      <c r="I268" s="7"/>
      <c r="J268" s="7"/>
      <c r="K268" s="7"/>
      <c r="L268" s="7"/>
      <c r="M268" s="7"/>
      <c r="N268" s="7"/>
      <c r="O268" s="7"/>
    </row>
    <row r="269" spans="1:15" x14ac:dyDescent="0.35">
      <c r="A269" s="6" t="str">
        <f>B264&amp;C264&amp;D269</f>
        <v>DISTRIBUCION VOLUMEN X CRITERIO (kg ó litros)Total AperitivosMDD AM</v>
      </c>
      <c r="B269">
        <v>0</v>
      </c>
      <c r="C269" s="6">
        <v>0</v>
      </c>
      <c r="D269" s="6" t="s">
        <v>5</v>
      </c>
      <c r="E269" s="7">
        <v>11.6344614186079</v>
      </c>
      <c r="F269" s="7">
        <v>11.2208229121192</v>
      </c>
      <c r="G269" s="7">
        <v>10.621831744186601</v>
      </c>
      <c r="H269" s="7">
        <v>10.2421490047199</v>
      </c>
      <c r="I269" s="7"/>
      <c r="J269" s="7"/>
      <c r="K269" s="7"/>
      <c r="L269" s="7"/>
      <c r="M269" s="7"/>
      <c r="N269" s="7"/>
      <c r="O269" s="7"/>
    </row>
    <row r="270" spans="1:15" x14ac:dyDescent="0.35">
      <c r="A270" s="6" t="str">
        <f>B264&amp;C264&amp;D270</f>
        <v>DISTRIBUCION VOLUMEN X CRITERIO (kg ó litros)Total AperitivosRTO CENTRO</v>
      </c>
      <c r="B270">
        <v>0</v>
      </c>
      <c r="C270" s="6">
        <v>0</v>
      </c>
      <c r="D270" s="6" t="s">
        <v>6</v>
      </c>
      <c r="E270" s="7">
        <v>14.6704724046478</v>
      </c>
      <c r="F270" s="7">
        <v>15.364924876772401</v>
      </c>
      <c r="G270" s="7">
        <v>13.4881045714584</v>
      </c>
      <c r="H270" s="7">
        <v>11.2296770549281</v>
      </c>
      <c r="I270" s="7"/>
      <c r="J270" s="7"/>
      <c r="K270" s="7"/>
      <c r="L270" s="7"/>
      <c r="M270" s="7"/>
      <c r="N270" s="7"/>
      <c r="O270" s="7"/>
    </row>
    <row r="271" spans="1:15" x14ac:dyDescent="0.35">
      <c r="A271" s="6" t="str">
        <f>B264&amp;C264&amp;D271</f>
        <v>DISTRIBUCION VOLUMEN X CRITERIO (kg ó litros)Total AperitivosNORTE-CENTRO</v>
      </c>
      <c r="B271">
        <v>0</v>
      </c>
      <c r="C271" s="6">
        <v>0</v>
      </c>
      <c r="D271" s="6" t="s">
        <v>7</v>
      </c>
      <c r="E271" s="7">
        <v>12.7377346691142</v>
      </c>
      <c r="F271" s="7">
        <v>9.7282778840115007</v>
      </c>
      <c r="G271" s="7">
        <v>13.2563907666894</v>
      </c>
      <c r="H271" s="7">
        <v>10.326411442293701</v>
      </c>
      <c r="I271" s="7"/>
      <c r="J271" s="7"/>
      <c r="K271" s="7"/>
      <c r="L271" s="7"/>
      <c r="M271" s="7"/>
      <c r="N271" s="7"/>
      <c r="O271" s="7"/>
    </row>
    <row r="272" spans="1:15" x14ac:dyDescent="0.35">
      <c r="A272" s="6" t="str">
        <f>B264&amp;C264&amp;D272</f>
        <v>DISTRIBUCION VOLUMEN X CRITERIO (kg ó litros)Total AperitivosNOROESTE</v>
      </c>
      <c r="B272">
        <v>0</v>
      </c>
      <c r="C272" s="6">
        <v>0</v>
      </c>
      <c r="D272" s="6" t="s">
        <v>8</v>
      </c>
      <c r="E272" s="7">
        <v>8.3663375614204902</v>
      </c>
      <c r="F272" s="7">
        <v>7.7113476392957896</v>
      </c>
      <c r="G272" s="7">
        <v>8.0274300335017408</v>
      </c>
      <c r="H272" s="7">
        <v>11.636537367826</v>
      </c>
      <c r="I272" s="7"/>
      <c r="J272" s="7"/>
      <c r="K272" s="7"/>
      <c r="L272" s="7"/>
      <c r="M272" s="7"/>
      <c r="N272" s="7"/>
      <c r="O272" s="7"/>
    </row>
    <row r="273" spans="1:15" x14ac:dyDescent="0.35">
      <c r="A273" s="6" t="str">
        <f>B264&amp;C264&amp;D273</f>
        <v>DISTRIBUCION VOLUMEN X CRITERIO (kg ó litros)Total Aperitivos&lt;2MIL</v>
      </c>
      <c r="B273">
        <v>0</v>
      </c>
      <c r="C273" s="6">
        <v>0</v>
      </c>
      <c r="D273" s="6" t="s">
        <v>9</v>
      </c>
      <c r="E273" s="7">
        <v>8.1559376375992905</v>
      </c>
      <c r="F273" s="7">
        <v>7.1136071166708899</v>
      </c>
      <c r="G273" s="7">
        <v>6.7302492058767003</v>
      </c>
      <c r="H273" s="7">
        <v>5.3780253448210296</v>
      </c>
      <c r="I273" s="7"/>
      <c r="J273" s="7"/>
      <c r="K273" s="7"/>
      <c r="L273" s="7"/>
      <c r="M273" s="7"/>
      <c r="N273" s="7"/>
      <c r="O273" s="7"/>
    </row>
    <row r="274" spans="1:15" x14ac:dyDescent="0.35">
      <c r="A274" s="6" t="str">
        <f>B264&amp;C264&amp;D274</f>
        <v>DISTRIBUCION VOLUMEN X CRITERIO (kg ó litros)Total Aperitivos2-5MIL</v>
      </c>
      <c r="B274">
        <v>0</v>
      </c>
      <c r="C274" s="6">
        <v>0</v>
      </c>
      <c r="D274" s="6" t="s">
        <v>10</v>
      </c>
      <c r="E274" s="7">
        <v>7.5563841505504499</v>
      </c>
      <c r="F274" s="7">
        <v>5.5803693139041597</v>
      </c>
      <c r="G274" s="7">
        <v>5.7079489083199801</v>
      </c>
      <c r="H274" s="7">
        <v>5.29721636655478</v>
      </c>
      <c r="I274" s="7"/>
      <c r="J274" s="7"/>
      <c r="K274" s="7"/>
      <c r="L274" s="7"/>
      <c r="M274" s="7"/>
      <c r="N274" s="7"/>
      <c r="O274" s="7"/>
    </row>
    <row r="275" spans="1:15" x14ac:dyDescent="0.35">
      <c r="A275" s="6" t="str">
        <f>B264&amp;C264&amp;D275</f>
        <v>DISTRIBUCION VOLUMEN X CRITERIO (kg ó litros)Total Aperitivos5-10MIL</v>
      </c>
      <c r="B275">
        <v>0</v>
      </c>
      <c r="C275" s="6">
        <v>0</v>
      </c>
      <c r="D275" s="6" t="s">
        <v>11</v>
      </c>
      <c r="E275" s="7">
        <v>6.56349021640027</v>
      </c>
      <c r="F275" s="7">
        <v>6.0614655072130903</v>
      </c>
      <c r="G275" s="7">
        <v>6.8527058680900099</v>
      </c>
      <c r="H275" s="7">
        <v>7.7402685254471697</v>
      </c>
      <c r="I275" s="7"/>
      <c r="J275" s="7"/>
      <c r="K275" s="7"/>
      <c r="L275" s="7"/>
      <c r="M275" s="7"/>
      <c r="N275" s="7"/>
      <c r="O275" s="7"/>
    </row>
    <row r="276" spans="1:15" x14ac:dyDescent="0.35">
      <c r="A276" s="6" t="str">
        <f>B264&amp;C264&amp;D276</f>
        <v>DISTRIBUCION VOLUMEN X CRITERIO (kg ó litros)Total Aperitivos10-30MIL</v>
      </c>
      <c r="B276">
        <v>0</v>
      </c>
      <c r="C276" s="6">
        <v>0</v>
      </c>
      <c r="D276" s="6" t="s">
        <v>12</v>
      </c>
      <c r="E276" s="7">
        <v>20.498579078005701</v>
      </c>
      <c r="F276" s="7">
        <v>22.021151129665601</v>
      </c>
      <c r="G276" s="7">
        <v>23.9729955234926</v>
      </c>
      <c r="H276" s="7">
        <v>25.915151473717401</v>
      </c>
      <c r="I276" s="7"/>
      <c r="J276" s="7"/>
      <c r="K276" s="7"/>
      <c r="L276" s="7"/>
      <c r="M276" s="7"/>
      <c r="N276" s="7"/>
      <c r="O276" s="7"/>
    </row>
    <row r="277" spans="1:15" x14ac:dyDescent="0.35">
      <c r="A277" s="6" t="str">
        <f>B264&amp;C264&amp;D277</f>
        <v>DISTRIBUCION VOLUMEN X CRITERIO (kg ó litros)Total Aperitivos30-100MIL</v>
      </c>
      <c r="B277">
        <v>0</v>
      </c>
      <c r="C277" s="6">
        <v>0</v>
      </c>
      <c r="D277" s="6" t="s">
        <v>13</v>
      </c>
      <c r="E277" s="7">
        <v>20.8199173005512</v>
      </c>
      <c r="F277" s="7">
        <v>23.312493758002699</v>
      </c>
      <c r="G277" s="7">
        <v>20.178163688304501</v>
      </c>
      <c r="H277" s="7">
        <v>19.773101425926701</v>
      </c>
      <c r="I277" s="7"/>
      <c r="J277" s="7"/>
      <c r="K277" s="7"/>
      <c r="L277" s="7"/>
      <c r="M277" s="7"/>
      <c r="N277" s="7"/>
      <c r="O277" s="7"/>
    </row>
    <row r="278" spans="1:15" x14ac:dyDescent="0.35">
      <c r="A278" s="6" t="str">
        <f>B264&amp;C264&amp;D278</f>
        <v>DISTRIBUCION VOLUMEN X CRITERIO (kg ó litros)Total Aperitivos100-200MIL</v>
      </c>
      <c r="B278">
        <v>0</v>
      </c>
      <c r="C278" s="6">
        <v>0</v>
      </c>
      <c r="D278" s="6" t="s">
        <v>14</v>
      </c>
      <c r="E278" s="7">
        <v>7.8647321602796003</v>
      </c>
      <c r="F278" s="7">
        <v>8.9872959449953491</v>
      </c>
      <c r="G278" s="7">
        <v>8.1517990878697404</v>
      </c>
      <c r="H278" s="7">
        <v>7.2951882642534196</v>
      </c>
      <c r="I278" s="7"/>
      <c r="J278" s="7"/>
      <c r="K278" s="7"/>
      <c r="L278" s="7"/>
      <c r="M278" s="7"/>
      <c r="N278" s="7"/>
      <c r="O278" s="7"/>
    </row>
    <row r="279" spans="1:15" x14ac:dyDescent="0.35">
      <c r="A279" s="6" t="str">
        <f>B264&amp;C264&amp;D279</f>
        <v>DISTRIBUCION VOLUMEN X CRITERIO (kg ó litros)Total Aperitivos200-500MIL</v>
      </c>
      <c r="B279">
        <v>0</v>
      </c>
      <c r="C279" s="6">
        <v>0</v>
      </c>
      <c r="D279" s="6" t="s">
        <v>15</v>
      </c>
      <c r="E279" s="7">
        <v>13.0721401405902</v>
      </c>
      <c r="F279" s="7">
        <v>11.978355345797601</v>
      </c>
      <c r="G279" s="7">
        <v>13.7053933723898</v>
      </c>
      <c r="H279" s="7">
        <v>14.479574237169301</v>
      </c>
      <c r="I279" s="7"/>
      <c r="J279" s="7"/>
      <c r="K279" s="7"/>
      <c r="L279" s="7"/>
      <c r="M279" s="7"/>
      <c r="N279" s="7"/>
      <c r="O279" s="7"/>
    </row>
    <row r="280" spans="1:15" x14ac:dyDescent="0.35">
      <c r="A280" s="6" t="str">
        <f>B264&amp;C264&amp;D280</f>
        <v>DISTRIBUCION VOLUMEN X CRITERIO (kg ó litros)Total Aperitivos&gt;500MIL</v>
      </c>
      <c r="B280">
        <v>0</v>
      </c>
      <c r="C280" s="6">
        <v>0</v>
      </c>
      <c r="D280" s="6" t="s">
        <v>16</v>
      </c>
      <c r="E280" s="7">
        <v>15.4688234519249</v>
      </c>
      <c r="F280" s="7">
        <v>14.945267615583299</v>
      </c>
      <c r="G280" s="7">
        <v>14.7007433304637</v>
      </c>
      <c r="H280" s="7">
        <v>14.1214695481269</v>
      </c>
      <c r="I280" s="7"/>
      <c r="J280" s="7"/>
      <c r="K280" s="7"/>
      <c r="L280" s="7"/>
      <c r="M280" s="7"/>
      <c r="N280" s="7"/>
      <c r="O280" s="7"/>
    </row>
    <row r="281" spans="1:15" x14ac:dyDescent="0.35">
      <c r="A281" s="6" t="str">
        <f>B264&amp;C264&amp;D281</f>
        <v>DISTRIBUCION VOLUMEN X CRITERIO (kg ó litros)Total AperitivosDE 15 A 19 AÑOS</v>
      </c>
      <c r="B281">
        <v>0</v>
      </c>
      <c r="C281" s="6">
        <v>0</v>
      </c>
      <c r="D281" s="6" t="s">
        <v>48</v>
      </c>
      <c r="E281" s="7">
        <v>8.6974250727993692</v>
      </c>
      <c r="F281" s="7">
        <v>6.6539735816068601</v>
      </c>
      <c r="G281" s="7">
        <v>5.4336101124741703</v>
      </c>
      <c r="H281" s="7">
        <v>6.7154343609498497</v>
      </c>
      <c r="I281" s="7"/>
      <c r="J281" s="7"/>
      <c r="K281" s="7"/>
      <c r="L281" s="7"/>
      <c r="M281" s="7"/>
      <c r="N281" s="7"/>
      <c r="O281" s="7"/>
    </row>
    <row r="282" spans="1:15" x14ac:dyDescent="0.35">
      <c r="A282" s="6" t="str">
        <f>B264&amp;C264&amp;D282</f>
        <v>DISTRIBUCION VOLUMEN X CRITERIO (kg ó litros)Total AperitivosDE 20 A 24 AÑOS</v>
      </c>
      <c r="B282">
        <v>0</v>
      </c>
      <c r="C282" s="6">
        <v>0</v>
      </c>
      <c r="D282" s="6" t="s">
        <v>49</v>
      </c>
      <c r="E282" s="7">
        <v>6.4385024512439601</v>
      </c>
      <c r="F282" s="7">
        <v>6.8825162780489499</v>
      </c>
      <c r="G282" s="7">
        <v>4.3733732261657003</v>
      </c>
      <c r="H282" s="7">
        <v>2.99240762831371</v>
      </c>
      <c r="I282" s="7"/>
      <c r="J282" s="7"/>
      <c r="K282" s="7"/>
      <c r="L282" s="7"/>
      <c r="M282" s="7"/>
      <c r="N282" s="7"/>
      <c r="O282" s="7"/>
    </row>
    <row r="283" spans="1:15" x14ac:dyDescent="0.35">
      <c r="A283" s="6" t="str">
        <f>B264&amp;C264&amp;D283</f>
        <v>DISTRIBUCION VOLUMEN X CRITERIO (kg ó litros)Total AperitivosDE 25 A 34 AÑOS</v>
      </c>
      <c r="B283">
        <v>0</v>
      </c>
      <c r="C283" s="6">
        <v>0</v>
      </c>
      <c r="D283" s="6" t="s">
        <v>50</v>
      </c>
      <c r="E283" s="7">
        <v>10.4934443682683</v>
      </c>
      <c r="F283" s="7">
        <v>9.3536263988713007</v>
      </c>
      <c r="G283" s="7">
        <v>11.221044794987799</v>
      </c>
      <c r="H283" s="7">
        <v>9.47832066907824</v>
      </c>
      <c r="I283" s="7"/>
      <c r="J283" s="7"/>
      <c r="K283" s="7"/>
      <c r="L283" s="7"/>
      <c r="M283" s="7"/>
      <c r="N283" s="7"/>
      <c r="O283" s="7"/>
    </row>
    <row r="284" spans="1:15" x14ac:dyDescent="0.35">
      <c r="A284" s="6" t="str">
        <f>B264&amp;C264&amp;D284</f>
        <v>DISTRIBUCION VOLUMEN X CRITERIO (kg ó litros)Total AperitivosDE 35 A 49 AÑOS</v>
      </c>
      <c r="B284">
        <v>0</v>
      </c>
      <c r="C284" s="6">
        <v>0</v>
      </c>
      <c r="D284" s="6" t="s">
        <v>51</v>
      </c>
      <c r="E284" s="7">
        <v>25.835400619455399</v>
      </c>
      <c r="F284" s="7">
        <v>26.676066099646999</v>
      </c>
      <c r="G284" s="7">
        <v>28.167794868091399</v>
      </c>
      <c r="H284" s="7">
        <v>25.9879938041732</v>
      </c>
      <c r="I284" s="7"/>
      <c r="J284" s="7"/>
      <c r="K284" s="7"/>
      <c r="L284" s="7"/>
      <c r="M284" s="7"/>
      <c r="N284" s="7"/>
      <c r="O284" s="7"/>
    </row>
    <row r="285" spans="1:15" x14ac:dyDescent="0.35">
      <c r="A285" s="6" t="str">
        <f>B264&amp;C264&amp;D285</f>
        <v>DISTRIBUCION VOLUMEN X CRITERIO (kg ó litros)Total AperitivosDE 50 A 59 AÑOS</v>
      </c>
      <c r="B285">
        <v>0</v>
      </c>
      <c r="C285" s="6">
        <v>0</v>
      </c>
      <c r="D285" s="6" t="s">
        <v>52</v>
      </c>
      <c r="E285" s="7">
        <v>20.626790771521101</v>
      </c>
      <c r="F285" s="7">
        <v>24.0785025386187</v>
      </c>
      <c r="G285" s="7">
        <v>21.477638548502998</v>
      </c>
      <c r="H285" s="7">
        <v>24.409919695002401</v>
      </c>
      <c r="I285" s="7"/>
      <c r="J285" s="7"/>
      <c r="K285" s="7"/>
      <c r="L285" s="7"/>
      <c r="M285" s="7"/>
      <c r="N285" s="7"/>
      <c r="O285" s="7"/>
    </row>
    <row r="286" spans="1:15" x14ac:dyDescent="0.35">
      <c r="A286" s="6" t="str">
        <f>B264&amp;C264&amp;D286</f>
        <v>DISTRIBUCION VOLUMEN X CRITERIO (kg ó litros)Total AperitivosDE 60 A 75 AÑOS</v>
      </c>
      <c r="B286">
        <v>0</v>
      </c>
      <c r="C286" s="6">
        <v>0</v>
      </c>
      <c r="D286" s="6" t="s">
        <v>53</v>
      </c>
      <c r="E286" s="7">
        <v>27.908440191547101</v>
      </c>
      <c r="F286" s="7">
        <v>26.355317088401101</v>
      </c>
      <c r="G286" s="7">
        <v>29.326541374157099</v>
      </c>
      <c r="H286" s="7">
        <v>30.4159207864748</v>
      </c>
      <c r="I286" s="7"/>
      <c r="J286" s="7"/>
      <c r="K286" s="7"/>
      <c r="L286" s="7"/>
      <c r="M286" s="7"/>
      <c r="N286" s="7"/>
      <c r="O286" s="7"/>
    </row>
    <row r="287" spans="1:15" x14ac:dyDescent="0.35">
      <c r="A287" s="6" t="str">
        <f>B264&amp;C264&amp;D287</f>
        <v>DISTRIBUCION VOLUMEN X CRITERIO (kg ó litros)Total AperitivosALTA Y MEDIA ALTA</v>
      </c>
      <c r="B287">
        <v>0</v>
      </c>
      <c r="C287" s="6">
        <v>0</v>
      </c>
      <c r="D287" s="6" t="s">
        <v>17</v>
      </c>
      <c r="E287" s="7">
        <v>17.264739555192001</v>
      </c>
      <c r="F287" s="7">
        <v>15.3407099212552</v>
      </c>
      <c r="G287" s="7">
        <v>17.204868574873299</v>
      </c>
      <c r="H287" s="7">
        <v>18.530037303181299</v>
      </c>
      <c r="I287" s="7"/>
      <c r="J287" s="7"/>
      <c r="K287" s="7"/>
      <c r="L287" s="7"/>
      <c r="M287" s="7"/>
      <c r="N287" s="7"/>
      <c r="O287" s="7"/>
    </row>
    <row r="288" spans="1:15" x14ac:dyDescent="0.35">
      <c r="A288" s="6" t="str">
        <f>B264&amp;C264&amp;D288</f>
        <v>DISTRIBUCION VOLUMEN X CRITERIO (kg ó litros)Total AperitivosMEDIA</v>
      </c>
      <c r="B288">
        <v>0</v>
      </c>
      <c r="C288" s="6">
        <v>0</v>
      </c>
      <c r="D288" s="6" t="s">
        <v>18</v>
      </c>
      <c r="E288" s="7">
        <v>36.384776322796199</v>
      </c>
      <c r="F288" s="7">
        <v>36.5505826670788</v>
      </c>
      <c r="G288" s="7">
        <v>37.475657231892797</v>
      </c>
      <c r="H288" s="7">
        <v>34.208612683784303</v>
      </c>
      <c r="I288" s="7"/>
      <c r="J288" s="7"/>
      <c r="K288" s="7"/>
      <c r="L288" s="7"/>
      <c r="M288" s="7"/>
      <c r="N288" s="7"/>
      <c r="O288" s="7"/>
    </row>
    <row r="289" spans="1:15" x14ac:dyDescent="0.35">
      <c r="A289" s="6" t="str">
        <f>B264&amp;C264&amp;D289</f>
        <v>DISTRIBUCION VOLUMEN X CRITERIO (kg ó litros)Total AperitivosMEDIA BAJA</v>
      </c>
      <c r="B289">
        <v>0</v>
      </c>
      <c r="C289" s="6">
        <v>0</v>
      </c>
      <c r="D289" s="6" t="s">
        <v>19</v>
      </c>
      <c r="E289" s="7">
        <v>22.304798770454202</v>
      </c>
      <c r="F289" s="7">
        <v>23.6862033668138</v>
      </c>
      <c r="G289" s="7">
        <v>22.8367810111429</v>
      </c>
      <c r="H289" s="7">
        <v>26.472045607478599</v>
      </c>
      <c r="I289" s="7"/>
      <c r="J289" s="7"/>
      <c r="K289" s="7"/>
      <c r="L289" s="7"/>
      <c r="M289" s="7"/>
      <c r="N289" s="7"/>
      <c r="O289" s="7"/>
    </row>
    <row r="290" spans="1:15" x14ac:dyDescent="0.35">
      <c r="A290" s="6" t="str">
        <f>B264&amp;C264&amp;D290</f>
        <v>DISTRIBUCION VOLUMEN X CRITERIO (kg ó litros)Total AperitivosBAJA</v>
      </c>
      <c r="B290">
        <v>0</v>
      </c>
      <c r="C290" s="6">
        <v>0</v>
      </c>
      <c r="D290" s="6" t="s">
        <v>20</v>
      </c>
      <c r="E290" s="7">
        <v>24.045687319249701</v>
      </c>
      <c r="F290" s="7">
        <v>24.4225073263739</v>
      </c>
      <c r="G290" s="7">
        <v>22.482696232362201</v>
      </c>
      <c r="H290" s="7">
        <v>20.7893034043549</v>
      </c>
      <c r="I290" s="7"/>
      <c r="J290" s="7"/>
      <c r="K290" s="7"/>
      <c r="L290" s="7"/>
      <c r="M290" s="7"/>
      <c r="N290" s="7"/>
      <c r="O290" s="7"/>
    </row>
    <row r="291" spans="1:15" x14ac:dyDescent="0.35">
      <c r="A291" s="6" t="str">
        <f>B264&amp;C264&amp;D291</f>
        <v>DISTRIBUCION VOLUMEN X CRITERIO (kg ó litros)Total AperitivosHOMBRE</v>
      </c>
      <c r="B291">
        <v>0</v>
      </c>
      <c r="C291" s="6">
        <v>0</v>
      </c>
      <c r="D291" s="6" t="s">
        <v>21</v>
      </c>
      <c r="E291" s="7">
        <v>40.181008589777498</v>
      </c>
      <c r="F291" s="7">
        <v>37.265692557912502</v>
      </c>
      <c r="G291" s="7">
        <v>37.864678388279899</v>
      </c>
      <c r="H291" s="7">
        <v>42.937593601195097</v>
      </c>
      <c r="I291" s="7"/>
      <c r="J291" s="7"/>
      <c r="K291" s="7"/>
      <c r="L291" s="7"/>
      <c r="M291" s="7"/>
      <c r="N291" s="7"/>
      <c r="O291" s="7"/>
    </row>
    <row r="292" spans="1:15" x14ac:dyDescent="0.35">
      <c r="A292" s="6" t="str">
        <f>B264&amp;C264&amp;D292</f>
        <v>DISTRIBUCION VOLUMEN X CRITERIO (kg ó litros)Total AperitivosMUJER</v>
      </c>
      <c r="B292">
        <v>0</v>
      </c>
      <c r="C292" s="6">
        <v>0</v>
      </c>
      <c r="D292" s="6" t="s">
        <v>22</v>
      </c>
      <c r="E292" s="7">
        <v>59.818992414772197</v>
      </c>
      <c r="F292" s="7">
        <v>62.734307650868601</v>
      </c>
      <c r="G292" s="7">
        <v>62.135323664645703</v>
      </c>
      <c r="H292" s="7">
        <v>57.062400577771903</v>
      </c>
      <c r="I292" s="7"/>
      <c r="J292" s="7"/>
      <c r="K292" s="7"/>
      <c r="L292" s="7"/>
      <c r="M292" s="7"/>
      <c r="N292" s="7"/>
      <c r="O292" s="7"/>
    </row>
    <row r="293" spans="1:15" x14ac:dyDescent="0.35">
      <c r="A293" s="6" t="str">
        <f>B264&amp;C293&amp;D293</f>
        <v>DISTRIBUCION VOLUMEN X CRITERIO (kg ó litros)Patatas Fritas + Otros Aperitivos SaladosT.ESPAÑA</v>
      </c>
      <c r="B293">
        <v>0</v>
      </c>
      <c r="C293" s="6" t="s">
        <v>41</v>
      </c>
      <c r="D293" s="6" t="s">
        <v>45</v>
      </c>
      <c r="E293" s="7">
        <v>100</v>
      </c>
      <c r="F293" s="7">
        <v>100</v>
      </c>
      <c r="G293" s="7">
        <v>100</v>
      </c>
      <c r="H293" s="7">
        <v>100</v>
      </c>
      <c r="I293" s="7"/>
      <c r="J293" s="7"/>
      <c r="K293" s="7"/>
      <c r="L293" s="7"/>
      <c r="M293" s="7"/>
      <c r="N293" s="7"/>
      <c r="O293" s="7"/>
    </row>
    <row r="294" spans="1:15" x14ac:dyDescent="0.35">
      <c r="A294" s="6" t="str">
        <f>B264&amp;C293&amp;D294</f>
        <v>DISTRIBUCION VOLUMEN X CRITERIO (kg ó litros)Patatas Fritas + Otros Aperitivos SaladosBCN AM</v>
      </c>
      <c r="B294">
        <v>0</v>
      </c>
      <c r="C294" s="6">
        <v>0</v>
      </c>
      <c r="D294" s="6" t="s">
        <v>1</v>
      </c>
      <c r="E294" s="7">
        <v>7.2481013507026004</v>
      </c>
      <c r="F294" s="7">
        <v>6.3540335472816301</v>
      </c>
      <c r="G294" s="7">
        <v>8.6864435971882106</v>
      </c>
      <c r="H294" s="7">
        <v>7.4772667249114804</v>
      </c>
      <c r="I294" s="7"/>
      <c r="J294" s="7"/>
      <c r="K294" s="7"/>
      <c r="L294" s="7"/>
      <c r="M294" s="7"/>
      <c r="N294" s="7"/>
      <c r="O294" s="7"/>
    </row>
    <row r="295" spans="1:15" x14ac:dyDescent="0.35">
      <c r="A295" s="6" t="str">
        <f>B264&amp;C293&amp;D295</f>
        <v>DISTRIBUCION VOLUMEN X CRITERIO (kg ó litros)Patatas Fritas + Otros Aperitivos SaladosREST.CAT ARAGON</v>
      </c>
      <c r="B295">
        <v>0</v>
      </c>
      <c r="C295" s="6">
        <v>0</v>
      </c>
      <c r="D295" s="6" t="s">
        <v>2</v>
      </c>
      <c r="E295" s="7">
        <v>8.5604853267682106</v>
      </c>
      <c r="F295" s="7">
        <v>9.1968917755908492</v>
      </c>
      <c r="G295" s="7">
        <v>9.7333553030831403</v>
      </c>
      <c r="H295" s="7">
        <v>12.964670090553099</v>
      </c>
      <c r="I295" s="7"/>
      <c r="J295" s="7"/>
      <c r="K295" s="7"/>
      <c r="L295" s="7"/>
      <c r="M295" s="7"/>
      <c r="N295" s="7"/>
      <c r="O295" s="7"/>
    </row>
    <row r="296" spans="1:15" x14ac:dyDescent="0.35">
      <c r="A296" s="6" t="str">
        <f>B264&amp;C293&amp;D296</f>
        <v>DISTRIBUCION VOLUMEN X CRITERIO (kg ó litros)Patatas Fritas + Otros Aperitivos SaladosLEVANTE</v>
      </c>
      <c r="B296">
        <v>0</v>
      </c>
      <c r="C296" s="6">
        <v>0</v>
      </c>
      <c r="D296" s="6" t="s">
        <v>3</v>
      </c>
      <c r="E296" s="7">
        <v>13.814851850200199</v>
      </c>
      <c r="F296" s="7">
        <v>17.348689547176001</v>
      </c>
      <c r="G296" s="7">
        <v>15.8435411296289</v>
      </c>
      <c r="H296" s="7">
        <v>15.516435825690101</v>
      </c>
      <c r="I296" s="7"/>
      <c r="J296" s="7"/>
      <c r="K296" s="7"/>
      <c r="L296" s="7"/>
      <c r="M296" s="7"/>
      <c r="N296" s="7"/>
      <c r="O296" s="7"/>
    </row>
    <row r="297" spans="1:15" x14ac:dyDescent="0.35">
      <c r="A297" s="6" t="str">
        <f>B264&amp;C293&amp;D297</f>
        <v>DISTRIBUCION VOLUMEN X CRITERIO (kg ó litros)Patatas Fritas + Otros Aperitivos SaladosANDALUCIA</v>
      </c>
      <c r="B297">
        <v>0</v>
      </c>
      <c r="C297" s="6">
        <v>0</v>
      </c>
      <c r="D297" s="6" t="s">
        <v>4</v>
      </c>
      <c r="E297" s="7">
        <v>21.652677975878898</v>
      </c>
      <c r="F297" s="7">
        <v>23.383713004605202</v>
      </c>
      <c r="G297" s="7">
        <v>22.963832604830301</v>
      </c>
      <c r="H297" s="7">
        <v>20.2145235682578</v>
      </c>
      <c r="I297" s="7"/>
      <c r="J297" s="7"/>
      <c r="K297" s="7"/>
      <c r="L297" s="7"/>
      <c r="M297" s="7"/>
      <c r="N297" s="7"/>
      <c r="O297" s="7"/>
    </row>
    <row r="298" spans="1:15" x14ac:dyDescent="0.35">
      <c r="A298" s="6" t="str">
        <f>B264&amp;C293&amp;D298</f>
        <v>DISTRIBUCION VOLUMEN X CRITERIO (kg ó litros)Patatas Fritas + Otros Aperitivos SaladosMDD AM</v>
      </c>
      <c r="B298">
        <v>0</v>
      </c>
      <c r="C298" s="6">
        <v>0</v>
      </c>
      <c r="D298" s="6" t="s">
        <v>5</v>
      </c>
      <c r="E298" s="7">
        <v>13.519263751835499</v>
      </c>
      <c r="F298" s="7">
        <v>11.9543028218517</v>
      </c>
      <c r="G298" s="7">
        <v>11.1620784971274</v>
      </c>
      <c r="H298" s="7">
        <v>10.5696315056228</v>
      </c>
      <c r="I298" s="7"/>
      <c r="J298" s="7"/>
      <c r="K298" s="7"/>
      <c r="L298" s="7"/>
      <c r="M298" s="7"/>
      <c r="N298" s="7"/>
      <c r="O298" s="7"/>
    </row>
    <row r="299" spans="1:15" x14ac:dyDescent="0.35">
      <c r="A299" s="6" t="str">
        <f>B264&amp;C293&amp;D299</f>
        <v>DISTRIBUCION VOLUMEN X CRITERIO (kg ó litros)Patatas Fritas + Otros Aperitivos SaladosRTO CENTRO</v>
      </c>
      <c r="B299">
        <v>0</v>
      </c>
      <c r="C299" s="6">
        <v>0</v>
      </c>
      <c r="D299" s="6" t="s">
        <v>6</v>
      </c>
      <c r="E299" s="7">
        <v>16.390369317061101</v>
      </c>
      <c r="F299" s="7">
        <v>15.170739645522101</v>
      </c>
      <c r="G299" s="7">
        <v>13.1020987419472</v>
      </c>
      <c r="H299" s="7">
        <v>11.552016409743599</v>
      </c>
      <c r="I299" s="7"/>
      <c r="J299" s="7"/>
      <c r="K299" s="7"/>
      <c r="L299" s="7"/>
      <c r="M299" s="7"/>
      <c r="N299" s="7"/>
      <c r="O299" s="7"/>
    </row>
    <row r="300" spans="1:15" x14ac:dyDescent="0.35">
      <c r="A300" s="6" t="str">
        <f>B264&amp;C293&amp;D300</f>
        <v>DISTRIBUCION VOLUMEN X CRITERIO (kg ó litros)Patatas Fritas + Otros Aperitivos SaladosNORTE-CENTRO</v>
      </c>
      <c r="B300">
        <v>0</v>
      </c>
      <c r="C300" s="6">
        <v>0</v>
      </c>
      <c r="D300" s="6" t="s">
        <v>7</v>
      </c>
      <c r="E300" s="7">
        <v>11.327776549306</v>
      </c>
      <c r="F300" s="7">
        <v>8.7752886276124809</v>
      </c>
      <c r="G300" s="7">
        <v>10.5395804688085</v>
      </c>
      <c r="H300" s="7">
        <v>8.8970286128770493</v>
      </c>
      <c r="I300" s="7"/>
      <c r="J300" s="7"/>
      <c r="K300" s="7"/>
      <c r="L300" s="7"/>
      <c r="M300" s="7"/>
      <c r="N300" s="7"/>
      <c r="O300" s="7"/>
    </row>
    <row r="301" spans="1:15" x14ac:dyDescent="0.35">
      <c r="A301" s="6" t="str">
        <f>B264&amp;C293&amp;D301</f>
        <v>DISTRIBUCION VOLUMEN X CRITERIO (kg ó litros)Patatas Fritas + Otros Aperitivos SaladosNOROESTE</v>
      </c>
      <c r="B301">
        <v>0</v>
      </c>
      <c r="C301" s="6">
        <v>0</v>
      </c>
      <c r="D301" s="6" t="s">
        <v>8</v>
      </c>
      <c r="E301" s="7">
        <v>7.4864784565863101</v>
      </c>
      <c r="F301" s="7">
        <v>7.8163437083928899</v>
      </c>
      <c r="G301" s="7">
        <v>7.9690642749824896</v>
      </c>
      <c r="H301" s="7">
        <v>12.8084237293576</v>
      </c>
      <c r="I301" s="7"/>
      <c r="J301" s="7"/>
      <c r="K301" s="7"/>
      <c r="L301" s="7"/>
      <c r="M301" s="7"/>
      <c r="N301" s="7"/>
      <c r="O301" s="7"/>
    </row>
    <row r="302" spans="1:15" x14ac:dyDescent="0.35">
      <c r="A302" s="6" t="str">
        <f>B264&amp;C293&amp;D302</f>
        <v>DISTRIBUCION VOLUMEN X CRITERIO (kg ó litros)Patatas Fritas + Otros Aperitivos Salados&lt;2MIL</v>
      </c>
      <c r="B302">
        <v>0</v>
      </c>
      <c r="C302" s="6">
        <v>0</v>
      </c>
      <c r="D302" s="6" t="s">
        <v>9</v>
      </c>
      <c r="E302" s="7">
        <v>8.2836758055146102</v>
      </c>
      <c r="F302" s="7">
        <v>8.2715241572201297</v>
      </c>
      <c r="G302" s="7">
        <v>7.6581745490189004</v>
      </c>
      <c r="H302" s="7">
        <v>5.5606361577088199</v>
      </c>
      <c r="I302" s="7"/>
      <c r="J302" s="7"/>
      <c r="K302" s="7"/>
      <c r="L302" s="7"/>
      <c r="M302" s="7"/>
      <c r="N302" s="7"/>
      <c r="O302" s="7"/>
    </row>
    <row r="303" spans="1:15" x14ac:dyDescent="0.35">
      <c r="A303" s="6" t="str">
        <f>B264&amp;C293&amp;D303</f>
        <v>DISTRIBUCION VOLUMEN X CRITERIO (kg ó litros)Patatas Fritas + Otros Aperitivos Salados2-5MIL</v>
      </c>
      <c r="B303">
        <v>0</v>
      </c>
      <c r="C303" s="6">
        <v>0</v>
      </c>
      <c r="D303" s="6" t="s">
        <v>10</v>
      </c>
      <c r="E303" s="7">
        <v>7.8426786610441797</v>
      </c>
      <c r="F303" s="7">
        <v>5.6136978538918596</v>
      </c>
      <c r="G303" s="7">
        <v>6.5414679136070299</v>
      </c>
      <c r="H303" s="7">
        <v>5.4074285126506698</v>
      </c>
      <c r="I303" s="7"/>
      <c r="J303" s="7"/>
      <c r="K303" s="7"/>
      <c r="L303" s="7"/>
      <c r="M303" s="7"/>
      <c r="N303" s="7"/>
      <c r="O303" s="7"/>
    </row>
    <row r="304" spans="1:15" x14ac:dyDescent="0.35">
      <c r="A304" s="6" t="str">
        <f>B264&amp;C293&amp;D304</f>
        <v>DISTRIBUCION VOLUMEN X CRITERIO (kg ó litros)Patatas Fritas + Otros Aperitivos Salados5-10MIL</v>
      </c>
      <c r="B304">
        <v>0</v>
      </c>
      <c r="C304" s="6">
        <v>0</v>
      </c>
      <c r="D304" s="6" t="s">
        <v>11</v>
      </c>
      <c r="E304" s="7">
        <v>6.7276051633915896</v>
      </c>
      <c r="F304" s="7">
        <v>5.5414604642346497</v>
      </c>
      <c r="G304" s="7">
        <v>7.3302017392546803</v>
      </c>
      <c r="H304" s="7">
        <v>8.7318476699648997</v>
      </c>
      <c r="I304" s="7"/>
      <c r="J304" s="7"/>
      <c r="K304" s="7"/>
      <c r="L304" s="7"/>
      <c r="M304" s="7"/>
      <c r="N304" s="7"/>
      <c r="O304" s="7"/>
    </row>
    <row r="305" spans="1:15" x14ac:dyDescent="0.35">
      <c r="A305" s="6" t="str">
        <f>B264&amp;C293&amp;D305</f>
        <v>DISTRIBUCION VOLUMEN X CRITERIO (kg ó litros)Patatas Fritas + Otros Aperitivos Salados10-30MIL</v>
      </c>
      <c r="B305">
        <v>0</v>
      </c>
      <c r="C305" s="6">
        <v>0</v>
      </c>
      <c r="D305" s="6" t="s">
        <v>12</v>
      </c>
      <c r="E305" s="7">
        <v>21.561216404376999</v>
      </c>
      <c r="F305" s="7">
        <v>20.730055426191999</v>
      </c>
      <c r="G305" s="7">
        <v>21.4267352624864</v>
      </c>
      <c r="H305" s="7">
        <v>28.449424178023801</v>
      </c>
      <c r="I305" s="7"/>
      <c r="J305" s="7"/>
      <c r="K305" s="7"/>
      <c r="L305" s="7"/>
      <c r="M305" s="7"/>
      <c r="N305" s="7"/>
      <c r="O305" s="7"/>
    </row>
    <row r="306" spans="1:15" x14ac:dyDescent="0.35">
      <c r="A306" s="6" t="str">
        <f>B264&amp;C293&amp;D306</f>
        <v>DISTRIBUCION VOLUMEN X CRITERIO (kg ó litros)Patatas Fritas + Otros Aperitivos Salados30-100MIL</v>
      </c>
      <c r="B306">
        <v>0</v>
      </c>
      <c r="C306" s="6">
        <v>0</v>
      </c>
      <c r="D306" s="6" t="s">
        <v>13</v>
      </c>
      <c r="E306" s="7">
        <v>21.789402940092799</v>
      </c>
      <c r="F306" s="7">
        <v>23.573249705544001</v>
      </c>
      <c r="G306" s="7">
        <v>20.857440177694901</v>
      </c>
      <c r="H306" s="7">
        <v>20.415063438257299</v>
      </c>
      <c r="I306" s="7"/>
      <c r="J306" s="7"/>
      <c r="K306" s="7"/>
      <c r="L306" s="7"/>
      <c r="M306" s="7"/>
      <c r="N306" s="7"/>
      <c r="O306" s="7"/>
    </row>
    <row r="307" spans="1:15" x14ac:dyDescent="0.35">
      <c r="A307" s="6" t="str">
        <f>B264&amp;C293&amp;D307</f>
        <v>DISTRIBUCION VOLUMEN X CRITERIO (kg ó litros)Patatas Fritas + Otros Aperitivos Salados100-200MIL</v>
      </c>
      <c r="B307">
        <v>0</v>
      </c>
      <c r="C307" s="6">
        <v>0</v>
      </c>
      <c r="D307" s="6" t="s">
        <v>14</v>
      </c>
      <c r="E307" s="7">
        <v>6.7908058752403404</v>
      </c>
      <c r="F307" s="7">
        <v>9.5995165765080195</v>
      </c>
      <c r="G307" s="7">
        <v>8.2083064278574707</v>
      </c>
      <c r="H307" s="7">
        <v>6.9835575062942796</v>
      </c>
      <c r="I307" s="7"/>
      <c r="J307" s="7"/>
      <c r="K307" s="7"/>
      <c r="L307" s="7"/>
      <c r="M307" s="7"/>
      <c r="N307" s="7"/>
      <c r="O307" s="7"/>
    </row>
    <row r="308" spans="1:15" x14ac:dyDescent="0.35">
      <c r="A308" s="6" t="str">
        <f>B264&amp;C293&amp;D308</f>
        <v>DISTRIBUCION VOLUMEN X CRITERIO (kg ó litros)Patatas Fritas + Otros Aperitivos Salados200-500MIL</v>
      </c>
      <c r="B308">
        <v>0</v>
      </c>
      <c r="C308" s="6">
        <v>0</v>
      </c>
      <c r="D308" s="6" t="s">
        <v>15</v>
      </c>
      <c r="E308" s="7">
        <v>9.8164064043697792</v>
      </c>
      <c r="F308" s="7">
        <v>10.6367906586476</v>
      </c>
      <c r="G308" s="7">
        <v>13.138162133511701</v>
      </c>
      <c r="H308" s="7">
        <v>10.736401248762</v>
      </c>
      <c r="I308" s="7"/>
      <c r="J308" s="7"/>
      <c r="K308" s="7"/>
      <c r="L308" s="7"/>
      <c r="M308" s="7"/>
      <c r="N308" s="7"/>
      <c r="O308" s="7"/>
    </row>
    <row r="309" spans="1:15" x14ac:dyDescent="0.35">
      <c r="A309" s="6" t="str">
        <f>B264&amp;C293&amp;D309</f>
        <v>DISTRIBUCION VOLUMEN X CRITERIO (kg ó litros)Patatas Fritas + Otros Aperitivos Salados&gt;500MIL</v>
      </c>
      <c r="B309">
        <v>0</v>
      </c>
      <c r="C309" s="6">
        <v>0</v>
      </c>
      <c r="D309" s="6" t="s">
        <v>16</v>
      </c>
      <c r="E309" s="7">
        <v>17.188211268611202</v>
      </c>
      <c r="F309" s="7">
        <v>16.0337105964168</v>
      </c>
      <c r="G309" s="7">
        <v>14.839507424832201</v>
      </c>
      <c r="H309" s="7">
        <v>13.7156369600528</v>
      </c>
      <c r="I309" s="7"/>
      <c r="J309" s="7"/>
      <c r="K309" s="7"/>
      <c r="L309" s="7"/>
      <c r="M309" s="7"/>
      <c r="N309" s="7"/>
      <c r="O309" s="7"/>
    </row>
    <row r="310" spans="1:15" x14ac:dyDescent="0.35">
      <c r="A310" s="6" t="str">
        <f>B264&amp;C293&amp;D310</f>
        <v>DISTRIBUCION VOLUMEN X CRITERIO (kg ó litros)Patatas Fritas + Otros Aperitivos SaladosDE 15 A 19 AÑOS</v>
      </c>
      <c r="B310">
        <v>0</v>
      </c>
      <c r="C310" s="6">
        <v>0</v>
      </c>
      <c r="D310" s="6" t="s">
        <v>48</v>
      </c>
      <c r="E310" s="7">
        <v>9.9544908403803305</v>
      </c>
      <c r="F310" s="7">
        <v>9.1562676417337396</v>
      </c>
      <c r="G310" s="7">
        <v>6.1881465666441704</v>
      </c>
      <c r="H310" s="7">
        <v>8.6059089134685003</v>
      </c>
      <c r="I310" s="7"/>
      <c r="J310" s="7"/>
      <c r="K310" s="7"/>
      <c r="L310" s="7"/>
      <c r="M310" s="7"/>
      <c r="N310" s="7"/>
      <c r="O310" s="7"/>
    </row>
    <row r="311" spans="1:15" x14ac:dyDescent="0.35">
      <c r="A311" s="6" t="str">
        <f>B264&amp;C293&amp;D311</f>
        <v>DISTRIBUCION VOLUMEN X CRITERIO (kg ó litros)Patatas Fritas + Otros Aperitivos SaladosDE 20 A 24 AÑOS</v>
      </c>
      <c r="B311">
        <v>0</v>
      </c>
      <c r="C311" s="6">
        <v>0</v>
      </c>
      <c r="D311" s="6" t="s">
        <v>49</v>
      </c>
      <c r="E311" s="7">
        <v>7.4249574312812001</v>
      </c>
      <c r="F311" s="7">
        <v>8.0717113782202805</v>
      </c>
      <c r="G311" s="7">
        <v>4.7957715413996302</v>
      </c>
      <c r="H311" s="7">
        <v>3.6291263046509701</v>
      </c>
      <c r="I311" s="7"/>
      <c r="J311" s="7"/>
      <c r="K311" s="7"/>
      <c r="L311" s="7"/>
      <c r="M311" s="7"/>
      <c r="N311" s="7"/>
      <c r="O311" s="7"/>
    </row>
    <row r="312" spans="1:15" x14ac:dyDescent="0.35">
      <c r="A312" s="6" t="str">
        <f>B264&amp;C293&amp;D312</f>
        <v>DISTRIBUCION VOLUMEN X CRITERIO (kg ó litros)Patatas Fritas + Otros Aperitivos SaladosDE 25 A 34 AÑOS</v>
      </c>
      <c r="B312">
        <v>0</v>
      </c>
      <c r="C312" s="6">
        <v>0</v>
      </c>
      <c r="D312" s="6" t="s">
        <v>50</v>
      </c>
      <c r="E312" s="7">
        <v>10.901865391195299</v>
      </c>
      <c r="F312" s="7">
        <v>10.6845986668098</v>
      </c>
      <c r="G312" s="7">
        <v>9.3360598296124806</v>
      </c>
      <c r="H312" s="7">
        <v>10.0643149513326</v>
      </c>
      <c r="I312" s="7"/>
      <c r="J312" s="7"/>
      <c r="K312" s="7"/>
      <c r="L312" s="7"/>
      <c r="M312" s="7"/>
      <c r="N312" s="7"/>
      <c r="O312" s="7"/>
    </row>
    <row r="313" spans="1:15" x14ac:dyDescent="0.35">
      <c r="A313" s="6" t="str">
        <f>B264&amp;C293&amp;D313</f>
        <v>DISTRIBUCION VOLUMEN X CRITERIO (kg ó litros)Patatas Fritas + Otros Aperitivos SaladosDE 35 A 49 AÑOS</v>
      </c>
      <c r="B313">
        <v>0</v>
      </c>
      <c r="C313" s="6">
        <v>0</v>
      </c>
      <c r="D313" s="6" t="s">
        <v>51</v>
      </c>
      <c r="E313" s="7">
        <v>29.508099904094401</v>
      </c>
      <c r="F313" s="7">
        <v>27.703616934397299</v>
      </c>
      <c r="G313" s="7">
        <v>31.863098863554399</v>
      </c>
      <c r="H313" s="7">
        <v>26.0867609255879</v>
      </c>
      <c r="I313" s="7"/>
      <c r="J313" s="7"/>
      <c r="K313" s="7"/>
      <c r="L313" s="7"/>
      <c r="M313" s="7"/>
      <c r="N313" s="7"/>
      <c r="O313" s="7"/>
    </row>
    <row r="314" spans="1:15" x14ac:dyDescent="0.35">
      <c r="A314" s="6" t="str">
        <f>B264&amp;C293&amp;D314</f>
        <v>DISTRIBUCION VOLUMEN X CRITERIO (kg ó litros)Patatas Fritas + Otros Aperitivos SaladosDE 50 A 59 AÑOS</v>
      </c>
      <c r="B314">
        <v>0</v>
      </c>
      <c r="C314" s="6">
        <v>0</v>
      </c>
      <c r="D314" s="6" t="s">
        <v>52</v>
      </c>
      <c r="E314" s="7">
        <v>20.869601502503599</v>
      </c>
      <c r="F314" s="7">
        <v>22.1207375798129</v>
      </c>
      <c r="G314" s="7">
        <v>21.708063402022098</v>
      </c>
      <c r="H314" s="7">
        <v>25.270939532562299</v>
      </c>
      <c r="I314" s="7"/>
      <c r="J314" s="7"/>
      <c r="K314" s="7"/>
      <c r="L314" s="7"/>
      <c r="M314" s="7"/>
      <c r="N314" s="7"/>
      <c r="O314" s="7"/>
    </row>
    <row r="315" spans="1:15" x14ac:dyDescent="0.35">
      <c r="A315" s="6" t="str">
        <f>B264&amp;C293&amp;D315</f>
        <v>DISTRIBUCION VOLUMEN X CRITERIO (kg ó litros)Patatas Fritas + Otros Aperitivos SaladosDE 60 A 75 AÑOS</v>
      </c>
      <c r="B315">
        <v>0</v>
      </c>
      <c r="C315" s="6">
        <v>0</v>
      </c>
      <c r="D315" s="6" t="s">
        <v>53</v>
      </c>
      <c r="E315" s="7">
        <v>21.340987910612601</v>
      </c>
      <c r="F315" s="7">
        <v>22.263068873944601</v>
      </c>
      <c r="G315" s="7">
        <v>26.108862713030899</v>
      </c>
      <c r="H315" s="7">
        <v>26.342949825755099</v>
      </c>
      <c r="I315" s="7"/>
      <c r="J315" s="7"/>
      <c r="K315" s="7"/>
      <c r="L315" s="7"/>
      <c r="M315" s="7"/>
      <c r="N315" s="7"/>
      <c r="O315" s="7"/>
    </row>
    <row r="316" spans="1:15" x14ac:dyDescent="0.35">
      <c r="A316" s="6" t="str">
        <f>B264&amp;C293&amp;D316</f>
        <v>DISTRIBUCION VOLUMEN X CRITERIO (kg ó litros)Patatas Fritas + Otros Aperitivos SaladosALTA Y MEDIA ALTA</v>
      </c>
      <c r="B316">
        <v>0</v>
      </c>
      <c r="C316" s="6">
        <v>0</v>
      </c>
      <c r="D316" s="6" t="s">
        <v>17</v>
      </c>
      <c r="E316" s="7">
        <v>17.7926810300591</v>
      </c>
      <c r="F316" s="7">
        <v>15.2212565272474</v>
      </c>
      <c r="G316" s="7">
        <v>16.942102087076599</v>
      </c>
      <c r="H316" s="7">
        <v>18.120615423082501</v>
      </c>
      <c r="I316" s="7"/>
      <c r="J316" s="7"/>
      <c r="K316" s="7"/>
      <c r="L316" s="7"/>
      <c r="M316" s="7"/>
      <c r="N316" s="7"/>
      <c r="O316" s="7"/>
    </row>
    <row r="317" spans="1:15" x14ac:dyDescent="0.35">
      <c r="A317" s="6" t="str">
        <f>B264&amp;C293&amp;D317</f>
        <v>DISTRIBUCION VOLUMEN X CRITERIO (kg ó litros)Patatas Fritas + Otros Aperitivos SaladosMEDIA</v>
      </c>
      <c r="B317">
        <v>0</v>
      </c>
      <c r="C317" s="6">
        <v>0</v>
      </c>
      <c r="D317" s="6" t="s">
        <v>18</v>
      </c>
      <c r="E317" s="7">
        <v>35.328824036215202</v>
      </c>
      <c r="F317" s="7">
        <v>35.695372730857301</v>
      </c>
      <c r="G317" s="7">
        <v>38.789163086030399</v>
      </c>
      <c r="H317" s="7">
        <v>32.8549444015501</v>
      </c>
      <c r="I317" s="7"/>
      <c r="J317" s="7"/>
      <c r="K317" s="7"/>
      <c r="L317" s="7"/>
      <c r="M317" s="7"/>
      <c r="N317" s="7"/>
      <c r="O317" s="7"/>
    </row>
    <row r="318" spans="1:15" x14ac:dyDescent="0.35">
      <c r="A318" s="6" t="str">
        <f>B264&amp;C293&amp;D318</f>
        <v>DISTRIBUCION VOLUMEN X CRITERIO (kg ó litros)Patatas Fritas + Otros Aperitivos SaladosMEDIA BAJA</v>
      </c>
      <c r="B318">
        <v>0</v>
      </c>
      <c r="C318" s="6">
        <v>0</v>
      </c>
      <c r="D318" s="6" t="s">
        <v>19</v>
      </c>
      <c r="E318" s="7">
        <v>21.543845143041899</v>
      </c>
      <c r="F318" s="7">
        <v>25.715952549727199</v>
      </c>
      <c r="G318" s="7">
        <v>24.443825146001799</v>
      </c>
      <c r="H318" s="7">
        <v>27.222150687377098</v>
      </c>
      <c r="I318" s="7"/>
      <c r="J318" s="7"/>
      <c r="K318" s="7"/>
      <c r="L318" s="7"/>
      <c r="M318" s="7"/>
      <c r="N318" s="7"/>
      <c r="O318" s="7"/>
    </row>
    <row r="319" spans="1:15" x14ac:dyDescent="0.35">
      <c r="A319" s="6" t="str">
        <f>B264&amp;C293&amp;D319</f>
        <v>DISTRIBUCION VOLUMEN X CRITERIO (kg ó litros)Patatas Fritas + Otros Aperitivos SaladosBAJA</v>
      </c>
      <c r="B319">
        <v>0</v>
      </c>
      <c r="C319" s="6">
        <v>0</v>
      </c>
      <c r="D319" s="6" t="s">
        <v>20</v>
      </c>
      <c r="E319" s="7">
        <v>25.334649622072501</v>
      </c>
      <c r="F319" s="7">
        <v>23.367420132862701</v>
      </c>
      <c r="G319" s="7">
        <v>19.8249098216526</v>
      </c>
      <c r="H319" s="7">
        <v>21.8022884969443</v>
      </c>
      <c r="I319" s="7"/>
      <c r="J319" s="7"/>
      <c r="K319" s="7"/>
      <c r="L319" s="7"/>
      <c r="M319" s="7"/>
      <c r="N319" s="7"/>
      <c r="O319" s="7"/>
    </row>
    <row r="320" spans="1:15" x14ac:dyDescent="0.35">
      <c r="A320" s="6" t="str">
        <f>B264&amp;C293&amp;D320</f>
        <v>DISTRIBUCION VOLUMEN X CRITERIO (kg ó litros)Patatas Fritas + Otros Aperitivos SaladosHOMBRE</v>
      </c>
      <c r="B320">
        <v>0</v>
      </c>
      <c r="C320" s="6">
        <v>0</v>
      </c>
      <c r="D320" s="6" t="s">
        <v>21</v>
      </c>
      <c r="E320" s="7">
        <v>38.878568183337599</v>
      </c>
      <c r="F320" s="7">
        <v>37.114227256205801</v>
      </c>
      <c r="G320" s="7">
        <v>38.730295582826002</v>
      </c>
      <c r="H320" s="7">
        <v>45.824908043971</v>
      </c>
      <c r="I320" s="7"/>
      <c r="J320" s="7"/>
      <c r="K320" s="7"/>
      <c r="L320" s="7"/>
      <c r="M320" s="7"/>
      <c r="N320" s="7"/>
      <c r="O320" s="7"/>
    </row>
    <row r="321" spans="1:15" x14ac:dyDescent="0.35">
      <c r="A321" s="6" t="str">
        <f>B264&amp;C293&amp;D321</f>
        <v>DISTRIBUCION VOLUMEN X CRITERIO (kg ó litros)Patatas Fritas + Otros Aperitivos SaladosMUJER</v>
      </c>
      <c r="B321">
        <v>0</v>
      </c>
      <c r="C321" s="6">
        <v>0</v>
      </c>
      <c r="D321" s="6" t="s">
        <v>22</v>
      </c>
      <c r="E321" s="7">
        <v>61.121428691915703</v>
      </c>
      <c r="F321" s="7">
        <v>62.8857714248756</v>
      </c>
      <c r="G321" s="7">
        <v>61.269700769889297</v>
      </c>
      <c r="H321" s="7">
        <v>54.175088502757198</v>
      </c>
      <c r="I321" s="7"/>
      <c r="J321" s="7"/>
      <c r="K321" s="7"/>
      <c r="L321" s="7"/>
      <c r="M321" s="7"/>
      <c r="N321" s="7"/>
      <c r="O321" s="7"/>
    </row>
    <row r="322" spans="1:15" x14ac:dyDescent="0.35">
      <c r="A322" s="6" t="str">
        <f>B264&amp;C322&amp;D322</f>
        <v>DISTRIBUCION VOLUMEN X CRITERIO (kg ó litros)Patatas FritasT.ESPAÑA</v>
      </c>
      <c r="B322">
        <v>0</v>
      </c>
      <c r="C322" s="6" t="s">
        <v>34</v>
      </c>
      <c r="D322" s="6" t="s">
        <v>45</v>
      </c>
      <c r="E322" s="7">
        <v>100</v>
      </c>
      <c r="F322" s="7">
        <v>100</v>
      </c>
      <c r="G322" s="7">
        <v>100</v>
      </c>
      <c r="H322" s="7">
        <v>100</v>
      </c>
      <c r="I322" s="7"/>
      <c r="J322" s="7"/>
      <c r="K322" s="7"/>
      <c r="L322" s="7"/>
      <c r="M322" s="7"/>
      <c r="N322" s="7"/>
      <c r="O322" s="7"/>
    </row>
    <row r="323" spans="1:15" x14ac:dyDescent="0.35">
      <c r="A323" s="6" t="str">
        <f>B264&amp;C322&amp;D323</f>
        <v>DISTRIBUCION VOLUMEN X CRITERIO (kg ó litros)Patatas FritasBCN AM</v>
      </c>
      <c r="B323">
        <v>0</v>
      </c>
      <c r="C323" s="6">
        <v>0</v>
      </c>
      <c r="D323" s="6" t="s">
        <v>1</v>
      </c>
      <c r="E323" s="7">
        <v>8.7342616138059093</v>
      </c>
      <c r="F323" s="7">
        <v>6.8086428701934496</v>
      </c>
      <c r="G323" s="7">
        <v>10.9163365352188</v>
      </c>
      <c r="H323" s="7">
        <v>7.8961568720783104</v>
      </c>
      <c r="I323" s="7"/>
      <c r="J323" s="7"/>
      <c r="K323" s="7"/>
      <c r="L323" s="7"/>
      <c r="M323" s="7"/>
      <c r="N323" s="7"/>
      <c r="O323" s="7"/>
    </row>
    <row r="324" spans="1:15" x14ac:dyDescent="0.35">
      <c r="A324" s="6" t="str">
        <f>B264&amp;C322&amp;D324</f>
        <v>DISTRIBUCION VOLUMEN X CRITERIO (kg ó litros)Patatas FritasREST.CAT ARAGON</v>
      </c>
      <c r="B324">
        <v>0</v>
      </c>
      <c r="C324" s="6">
        <v>0</v>
      </c>
      <c r="D324" s="6" t="s">
        <v>2</v>
      </c>
      <c r="E324" s="7">
        <v>10.1421388050713</v>
      </c>
      <c r="F324" s="7">
        <v>11.010560261492101</v>
      </c>
      <c r="G324" s="7">
        <v>11.4476131446318</v>
      </c>
      <c r="H324" s="7">
        <v>14.706217171996601</v>
      </c>
      <c r="I324" s="7"/>
      <c r="J324" s="7"/>
      <c r="K324" s="7"/>
      <c r="L324" s="7"/>
      <c r="M324" s="7"/>
      <c r="N324" s="7"/>
      <c r="O324" s="7"/>
    </row>
    <row r="325" spans="1:15" x14ac:dyDescent="0.35">
      <c r="A325" s="6" t="str">
        <f>B264&amp;C322&amp;D325</f>
        <v>DISTRIBUCION VOLUMEN X CRITERIO (kg ó litros)Patatas FritasLEVANTE</v>
      </c>
      <c r="B325">
        <v>0</v>
      </c>
      <c r="C325" s="6">
        <v>0</v>
      </c>
      <c r="D325" s="6" t="s">
        <v>3</v>
      </c>
      <c r="E325" s="7">
        <v>12.965729593910901</v>
      </c>
      <c r="F325" s="7">
        <v>17.189958563361898</v>
      </c>
      <c r="G325" s="7">
        <v>15.5780041112722</v>
      </c>
      <c r="H325" s="7">
        <v>16.868763468849</v>
      </c>
      <c r="I325" s="7"/>
      <c r="J325" s="7"/>
      <c r="K325" s="7"/>
      <c r="L325" s="7"/>
      <c r="M325" s="7"/>
      <c r="N325" s="7"/>
      <c r="O325" s="7"/>
    </row>
    <row r="326" spans="1:15" x14ac:dyDescent="0.35">
      <c r="A326" s="6" t="str">
        <f>B264&amp;C322&amp;D326</f>
        <v>DISTRIBUCION VOLUMEN X CRITERIO (kg ó litros)Patatas FritasANDALUCIA</v>
      </c>
      <c r="B326">
        <v>0</v>
      </c>
      <c r="C326" s="6">
        <v>0</v>
      </c>
      <c r="D326" s="6" t="s">
        <v>4</v>
      </c>
      <c r="E326" s="7">
        <v>23.753294255159499</v>
      </c>
      <c r="F326" s="7">
        <v>25.0983065467926</v>
      </c>
      <c r="G326" s="7">
        <v>24.644370549597301</v>
      </c>
      <c r="H326" s="7">
        <v>21.781904734553901</v>
      </c>
      <c r="I326" s="7"/>
      <c r="J326" s="7"/>
      <c r="K326" s="7"/>
      <c r="L326" s="7"/>
      <c r="M326" s="7"/>
      <c r="N326" s="7"/>
      <c r="O326" s="7"/>
    </row>
    <row r="327" spans="1:15" x14ac:dyDescent="0.35">
      <c r="A327" s="6" t="str">
        <f>B264&amp;C322&amp;D327</f>
        <v>DISTRIBUCION VOLUMEN X CRITERIO (kg ó litros)Patatas FritasMDD AM</v>
      </c>
      <c r="B327">
        <v>0</v>
      </c>
      <c r="C327" s="6">
        <v>0</v>
      </c>
      <c r="D327" s="6" t="s">
        <v>5</v>
      </c>
      <c r="E327" s="7">
        <v>12.8315878909743</v>
      </c>
      <c r="F327" s="7">
        <v>11.9570026312824</v>
      </c>
      <c r="G327" s="7">
        <v>10.540695914067999</v>
      </c>
      <c r="H327" s="7">
        <v>10.1774447792979</v>
      </c>
      <c r="I327" s="7"/>
      <c r="J327" s="7"/>
      <c r="K327" s="7"/>
      <c r="L327" s="7"/>
      <c r="M327" s="7"/>
      <c r="N327" s="7"/>
      <c r="O327" s="7"/>
    </row>
    <row r="328" spans="1:15" x14ac:dyDescent="0.35">
      <c r="A328" s="6" t="str">
        <f>B264&amp;C322&amp;D328</f>
        <v>DISTRIBUCION VOLUMEN X CRITERIO (kg ó litros)Patatas FritasRTO CENTRO</v>
      </c>
      <c r="B328">
        <v>0</v>
      </c>
      <c r="C328" s="6">
        <v>0</v>
      </c>
      <c r="D328" s="6" t="s">
        <v>6</v>
      </c>
      <c r="E328" s="7">
        <v>14.668922414697899</v>
      </c>
      <c r="F328" s="7">
        <v>13.047041754756499</v>
      </c>
      <c r="G328" s="7">
        <v>9.4871113037537107</v>
      </c>
      <c r="H328" s="7">
        <v>9.4580018723172792</v>
      </c>
      <c r="I328" s="7"/>
      <c r="J328" s="7"/>
      <c r="K328" s="7"/>
      <c r="L328" s="7"/>
      <c r="M328" s="7"/>
      <c r="N328" s="7"/>
      <c r="O328" s="7"/>
    </row>
    <row r="329" spans="1:15" x14ac:dyDescent="0.35">
      <c r="A329" s="6" t="str">
        <f>B264&amp;C322&amp;D329</f>
        <v>DISTRIBUCION VOLUMEN X CRITERIO (kg ó litros)Patatas FritasNORTE-CENTRO</v>
      </c>
      <c r="B329">
        <v>0</v>
      </c>
      <c r="C329" s="6">
        <v>0</v>
      </c>
      <c r="D329" s="6" t="s">
        <v>7</v>
      </c>
      <c r="E329" s="7">
        <v>8.6008623687907306</v>
      </c>
      <c r="F329" s="7">
        <v>7.1021744598929102</v>
      </c>
      <c r="G329" s="7">
        <v>9.1872752014444306</v>
      </c>
      <c r="H329" s="7">
        <v>7.8451816239024303</v>
      </c>
      <c r="I329" s="7"/>
      <c r="J329" s="7"/>
      <c r="K329" s="7"/>
      <c r="L329" s="7"/>
      <c r="M329" s="7"/>
      <c r="N329" s="7"/>
      <c r="O329" s="7"/>
    </row>
    <row r="330" spans="1:15" x14ac:dyDescent="0.35">
      <c r="A330" s="6" t="str">
        <f>B264&amp;C322&amp;D330</f>
        <v>DISTRIBUCION VOLUMEN X CRITERIO (kg ó litros)Patatas FritasNOROESTE</v>
      </c>
      <c r="B330">
        <v>0</v>
      </c>
      <c r="C330" s="6">
        <v>0</v>
      </c>
      <c r="D330" s="6" t="s">
        <v>8</v>
      </c>
      <c r="E330" s="7">
        <v>8.3032051066188792</v>
      </c>
      <c r="F330" s="7">
        <v>7.7863168524669497</v>
      </c>
      <c r="G330" s="7">
        <v>8.1985905230934009</v>
      </c>
      <c r="H330" s="7">
        <v>11.266325197599</v>
      </c>
      <c r="I330" s="7"/>
      <c r="J330" s="7"/>
      <c r="K330" s="7"/>
      <c r="L330" s="7"/>
      <c r="M330" s="7"/>
      <c r="N330" s="7"/>
      <c r="O330" s="7"/>
    </row>
    <row r="331" spans="1:15" x14ac:dyDescent="0.35">
      <c r="A331" s="6" t="str">
        <f>B264&amp;C322&amp;D331</f>
        <v>DISTRIBUCION VOLUMEN X CRITERIO (kg ó litros)Patatas Fritas&lt;2MIL</v>
      </c>
      <c r="B331">
        <v>0</v>
      </c>
      <c r="C331" s="6">
        <v>0</v>
      </c>
      <c r="D331" s="6" t="s">
        <v>9</v>
      </c>
      <c r="E331" s="7">
        <v>6.8815577331556197</v>
      </c>
      <c r="F331" s="8">
        <v>7.9939730797501296</v>
      </c>
      <c r="G331" s="7">
        <v>7.0956305131283299</v>
      </c>
      <c r="H331" s="7">
        <v>5.2239259194676704</v>
      </c>
      <c r="I331" s="7"/>
      <c r="J331" s="7"/>
      <c r="K331" s="7"/>
      <c r="L331" s="7"/>
      <c r="M331" s="7"/>
      <c r="N331" s="7"/>
      <c r="O331" s="7"/>
    </row>
    <row r="332" spans="1:15" x14ac:dyDescent="0.35">
      <c r="A332" s="6" t="str">
        <f>B264&amp;C322&amp;D332</f>
        <v>DISTRIBUCION VOLUMEN X CRITERIO (kg ó litros)Patatas Fritas2-5MIL</v>
      </c>
      <c r="B332">
        <v>0</v>
      </c>
      <c r="C332" s="6">
        <v>0</v>
      </c>
      <c r="D332" s="6" t="s">
        <v>10</v>
      </c>
      <c r="E332" s="7">
        <v>6.8367856944444299</v>
      </c>
      <c r="F332" s="7">
        <v>4.1591269917494698</v>
      </c>
      <c r="G332" s="7">
        <v>6.7961258966841704</v>
      </c>
      <c r="H332" s="7">
        <v>5.4355915636313803</v>
      </c>
      <c r="I332" s="7"/>
      <c r="J332" s="7"/>
      <c r="K332" s="7"/>
      <c r="L332" s="7"/>
      <c r="M332" s="7"/>
      <c r="N332" s="7"/>
      <c r="O332" s="7"/>
    </row>
    <row r="333" spans="1:15" x14ac:dyDescent="0.35">
      <c r="A333" s="6" t="str">
        <f>B264&amp;C322&amp;D333</f>
        <v>DISTRIBUCION VOLUMEN X CRITERIO (kg ó litros)Patatas Fritas5-10MIL</v>
      </c>
      <c r="B333">
        <v>0</v>
      </c>
      <c r="C333" s="6">
        <v>0</v>
      </c>
      <c r="D333" s="6" t="s">
        <v>11</v>
      </c>
      <c r="E333" s="7">
        <v>5.5239052100828099</v>
      </c>
      <c r="F333" s="7">
        <v>4.4707280038566797</v>
      </c>
      <c r="G333" s="7">
        <v>6.9709394031364402</v>
      </c>
      <c r="H333" s="7">
        <v>9.0408369651136198</v>
      </c>
      <c r="I333" s="7"/>
      <c r="J333" s="7"/>
      <c r="K333" s="7"/>
      <c r="L333" s="7"/>
      <c r="M333" s="7"/>
      <c r="N333" s="7"/>
      <c r="O333" s="7"/>
    </row>
    <row r="334" spans="1:15" x14ac:dyDescent="0.35">
      <c r="A334" s="6" t="str">
        <f>B264&amp;C322&amp;D334</f>
        <v>DISTRIBUCION VOLUMEN X CRITERIO (kg ó litros)Patatas Fritas10-30MIL</v>
      </c>
      <c r="B334">
        <v>0</v>
      </c>
      <c r="C334" s="6">
        <v>0</v>
      </c>
      <c r="D334" s="6" t="s">
        <v>12</v>
      </c>
      <c r="E334" s="7">
        <v>20.731393626298399</v>
      </c>
      <c r="F334" s="7">
        <v>21.0413570869006</v>
      </c>
      <c r="G334" s="7">
        <v>19.689049094478701</v>
      </c>
      <c r="H334" s="7">
        <v>26.7340766540534</v>
      </c>
      <c r="I334" s="7"/>
      <c r="J334" s="7"/>
      <c r="K334" s="7"/>
      <c r="L334" s="7"/>
      <c r="M334" s="7"/>
      <c r="N334" s="7"/>
      <c r="O334" s="7"/>
    </row>
    <row r="335" spans="1:15" x14ac:dyDescent="0.35">
      <c r="A335" s="6" t="str">
        <f>B264&amp;C322&amp;D335</f>
        <v>DISTRIBUCION VOLUMEN X CRITERIO (kg ó litros)Patatas Fritas30-100MIL</v>
      </c>
      <c r="B335">
        <v>0</v>
      </c>
      <c r="C335" s="6">
        <v>0</v>
      </c>
      <c r="D335" s="6" t="s">
        <v>13</v>
      </c>
      <c r="E335" s="7">
        <v>23.830581465218099</v>
      </c>
      <c r="F335" s="7">
        <v>25.341843721120501</v>
      </c>
      <c r="G335" s="7">
        <v>23.432670092606401</v>
      </c>
      <c r="H335" s="7">
        <v>22.938091386139199</v>
      </c>
      <c r="I335" s="7"/>
      <c r="J335" s="7"/>
      <c r="K335" s="7"/>
      <c r="L335" s="7"/>
      <c r="M335" s="7"/>
      <c r="N335" s="7"/>
      <c r="O335" s="7"/>
    </row>
    <row r="336" spans="1:15" x14ac:dyDescent="0.35">
      <c r="A336" s="6" t="str">
        <f>B264&amp;C322&amp;D336</f>
        <v>DISTRIBUCION VOLUMEN X CRITERIO (kg ó litros)Patatas Fritas100-200MIL</v>
      </c>
      <c r="B336">
        <v>0</v>
      </c>
      <c r="C336" s="6">
        <v>0</v>
      </c>
      <c r="D336" s="6" t="s">
        <v>14</v>
      </c>
      <c r="E336" s="7">
        <v>6.5059726796327499</v>
      </c>
      <c r="F336" s="7">
        <v>9.4234460671712093</v>
      </c>
      <c r="G336" s="7">
        <v>7.5747952772094198</v>
      </c>
      <c r="H336" s="7">
        <v>5.6114934934731604</v>
      </c>
      <c r="I336" s="7"/>
      <c r="J336" s="7"/>
      <c r="K336" s="7"/>
      <c r="L336" s="7"/>
      <c r="M336" s="7"/>
      <c r="N336" s="7"/>
      <c r="O336" s="7"/>
    </row>
    <row r="337" spans="1:15" x14ac:dyDescent="0.35">
      <c r="A337" s="6" t="str">
        <f>B264&amp;C322&amp;D337</f>
        <v>DISTRIBUCION VOLUMEN X CRITERIO (kg ó litros)Patatas Fritas200-500MIL</v>
      </c>
      <c r="B337">
        <v>0</v>
      </c>
      <c r="C337" s="6">
        <v>0</v>
      </c>
      <c r="D337" s="6" t="s">
        <v>15</v>
      </c>
      <c r="E337" s="7">
        <v>10.129364914742199</v>
      </c>
      <c r="F337" s="7">
        <v>10.577862224136799</v>
      </c>
      <c r="G337" s="7">
        <v>13.0336233090734</v>
      </c>
      <c r="H337" s="7">
        <v>10.737435626525899</v>
      </c>
      <c r="I337" s="7"/>
      <c r="J337" s="7"/>
      <c r="K337" s="7"/>
      <c r="L337" s="7"/>
      <c r="M337" s="7"/>
      <c r="N337" s="7"/>
      <c r="O337" s="7"/>
    </row>
    <row r="338" spans="1:15" x14ac:dyDescent="0.35">
      <c r="A338" s="6" t="str">
        <f>B264&amp;C322&amp;D338</f>
        <v>DISTRIBUCION VOLUMEN X CRITERIO (kg ó litros)Patatas Fritas&gt;500MIL</v>
      </c>
      <c r="B338">
        <v>0</v>
      </c>
      <c r="C338" s="6">
        <v>0</v>
      </c>
      <c r="D338" s="6" t="s">
        <v>16</v>
      </c>
      <c r="E338" s="7">
        <v>19.5604392466307</v>
      </c>
      <c r="F338" s="7">
        <v>16.991669294211899</v>
      </c>
      <c r="G338" s="7">
        <v>15.407161184689301</v>
      </c>
      <c r="H338" s="7">
        <v>14.2785463550111</v>
      </c>
      <c r="I338" s="7"/>
      <c r="J338" s="7"/>
      <c r="K338" s="7"/>
      <c r="L338" s="7"/>
      <c r="M338" s="7"/>
      <c r="N338" s="7"/>
      <c r="O338" s="7"/>
    </row>
    <row r="339" spans="1:15" x14ac:dyDescent="0.35">
      <c r="A339" s="6" t="str">
        <f>B264&amp;C322&amp;D339</f>
        <v>DISTRIBUCION VOLUMEN X CRITERIO (kg ó litros)Patatas FritasDE 15 A 19 AÑOS</v>
      </c>
      <c r="B339">
        <v>0</v>
      </c>
      <c r="C339" s="6">
        <v>0</v>
      </c>
      <c r="D339" s="6" t="s">
        <v>48</v>
      </c>
      <c r="E339" s="7">
        <v>7.6854019700573897</v>
      </c>
      <c r="F339" s="7">
        <v>9.2058807536378993</v>
      </c>
      <c r="G339" s="7">
        <v>6.5257796824684302</v>
      </c>
      <c r="H339" s="7">
        <v>7.7637845763726201</v>
      </c>
      <c r="I339" s="7"/>
      <c r="J339" s="7"/>
      <c r="K339" s="7"/>
      <c r="L339" s="7"/>
      <c r="M339" s="7"/>
      <c r="N339" s="7"/>
      <c r="O339" s="7"/>
    </row>
    <row r="340" spans="1:15" x14ac:dyDescent="0.35">
      <c r="A340" s="6" t="str">
        <f>B264&amp;C322&amp;D340</f>
        <v>DISTRIBUCION VOLUMEN X CRITERIO (kg ó litros)Patatas FritasDE 20 A 24 AÑOS</v>
      </c>
      <c r="B340">
        <v>0</v>
      </c>
      <c r="C340" s="6">
        <v>0</v>
      </c>
      <c r="D340" s="6" t="s">
        <v>49</v>
      </c>
      <c r="E340" s="7">
        <v>7.6182737411301096</v>
      </c>
      <c r="F340" s="7">
        <v>6.9998667173596703</v>
      </c>
      <c r="G340" s="7">
        <v>5.1207730734245196</v>
      </c>
      <c r="H340" s="7">
        <v>3.4277902278690702</v>
      </c>
      <c r="I340" s="7"/>
      <c r="J340" s="7"/>
      <c r="K340" s="7"/>
      <c r="L340" s="7"/>
      <c r="M340" s="7"/>
      <c r="N340" s="7"/>
      <c r="O340" s="7"/>
    </row>
    <row r="341" spans="1:15" x14ac:dyDescent="0.35">
      <c r="A341" s="6" t="str">
        <f>B264&amp;C322&amp;D341</f>
        <v>DISTRIBUCION VOLUMEN X CRITERIO (kg ó litros)Patatas FritasDE 25 A 34 AÑOS</v>
      </c>
      <c r="B341">
        <v>0</v>
      </c>
      <c r="C341" s="6">
        <v>0</v>
      </c>
      <c r="D341" s="6" t="s">
        <v>50</v>
      </c>
      <c r="E341" s="7">
        <v>10.808764651858199</v>
      </c>
      <c r="F341" s="7">
        <v>9.8460107953302494</v>
      </c>
      <c r="G341" s="7">
        <v>8.2923190732687697</v>
      </c>
      <c r="H341" s="7">
        <v>8.5462613798030702</v>
      </c>
      <c r="I341" s="7"/>
      <c r="J341" s="7"/>
      <c r="K341" s="7"/>
      <c r="L341" s="7"/>
      <c r="M341" s="7"/>
      <c r="N341" s="7"/>
      <c r="O341" s="7"/>
    </row>
    <row r="342" spans="1:15" x14ac:dyDescent="0.35">
      <c r="A342" s="6" t="str">
        <f>B264&amp;C322&amp;D342</f>
        <v>DISTRIBUCION VOLUMEN X CRITERIO (kg ó litros)Patatas FritasDE 35 A 49 AÑOS</v>
      </c>
      <c r="B342">
        <v>0</v>
      </c>
      <c r="C342" s="6">
        <v>0</v>
      </c>
      <c r="D342" s="6" t="s">
        <v>51</v>
      </c>
      <c r="E342" s="7">
        <v>27.480555128236599</v>
      </c>
      <c r="F342" s="7">
        <v>23.2562139736944</v>
      </c>
      <c r="G342" s="7">
        <v>28.613544143077</v>
      </c>
      <c r="H342" s="7">
        <v>24.674451747562301</v>
      </c>
      <c r="I342" s="7"/>
      <c r="J342" s="7"/>
      <c r="K342" s="7"/>
      <c r="L342" s="7"/>
      <c r="M342" s="7"/>
      <c r="N342" s="7"/>
      <c r="O342" s="7"/>
    </row>
    <row r="343" spans="1:15" x14ac:dyDescent="0.35">
      <c r="A343" s="6" t="str">
        <f>B264&amp;C322&amp;D343</f>
        <v>DISTRIBUCION VOLUMEN X CRITERIO (kg ó litros)Patatas FritasDE 50 A 59 AÑOS</v>
      </c>
      <c r="B343">
        <v>0</v>
      </c>
      <c r="C343" s="6">
        <v>0</v>
      </c>
      <c r="D343" s="6" t="s">
        <v>52</v>
      </c>
      <c r="E343" s="7">
        <v>20.063533586985301</v>
      </c>
      <c r="F343" s="7">
        <v>23.778493239167101</v>
      </c>
      <c r="G343" s="7">
        <v>20.912864698938101</v>
      </c>
      <c r="H343" s="7">
        <v>23.4438515949577</v>
      </c>
      <c r="I343" s="7"/>
      <c r="J343" s="7"/>
      <c r="K343" s="7"/>
      <c r="L343" s="7"/>
      <c r="M343" s="7"/>
      <c r="N343" s="7"/>
      <c r="O343" s="7"/>
    </row>
    <row r="344" spans="1:15" x14ac:dyDescent="0.35">
      <c r="A344" s="6" t="str">
        <f>B264&amp;C322&amp;D344</f>
        <v>DISTRIBUCION VOLUMEN X CRITERIO (kg ó litros)Patatas FritasDE 60 A 75 AÑOS</v>
      </c>
      <c r="B344">
        <v>0</v>
      </c>
      <c r="C344" s="6">
        <v>0</v>
      </c>
      <c r="D344" s="6" t="s">
        <v>53</v>
      </c>
      <c r="E344" s="7">
        <v>26.3434730124841</v>
      </c>
      <c r="F344" s="7">
        <v>26.913534967641802</v>
      </c>
      <c r="G344" s="7">
        <v>30.534723163239001</v>
      </c>
      <c r="H344" s="7">
        <v>32.143865985103403</v>
      </c>
      <c r="I344" s="7"/>
      <c r="J344" s="7"/>
      <c r="K344" s="7"/>
      <c r="L344" s="7"/>
      <c r="M344" s="7"/>
      <c r="N344" s="7"/>
      <c r="O344" s="7"/>
    </row>
    <row r="345" spans="1:15" x14ac:dyDescent="0.35">
      <c r="A345" s="6" t="str">
        <f>B264&amp;C322&amp;D345</f>
        <v>DISTRIBUCION VOLUMEN X CRITERIO (kg ó litros)Patatas FritasALTA Y MEDIA ALTA</v>
      </c>
      <c r="B345">
        <v>0</v>
      </c>
      <c r="C345" s="6">
        <v>0</v>
      </c>
      <c r="D345" s="6" t="s">
        <v>17</v>
      </c>
      <c r="E345" s="7">
        <v>18.031544093666302</v>
      </c>
      <c r="F345" s="7">
        <v>15.189914712972101</v>
      </c>
      <c r="G345" s="7">
        <v>16.496305885660099</v>
      </c>
      <c r="H345" s="7">
        <v>18.187843580198098</v>
      </c>
      <c r="I345" s="7"/>
      <c r="J345" s="7"/>
      <c r="K345" s="7"/>
      <c r="L345" s="7"/>
      <c r="M345" s="7"/>
      <c r="N345" s="7"/>
      <c r="O345" s="7"/>
    </row>
    <row r="346" spans="1:15" x14ac:dyDescent="0.35">
      <c r="A346" s="6" t="str">
        <f>B264&amp;C322&amp;D346</f>
        <v>DISTRIBUCION VOLUMEN X CRITERIO (kg ó litros)Patatas FritasMEDIA</v>
      </c>
      <c r="B346">
        <v>0</v>
      </c>
      <c r="C346" s="6">
        <v>0</v>
      </c>
      <c r="D346" s="6" t="s">
        <v>18</v>
      </c>
      <c r="E346" s="7">
        <v>34.862276760565003</v>
      </c>
      <c r="F346" s="7">
        <v>37.828909062065399</v>
      </c>
      <c r="G346" s="7">
        <v>42.894610453947898</v>
      </c>
      <c r="H346" s="7">
        <v>34.460052187093297</v>
      </c>
      <c r="I346" s="7"/>
      <c r="J346" s="7"/>
      <c r="K346" s="7"/>
      <c r="L346" s="7"/>
      <c r="M346" s="7"/>
      <c r="N346" s="7"/>
      <c r="O346" s="7"/>
    </row>
    <row r="347" spans="1:15" x14ac:dyDescent="0.35">
      <c r="A347" s="6" t="str">
        <f>B264&amp;C322&amp;D347</f>
        <v>DISTRIBUCION VOLUMEN X CRITERIO (kg ó litros)Patatas FritasMEDIA BAJA</v>
      </c>
      <c r="B347">
        <v>0</v>
      </c>
      <c r="C347" s="6">
        <v>0</v>
      </c>
      <c r="D347" s="6" t="s">
        <v>19</v>
      </c>
      <c r="E347" s="7">
        <v>20.7184764429858</v>
      </c>
      <c r="F347" s="7">
        <v>22.202195924546999</v>
      </c>
      <c r="G347" s="7">
        <v>22.868280798845099</v>
      </c>
      <c r="H347" s="7">
        <v>28.389018385305999</v>
      </c>
      <c r="I347" s="7"/>
      <c r="J347" s="7"/>
      <c r="K347" s="7"/>
      <c r="L347" s="7"/>
      <c r="M347" s="7"/>
      <c r="N347" s="7"/>
      <c r="O347" s="7"/>
    </row>
    <row r="348" spans="1:15" x14ac:dyDescent="0.35">
      <c r="A348" s="6" t="str">
        <f>B264&amp;C322&amp;D348</f>
        <v>DISTRIBUCION VOLUMEN X CRITERIO (kg ó litros)Patatas FritasBAJA</v>
      </c>
      <c r="B348">
        <v>0</v>
      </c>
      <c r="C348" s="6">
        <v>0</v>
      </c>
      <c r="D348" s="6" t="s">
        <v>20</v>
      </c>
      <c r="E348" s="7">
        <v>26.387701636545899</v>
      </c>
      <c r="F348" s="7">
        <v>24.778983499320699</v>
      </c>
      <c r="G348" s="7">
        <v>17.7408031310827</v>
      </c>
      <c r="H348" s="7">
        <v>18.963085538047899</v>
      </c>
      <c r="I348" s="7"/>
      <c r="J348" s="7"/>
      <c r="K348" s="7"/>
      <c r="L348" s="7"/>
      <c r="M348" s="7"/>
      <c r="N348" s="7"/>
      <c r="O348" s="7"/>
    </row>
    <row r="349" spans="1:15" x14ac:dyDescent="0.35">
      <c r="A349" s="6" t="str">
        <f>B264&amp;C322&amp;D349</f>
        <v>DISTRIBUCION VOLUMEN X CRITERIO (kg ó litros)Patatas FritasHOMBRE</v>
      </c>
      <c r="B349">
        <v>0</v>
      </c>
      <c r="C349" s="6">
        <v>0</v>
      </c>
      <c r="D349" s="6" t="s">
        <v>21</v>
      </c>
      <c r="E349" s="7">
        <v>42.644549288818098</v>
      </c>
      <c r="F349" s="7">
        <v>39.275247754321597</v>
      </c>
      <c r="G349" s="7">
        <v>40.371109886664001</v>
      </c>
      <c r="H349" s="7">
        <v>47.666762996258299</v>
      </c>
      <c r="I349" s="7"/>
      <c r="J349" s="7"/>
      <c r="K349" s="7"/>
      <c r="L349" s="7"/>
      <c r="M349" s="7"/>
      <c r="N349" s="7"/>
      <c r="O349" s="7"/>
    </row>
    <row r="350" spans="1:15" x14ac:dyDescent="0.35">
      <c r="A350" s="6" t="str">
        <f>B264&amp;C322&amp;D350</f>
        <v>DISTRIBUCION VOLUMEN X CRITERIO (kg ó litros)Patatas FritasMUJER</v>
      </c>
      <c r="B350">
        <v>0</v>
      </c>
      <c r="C350" s="6">
        <v>0</v>
      </c>
      <c r="D350" s="6" t="s">
        <v>22</v>
      </c>
      <c r="E350" s="7">
        <v>57.355445101848098</v>
      </c>
      <c r="F350" s="7">
        <v>60.724755393807399</v>
      </c>
      <c r="G350" s="7">
        <v>59.628886663278202</v>
      </c>
      <c r="H350" s="7">
        <v>52.333238653633003</v>
      </c>
      <c r="I350" s="7"/>
      <c r="J350" s="7"/>
      <c r="K350" s="7"/>
      <c r="L350" s="7"/>
      <c r="M350" s="7"/>
      <c r="N350" s="7"/>
      <c r="O350" s="7"/>
    </row>
    <row r="351" spans="1:15" x14ac:dyDescent="0.35">
      <c r="A351" s="6" t="str">
        <f>B264&amp;C351&amp;D351</f>
        <v>DISTRIBUCION VOLUMEN X CRITERIO (kg ó litros)Otros Snacks SaladosT.ESPAÑA</v>
      </c>
      <c r="B351">
        <v>0</v>
      </c>
      <c r="C351" s="6" t="s">
        <v>35</v>
      </c>
      <c r="D351" s="6" t="s">
        <v>45</v>
      </c>
      <c r="E351" s="7">
        <v>100</v>
      </c>
      <c r="F351" s="7">
        <v>100</v>
      </c>
      <c r="G351" s="7">
        <v>100</v>
      </c>
      <c r="H351" s="7">
        <v>100</v>
      </c>
      <c r="I351" s="7"/>
      <c r="J351" s="7"/>
      <c r="K351" s="7"/>
      <c r="L351" s="7"/>
      <c r="M351" s="7"/>
      <c r="N351" s="7"/>
      <c r="O351" s="7"/>
    </row>
    <row r="352" spans="1:15" x14ac:dyDescent="0.35">
      <c r="A352" s="6" t="str">
        <f>B264&amp;C351&amp;D352</f>
        <v>DISTRIBUCION VOLUMEN X CRITERIO (kg ó litros)Otros Snacks SaladosBCN AM</v>
      </c>
      <c r="B352">
        <v>0</v>
      </c>
      <c r="C352" s="6">
        <v>0</v>
      </c>
      <c r="D352" s="6" t="s">
        <v>1</v>
      </c>
      <c r="E352" s="7">
        <v>5.1389773778613401</v>
      </c>
      <c r="F352" s="7">
        <v>5.6171479033189202</v>
      </c>
      <c r="G352" s="7">
        <v>5.60374368959401</v>
      </c>
      <c r="H352" s="7">
        <v>6.8568753021018303</v>
      </c>
      <c r="I352" s="7"/>
      <c r="J352" s="7"/>
      <c r="K352" s="7"/>
      <c r="L352" s="7"/>
      <c r="M352" s="7"/>
      <c r="N352" s="7"/>
      <c r="O352" s="7"/>
    </row>
    <row r="353" spans="1:15" x14ac:dyDescent="0.35">
      <c r="A353" s="6" t="str">
        <f>B264&amp;C351&amp;D353</f>
        <v>DISTRIBUCION VOLUMEN X CRITERIO (kg ó litros)Otros Snacks SaladosREST.CAT ARAGON</v>
      </c>
      <c r="B353">
        <v>0</v>
      </c>
      <c r="C353" s="6">
        <v>0</v>
      </c>
      <c r="D353" s="6" t="s">
        <v>2</v>
      </c>
      <c r="E353" s="7">
        <v>6.3158396108001202</v>
      </c>
      <c r="F353" s="7">
        <v>6.2570790554995597</v>
      </c>
      <c r="G353" s="7">
        <v>7.3634915308780498</v>
      </c>
      <c r="H353" s="7">
        <v>10.3853760225157</v>
      </c>
      <c r="I353" s="7"/>
      <c r="J353" s="7"/>
      <c r="K353" s="7"/>
      <c r="L353" s="7"/>
      <c r="M353" s="7"/>
      <c r="N353" s="7"/>
      <c r="O353" s="7"/>
    </row>
    <row r="354" spans="1:15" x14ac:dyDescent="0.35">
      <c r="A354" s="6" t="str">
        <f>B264&amp;C351&amp;D354</f>
        <v>DISTRIBUCION VOLUMEN X CRITERIO (kg ó litros)Otros Snacks SaladosLEVANTE</v>
      </c>
      <c r="B354">
        <v>0</v>
      </c>
      <c r="C354" s="6">
        <v>0</v>
      </c>
      <c r="D354" s="6" t="s">
        <v>3</v>
      </c>
      <c r="E354" s="7">
        <v>15.019906346054499</v>
      </c>
      <c r="F354" s="7">
        <v>17.605979878301401</v>
      </c>
      <c r="G354" s="7">
        <v>16.210630924834099</v>
      </c>
      <c r="H354" s="7">
        <v>13.5135897899964</v>
      </c>
      <c r="I354" s="7"/>
      <c r="J354" s="7"/>
      <c r="K354" s="7"/>
      <c r="L354" s="7"/>
      <c r="M354" s="7"/>
      <c r="N354" s="7"/>
      <c r="O354" s="7"/>
    </row>
    <row r="355" spans="1:15" x14ac:dyDescent="0.35">
      <c r="A355" s="6" t="str">
        <f>B264&amp;C351&amp;D355</f>
        <v>DISTRIBUCION VOLUMEN X CRITERIO (kg ó litros)Otros Snacks SaladosANDALUCIA</v>
      </c>
      <c r="B355">
        <v>0</v>
      </c>
      <c r="C355" s="6">
        <v>0</v>
      </c>
      <c r="D355" s="6" t="s">
        <v>4</v>
      </c>
      <c r="E355" s="7">
        <v>18.671532360317901</v>
      </c>
      <c r="F355" s="7">
        <v>20.6044929077174</v>
      </c>
      <c r="G355" s="7">
        <v>20.6405846682648</v>
      </c>
      <c r="H355" s="7">
        <v>17.893175504999899</v>
      </c>
      <c r="I355" s="7"/>
      <c r="J355" s="7"/>
      <c r="K355" s="7"/>
      <c r="L355" s="7"/>
      <c r="M355" s="7"/>
      <c r="N355" s="7"/>
      <c r="O355" s="7"/>
    </row>
    <row r="356" spans="1:15" x14ac:dyDescent="0.35">
      <c r="A356" s="6" t="str">
        <f>B264&amp;C351&amp;D356</f>
        <v>DISTRIBUCION VOLUMEN X CRITERIO (kg ó litros)Otros Snacks SaladosMDD AM</v>
      </c>
      <c r="B356">
        <v>0</v>
      </c>
      <c r="C356" s="6">
        <v>0</v>
      </c>
      <c r="D356" s="6" t="s">
        <v>5</v>
      </c>
      <c r="E356" s="7">
        <v>14.4951972898901</v>
      </c>
      <c r="F356" s="7">
        <v>11.9499266449661</v>
      </c>
      <c r="G356" s="7">
        <v>12.0211045062729</v>
      </c>
      <c r="H356" s="7">
        <v>11.1504741986234</v>
      </c>
      <c r="I356" s="7"/>
      <c r="J356" s="7"/>
      <c r="K356" s="7"/>
      <c r="L356" s="7"/>
      <c r="M356" s="7"/>
      <c r="N356" s="7"/>
      <c r="O356" s="7"/>
    </row>
    <row r="357" spans="1:15" x14ac:dyDescent="0.35">
      <c r="A357" s="6" t="str">
        <f>B264&amp;C351&amp;D357</f>
        <v>DISTRIBUCION VOLUMEN X CRITERIO (kg ó litros)Otros Snacks SaladosRTO CENTRO</v>
      </c>
      <c r="B357">
        <v>0</v>
      </c>
      <c r="C357" s="6">
        <v>0</v>
      </c>
      <c r="D357" s="6" t="s">
        <v>6</v>
      </c>
      <c r="E357" s="7">
        <v>18.833406599033601</v>
      </c>
      <c r="F357" s="7">
        <v>18.613085433319899</v>
      </c>
      <c r="G357" s="7">
        <v>18.099612860950501</v>
      </c>
      <c r="H357" s="7">
        <v>14.653327498210601</v>
      </c>
      <c r="I357" s="7"/>
      <c r="J357" s="7"/>
      <c r="K357" s="7"/>
      <c r="L357" s="7"/>
      <c r="M357" s="7"/>
      <c r="N357" s="7"/>
      <c r="O357" s="7"/>
    </row>
    <row r="358" spans="1:15" x14ac:dyDescent="0.35">
      <c r="A358" s="6" t="str">
        <f>B264&amp;C351&amp;D358</f>
        <v>DISTRIBUCION VOLUMEN X CRITERIO (kg ó litros)Otros Snacks SaladosNORTE-CENTRO</v>
      </c>
      <c r="B358">
        <v>0</v>
      </c>
      <c r="C358" s="6">
        <v>0</v>
      </c>
      <c r="D358" s="6" t="s">
        <v>7</v>
      </c>
      <c r="E358" s="7">
        <v>15.1977495345854</v>
      </c>
      <c r="F358" s="7">
        <v>11.487273949440899</v>
      </c>
      <c r="G358" s="7">
        <v>12.409065434496799</v>
      </c>
      <c r="H358" s="7">
        <v>10.4548519574499</v>
      </c>
      <c r="I358" s="7"/>
      <c r="J358" s="7"/>
      <c r="K358" s="7"/>
      <c r="L358" s="7"/>
      <c r="M358" s="7"/>
      <c r="N358" s="7"/>
      <c r="O358" s="7"/>
    </row>
    <row r="359" spans="1:15" x14ac:dyDescent="0.35">
      <c r="A359" s="6" t="str">
        <f>B264&amp;C351&amp;D359</f>
        <v>DISTRIBUCION VOLUMEN X CRITERIO (kg ó litros)Otros Snacks SaladosNOROESTE</v>
      </c>
      <c r="B359">
        <v>0</v>
      </c>
      <c r="C359" s="6">
        <v>0</v>
      </c>
      <c r="D359" s="6" t="s">
        <v>8</v>
      </c>
      <c r="E359" s="7">
        <v>6.3273990493324597</v>
      </c>
      <c r="F359" s="7">
        <v>7.86501485953303</v>
      </c>
      <c r="G359" s="7">
        <v>7.6517573174265499</v>
      </c>
      <c r="H359" s="7">
        <v>15.092327298589501</v>
      </c>
      <c r="I359" s="7"/>
      <c r="J359" s="7"/>
      <c r="K359" s="7"/>
      <c r="L359" s="7"/>
      <c r="M359" s="7"/>
      <c r="N359" s="7"/>
      <c r="O359" s="7"/>
    </row>
    <row r="360" spans="1:15" x14ac:dyDescent="0.35">
      <c r="A360" s="6" t="str">
        <f>B264&amp;C351&amp;D360</f>
        <v>DISTRIBUCION VOLUMEN X CRITERIO (kg ó litros)Otros Snacks Salados&lt;2MIL</v>
      </c>
      <c r="B360">
        <v>0</v>
      </c>
      <c r="C360" s="6">
        <v>0</v>
      </c>
      <c r="D360" s="6" t="s">
        <v>9</v>
      </c>
      <c r="E360" s="7">
        <v>10.273529061980501</v>
      </c>
      <c r="F360" s="8">
        <v>8.7214124330347005</v>
      </c>
      <c r="G360" s="7">
        <v>8.4358596198497402</v>
      </c>
      <c r="H360" s="7">
        <v>6.0593161700935898</v>
      </c>
      <c r="I360" s="7"/>
      <c r="J360" s="7"/>
      <c r="K360" s="7"/>
      <c r="L360" s="7"/>
      <c r="M360" s="7"/>
      <c r="N360" s="7"/>
      <c r="O360" s="7"/>
    </row>
    <row r="361" spans="1:15" x14ac:dyDescent="0.35">
      <c r="A361" s="6" t="str">
        <f>B264&amp;C351&amp;D361</f>
        <v>DISTRIBUCION VOLUMEN X CRITERIO (kg ó litros)Otros Snacks Salados2-5MIL</v>
      </c>
      <c r="B361">
        <v>0</v>
      </c>
      <c r="C361" s="6">
        <v>0</v>
      </c>
      <c r="D361" s="6" t="s">
        <v>10</v>
      </c>
      <c r="E361" s="7">
        <v>9.2702184914644992</v>
      </c>
      <c r="F361" s="7">
        <v>7.9714418164967</v>
      </c>
      <c r="G361" s="7">
        <v>6.1894177646911901</v>
      </c>
      <c r="H361" s="7">
        <v>5.3657180179379997</v>
      </c>
      <c r="I361" s="7"/>
      <c r="J361" s="7"/>
      <c r="K361" s="7"/>
      <c r="L361" s="7"/>
      <c r="M361" s="7"/>
      <c r="N361" s="7"/>
      <c r="O361" s="7"/>
    </row>
    <row r="362" spans="1:15" x14ac:dyDescent="0.35">
      <c r="A362" s="6" t="str">
        <f>B264&amp;C351&amp;D362</f>
        <v>DISTRIBUCION VOLUMEN X CRITERIO (kg ó litros)Otros Snacks Salados5-10MIL</v>
      </c>
      <c r="B362">
        <v>0</v>
      </c>
      <c r="C362" s="6">
        <v>0</v>
      </c>
      <c r="D362" s="6" t="s">
        <v>11</v>
      </c>
      <c r="E362" s="7">
        <v>8.4358680544543407</v>
      </c>
      <c r="F362" s="7">
        <v>7.2770328311270198</v>
      </c>
      <c r="G362" s="7">
        <v>7.8268614449587197</v>
      </c>
      <c r="H362" s="7">
        <v>8.2742233745576392</v>
      </c>
      <c r="I362" s="7"/>
      <c r="J362" s="7"/>
      <c r="K362" s="7"/>
      <c r="L362" s="7"/>
      <c r="M362" s="7"/>
      <c r="N362" s="7"/>
      <c r="O362" s="7"/>
    </row>
    <row r="363" spans="1:15" x14ac:dyDescent="0.35">
      <c r="A363" s="6" t="str">
        <f>B264&amp;C351&amp;D363</f>
        <v>DISTRIBUCION VOLUMEN X CRITERIO (kg ó litros)Otros Snacks Salados10-30MIL</v>
      </c>
      <c r="B363">
        <v>0</v>
      </c>
      <c r="C363" s="6">
        <v>0</v>
      </c>
      <c r="D363" s="6" t="s">
        <v>12</v>
      </c>
      <c r="E363" s="7">
        <v>22.738881531017299</v>
      </c>
      <c r="F363" s="7">
        <v>20.2254601327021</v>
      </c>
      <c r="G363" s="7">
        <v>23.8289873608657</v>
      </c>
      <c r="H363" s="7">
        <v>30.989915756082201</v>
      </c>
      <c r="I363" s="7"/>
      <c r="J363" s="7"/>
      <c r="K363" s="7"/>
      <c r="L363" s="7"/>
      <c r="M363" s="7"/>
      <c r="N363" s="7"/>
      <c r="O363" s="7"/>
    </row>
    <row r="364" spans="1:15" x14ac:dyDescent="0.35">
      <c r="A364" s="6" t="str">
        <f>B264&amp;C351&amp;D364</f>
        <v>DISTRIBUCION VOLUMEN X CRITERIO (kg ó litros)Otros Snacks Salados30-100MIL</v>
      </c>
      <c r="B364">
        <v>0</v>
      </c>
      <c r="C364" s="6">
        <v>0</v>
      </c>
      <c r="D364" s="6" t="s">
        <v>13</v>
      </c>
      <c r="E364" s="7">
        <v>18.892609998528801</v>
      </c>
      <c r="F364" s="7">
        <v>20.7064991256632</v>
      </c>
      <c r="G364" s="7">
        <v>17.2973315799508</v>
      </c>
      <c r="H364" s="7">
        <v>16.6783680087714</v>
      </c>
      <c r="I364" s="7"/>
      <c r="J364" s="7"/>
      <c r="K364" s="7"/>
      <c r="L364" s="7"/>
      <c r="M364" s="7"/>
      <c r="N364" s="7"/>
      <c r="O364" s="7"/>
    </row>
    <row r="365" spans="1:15" x14ac:dyDescent="0.35">
      <c r="A365" s="6" t="str">
        <f>B264&amp;C351&amp;D365</f>
        <v>DISTRIBUCION VOLUMEN X CRITERIO (kg ó litros)Otros Snacks Salados100-200MIL</v>
      </c>
      <c r="B365">
        <v>0</v>
      </c>
      <c r="C365" s="6">
        <v>0</v>
      </c>
      <c r="D365" s="6" t="s">
        <v>14</v>
      </c>
      <c r="E365" s="7">
        <v>7.19503450120461</v>
      </c>
      <c r="F365" s="7">
        <v>9.8849129027964295</v>
      </c>
      <c r="G365" s="7">
        <v>9.0840994904999608</v>
      </c>
      <c r="H365" s="7">
        <v>9.0156338176070392</v>
      </c>
      <c r="I365" s="7"/>
      <c r="J365" s="7"/>
      <c r="K365" s="7"/>
      <c r="L365" s="7"/>
      <c r="M365" s="7"/>
      <c r="N365" s="7"/>
      <c r="O365" s="7"/>
    </row>
    <row r="366" spans="1:15" x14ac:dyDescent="0.35">
      <c r="A366" s="6" t="str">
        <f>B264&amp;C351&amp;D366</f>
        <v>DISTRIBUCION VOLUMEN X CRITERIO (kg ó litros)Otros Snacks Salados200-500MIL</v>
      </c>
      <c r="B366">
        <v>0</v>
      </c>
      <c r="C366" s="6">
        <v>0</v>
      </c>
      <c r="D366" s="6" t="s">
        <v>15</v>
      </c>
      <c r="E366" s="7">
        <v>9.3722629878631096</v>
      </c>
      <c r="F366" s="7">
        <v>10.732308975637</v>
      </c>
      <c r="G366" s="7">
        <v>13.2826811007409</v>
      </c>
      <c r="H366" s="7">
        <v>10.7348692979701</v>
      </c>
      <c r="I366" s="7"/>
      <c r="J366" s="7"/>
      <c r="K366" s="7"/>
      <c r="L366" s="7"/>
      <c r="M366" s="7"/>
      <c r="N366" s="7"/>
      <c r="O366" s="7"/>
    </row>
    <row r="367" spans="1:15" x14ac:dyDescent="0.35">
      <c r="A367" s="6" t="str">
        <f>B264&amp;C351&amp;D367</f>
        <v>DISTRIBUCION VOLUMEN X CRITERIO (kg ó litros)Otros Snacks Salados&gt;500MIL</v>
      </c>
      <c r="B367">
        <v>0</v>
      </c>
      <c r="C367" s="6">
        <v>0</v>
      </c>
      <c r="D367" s="6" t="s">
        <v>16</v>
      </c>
      <c r="E367" s="7">
        <v>13.8216006669807</v>
      </c>
      <c r="F367" s="7">
        <v>14.4809355512572</v>
      </c>
      <c r="G367" s="7">
        <v>14.054758451815299</v>
      </c>
      <c r="H367" s="7">
        <v>12.881947834602901</v>
      </c>
      <c r="I367" s="7"/>
      <c r="J367" s="7"/>
      <c r="K367" s="7"/>
      <c r="L367" s="7"/>
      <c r="M367" s="7"/>
      <c r="N367" s="7"/>
      <c r="O367" s="7"/>
    </row>
    <row r="368" spans="1:15" x14ac:dyDescent="0.35">
      <c r="A368" s="6" t="str">
        <f>B264&amp;C351&amp;D368</f>
        <v>DISTRIBUCION VOLUMEN X CRITERIO (kg ó litros)Otros Snacks SaladosDE 15 A 19 AÑOS</v>
      </c>
      <c r="B368">
        <v>0</v>
      </c>
      <c r="C368" s="6">
        <v>0</v>
      </c>
      <c r="D368" s="6" t="s">
        <v>48</v>
      </c>
      <c r="E368" s="7">
        <v>13.174728826633601</v>
      </c>
      <c r="F368" s="7">
        <v>9.07584872361668</v>
      </c>
      <c r="G368" s="7">
        <v>5.7213880253702403</v>
      </c>
      <c r="H368" s="7">
        <v>9.8531254431652204</v>
      </c>
      <c r="I368" s="7"/>
      <c r="J368" s="7"/>
      <c r="K368" s="7"/>
      <c r="L368" s="7"/>
      <c r="M368" s="7"/>
      <c r="N368" s="7"/>
      <c r="O368" s="7"/>
    </row>
    <row r="369" spans="1:15" x14ac:dyDescent="0.35">
      <c r="A369" s="6" t="str">
        <f>B264&amp;C351&amp;D369</f>
        <v>DISTRIBUCION VOLUMEN X CRITERIO (kg ó litros)Otros Snacks SaladosDE 20 A 24 AÑOS</v>
      </c>
      <c r="B369">
        <v>0</v>
      </c>
      <c r="C369" s="6">
        <v>0</v>
      </c>
      <c r="D369" s="6" t="s">
        <v>49</v>
      </c>
      <c r="E369" s="7">
        <v>7.1506074344698503</v>
      </c>
      <c r="F369" s="7">
        <v>9.8090865338536002</v>
      </c>
      <c r="G369" s="7">
        <v>4.3464754448677603</v>
      </c>
      <c r="H369" s="7">
        <v>3.927312299195</v>
      </c>
      <c r="I369" s="7"/>
      <c r="J369" s="7"/>
      <c r="K369" s="7"/>
      <c r="L369" s="7"/>
      <c r="M369" s="7"/>
      <c r="N369" s="7"/>
      <c r="O369" s="7"/>
    </row>
    <row r="370" spans="1:15" x14ac:dyDescent="0.35">
      <c r="A370" s="6" t="str">
        <f>B264&amp;C351&amp;D370</f>
        <v>DISTRIBUCION VOLUMEN X CRITERIO (kg ó litros)Otros Snacks SaladosDE 25 A 34 AÑOS</v>
      </c>
      <c r="B370">
        <v>0</v>
      </c>
      <c r="C370" s="6">
        <v>0</v>
      </c>
      <c r="D370" s="6" t="s">
        <v>50</v>
      </c>
      <c r="E370" s="7">
        <v>11.033991788394999</v>
      </c>
      <c r="F370" s="7">
        <v>12.043883073333999</v>
      </c>
      <c r="G370" s="7">
        <v>10.778971943579201</v>
      </c>
      <c r="H370" s="7">
        <v>12.3126070668484</v>
      </c>
      <c r="I370" s="7"/>
      <c r="J370" s="7"/>
      <c r="K370" s="7"/>
      <c r="L370" s="7"/>
      <c r="M370" s="7"/>
      <c r="N370" s="7"/>
      <c r="O370" s="7"/>
    </row>
    <row r="371" spans="1:15" x14ac:dyDescent="0.35">
      <c r="A371" s="6" t="str">
        <f>B264&amp;C351&amp;D371</f>
        <v>DISTRIBUCION VOLUMEN X CRITERIO (kg ó litros)Otros Snacks SaladosDE 35 A 49 AÑOS</v>
      </c>
      <c r="B371">
        <v>0</v>
      </c>
      <c r="C371" s="6">
        <v>0</v>
      </c>
      <c r="D371" s="6" t="s">
        <v>51</v>
      </c>
      <c r="E371" s="7">
        <v>32.385544146777399</v>
      </c>
      <c r="F371" s="7">
        <v>34.91250427896</v>
      </c>
      <c r="G371" s="7">
        <v>36.355423075938099</v>
      </c>
      <c r="H371" s="7">
        <v>28.178441778739</v>
      </c>
      <c r="I371" s="7"/>
      <c r="J371" s="7"/>
      <c r="K371" s="7"/>
      <c r="L371" s="7"/>
      <c r="M371" s="7"/>
      <c r="N371" s="7"/>
      <c r="O371" s="7"/>
    </row>
    <row r="372" spans="1:15" x14ac:dyDescent="0.35">
      <c r="A372" s="6" t="str">
        <f>B264&amp;C351&amp;D372</f>
        <v>DISTRIBUCION VOLUMEN X CRITERIO (kg ó litros)Otros Snacks SaladosDE 50 A 59 AÑOS</v>
      </c>
      <c r="B372">
        <v>0</v>
      </c>
      <c r="C372" s="6">
        <v>0</v>
      </c>
      <c r="D372" s="6" t="s">
        <v>52</v>
      </c>
      <c r="E372" s="7">
        <v>22.013554282406201</v>
      </c>
      <c r="F372" s="7">
        <v>19.433647181508501</v>
      </c>
      <c r="G372" s="7">
        <v>22.8073802915053</v>
      </c>
      <c r="H372" s="7">
        <v>27.976922695153899</v>
      </c>
      <c r="I372" s="7"/>
      <c r="J372" s="7"/>
      <c r="K372" s="7"/>
      <c r="L372" s="7"/>
      <c r="M372" s="7"/>
      <c r="N372" s="7"/>
      <c r="O372" s="7"/>
    </row>
    <row r="373" spans="1:15" x14ac:dyDescent="0.35">
      <c r="A373" s="6" t="str">
        <f>B264&amp;C351&amp;D373</f>
        <v>DISTRIBUCION VOLUMEN X CRITERIO (kg ó litros)Otros Snacks SaladosDE 60 A 75 AÑOS</v>
      </c>
      <c r="B373">
        <v>0</v>
      </c>
      <c r="C373" s="6">
        <v>0</v>
      </c>
      <c r="D373" s="6" t="s">
        <v>53</v>
      </c>
      <c r="E373" s="7">
        <v>14.241577763481599</v>
      </c>
      <c r="F373" s="8">
        <v>14.7250323017259</v>
      </c>
      <c r="G373" s="7">
        <v>19.990362865710299</v>
      </c>
      <c r="H373" s="7">
        <v>17.7515836787151</v>
      </c>
      <c r="I373" s="7"/>
      <c r="J373" s="8"/>
      <c r="K373" s="7"/>
      <c r="L373" s="7"/>
      <c r="M373" s="7"/>
      <c r="N373" s="7"/>
      <c r="O373" s="7"/>
    </row>
    <row r="374" spans="1:15" x14ac:dyDescent="0.35">
      <c r="A374" s="6" t="str">
        <f>B264&amp;C351&amp;D374</f>
        <v>DISTRIBUCION VOLUMEN X CRITERIO (kg ó litros)Otros Snacks SaladosALTA Y MEDIA ALTA</v>
      </c>
      <c r="B374">
        <v>0</v>
      </c>
      <c r="C374" s="6">
        <v>0</v>
      </c>
      <c r="D374" s="6" t="s">
        <v>17</v>
      </c>
      <c r="E374" s="7">
        <v>17.4536921429332</v>
      </c>
      <c r="F374" s="7">
        <v>15.272059121543601</v>
      </c>
      <c r="G374" s="7">
        <v>17.558389930082299</v>
      </c>
      <c r="H374" s="7">
        <v>18.021048096594001</v>
      </c>
      <c r="I374" s="7"/>
      <c r="J374" s="7"/>
      <c r="K374" s="7"/>
      <c r="L374" s="7"/>
      <c r="M374" s="7"/>
      <c r="N374" s="7"/>
      <c r="O374" s="7"/>
    </row>
    <row r="375" spans="1:15" x14ac:dyDescent="0.35">
      <c r="A375" s="6" t="str">
        <f>B264&amp;C351&amp;D375</f>
        <v>DISTRIBUCION VOLUMEN X CRITERIO (kg ó litros)Otros Snacks SaladosMEDIA</v>
      </c>
      <c r="B375">
        <v>0</v>
      </c>
      <c r="C375" s="6">
        <v>0</v>
      </c>
      <c r="D375" s="6" t="s">
        <v>18</v>
      </c>
      <c r="E375" s="7">
        <v>35.990937045133101</v>
      </c>
      <c r="F375" s="7">
        <v>32.237079611679199</v>
      </c>
      <c r="G375" s="7">
        <v>33.113616064974998</v>
      </c>
      <c r="H375" s="7">
        <v>30.477721853893801</v>
      </c>
      <c r="I375" s="7"/>
      <c r="J375" s="7"/>
      <c r="K375" s="7"/>
      <c r="L375" s="7"/>
      <c r="M375" s="7"/>
      <c r="N375" s="7"/>
      <c r="O375" s="7"/>
    </row>
    <row r="376" spans="1:15" x14ac:dyDescent="0.35">
      <c r="A376" s="6" t="str">
        <f>B264&amp;C351&amp;D376</f>
        <v>DISTRIBUCION VOLUMEN X CRITERIO (kg ó litros)Otros Snacks SaladosMEDIA BAJA</v>
      </c>
      <c r="B376">
        <v>0</v>
      </c>
      <c r="C376" s="6">
        <v>0</v>
      </c>
      <c r="D376" s="6" t="s">
        <v>19</v>
      </c>
      <c r="E376" s="7">
        <v>22.715189146067601</v>
      </c>
      <c r="F376" s="7">
        <v>31.411473259443</v>
      </c>
      <c r="G376" s="7">
        <v>26.621925417344901</v>
      </c>
      <c r="H376" s="7">
        <v>25.493977522539002</v>
      </c>
      <c r="I376" s="7"/>
      <c r="J376" s="7"/>
      <c r="K376" s="7"/>
      <c r="L376" s="7"/>
      <c r="M376" s="7"/>
      <c r="N376" s="7"/>
      <c r="O376" s="7"/>
    </row>
    <row r="377" spans="1:15" x14ac:dyDescent="0.35">
      <c r="A377" s="6" t="str">
        <f>B264&amp;C351&amp;D377</f>
        <v>DISTRIBUCION VOLUMEN X CRITERIO (kg ó litros)Otros Snacks SaladosBAJA</v>
      </c>
      <c r="B377">
        <v>0</v>
      </c>
      <c r="C377" s="6">
        <v>0</v>
      </c>
      <c r="D377" s="6" t="s">
        <v>20</v>
      </c>
      <c r="E377" s="7">
        <v>23.840182771144399</v>
      </c>
      <c r="F377" s="7">
        <v>21.079387908569</v>
      </c>
      <c r="G377" s="7">
        <v>22.706068550336099</v>
      </c>
      <c r="H377" s="7">
        <v>26.007250526317801</v>
      </c>
      <c r="I377" s="7"/>
      <c r="J377" s="7"/>
      <c r="K377" s="7"/>
      <c r="L377" s="7"/>
      <c r="M377" s="7"/>
      <c r="N377" s="7"/>
      <c r="O377" s="7"/>
    </row>
    <row r="378" spans="1:15" x14ac:dyDescent="0.35">
      <c r="A378" s="6" t="str">
        <f>B264&amp;C351&amp;D378</f>
        <v>DISTRIBUCION VOLUMEN X CRITERIO (kg ó litros)Otros Snacks SaladosHOMBRE</v>
      </c>
      <c r="B378">
        <v>0</v>
      </c>
      <c r="C378" s="6">
        <v>0</v>
      </c>
      <c r="D378" s="6" t="s">
        <v>21</v>
      </c>
      <c r="E378" s="7">
        <v>33.533975659883801</v>
      </c>
      <c r="F378" s="7">
        <v>33.611384483050401</v>
      </c>
      <c r="G378" s="7">
        <v>36.461963316036503</v>
      </c>
      <c r="H378" s="7">
        <v>43.0970543997947</v>
      </c>
      <c r="I378" s="7"/>
      <c r="J378" s="7"/>
      <c r="K378" s="7"/>
      <c r="L378" s="7"/>
      <c r="M378" s="7"/>
      <c r="N378" s="7"/>
      <c r="O378" s="7"/>
    </row>
    <row r="379" spans="1:15" x14ac:dyDescent="0.35">
      <c r="A379" s="6" t="str">
        <f>B264&amp;C351&amp;D379</f>
        <v>DISTRIBUCION VOLUMEN X CRITERIO (kg ó litros)Otros Snacks SaladosMUJER</v>
      </c>
      <c r="B379">
        <v>0</v>
      </c>
      <c r="C379" s="6">
        <v>0</v>
      </c>
      <c r="D379" s="6" t="s">
        <v>22</v>
      </c>
      <c r="E379" s="7">
        <v>66.466024741437494</v>
      </c>
      <c r="F379" s="7">
        <v>66.388606957301207</v>
      </c>
      <c r="G379" s="7">
        <v>63.538032764023903</v>
      </c>
      <c r="H379" s="7">
        <v>56.902934588964598</v>
      </c>
      <c r="I379" s="7"/>
      <c r="J379" s="7"/>
      <c r="K379" s="7"/>
      <c r="L379" s="7"/>
      <c r="M379" s="7"/>
      <c r="N379" s="7"/>
      <c r="O379" s="7"/>
    </row>
    <row r="380" spans="1:15" x14ac:dyDescent="0.35">
      <c r="A380" s="6" t="str">
        <f>B264&amp;C380&amp;D380</f>
        <v>DISTRIBUCION VOLUMEN X CRITERIO (kg ó litros)Frutos SecosT.ESPAÑA</v>
      </c>
      <c r="B380">
        <v>0</v>
      </c>
      <c r="C380" s="6" t="s">
        <v>36</v>
      </c>
      <c r="D380" s="6" t="s">
        <v>45</v>
      </c>
      <c r="E380" s="7">
        <v>100</v>
      </c>
      <c r="F380" s="7">
        <v>100</v>
      </c>
      <c r="G380" s="7">
        <v>100</v>
      </c>
      <c r="H380" s="7">
        <v>100</v>
      </c>
      <c r="I380" s="7"/>
      <c r="J380" s="7"/>
      <c r="K380" s="7"/>
      <c r="L380" s="7"/>
      <c r="M380" s="7"/>
      <c r="N380" s="7"/>
      <c r="O380" s="7"/>
    </row>
    <row r="381" spans="1:15" x14ac:dyDescent="0.35">
      <c r="A381" s="6" t="str">
        <f>B264&amp;C380&amp;D381</f>
        <v>DISTRIBUCION VOLUMEN X CRITERIO (kg ó litros)Frutos SecosBCN AM</v>
      </c>
      <c r="B381">
        <v>0</v>
      </c>
      <c r="C381" s="6">
        <v>0</v>
      </c>
      <c r="D381" s="6" t="s">
        <v>1</v>
      </c>
      <c r="E381" s="7">
        <v>6.2268822345790902</v>
      </c>
      <c r="F381" s="7">
        <v>3.8646192286201999</v>
      </c>
      <c r="G381" s="8">
        <v>9.8273055420210902</v>
      </c>
      <c r="H381" s="8">
        <v>14.7172010523559</v>
      </c>
      <c r="I381" s="7"/>
      <c r="J381" s="7"/>
      <c r="K381" s="7"/>
      <c r="L381" s="8"/>
      <c r="M381" s="7"/>
      <c r="N381" s="7"/>
      <c r="O381" s="7"/>
    </row>
    <row r="382" spans="1:15" x14ac:dyDescent="0.35">
      <c r="A382" s="6" t="str">
        <f>B264&amp;C380&amp;D382</f>
        <v>DISTRIBUCION VOLUMEN X CRITERIO (kg ó litros)Frutos SecosREST.CAT ARAGON</v>
      </c>
      <c r="B382">
        <v>0</v>
      </c>
      <c r="C382" s="6">
        <v>0</v>
      </c>
      <c r="D382" s="6" t="s">
        <v>2</v>
      </c>
      <c r="E382" s="7">
        <v>7.8102898501396698</v>
      </c>
      <c r="F382" s="7">
        <v>7.48247770158512</v>
      </c>
      <c r="G382" s="7">
        <v>9.2108164755355908</v>
      </c>
      <c r="H382" s="7">
        <v>10.742329801137799</v>
      </c>
      <c r="I382" s="7"/>
      <c r="J382" s="7"/>
      <c r="K382" s="7"/>
      <c r="L382" s="7"/>
      <c r="M382" s="7"/>
      <c r="N382" s="7"/>
      <c r="O382" s="7"/>
    </row>
    <row r="383" spans="1:15" x14ac:dyDescent="0.35">
      <c r="A383" s="6" t="str">
        <f>B264&amp;C380&amp;D383</f>
        <v>DISTRIBUCION VOLUMEN X CRITERIO (kg ó litros)Frutos SecosLEVANTE</v>
      </c>
      <c r="B383">
        <v>0</v>
      </c>
      <c r="C383" s="6">
        <v>0</v>
      </c>
      <c r="D383" s="6" t="s">
        <v>3</v>
      </c>
      <c r="E383" s="7">
        <v>10.280121671990999</v>
      </c>
      <c r="F383" s="7">
        <v>12.3692077967756</v>
      </c>
      <c r="G383" s="7">
        <v>11.665527877741599</v>
      </c>
      <c r="H383" s="7">
        <v>11.025733175664699</v>
      </c>
      <c r="I383" s="7"/>
      <c r="J383" s="7"/>
      <c r="K383" s="7"/>
      <c r="L383" s="7"/>
      <c r="M383" s="7"/>
      <c r="N383" s="7"/>
      <c r="O383" s="7"/>
    </row>
    <row r="384" spans="1:15" x14ac:dyDescent="0.35">
      <c r="A384" s="6" t="str">
        <f>B264&amp;C380&amp;D384</f>
        <v>DISTRIBUCION VOLUMEN X CRITERIO (kg ó litros)Frutos SecosANDALUCIA</v>
      </c>
      <c r="B384">
        <v>0</v>
      </c>
      <c r="C384" s="6">
        <v>0</v>
      </c>
      <c r="D384" s="6" t="s">
        <v>4</v>
      </c>
      <c r="E384" s="7">
        <v>26.9974826669009</v>
      </c>
      <c r="F384" s="7">
        <v>26.0353910837201</v>
      </c>
      <c r="G384" s="7">
        <v>21.288524348033</v>
      </c>
      <c r="H384" s="7">
        <v>20.4537808105107</v>
      </c>
      <c r="I384" s="7"/>
      <c r="J384" s="7"/>
      <c r="K384" s="7"/>
      <c r="L384" s="7"/>
      <c r="M384" s="7"/>
      <c r="N384" s="7"/>
      <c r="O384" s="7"/>
    </row>
    <row r="385" spans="1:15" x14ac:dyDescent="0.35">
      <c r="A385" s="6" t="str">
        <f>B264&amp;C380&amp;D385</f>
        <v>DISTRIBUCION VOLUMEN X CRITERIO (kg ó litros)Frutos SecosMDD AM</v>
      </c>
      <c r="B385">
        <v>0</v>
      </c>
      <c r="C385" s="6">
        <v>0</v>
      </c>
      <c r="D385" s="6" t="s">
        <v>5</v>
      </c>
      <c r="E385" s="7">
        <v>10.399554475629801</v>
      </c>
      <c r="F385" s="7">
        <v>10.6730620111975</v>
      </c>
      <c r="G385" s="7">
        <v>9.2324313967563096</v>
      </c>
      <c r="H385" s="7">
        <v>8.6497394261343707</v>
      </c>
      <c r="I385" s="7"/>
      <c r="J385" s="7"/>
      <c r="K385" s="7"/>
      <c r="L385" s="7"/>
      <c r="M385" s="7"/>
      <c r="N385" s="7"/>
      <c r="O385" s="7"/>
    </row>
    <row r="386" spans="1:15" x14ac:dyDescent="0.35">
      <c r="A386" s="6" t="str">
        <f>B264&amp;C380&amp;D386</f>
        <v>DISTRIBUCION VOLUMEN X CRITERIO (kg ó litros)Frutos SecosRTO CENTRO</v>
      </c>
      <c r="B386">
        <v>0</v>
      </c>
      <c r="C386" s="6">
        <v>0</v>
      </c>
      <c r="D386" s="6" t="s">
        <v>6</v>
      </c>
      <c r="E386" s="7">
        <v>13.4019226332142</v>
      </c>
      <c r="F386" s="7">
        <v>19.444894536179898</v>
      </c>
      <c r="G386" s="7">
        <v>18.375482990940601</v>
      </c>
      <c r="H386" s="7">
        <v>12.014060157334599</v>
      </c>
      <c r="I386" s="7"/>
      <c r="J386" s="7"/>
      <c r="K386" s="7"/>
      <c r="L386" s="7"/>
      <c r="M386" s="7"/>
      <c r="N386" s="7"/>
      <c r="O386" s="7"/>
    </row>
    <row r="387" spans="1:15" x14ac:dyDescent="0.35">
      <c r="A387" s="6" t="str">
        <f>B264&amp;C380&amp;D387</f>
        <v>DISTRIBUCION VOLUMEN X CRITERIO (kg ó litros)Frutos SecosNORTE-CENTRO</v>
      </c>
      <c r="B387">
        <v>0</v>
      </c>
      <c r="C387" s="6">
        <v>0</v>
      </c>
      <c r="D387" s="6" t="s">
        <v>7</v>
      </c>
      <c r="E387" s="7">
        <v>14.821230976604999</v>
      </c>
      <c r="F387" s="7">
        <v>11.355603319857</v>
      </c>
      <c r="G387" s="7">
        <v>11.9132606369025</v>
      </c>
      <c r="H387" s="7">
        <v>11.6330011326584</v>
      </c>
      <c r="I387" s="7"/>
      <c r="J387" s="7"/>
      <c r="K387" s="7"/>
      <c r="L387" s="7"/>
      <c r="M387" s="7"/>
      <c r="N387" s="7"/>
      <c r="O387" s="7"/>
    </row>
    <row r="388" spans="1:15" x14ac:dyDescent="0.35">
      <c r="A388" s="6" t="str">
        <f>B264&amp;C380&amp;D388</f>
        <v>DISTRIBUCION VOLUMEN X CRITERIO (kg ó litros)Frutos SecosNOROESTE</v>
      </c>
      <c r="B388">
        <v>0</v>
      </c>
      <c r="C388" s="6">
        <v>0</v>
      </c>
      <c r="D388" s="6" t="s">
        <v>8</v>
      </c>
      <c r="E388" s="7">
        <v>10.062519947477901</v>
      </c>
      <c r="F388" s="7">
        <v>8.7747559765454692</v>
      </c>
      <c r="G388" s="7">
        <v>8.4866592915630896</v>
      </c>
      <c r="H388" s="7">
        <v>10.7641476403019</v>
      </c>
      <c r="I388" s="7"/>
      <c r="J388" s="7"/>
      <c r="K388" s="7"/>
      <c r="L388" s="7"/>
      <c r="M388" s="7"/>
      <c r="N388" s="7"/>
      <c r="O388" s="7"/>
    </row>
    <row r="389" spans="1:15" x14ac:dyDescent="0.35">
      <c r="A389" s="6" t="str">
        <f>B264&amp;C380&amp;D389</f>
        <v>DISTRIBUCION VOLUMEN X CRITERIO (kg ó litros)Frutos Secos&lt;2MIL</v>
      </c>
      <c r="B389">
        <v>0</v>
      </c>
      <c r="C389" s="6">
        <v>0</v>
      </c>
      <c r="D389" s="6" t="s">
        <v>9</v>
      </c>
      <c r="E389" s="8">
        <v>6.3157462139762801</v>
      </c>
      <c r="F389" s="8">
        <v>4.8739648926925696</v>
      </c>
      <c r="G389" s="8">
        <v>5.8913913450821598</v>
      </c>
      <c r="H389" s="8">
        <v>5.0990132132121397</v>
      </c>
      <c r="I389" s="7"/>
      <c r="J389" s="8"/>
      <c r="K389" s="8"/>
      <c r="L389" s="7"/>
      <c r="M389" s="7"/>
      <c r="N389" s="7"/>
      <c r="O389" s="7"/>
    </row>
    <row r="390" spans="1:15" x14ac:dyDescent="0.35">
      <c r="A390" s="6" t="str">
        <f>B264&amp;C380&amp;D390</f>
        <v>DISTRIBUCION VOLUMEN X CRITERIO (kg ó litros)Frutos Secos2-5MIL</v>
      </c>
      <c r="B390">
        <v>0</v>
      </c>
      <c r="C390" s="6">
        <v>0</v>
      </c>
      <c r="D390" s="6" t="s">
        <v>10</v>
      </c>
      <c r="E390" s="7">
        <v>9.0355257951206305</v>
      </c>
      <c r="F390" s="7">
        <v>5.8812902740632502</v>
      </c>
      <c r="G390" s="7">
        <v>4.3091678486673697</v>
      </c>
      <c r="H390" s="7">
        <v>4.2959779261687396</v>
      </c>
      <c r="I390" s="7"/>
      <c r="J390" s="7"/>
      <c r="K390" s="7"/>
      <c r="L390" s="7"/>
      <c r="M390" s="7"/>
      <c r="N390" s="7"/>
      <c r="O390" s="7"/>
    </row>
    <row r="391" spans="1:15" x14ac:dyDescent="0.35">
      <c r="A391" s="6" t="str">
        <f>B264&amp;C380&amp;D391</f>
        <v>DISTRIBUCION VOLUMEN X CRITERIO (kg ó litros)Frutos Secos5-10MIL</v>
      </c>
      <c r="B391">
        <v>0</v>
      </c>
      <c r="C391" s="6">
        <v>0</v>
      </c>
      <c r="D391" s="6" t="s">
        <v>11</v>
      </c>
      <c r="E391" s="7">
        <v>6.7083793785002896</v>
      </c>
      <c r="F391" s="7">
        <v>8.2350202238574504</v>
      </c>
      <c r="G391" s="7">
        <v>6.2681916443675698</v>
      </c>
      <c r="H391" s="7">
        <v>5.8475087760504598</v>
      </c>
      <c r="I391" s="7"/>
      <c r="J391" s="7"/>
      <c r="K391" s="7"/>
      <c r="L391" s="7"/>
      <c r="M391" s="7"/>
      <c r="N391" s="7"/>
      <c r="O391" s="7"/>
    </row>
    <row r="392" spans="1:15" x14ac:dyDescent="0.35">
      <c r="A392" s="6" t="str">
        <f>B264&amp;C380&amp;D392</f>
        <v>DISTRIBUCION VOLUMEN X CRITERIO (kg ó litros)Frutos Secos10-30MIL</v>
      </c>
      <c r="B392">
        <v>0</v>
      </c>
      <c r="C392" s="6">
        <v>0</v>
      </c>
      <c r="D392" s="6" t="s">
        <v>12</v>
      </c>
      <c r="E392" s="7">
        <v>15.9869359747053</v>
      </c>
      <c r="F392" s="7">
        <v>25.546810635404</v>
      </c>
      <c r="G392" s="7">
        <v>26.208121779351</v>
      </c>
      <c r="H392" s="7">
        <v>23.001749610314999</v>
      </c>
      <c r="I392" s="7"/>
      <c r="J392" s="7"/>
      <c r="K392" s="7"/>
      <c r="L392" s="7"/>
      <c r="M392" s="7"/>
      <c r="N392" s="7"/>
      <c r="O392" s="7"/>
    </row>
    <row r="393" spans="1:15" x14ac:dyDescent="0.35">
      <c r="A393" s="6" t="str">
        <f>B264&amp;C380&amp;D393</f>
        <v>DISTRIBUCION VOLUMEN X CRITERIO (kg ó litros)Frutos Secos30-100MIL</v>
      </c>
      <c r="B393">
        <v>0</v>
      </c>
      <c r="C393" s="6">
        <v>0</v>
      </c>
      <c r="D393" s="6" t="s">
        <v>13</v>
      </c>
      <c r="E393" s="7">
        <v>22.780123520354898</v>
      </c>
      <c r="F393" s="7">
        <v>22.9308579049891</v>
      </c>
      <c r="G393" s="7">
        <v>19.0164913210678</v>
      </c>
      <c r="H393" s="7">
        <v>19.998360338153301</v>
      </c>
      <c r="I393" s="7"/>
      <c r="J393" s="7"/>
      <c r="K393" s="7"/>
      <c r="L393" s="7"/>
      <c r="M393" s="7"/>
      <c r="N393" s="7"/>
      <c r="O393" s="7"/>
    </row>
    <row r="394" spans="1:15" x14ac:dyDescent="0.35">
      <c r="A394" s="6" t="str">
        <f>B264&amp;C380&amp;D394</f>
        <v>DISTRIBUCION VOLUMEN X CRITERIO (kg ó litros)Frutos Secos100-200MIL</v>
      </c>
      <c r="B394">
        <v>0</v>
      </c>
      <c r="C394" s="6">
        <v>0</v>
      </c>
      <c r="D394" s="6" t="s">
        <v>14</v>
      </c>
      <c r="E394" s="7">
        <v>9.2508910289364294</v>
      </c>
      <c r="F394" s="7">
        <v>7.4948243033352098</v>
      </c>
      <c r="G394" s="7">
        <v>7.2094761295661502</v>
      </c>
      <c r="H394" s="7">
        <v>8.1513457504157003</v>
      </c>
      <c r="I394" s="7"/>
      <c r="J394" s="7"/>
      <c r="K394" s="7"/>
      <c r="L394" s="7"/>
      <c r="M394" s="7"/>
      <c r="N394" s="7"/>
      <c r="O394" s="7"/>
    </row>
    <row r="395" spans="1:15" x14ac:dyDescent="0.35">
      <c r="A395" s="6" t="str">
        <f>B264&amp;C380&amp;D395</f>
        <v>DISTRIBUCION VOLUMEN X CRITERIO (kg ó litros)Frutos Secos200-500MIL</v>
      </c>
      <c r="B395">
        <v>0</v>
      </c>
      <c r="C395" s="6">
        <v>0</v>
      </c>
      <c r="D395" s="6" t="s">
        <v>15</v>
      </c>
      <c r="E395" s="7">
        <v>15.5750474785292</v>
      </c>
      <c r="F395" s="7">
        <v>12.438378566580299</v>
      </c>
      <c r="G395" s="7">
        <v>16.953211216758898</v>
      </c>
      <c r="H395" s="7">
        <v>21.9677019540669</v>
      </c>
      <c r="I395" s="7"/>
      <c r="J395" s="7"/>
      <c r="K395" s="7"/>
      <c r="L395" s="7"/>
      <c r="M395" s="7"/>
      <c r="N395" s="7"/>
      <c r="O395" s="7"/>
    </row>
    <row r="396" spans="1:15" x14ac:dyDescent="0.35">
      <c r="A396" s="6" t="str">
        <f>B264&amp;C380&amp;D396</f>
        <v>DISTRIBUCION VOLUMEN X CRITERIO (kg ó litros)Frutos Secos&gt;500MIL</v>
      </c>
      <c r="B396">
        <v>0</v>
      </c>
      <c r="C396" s="6">
        <v>0</v>
      </c>
      <c r="D396" s="6" t="s">
        <v>16</v>
      </c>
      <c r="E396" s="7">
        <v>14.347360023990699</v>
      </c>
      <c r="F396" s="7">
        <v>12.598867169838</v>
      </c>
      <c r="G396" s="7">
        <v>14.1439569879727</v>
      </c>
      <c r="H396" s="7">
        <v>11.638330926437501</v>
      </c>
      <c r="I396" s="7"/>
      <c r="J396" s="7"/>
      <c r="K396" s="7"/>
      <c r="L396" s="7"/>
      <c r="M396" s="7"/>
      <c r="N396" s="7"/>
      <c r="O396" s="7"/>
    </row>
    <row r="397" spans="1:15" x14ac:dyDescent="0.35">
      <c r="A397" s="6" t="str">
        <f>B264&amp;C380&amp;D397</f>
        <v>DISTRIBUCION VOLUMEN X CRITERIO (kg ó litros)Frutos SecosDE 15 A 19 AÑOS</v>
      </c>
      <c r="B397">
        <v>0</v>
      </c>
      <c r="C397" s="6">
        <v>0</v>
      </c>
      <c r="D397" s="6" t="s">
        <v>48</v>
      </c>
      <c r="E397" s="7">
        <v>7.9556861577263396</v>
      </c>
      <c r="F397" s="8">
        <v>3.1805578290110401</v>
      </c>
      <c r="G397" s="8">
        <v>2.6759898787922198</v>
      </c>
      <c r="H397" s="8">
        <v>3.34322191309706</v>
      </c>
      <c r="I397" s="7"/>
      <c r="J397" s="8"/>
      <c r="K397" s="8"/>
      <c r="L397" s="8"/>
      <c r="M397" s="8"/>
      <c r="N397" s="7"/>
      <c r="O397" s="7"/>
    </row>
    <row r="398" spans="1:15" x14ac:dyDescent="0.35">
      <c r="A398" s="6" t="str">
        <f>B264&amp;C380&amp;D398</f>
        <v>DISTRIBUCION VOLUMEN X CRITERIO (kg ó litros)Frutos SecosDE 20 A 24 AÑOS</v>
      </c>
      <c r="B398">
        <v>0</v>
      </c>
      <c r="C398" s="6">
        <v>0</v>
      </c>
      <c r="D398" s="6" t="s">
        <v>49</v>
      </c>
      <c r="E398" s="7">
        <v>2.82382834914507</v>
      </c>
      <c r="F398" s="7">
        <v>3.04551028294143</v>
      </c>
      <c r="G398" s="7">
        <v>2.3706308678336998</v>
      </c>
      <c r="H398" s="7">
        <v>1.01110823402155</v>
      </c>
      <c r="I398" s="7"/>
      <c r="J398" s="7"/>
      <c r="K398" s="7"/>
      <c r="L398" s="7"/>
      <c r="M398" s="7"/>
      <c r="N398" s="7"/>
      <c r="O398" s="7"/>
    </row>
    <row r="399" spans="1:15" x14ac:dyDescent="0.35">
      <c r="A399" s="6" t="str">
        <f>B264&amp;C380&amp;D399</f>
        <v>DISTRIBUCION VOLUMEN X CRITERIO (kg ó litros)Frutos SecosDE 25 A 34 AÑOS</v>
      </c>
      <c r="B399">
        <v>0</v>
      </c>
      <c r="C399" s="6">
        <v>0</v>
      </c>
      <c r="D399" s="6" t="s">
        <v>50</v>
      </c>
      <c r="E399" s="7">
        <v>8.0705483163793907</v>
      </c>
      <c r="F399" s="7">
        <v>5.48899653922635</v>
      </c>
      <c r="G399" s="7">
        <v>6.6974698672738198</v>
      </c>
      <c r="H399" s="7">
        <v>5.3611049160367203</v>
      </c>
      <c r="I399" s="7"/>
      <c r="J399" s="7"/>
      <c r="K399" s="7"/>
      <c r="L399" s="7"/>
      <c r="M399" s="7"/>
      <c r="N399" s="7"/>
      <c r="O399" s="7"/>
    </row>
    <row r="400" spans="1:15" x14ac:dyDescent="0.35">
      <c r="A400" s="6" t="str">
        <f>B264&amp;C380&amp;D400</f>
        <v>DISTRIBUCION VOLUMEN X CRITERIO (kg ó litros)Frutos SecosDE 35 A 49 AÑOS</v>
      </c>
      <c r="B400">
        <v>0</v>
      </c>
      <c r="C400" s="6">
        <v>0</v>
      </c>
      <c r="D400" s="6" t="s">
        <v>51</v>
      </c>
      <c r="E400" s="7">
        <v>18.148160802595498</v>
      </c>
      <c r="F400" s="7">
        <v>20.5195302552039</v>
      </c>
      <c r="G400" s="7">
        <v>25.081268793044</v>
      </c>
      <c r="H400" s="7">
        <v>23.819409070845499</v>
      </c>
      <c r="I400" s="7"/>
      <c r="J400" s="7"/>
      <c r="K400" s="7"/>
      <c r="L400" s="7"/>
      <c r="M400" s="7"/>
      <c r="N400" s="7"/>
      <c r="O400" s="7"/>
    </row>
    <row r="401" spans="1:15" x14ac:dyDescent="0.35">
      <c r="A401" s="6" t="str">
        <f>B264&amp;C380&amp;D401</f>
        <v>DISTRIBUCION VOLUMEN X CRITERIO (kg ó litros)Frutos SecosDE 50 A 59 AÑOS</v>
      </c>
      <c r="B401">
        <v>0</v>
      </c>
      <c r="C401" s="6">
        <v>0</v>
      </c>
      <c r="D401" s="6" t="s">
        <v>52</v>
      </c>
      <c r="E401" s="7">
        <v>22.845287585497701</v>
      </c>
      <c r="F401" s="7">
        <v>27.740754226458598</v>
      </c>
      <c r="G401" s="7">
        <v>24.076754954929999</v>
      </c>
      <c r="H401" s="7">
        <v>24.4495133765944</v>
      </c>
      <c r="I401" s="7"/>
      <c r="J401" s="7"/>
      <c r="K401" s="7"/>
      <c r="L401" s="7"/>
      <c r="M401" s="7"/>
      <c r="N401" s="7"/>
      <c r="O401" s="7"/>
    </row>
    <row r="402" spans="1:15" x14ac:dyDescent="0.35">
      <c r="A402" s="6" t="str">
        <f>B264&amp;C380&amp;D402</f>
        <v>DISTRIBUCION VOLUMEN X CRITERIO (kg ó litros)Frutos SecosDE 60 A 75 AÑOS</v>
      </c>
      <c r="B402">
        <v>0</v>
      </c>
      <c r="C402" s="6">
        <v>0</v>
      </c>
      <c r="D402" s="6" t="s">
        <v>53</v>
      </c>
      <c r="E402" s="7">
        <v>40.156490877307199</v>
      </c>
      <c r="F402" s="7">
        <v>40.024658740418701</v>
      </c>
      <c r="G402" s="7">
        <v>39.097890154815801</v>
      </c>
      <c r="H402" s="7">
        <v>42.015629050759301</v>
      </c>
      <c r="I402" s="7"/>
      <c r="J402" s="7"/>
      <c r="K402" s="7"/>
      <c r="L402" s="7"/>
      <c r="M402" s="7"/>
      <c r="N402" s="7"/>
      <c r="O402" s="7"/>
    </row>
    <row r="403" spans="1:15" x14ac:dyDescent="0.35">
      <c r="A403" s="6" t="str">
        <f>B264&amp;C380&amp;D403</f>
        <v>DISTRIBUCION VOLUMEN X CRITERIO (kg ó litros)Frutos SecosALTA Y MEDIA ALTA</v>
      </c>
      <c r="B403">
        <v>0</v>
      </c>
      <c r="C403" s="6">
        <v>0</v>
      </c>
      <c r="D403" s="6" t="s">
        <v>17</v>
      </c>
      <c r="E403" s="7">
        <v>14.75173430671</v>
      </c>
      <c r="F403" s="7">
        <v>15.0654014154403</v>
      </c>
      <c r="G403" s="7">
        <v>16.039640446684899</v>
      </c>
      <c r="H403" s="7">
        <v>16.641097117781499</v>
      </c>
      <c r="I403" s="7"/>
      <c r="J403" s="7"/>
      <c r="K403" s="7"/>
      <c r="L403" s="7"/>
      <c r="M403" s="7"/>
      <c r="N403" s="7"/>
      <c r="O403" s="7"/>
    </row>
    <row r="404" spans="1:15" x14ac:dyDescent="0.35">
      <c r="A404" s="6" t="str">
        <f>B264&amp;C380&amp;D404</f>
        <v>DISTRIBUCION VOLUMEN X CRITERIO (kg ó litros)Frutos SecosMEDIA</v>
      </c>
      <c r="B404">
        <v>0</v>
      </c>
      <c r="C404" s="6">
        <v>0</v>
      </c>
      <c r="D404" s="6" t="s">
        <v>18</v>
      </c>
      <c r="E404" s="7">
        <v>43.332670540819898</v>
      </c>
      <c r="F404" s="7">
        <v>41.175248858365499</v>
      </c>
      <c r="G404" s="7">
        <v>45.367155422186798</v>
      </c>
      <c r="H404" s="7">
        <v>36.6078748983618</v>
      </c>
      <c r="I404" s="7"/>
      <c r="J404" s="7"/>
      <c r="K404" s="7"/>
      <c r="L404" s="7"/>
      <c r="M404" s="7"/>
      <c r="N404" s="7"/>
      <c r="O404" s="7"/>
    </row>
    <row r="405" spans="1:15" x14ac:dyDescent="0.35">
      <c r="A405" s="6" t="str">
        <f>B264&amp;C380&amp;D405</f>
        <v>DISTRIBUCION VOLUMEN X CRITERIO (kg ó litros)Frutos SecosMEDIA BAJA</v>
      </c>
      <c r="B405">
        <v>0</v>
      </c>
      <c r="C405" s="6">
        <v>0</v>
      </c>
      <c r="D405" s="6" t="s">
        <v>19</v>
      </c>
      <c r="E405" s="7">
        <v>19.305566356015699</v>
      </c>
      <c r="F405" s="7">
        <v>18.2378927710959</v>
      </c>
      <c r="G405" s="7">
        <v>19.324574030158999</v>
      </c>
      <c r="H405" s="7">
        <v>26.5153826217933</v>
      </c>
      <c r="I405" s="7"/>
      <c r="J405" s="7"/>
      <c r="K405" s="7"/>
      <c r="L405" s="7"/>
      <c r="M405" s="7"/>
      <c r="N405" s="7"/>
      <c r="O405" s="7"/>
    </row>
    <row r="406" spans="1:15" x14ac:dyDescent="0.35">
      <c r="A406" s="6" t="str">
        <f>B264&amp;C380&amp;D406</f>
        <v>DISTRIBUCION VOLUMEN X CRITERIO (kg ó litros)Frutos SecosBAJA</v>
      </c>
      <c r="B406">
        <v>0</v>
      </c>
      <c r="C406" s="6">
        <v>0</v>
      </c>
      <c r="D406" s="6" t="s">
        <v>20</v>
      </c>
      <c r="E406" s="7">
        <v>22.6100333447501</v>
      </c>
      <c r="F406" s="7">
        <v>25.521469701057399</v>
      </c>
      <c r="G406" s="7">
        <v>19.268645661242299</v>
      </c>
      <c r="H406" s="7">
        <v>20.235644226173001</v>
      </c>
      <c r="I406" s="7"/>
      <c r="J406" s="7"/>
      <c r="K406" s="7"/>
      <c r="L406" s="7"/>
      <c r="M406" s="7"/>
      <c r="N406" s="7"/>
      <c r="O406" s="7"/>
    </row>
    <row r="407" spans="1:15" x14ac:dyDescent="0.35">
      <c r="A407" s="6" t="str">
        <f>B264&amp;C380&amp;D407</f>
        <v>DISTRIBUCION VOLUMEN X CRITERIO (kg ó litros)Frutos SecosHOMBRE</v>
      </c>
      <c r="B407">
        <v>0</v>
      </c>
      <c r="C407" s="6">
        <v>0</v>
      </c>
      <c r="D407" s="6" t="s">
        <v>21</v>
      </c>
      <c r="E407" s="7">
        <v>51.180657140392398</v>
      </c>
      <c r="F407" s="7">
        <v>47.1321859939276</v>
      </c>
      <c r="G407" s="7">
        <v>45.8331224253442</v>
      </c>
      <c r="H407" s="7">
        <v>42.219249871314403</v>
      </c>
      <c r="I407" s="7"/>
      <c r="J407" s="7"/>
      <c r="K407" s="7"/>
      <c r="L407" s="7"/>
      <c r="M407" s="7"/>
      <c r="N407" s="7"/>
      <c r="O407" s="7"/>
    </row>
    <row r="408" spans="1:15" x14ac:dyDescent="0.35">
      <c r="A408" s="6" t="str">
        <f>B264&amp;C380&amp;D408</f>
        <v>DISTRIBUCION VOLUMEN X CRITERIO (kg ó litros)Frutos SecosMUJER</v>
      </c>
      <c r="B408">
        <v>0</v>
      </c>
      <c r="C408" s="6">
        <v>0</v>
      </c>
      <c r="D408" s="6" t="s">
        <v>22</v>
      </c>
      <c r="E408" s="7">
        <v>48.819349724959501</v>
      </c>
      <c r="F408" s="7">
        <v>52.867815210794497</v>
      </c>
      <c r="G408" s="7">
        <v>54.166894863848</v>
      </c>
      <c r="H408" s="7">
        <v>57.780733253767302</v>
      </c>
      <c r="I408" s="7"/>
      <c r="J408" s="7"/>
      <c r="K408" s="7"/>
      <c r="L408" s="7"/>
      <c r="M408" s="7"/>
      <c r="N408" s="7"/>
      <c r="O408" s="7"/>
    </row>
    <row r="409" spans="1:15" x14ac:dyDescent="0.35">
      <c r="A409" s="6" t="str">
        <f>B264&amp;C409&amp;D409</f>
        <v>DISTRIBUCION VOLUMEN X CRITERIO (kg ó litros)Chocolatinas/Chocolate/BombonesT.ESPAÑA</v>
      </c>
      <c r="B409">
        <v>0</v>
      </c>
      <c r="C409" s="6" t="s">
        <v>42</v>
      </c>
      <c r="D409" s="6" t="s">
        <v>45</v>
      </c>
      <c r="E409" s="7">
        <v>100</v>
      </c>
      <c r="F409" s="7">
        <v>100</v>
      </c>
      <c r="G409" s="7">
        <v>100</v>
      </c>
      <c r="H409" s="7">
        <v>100</v>
      </c>
      <c r="I409" s="7"/>
      <c r="J409" s="7"/>
      <c r="K409" s="7"/>
      <c r="L409" s="7"/>
      <c r="M409" s="7"/>
      <c r="N409" s="7"/>
      <c r="O409" s="7"/>
    </row>
    <row r="410" spans="1:15" x14ac:dyDescent="0.35">
      <c r="A410" s="6" t="str">
        <f>B264&amp;C409&amp;D410</f>
        <v>DISTRIBUCION VOLUMEN X CRITERIO (kg ó litros)Chocolatinas/Chocolate/BombonesBCN AM</v>
      </c>
      <c r="B410">
        <v>0</v>
      </c>
      <c r="C410" s="6">
        <v>0</v>
      </c>
      <c r="D410" s="6" t="s">
        <v>1</v>
      </c>
      <c r="E410" s="7">
        <v>5.8233865777012799</v>
      </c>
      <c r="F410" s="7">
        <v>6.9318893031284903</v>
      </c>
      <c r="G410" s="7">
        <v>7.6404146234344603</v>
      </c>
      <c r="H410" s="7">
        <v>11.0921714684391</v>
      </c>
      <c r="I410" s="7"/>
      <c r="J410" s="7"/>
      <c r="K410" s="7"/>
      <c r="L410" s="7"/>
      <c r="M410" s="7"/>
      <c r="N410" s="7"/>
      <c r="O410" s="7"/>
    </row>
    <row r="411" spans="1:15" x14ac:dyDescent="0.35">
      <c r="A411" s="6" t="str">
        <f>B264&amp;C409&amp;D411</f>
        <v>DISTRIBUCION VOLUMEN X CRITERIO (kg ó litros)Chocolatinas/Chocolate/BombonesREST.CAT ARAGON</v>
      </c>
      <c r="B411">
        <v>0</v>
      </c>
      <c r="C411" s="6">
        <v>0</v>
      </c>
      <c r="D411" s="6" t="s">
        <v>2</v>
      </c>
      <c r="E411" s="7">
        <v>14.5257474263516</v>
      </c>
      <c r="F411" s="7">
        <v>10.887247328059599</v>
      </c>
      <c r="G411" s="7">
        <v>11.328648825457799</v>
      </c>
      <c r="H411" s="7">
        <v>15.087353699719401</v>
      </c>
      <c r="I411" s="7"/>
      <c r="J411" s="7"/>
      <c r="K411" s="7"/>
      <c r="L411" s="7"/>
      <c r="M411" s="7"/>
      <c r="N411" s="7"/>
      <c r="O411" s="7"/>
    </row>
    <row r="412" spans="1:15" x14ac:dyDescent="0.35">
      <c r="A412" s="6" t="str">
        <f>B264&amp;C409&amp;D412</f>
        <v>DISTRIBUCION VOLUMEN X CRITERIO (kg ó litros)Chocolatinas/Chocolate/BombonesLEVANTE</v>
      </c>
      <c r="B412">
        <v>0</v>
      </c>
      <c r="C412" s="6">
        <v>0</v>
      </c>
      <c r="D412" s="6" t="s">
        <v>3</v>
      </c>
      <c r="E412" s="7">
        <v>11.0059318498671</v>
      </c>
      <c r="F412" s="7">
        <v>15.239579886334001</v>
      </c>
      <c r="G412" s="7">
        <v>12.9463260572295</v>
      </c>
      <c r="H412" s="7">
        <v>13.6809540177355</v>
      </c>
      <c r="I412" s="7"/>
      <c r="J412" s="7"/>
      <c r="K412" s="7"/>
      <c r="L412" s="7"/>
      <c r="M412" s="7"/>
      <c r="N412" s="7"/>
      <c r="O412" s="7"/>
    </row>
    <row r="413" spans="1:15" x14ac:dyDescent="0.35">
      <c r="A413" s="6" t="str">
        <f>B264&amp;C409&amp;D413</f>
        <v>DISTRIBUCION VOLUMEN X CRITERIO (kg ó litros)Chocolatinas/Chocolate/BombonesANDALUCIA</v>
      </c>
      <c r="B413">
        <v>0</v>
      </c>
      <c r="C413" s="6">
        <v>0</v>
      </c>
      <c r="D413" s="6" t="s">
        <v>4</v>
      </c>
      <c r="E413" s="7">
        <v>27.030024787378998</v>
      </c>
      <c r="F413" s="7">
        <v>28.605035159073001</v>
      </c>
      <c r="G413" s="7">
        <v>18.118007622593399</v>
      </c>
      <c r="H413" s="7">
        <v>14.339549454603</v>
      </c>
      <c r="I413" s="7"/>
      <c r="J413" s="7"/>
      <c r="K413" s="7"/>
      <c r="L413" s="7"/>
      <c r="M413" s="7"/>
      <c r="N413" s="7"/>
      <c r="O413" s="7"/>
    </row>
    <row r="414" spans="1:15" x14ac:dyDescent="0.35">
      <c r="A414" s="6" t="str">
        <f>B264&amp;C409&amp;D414</f>
        <v>DISTRIBUCION VOLUMEN X CRITERIO (kg ó litros)Chocolatinas/Chocolate/BombonesMDD AM</v>
      </c>
      <c r="B414">
        <v>0</v>
      </c>
      <c r="C414" s="6">
        <v>0</v>
      </c>
      <c r="D414" s="6" t="s">
        <v>5</v>
      </c>
      <c r="E414" s="7">
        <v>8.6833988248908103</v>
      </c>
      <c r="F414" s="7">
        <v>10.170764468758</v>
      </c>
      <c r="G414" s="7">
        <v>11.814794655542199</v>
      </c>
      <c r="H414" s="7">
        <v>11.5015705087085</v>
      </c>
      <c r="I414" s="7"/>
      <c r="J414" s="7"/>
      <c r="K414" s="7"/>
      <c r="L414" s="7"/>
      <c r="M414" s="7"/>
      <c r="N414" s="7"/>
      <c r="O414" s="7"/>
    </row>
    <row r="415" spans="1:15" x14ac:dyDescent="0.35">
      <c r="A415" s="6" t="str">
        <f>B264&amp;C409&amp;D415</f>
        <v>DISTRIBUCION VOLUMEN X CRITERIO (kg ó litros)Chocolatinas/Chocolate/BombonesRTO CENTRO</v>
      </c>
      <c r="B415">
        <v>0</v>
      </c>
      <c r="C415" s="6">
        <v>0</v>
      </c>
      <c r="D415" s="6" t="s">
        <v>6</v>
      </c>
      <c r="E415" s="7">
        <v>11.5810883057464</v>
      </c>
      <c r="F415" s="7">
        <v>12.055177235337901</v>
      </c>
      <c r="G415" s="7">
        <v>9.8511916261888004</v>
      </c>
      <c r="H415" s="7">
        <v>9.7595020030341804</v>
      </c>
      <c r="I415" s="7"/>
      <c r="J415" s="7"/>
      <c r="K415" s="7"/>
      <c r="L415" s="7"/>
      <c r="M415" s="7"/>
      <c r="N415" s="7"/>
      <c r="O415" s="7"/>
    </row>
    <row r="416" spans="1:15" x14ac:dyDescent="0.35">
      <c r="A416" s="6" t="str">
        <f>B264&amp;C409&amp;D416</f>
        <v>DISTRIBUCION VOLUMEN X CRITERIO (kg ó litros)Chocolatinas/Chocolate/BombonesNORTE-CENTRO</v>
      </c>
      <c r="B416">
        <v>0</v>
      </c>
      <c r="C416" s="6">
        <v>0</v>
      </c>
      <c r="D416" s="6" t="s">
        <v>7</v>
      </c>
      <c r="E416" s="7">
        <v>14.1181536384638</v>
      </c>
      <c r="F416" s="7">
        <v>10.536953723451701</v>
      </c>
      <c r="G416" s="7">
        <v>21.7023018592187</v>
      </c>
      <c r="H416" s="7">
        <v>14.971550990566101</v>
      </c>
      <c r="I416" s="7"/>
      <c r="J416" s="7"/>
      <c r="K416" s="7"/>
      <c r="L416" s="7"/>
      <c r="M416" s="7"/>
      <c r="N416" s="7"/>
      <c r="O416" s="7"/>
    </row>
    <row r="417" spans="1:15" x14ac:dyDescent="0.35">
      <c r="A417" s="6" t="str">
        <f>B264&amp;C409&amp;D417</f>
        <v>DISTRIBUCION VOLUMEN X CRITERIO (kg ó litros)Chocolatinas/Chocolate/BombonesNOROESTE</v>
      </c>
      <c r="B417">
        <v>0</v>
      </c>
      <c r="C417" s="6">
        <v>0</v>
      </c>
      <c r="D417" s="6" t="s">
        <v>8</v>
      </c>
      <c r="E417" s="7">
        <v>7.2322721774695902</v>
      </c>
      <c r="F417" s="7">
        <v>5.5733495719032202</v>
      </c>
      <c r="G417" s="7">
        <v>6.5983161754923296</v>
      </c>
      <c r="H417" s="7">
        <v>9.5673456732709496</v>
      </c>
      <c r="I417" s="7"/>
      <c r="J417" s="7"/>
      <c r="K417" s="7"/>
      <c r="L417" s="7"/>
      <c r="M417" s="7"/>
      <c r="N417" s="7"/>
      <c r="O417" s="7"/>
    </row>
    <row r="418" spans="1:15" x14ac:dyDescent="0.35">
      <c r="A418" s="6" t="str">
        <f>B264&amp;C409&amp;D418</f>
        <v>DISTRIBUCION VOLUMEN X CRITERIO (kg ó litros)Chocolatinas/Chocolate/Bombones&lt;2MIL</v>
      </c>
      <c r="B418">
        <v>0</v>
      </c>
      <c r="C418" s="6">
        <v>0</v>
      </c>
      <c r="D418" s="6" t="s">
        <v>9</v>
      </c>
      <c r="E418" s="8">
        <v>10.5246795046318</v>
      </c>
      <c r="F418" s="8">
        <v>7.4788752681319997</v>
      </c>
      <c r="G418" s="7">
        <v>5.1878198313353296</v>
      </c>
      <c r="H418" s="7">
        <v>5.6474454277410802</v>
      </c>
      <c r="I418" s="8"/>
      <c r="J418" s="8"/>
      <c r="K418" s="8"/>
      <c r="L418" s="8"/>
      <c r="M418" s="8"/>
      <c r="N418" s="7"/>
      <c r="O418" s="7"/>
    </row>
    <row r="419" spans="1:15" x14ac:dyDescent="0.35">
      <c r="A419" s="6" t="str">
        <f>B264&amp;C409&amp;D419</f>
        <v>DISTRIBUCION VOLUMEN X CRITERIO (kg ó litros)Chocolatinas/Chocolate/Bombones2-5MIL</v>
      </c>
      <c r="B419">
        <v>0</v>
      </c>
      <c r="C419" s="6">
        <v>0</v>
      </c>
      <c r="D419" s="6" t="s">
        <v>10</v>
      </c>
      <c r="E419" s="8">
        <v>3.3307786364834899</v>
      </c>
      <c r="F419" s="8">
        <v>5.3490931922392502</v>
      </c>
      <c r="G419" s="7">
        <v>5.3867384272295196</v>
      </c>
      <c r="H419" s="7">
        <v>5.5030956740041397</v>
      </c>
      <c r="I419" s="7"/>
      <c r="J419" s="7"/>
      <c r="K419" s="7"/>
      <c r="L419" s="7"/>
      <c r="M419" s="8"/>
      <c r="N419" s="7"/>
      <c r="O419" s="7"/>
    </row>
    <row r="420" spans="1:15" x14ac:dyDescent="0.35">
      <c r="A420" s="6" t="str">
        <f>B264&amp;C409&amp;D420</f>
        <v>DISTRIBUCION VOLUMEN X CRITERIO (kg ó litros)Chocolatinas/Chocolate/Bombones5-10MIL</v>
      </c>
      <c r="B420">
        <v>0</v>
      </c>
      <c r="C420" s="6">
        <v>0</v>
      </c>
      <c r="D420" s="6" t="s">
        <v>11</v>
      </c>
      <c r="E420" s="7">
        <v>6.1417093945352299</v>
      </c>
      <c r="F420" s="7">
        <v>4.3269411105141602</v>
      </c>
      <c r="G420" s="7">
        <v>5.44479928198799</v>
      </c>
      <c r="H420" s="7">
        <v>6.8705607556202404</v>
      </c>
      <c r="I420" s="7"/>
      <c r="J420" s="7"/>
      <c r="K420" s="7"/>
      <c r="L420" s="7"/>
      <c r="M420" s="7"/>
      <c r="N420" s="7"/>
      <c r="O420" s="7"/>
    </row>
    <row r="421" spans="1:15" x14ac:dyDescent="0.35">
      <c r="A421" s="6" t="str">
        <f>B264&amp;C409&amp;D421</f>
        <v>DISTRIBUCION VOLUMEN X CRITERIO (kg ó litros)Chocolatinas/Chocolate/Bombones10-30MIL</v>
      </c>
      <c r="B421">
        <v>0</v>
      </c>
      <c r="C421" s="6">
        <v>0</v>
      </c>
      <c r="D421" s="6" t="s">
        <v>12</v>
      </c>
      <c r="E421" s="7">
        <v>21.0062685448666</v>
      </c>
      <c r="F421" s="7">
        <v>20.425113383170601</v>
      </c>
      <c r="G421" s="7">
        <v>24.092726690219401</v>
      </c>
      <c r="H421" s="7">
        <v>18.149672636645999</v>
      </c>
      <c r="I421" s="7"/>
      <c r="J421" s="7"/>
      <c r="K421" s="7"/>
      <c r="L421" s="7"/>
      <c r="M421" s="7"/>
      <c r="N421" s="7"/>
      <c r="O421" s="7"/>
    </row>
    <row r="422" spans="1:15" x14ac:dyDescent="0.35">
      <c r="A422" s="6" t="str">
        <f>B264&amp;C409&amp;D422</f>
        <v>DISTRIBUCION VOLUMEN X CRITERIO (kg ó litros)Chocolatinas/Chocolate/Bombones30-100MIL</v>
      </c>
      <c r="B422">
        <v>0</v>
      </c>
      <c r="C422" s="6">
        <v>0</v>
      </c>
      <c r="D422" s="6" t="s">
        <v>13</v>
      </c>
      <c r="E422" s="7">
        <v>17.257880372320901</v>
      </c>
      <c r="F422" s="7">
        <v>24.542478203055001</v>
      </c>
      <c r="G422" s="7">
        <v>22.157048404916502</v>
      </c>
      <c r="H422" s="7">
        <v>18.623712201183</v>
      </c>
      <c r="I422" s="7"/>
      <c r="J422" s="7"/>
      <c r="K422" s="7"/>
      <c r="L422" s="7"/>
      <c r="M422" s="7"/>
      <c r="N422" s="7"/>
      <c r="O422" s="7"/>
    </row>
    <row r="423" spans="1:15" x14ac:dyDescent="0.35">
      <c r="A423" s="6" t="str">
        <f>B264&amp;C409&amp;D423</f>
        <v>DISTRIBUCION VOLUMEN X CRITERIO (kg ó litros)Chocolatinas/Chocolate/Bombones100-200MIL</v>
      </c>
      <c r="B423">
        <v>0</v>
      </c>
      <c r="C423" s="6">
        <v>0</v>
      </c>
      <c r="D423" s="6" t="s">
        <v>14</v>
      </c>
      <c r="E423" s="7">
        <v>9.4941170047273999</v>
      </c>
      <c r="F423" s="7">
        <v>8.6394604409427291</v>
      </c>
      <c r="G423" s="7">
        <v>8.4707058408269003</v>
      </c>
      <c r="H423" s="7">
        <v>7.3477308207425196</v>
      </c>
      <c r="I423" s="7"/>
      <c r="J423" s="7"/>
      <c r="K423" s="7"/>
      <c r="L423" s="7"/>
      <c r="M423" s="7"/>
      <c r="N423" s="7"/>
      <c r="O423" s="7"/>
    </row>
    <row r="424" spans="1:15" x14ac:dyDescent="0.35">
      <c r="A424" s="6" t="str">
        <f>B264&amp;C409&amp;D424</f>
        <v>DISTRIBUCION VOLUMEN X CRITERIO (kg ó litros)Chocolatinas/Chocolate/Bombones200-500MIL</v>
      </c>
      <c r="B424">
        <v>0</v>
      </c>
      <c r="C424" s="6">
        <v>0</v>
      </c>
      <c r="D424" s="6" t="s">
        <v>15</v>
      </c>
      <c r="E424" s="7">
        <v>19.311017347454001</v>
      </c>
      <c r="F424" s="7">
        <v>14.409757857377601</v>
      </c>
      <c r="G424" s="7">
        <v>13.3538248675187</v>
      </c>
      <c r="H424" s="7">
        <v>18.768431521668798</v>
      </c>
      <c r="I424" s="7"/>
      <c r="J424" s="7"/>
      <c r="K424" s="7"/>
      <c r="L424" s="7"/>
      <c r="M424" s="7"/>
      <c r="N424" s="7"/>
      <c r="O424" s="7"/>
    </row>
    <row r="425" spans="1:15" x14ac:dyDescent="0.35">
      <c r="A425" s="6" t="str">
        <f>B264&amp;C409&amp;D425</f>
        <v>DISTRIBUCION VOLUMEN X CRITERIO (kg ó litros)Chocolatinas/Chocolate/Bombones&gt;500MIL</v>
      </c>
      <c r="B425">
        <v>0</v>
      </c>
      <c r="C425" s="6">
        <v>0</v>
      </c>
      <c r="D425" s="6" t="s">
        <v>16</v>
      </c>
      <c r="E425" s="7">
        <v>12.9335553742212</v>
      </c>
      <c r="F425" s="7">
        <v>14.8282774716342</v>
      </c>
      <c r="G425" s="7">
        <v>15.9063370010014</v>
      </c>
      <c r="H425" s="7">
        <v>19.089350373487999</v>
      </c>
      <c r="I425" s="7"/>
      <c r="J425" s="7"/>
      <c r="K425" s="7"/>
      <c r="L425" s="7"/>
      <c r="M425" s="7"/>
      <c r="N425" s="7"/>
      <c r="O425" s="7"/>
    </row>
    <row r="426" spans="1:15" x14ac:dyDescent="0.35">
      <c r="A426" s="6" t="str">
        <f>B264&amp;C409&amp;D426</f>
        <v>DISTRIBUCION VOLUMEN X CRITERIO (kg ó litros)Chocolatinas/Chocolate/BombonesDE 15 A 19 AÑOS</v>
      </c>
      <c r="B426">
        <v>0</v>
      </c>
      <c r="C426" s="6">
        <v>0</v>
      </c>
      <c r="D426" s="6" t="s">
        <v>48</v>
      </c>
      <c r="E426" s="8">
        <v>7.2335636524957598</v>
      </c>
      <c r="F426" s="8">
        <v>3.41787992708749</v>
      </c>
      <c r="G426" s="7">
        <v>6.44177932838475</v>
      </c>
      <c r="H426" s="7">
        <v>5.0561968448095103</v>
      </c>
      <c r="I426" s="7"/>
      <c r="J426" s="7"/>
      <c r="K426" s="8"/>
      <c r="L426" s="8"/>
      <c r="M426" s="8"/>
      <c r="N426" s="7"/>
      <c r="O426" s="7"/>
    </row>
    <row r="427" spans="1:15" x14ac:dyDescent="0.35">
      <c r="A427" s="6" t="str">
        <f>B264&amp;C409&amp;D427</f>
        <v>DISTRIBUCION VOLUMEN X CRITERIO (kg ó litros)Chocolatinas/Chocolate/BombonesDE 20 A 24 AÑOS</v>
      </c>
      <c r="B427">
        <v>0</v>
      </c>
      <c r="C427" s="6">
        <v>0</v>
      </c>
      <c r="D427" s="6" t="s">
        <v>49</v>
      </c>
      <c r="E427" s="7">
        <v>9.4082681827687793</v>
      </c>
      <c r="F427" s="7">
        <v>8.1272133399826192</v>
      </c>
      <c r="G427" s="7">
        <v>4.9984662426478303</v>
      </c>
      <c r="H427" s="7">
        <v>4.2235440752008904</v>
      </c>
      <c r="I427" s="7"/>
      <c r="J427" s="7"/>
      <c r="K427" s="7"/>
      <c r="L427" s="7"/>
      <c r="M427" s="7"/>
      <c r="N427" s="7"/>
      <c r="O427" s="7"/>
    </row>
    <row r="428" spans="1:15" x14ac:dyDescent="0.35">
      <c r="A428" s="6" t="str">
        <f>B264&amp;C409&amp;D428</f>
        <v>DISTRIBUCION VOLUMEN X CRITERIO (kg ó litros)Chocolatinas/Chocolate/BombonesDE 25 A 34 AÑOS</v>
      </c>
      <c r="B428">
        <v>0</v>
      </c>
      <c r="C428" s="6">
        <v>0</v>
      </c>
      <c r="D428" s="6" t="s">
        <v>50</v>
      </c>
      <c r="E428" s="7">
        <v>12.519982957512701</v>
      </c>
      <c r="F428" s="7">
        <v>7.83970427270601</v>
      </c>
      <c r="G428" s="7">
        <v>16.584231646862801</v>
      </c>
      <c r="H428" s="7">
        <v>9.0983812881852604</v>
      </c>
      <c r="I428" s="7"/>
      <c r="J428" s="7"/>
      <c r="K428" s="7"/>
      <c r="L428" s="7"/>
      <c r="M428" s="7"/>
      <c r="N428" s="7"/>
      <c r="O428" s="7"/>
    </row>
    <row r="429" spans="1:15" x14ac:dyDescent="0.35">
      <c r="A429" s="6" t="str">
        <f>B264&amp;C409&amp;D429</f>
        <v>DISTRIBUCION VOLUMEN X CRITERIO (kg ó litros)Chocolatinas/Chocolate/BombonesDE 35 A 49 AÑOS</v>
      </c>
      <c r="B429">
        <v>0</v>
      </c>
      <c r="C429" s="6">
        <v>0</v>
      </c>
      <c r="D429" s="6" t="s">
        <v>51</v>
      </c>
      <c r="E429" s="7">
        <v>24.896786386782399</v>
      </c>
      <c r="F429" s="7">
        <v>30.4352929451051</v>
      </c>
      <c r="G429" s="7">
        <v>20.4730039335527</v>
      </c>
      <c r="H429" s="7">
        <v>30.325698453660898</v>
      </c>
      <c r="I429" s="7"/>
      <c r="J429" s="7"/>
      <c r="K429" s="7"/>
      <c r="L429" s="7"/>
      <c r="M429" s="7"/>
      <c r="N429" s="7"/>
      <c r="O429" s="7"/>
    </row>
    <row r="430" spans="1:15" x14ac:dyDescent="0.35">
      <c r="A430" s="6" t="str">
        <f>B264&amp;C409&amp;D430</f>
        <v>DISTRIBUCION VOLUMEN X CRITERIO (kg ó litros)Chocolatinas/Chocolate/BombonesDE 50 A 59 AÑOS</v>
      </c>
      <c r="B430">
        <v>0</v>
      </c>
      <c r="C430" s="6">
        <v>0</v>
      </c>
      <c r="D430" s="6" t="s">
        <v>52</v>
      </c>
      <c r="E430" s="7">
        <v>15.470360030579901</v>
      </c>
      <c r="F430" s="7">
        <v>25.887988451310498</v>
      </c>
      <c r="G430" s="7">
        <v>18.771661681552999</v>
      </c>
      <c r="H430" s="7">
        <v>22.512824212084201</v>
      </c>
      <c r="I430" s="7"/>
      <c r="J430" s="7"/>
      <c r="K430" s="7"/>
      <c r="L430" s="7"/>
      <c r="M430" s="7"/>
      <c r="N430" s="7"/>
      <c r="O430" s="7"/>
    </row>
    <row r="431" spans="1:15" x14ac:dyDescent="0.35">
      <c r="A431" s="6" t="str">
        <f>B264&amp;C409&amp;D431</f>
        <v>DISTRIBUCION VOLUMEN X CRITERIO (kg ó litros)Chocolatinas/Chocolate/BombonesDE 60 A 75 AÑOS</v>
      </c>
      <c r="B431">
        <v>0</v>
      </c>
      <c r="C431" s="6">
        <v>0</v>
      </c>
      <c r="D431" s="6" t="s">
        <v>53</v>
      </c>
      <c r="E431" s="8">
        <v>30.471048307610399</v>
      </c>
      <c r="F431" s="8">
        <v>24.2919187894088</v>
      </c>
      <c r="G431" s="7">
        <v>32.730860972162802</v>
      </c>
      <c r="H431" s="7">
        <v>28.783353681147702</v>
      </c>
      <c r="I431" s="7"/>
      <c r="J431" s="7"/>
      <c r="K431" s="7"/>
      <c r="L431" s="7"/>
      <c r="M431" s="7"/>
      <c r="N431" s="7"/>
      <c r="O431" s="7"/>
    </row>
    <row r="432" spans="1:15" x14ac:dyDescent="0.35">
      <c r="A432" s="6" t="str">
        <f>B264&amp;C409&amp;D432</f>
        <v>DISTRIBUCION VOLUMEN X CRITERIO (kg ó litros)Chocolatinas/Chocolate/BombonesALTA Y MEDIA ALTA</v>
      </c>
      <c r="B432">
        <v>0</v>
      </c>
      <c r="C432" s="6">
        <v>0</v>
      </c>
      <c r="D432" s="6" t="s">
        <v>17</v>
      </c>
      <c r="E432" s="7">
        <v>17.8418862213605</v>
      </c>
      <c r="F432" s="7">
        <v>13.2006258833751</v>
      </c>
      <c r="G432" s="7">
        <v>16.981922892259401</v>
      </c>
      <c r="H432" s="7">
        <v>19.673352569592801</v>
      </c>
      <c r="I432" s="7"/>
      <c r="J432" s="7"/>
      <c r="K432" s="7"/>
      <c r="L432" s="7"/>
      <c r="M432" s="7"/>
      <c r="N432" s="7"/>
      <c r="O432" s="7"/>
    </row>
    <row r="433" spans="1:15" x14ac:dyDescent="0.35">
      <c r="A433" s="6" t="str">
        <f>B264&amp;C409&amp;D433</f>
        <v>DISTRIBUCION VOLUMEN X CRITERIO (kg ó litros)Chocolatinas/Chocolate/BombonesMEDIA</v>
      </c>
      <c r="B433">
        <v>0</v>
      </c>
      <c r="C433" s="6">
        <v>0</v>
      </c>
      <c r="D433" s="6" t="s">
        <v>18</v>
      </c>
      <c r="E433" s="7">
        <v>31.8602564000571</v>
      </c>
      <c r="F433" s="7">
        <v>33.118892931781502</v>
      </c>
      <c r="G433" s="7">
        <v>27.403335780635299</v>
      </c>
      <c r="H433" s="7">
        <v>34.765660910782699</v>
      </c>
      <c r="I433" s="7"/>
      <c r="J433" s="7"/>
      <c r="K433" s="7"/>
      <c r="L433" s="7"/>
      <c r="M433" s="7"/>
      <c r="N433" s="7"/>
      <c r="O433" s="7"/>
    </row>
    <row r="434" spans="1:15" x14ac:dyDescent="0.35">
      <c r="A434" s="6" t="str">
        <f>B264&amp;C409&amp;D434</f>
        <v>DISTRIBUCION VOLUMEN X CRITERIO (kg ó litros)Chocolatinas/Chocolate/BombonesMEDIA BAJA</v>
      </c>
      <c r="B434">
        <v>0</v>
      </c>
      <c r="C434" s="6">
        <v>0</v>
      </c>
      <c r="D434" s="6" t="s">
        <v>19</v>
      </c>
      <c r="E434" s="7">
        <v>25.753507518603602</v>
      </c>
      <c r="F434" s="7">
        <v>24.009327532651501</v>
      </c>
      <c r="G434" s="7">
        <v>21.938897298615601</v>
      </c>
      <c r="H434" s="7">
        <v>25.074563762342098</v>
      </c>
      <c r="I434" s="7"/>
      <c r="J434" s="7"/>
      <c r="K434" s="7"/>
      <c r="L434" s="7"/>
      <c r="M434" s="7"/>
      <c r="N434" s="7"/>
      <c r="O434" s="7"/>
    </row>
    <row r="435" spans="1:15" x14ac:dyDescent="0.35">
      <c r="A435" s="6" t="str">
        <f>B264&amp;C409&amp;D435</f>
        <v>DISTRIBUCION VOLUMEN X CRITERIO (kg ó litros)Chocolatinas/Chocolate/BombonesBAJA</v>
      </c>
      <c r="B435">
        <v>0</v>
      </c>
      <c r="C435" s="6">
        <v>0</v>
      </c>
      <c r="D435" s="6" t="s">
        <v>20</v>
      </c>
      <c r="E435" s="7">
        <v>24.544359619534902</v>
      </c>
      <c r="F435" s="7">
        <v>29.671152037129101</v>
      </c>
      <c r="G435" s="7">
        <v>33.675846139280303</v>
      </c>
      <c r="H435" s="7">
        <v>20.486422937156899</v>
      </c>
      <c r="I435" s="7"/>
      <c r="J435" s="7"/>
      <c r="K435" s="7"/>
      <c r="L435" s="7"/>
      <c r="M435" s="7"/>
      <c r="N435" s="7"/>
      <c r="O435" s="7"/>
    </row>
    <row r="436" spans="1:15" x14ac:dyDescent="0.35">
      <c r="A436" s="6" t="str">
        <f>B264&amp;C409&amp;D436</f>
        <v>DISTRIBUCION VOLUMEN X CRITERIO (kg ó litros)Chocolatinas/Chocolate/BombonesHOMBRE</v>
      </c>
      <c r="B436">
        <v>0</v>
      </c>
      <c r="C436" s="6">
        <v>0</v>
      </c>
      <c r="D436" s="6" t="s">
        <v>21</v>
      </c>
      <c r="E436" s="7">
        <v>33.354429572318502</v>
      </c>
      <c r="F436" s="7">
        <v>25.037404000493499</v>
      </c>
      <c r="G436" s="7">
        <v>27.411839621960802</v>
      </c>
      <c r="H436" s="7">
        <v>34.398824787279402</v>
      </c>
      <c r="I436" s="7"/>
      <c r="J436" s="7"/>
      <c r="K436" s="7"/>
      <c r="L436" s="7"/>
      <c r="M436" s="7"/>
      <c r="N436" s="7"/>
      <c r="O436" s="7"/>
    </row>
    <row r="437" spans="1:15" x14ac:dyDescent="0.35">
      <c r="A437" s="6" t="str">
        <f>B264&amp;C409&amp;D437</f>
        <v>DISTRIBUCION VOLUMEN X CRITERIO (kg ó litros)Chocolatinas/Chocolate/BombonesMUJER</v>
      </c>
      <c r="B437">
        <v>0</v>
      </c>
      <c r="C437" s="6">
        <v>0</v>
      </c>
      <c r="D437" s="6" t="s">
        <v>22</v>
      </c>
      <c r="E437" s="7">
        <v>66.645576873273498</v>
      </c>
      <c r="F437" s="7">
        <v>74.962600882007706</v>
      </c>
      <c r="G437" s="7">
        <v>72.588166583093198</v>
      </c>
      <c r="H437" s="7">
        <v>65.601173899276105</v>
      </c>
      <c r="I437" s="7"/>
      <c r="J437" s="7"/>
      <c r="K437" s="7"/>
      <c r="L437" s="7"/>
      <c r="M437" s="7"/>
      <c r="N437" s="7"/>
      <c r="O437" s="7"/>
    </row>
    <row r="438" spans="1:15" x14ac:dyDescent="0.35">
      <c r="A438" s="6" t="str">
        <f>B264&amp;C438&amp;D438</f>
        <v>DISTRIBUCION VOLUMEN X CRITERIO (kg ó litros)ChiclesT.ESPAÑA</v>
      </c>
      <c r="B438">
        <v>0</v>
      </c>
      <c r="C438" s="6" t="s">
        <v>37</v>
      </c>
      <c r="D438" s="6" t="s">
        <v>45</v>
      </c>
      <c r="E438" s="7">
        <v>100</v>
      </c>
      <c r="F438" s="7">
        <v>100</v>
      </c>
      <c r="G438" s="7">
        <v>100</v>
      </c>
      <c r="H438" s="7">
        <v>100</v>
      </c>
      <c r="I438" s="7"/>
      <c r="J438" s="7"/>
      <c r="K438" s="7"/>
      <c r="L438" s="7"/>
      <c r="M438" s="7"/>
      <c r="N438" s="7"/>
      <c r="O438" s="7"/>
    </row>
    <row r="439" spans="1:15" x14ac:dyDescent="0.35">
      <c r="A439" s="6" t="str">
        <f>B264&amp;C438&amp;D439</f>
        <v>DISTRIBUCION VOLUMEN X CRITERIO (kg ó litros)ChiclesBCN AM</v>
      </c>
      <c r="B439">
        <v>0</v>
      </c>
      <c r="C439" s="6">
        <v>0</v>
      </c>
      <c r="D439" s="6" t="s">
        <v>1</v>
      </c>
      <c r="E439" s="7">
        <v>5.3713575196541603</v>
      </c>
      <c r="F439" s="8">
        <v>5.3566522720053404</v>
      </c>
      <c r="G439" s="8">
        <v>5.00245469500216</v>
      </c>
      <c r="H439" s="8">
        <v>5.7577434569945698</v>
      </c>
      <c r="I439" s="8"/>
      <c r="J439" s="8"/>
      <c r="K439" s="8"/>
      <c r="L439" s="8"/>
      <c r="M439" s="8"/>
      <c r="N439" s="7"/>
      <c r="O439" s="7"/>
    </row>
    <row r="440" spans="1:15" x14ac:dyDescent="0.35">
      <c r="A440" s="6" t="str">
        <f>B264&amp;C438&amp;D440</f>
        <v>DISTRIBUCION VOLUMEN X CRITERIO (kg ó litros)ChiclesREST.CAT ARAGON</v>
      </c>
      <c r="B440">
        <v>0</v>
      </c>
      <c r="C440" s="6">
        <v>0</v>
      </c>
      <c r="D440" s="6" t="s">
        <v>2</v>
      </c>
      <c r="E440" s="7">
        <v>27.203990595063999</v>
      </c>
      <c r="F440" s="7">
        <v>22.7030942060812</v>
      </c>
      <c r="G440" s="7">
        <v>27.276020208218899</v>
      </c>
      <c r="H440" s="7">
        <v>24.635070884136201</v>
      </c>
      <c r="I440" s="7"/>
      <c r="J440" s="8"/>
      <c r="K440" s="8"/>
      <c r="L440" s="7"/>
      <c r="M440" s="7"/>
      <c r="N440" s="7"/>
      <c r="O440" s="7"/>
    </row>
    <row r="441" spans="1:15" x14ac:dyDescent="0.35">
      <c r="A441" s="6" t="str">
        <f>B264&amp;C438&amp;D441</f>
        <v>DISTRIBUCION VOLUMEN X CRITERIO (kg ó litros)ChiclesLEVANTE</v>
      </c>
      <c r="B441">
        <v>0</v>
      </c>
      <c r="C441" s="6">
        <v>0</v>
      </c>
      <c r="D441" s="6" t="s">
        <v>3</v>
      </c>
      <c r="E441" s="7">
        <v>15.489963820516699</v>
      </c>
      <c r="F441" s="7">
        <v>21.071282575845299</v>
      </c>
      <c r="G441" s="7">
        <v>9.4990293043814198</v>
      </c>
      <c r="H441" s="7">
        <v>13.1035971430606</v>
      </c>
      <c r="I441" s="7"/>
      <c r="J441" s="7"/>
      <c r="K441" s="7"/>
      <c r="L441" s="7"/>
      <c r="M441" s="7"/>
      <c r="N441" s="7"/>
      <c r="O441" s="7"/>
    </row>
    <row r="442" spans="1:15" x14ac:dyDescent="0.35">
      <c r="A442" s="6" t="str">
        <f>B264&amp;C438&amp;D442</f>
        <v>DISTRIBUCION VOLUMEN X CRITERIO (kg ó litros)ChiclesANDALUCIA</v>
      </c>
      <c r="B442">
        <v>0</v>
      </c>
      <c r="C442" s="6">
        <v>0</v>
      </c>
      <c r="D442" s="6" t="s">
        <v>4</v>
      </c>
      <c r="E442" s="7">
        <v>13.7405454958372</v>
      </c>
      <c r="F442" s="7">
        <v>14.9719391098463</v>
      </c>
      <c r="G442" s="7">
        <v>15.991374613489199</v>
      </c>
      <c r="H442" s="7">
        <v>18.692816758509199</v>
      </c>
      <c r="I442" s="7"/>
      <c r="J442" s="7"/>
      <c r="K442" s="7"/>
      <c r="L442" s="7"/>
      <c r="M442" s="7"/>
      <c r="N442" s="7"/>
      <c r="O442" s="7"/>
    </row>
    <row r="443" spans="1:15" x14ac:dyDescent="0.35">
      <c r="A443" s="6" t="str">
        <f>B264&amp;C438&amp;D443</f>
        <v>DISTRIBUCION VOLUMEN X CRITERIO (kg ó litros)ChiclesMDD AM</v>
      </c>
      <c r="B443">
        <v>0</v>
      </c>
      <c r="C443" s="6">
        <v>0</v>
      </c>
      <c r="D443" s="6" t="s">
        <v>5</v>
      </c>
      <c r="E443" s="7">
        <v>9.0580468427307306</v>
      </c>
      <c r="F443" s="7">
        <v>8.1639952935247795</v>
      </c>
      <c r="G443" s="7">
        <v>9.2682225924771302</v>
      </c>
      <c r="H443" s="7">
        <v>13.3796699014309</v>
      </c>
      <c r="I443" s="7"/>
      <c r="J443" s="7"/>
      <c r="K443" s="7"/>
      <c r="L443" s="7"/>
      <c r="M443" s="7"/>
      <c r="N443" s="7"/>
      <c r="O443" s="7"/>
    </row>
    <row r="444" spans="1:15" x14ac:dyDescent="0.35">
      <c r="A444" s="6" t="str">
        <f>B264&amp;C438&amp;D444</f>
        <v>DISTRIBUCION VOLUMEN X CRITERIO (kg ó litros)ChiclesRTO CENTRO</v>
      </c>
      <c r="B444">
        <v>0</v>
      </c>
      <c r="C444" s="6">
        <v>0</v>
      </c>
      <c r="D444" s="6" t="s">
        <v>6</v>
      </c>
      <c r="E444" s="7">
        <v>11.2444789121847</v>
      </c>
      <c r="F444" s="7">
        <v>16.117034126779402</v>
      </c>
      <c r="G444" s="7">
        <v>10.9729779547467</v>
      </c>
      <c r="H444" s="7">
        <v>10.078841148553799</v>
      </c>
      <c r="I444" s="7"/>
      <c r="J444" s="7"/>
      <c r="K444" s="7"/>
      <c r="L444" s="7"/>
      <c r="M444" s="7"/>
      <c r="N444" s="7"/>
      <c r="O444" s="7"/>
    </row>
    <row r="445" spans="1:15" x14ac:dyDescent="0.35">
      <c r="A445" s="6" t="str">
        <f>B264&amp;C438&amp;D445</f>
        <v>DISTRIBUCION VOLUMEN X CRITERIO (kg ó litros)ChiclesNORTE-CENTRO</v>
      </c>
      <c r="B445">
        <v>0</v>
      </c>
      <c r="C445" s="6">
        <v>0</v>
      </c>
      <c r="D445" s="6" t="s">
        <v>7</v>
      </c>
      <c r="E445" s="7">
        <v>7.1240269599831496</v>
      </c>
      <c r="F445" s="7">
        <v>3.8564361565892802</v>
      </c>
      <c r="G445" s="7">
        <v>10.6126579274323</v>
      </c>
      <c r="H445" s="7">
        <v>6.8545608115728598</v>
      </c>
      <c r="I445" s="7"/>
      <c r="J445" s="8"/>
      <c r="K445" s="8"/>
      <c r="L445" s="7"/>
      <c r="M445" s="7"/>
      <c r="N445" s="7"/>
      <c r="O445" s="7"/>
    </row>
    <row r="446" spans="1:15" x14ac:dyDescent="0.35">
      <c r="A446" s="6" t="str">
        <f>B264&amp;C438&amp;D446</f>
        <v>DISTRIBUCION VOLUMEN X CRITERIO (kg ó litros)ChiclesNOROESTE</v>
      </c>
      <c r="B446">
        <v>0</v>
      </c>
      <c r="C446" s="6">
        <v>0</v>
      </c>
      <c r="D446" s="6" t="s">
        <v>8</v>
      </c>
      <c r="E446" s="7">
        <v>10.767586955498301</v>
      </c>
      <c r="F446" s="7">
        <v>7.7595666979263296</v>
      </c>
      <c r="G446" s="7">
        <v>11.377258228832</v>
      </c>
      <c r="H446" s="7">
        <v>7.4976969913418499</v>
      </c>
      <c r="I446" s="7"/>
      <c r="J446" s="7"/>
      <c r="K446" s="7"/>
      <c r="L446" s="7"/>
      <c r="M446" s="7"/>
      <c r="N446" s="7"/>
      <c r="O446" s="7"/>
    </row>
    <row r="447" spans="1:15" x14ac:dyDescent="0.35">
      <c r="A447" s="6" t="str">
        <f>B264&amp;C438&amp;D447</f>
        <v>DISTRIBUCION VOLUMEN X CRITERIO (kg ó litros)Chicles&lt;2MIL</v>
      </c>
      <c r="B447">
        <v>0</v>
      </c>
      <c r="C447" s="6">
        <v>0</v>
      </c>
      <c r="D447" s="6" t="s">
        <v>9</v>
      </c>
      <c r="E447" s="8">
        <v>6.6087326754996001</v>
      </c>
      <c r="F447" s="8">
        <v>2.9305826479394601</v>
      </c>
      <c r="G447" s="8">
        <v>3.3504990182547298</v>
      </c>
      <c r="H447" s="8">
        <v>6.4310462015791199</v>
      </c>
      <c r="I447" s="8"/>
      <c r="J447" s="8"/>
      <c r="K447" s="8"/>
      <c r="L447" s="8"/>
      <c r="M447" s="8"/>
      <c r="N447" s="7"/>
      <c r="O447" s="7"/>
    </row>
    <row r="448" spans="1:15" x14ac:dyDescent="0.35">
      <c r="A448" s="6" t="str">
        <f>B264&amp;C438&amp;D448</f>
        <v>DISTRIBUCION VOLUMEN X CRITERIO (kg ó litros)Chicles2-5MIL</v>
      </c>
      <c r="B448">
        <v>0</v>
      </c>
      <c r="C448" s="6">
        <v>0</v>
      </c>
      <c r="D448" s="6" t="s">
        <v>10</v>
      </c>
      <c r="E448" s="8">
        <v>6.3396761380444504</v>
      </c>
      <c r="F448" s="8">
        <v>5.7833563716578196</v>
      </c>
      <c r="G448" s="8">
        <v>4.55235972159283</v>
      </c>
      <c r="H448" s="8">
        <v>5.4581511852929099</v>
      </c>
      <c r="I448" s="7"/>
      <c r="J448" s="8"/>
      <c r="K448" s="8"/>
      <c r="L448" s="8"/>
      <c r="M448" s="8"/>
      <c r="N448" s="7"/>
      <c r="O448" s="7"/>
    </row>
    <row r="449" spans="1:15" x14ac:dyDescent="0.35">
      <c r="A449" s="6" t="str">
        <f>B264&amp;C438&amp;D449</f>
        <v>DISTRIBUCION VOLUMEN X CRITERIO (kg ó litros)Chicles5-10MIL</v>
      </c>
      <c r="B449">
        <v>0</v>
      </c>
      <c r="C449" s="6">
        <v>0</v>
      </c>
      <c r="D449" s="6" t="s">
        <v>11</v>
      </c>
      <c r="E449" s="7">
        <v>3.1785030517744701</v>
      </c>
      <c r="F449" s="8">
        <v>7.22284564167356</v>
      </c>
      <c r="G449" s="7">
        <v>4.34831560227423</v>
      </c>
      <c r="H449" s="7">
        <v>7.24678068979357</v>
      </c>
      <c r="I449" s="7"/>
      <c r="J449" s="8"/>
      <c r="K449" s="8"/>
      <c r="L449" s="8"/>
      <c r="M449" s="8"/>
      <c r="N449" s="7"/>
      <c r="O449" s="7"/>
    </row>
    <row r="450" spans="1:15" x14ac:dyDescent="0.35">
      <c r="A450" s="6" t="str">
        <f>B264&amp;C438&amp;D450</f>
        <v>DISTRIBUCION VOLUMEN X CRITERIO (kg ó litros)Chicles10-30MIL</v>
      </c>
      <c r="B450">
        <v>0</v>
      </c>
      <c r="C450" s="6">
        <v>0</v>
      </c>
      <c r="D450" s="6" t="s">
        <v>12</v>
      </c>
      <c r="E450" s="7">
        <v>27.852114547748101</v>
      </c>
      <c r="F450" s="7">
        <v>28.393046214858899</v>
      </c>
      <c r="G450" s="7">
        <v>35.557717311462</v>
      </c>
      <c r="H450" s="7">
        <v>32.128311496432097</v>
      </c>
      <c r="I450" s="7"/>
      <c r="J450" s="7"/>
      <c r="K450" s="7"/>
      <c r="L450" s="7"/>
      <c r="M450" s="7"/>
      <c r="N450" s="7"/>
      <c r="O450" s="7"/>
    </row>
    <row r="451" spans="1:15" x14ac:dyDescent="0.35">
      <c r="A451" s="6" t="str">
        <f>B264&amp;C438&amp;D451</f>
        <v>DISTRIBUCION VOLUMEN X CRITERIO (kg ó litros)Chicles30-100MIL</v>
      </c>
      <c r="B451">
        <v>0</v>
      </c>
      <c r="C451" s="6">
        <v>0</v>
      </c>
      <c r="D451" s="6" t="s">
        <v>13</v>
      </c>
      <c r="E451" s="7">
        <v>17.0236045443934</v>
      </c>
      <c r="F451" s="7">
        <v>20.674348617465299</v>
      </c>
      <c r="G451" s="7">
        <v>16.889581034644699</v>
      </c>
      <c r="H451" s="7">
        <v>15.9748257046364</v>
      </c>
      <c r="I451" s="7"/>
      <c r="J451" s="7"/>
      <c r="K451" s="7"/>
      <c r="L451" s="7"/>
      <c r="M451" s="7"/>
      <c r="N451" s="7"/>
      <c r="O451" s="7"/>
    </row>
    <row r="452" spans="1:15" x14ac:dyDescent="0.35">
      <c r="A452" s="6" t="str">
        <f>B264&amp;C438&amp;D452</f>
        <v>DISTRIBUCION VOLUMEN X CRITERIO (kg ó litros)Chicles100-200MIL</v>
      </c>
      <c r="B452">
        <v>0</v>
      </c>
      <c r="C452" s="6">
        <v>0</v>
      </c>
      <c r="D452" s="6" t="s">
        <v>14</v>
      </c>
      <c r="E452" s="7">
        <v>7.2583345225251303</v>
      </c>
      <c r="F452" s="7">
        <v>8.7286165080683293</v>
      </c>
      <c r="G452" s="7">
        <v>7.3740234544569097</v>
      </c>
      <c r="H452" s="7">
        <v>7.4354311957043304</v>
      </c>
      <c r="I452" s="7"/>
      <c r="J452" s="7"/>
      <c r="K452" s="7"/>
      <c r="L452" s="7"/>
      <c r="M452" s="7"/>
      <c r="N452" s="7"/>
      <c r="O452" s="7"/>
    </row>
    <row r="453" spans="1:15" x14ac:dyDescent="0.35">
      <c r="A453" s="6" t="str">
        <f>B264&amp;C438&amp;D453</f>
        <v>DISTRIBUCION VOLUMEN X CRITERIO (kg ó litros)Chicles200-500MIL</v>
      </c>
      <c r="B453">
        <v>0</v>
      </c>
      <c r="C453" s="6">
        <v>0</v>
      </c>
      <c r="D453" s="6" t="s">
        <v>15</v>
      </c>
      <c r="E453" s="7">
        <v>15.4242296785636</v>
      </c>
      <c r="F453" s="7">
        <v>10.9722585467591</v>
      </c>
      <c r="G453" s="7">
        <v>11.725087308691901</v>
      </c>
      <c r="H453" s="7">
        <v>9.5520309756602497</v>
      </c>
      <c r="I453" s="7"/>
      <c r="J453" s="7"/>
      <c r="K453" s="7"/>
      <c r="L453" s="7"/>
      <c r="M453" s="7"/>
      <c r="N453" s="7"/>
      <c r="O453" s="7"/>
    </row>
    <row r="454" spans="1:15" x14ac:dyDescent="0.35">
      <c r="A454" s="6" t="str">
        <f>B264&amp;C438&amp;D454</f>
        <v>DISTRIBUCION VOLUMEN X CRITERIO (kg ó litros)Chicles&gt;500MIL</v>
      </c>
      <c r="B454">
        <v>0</v>
      </c>
      <c r="C454" s="6">
        <v>0</v>
      </c>
      <c r="D454" s="6" t="s">
        <v>16</v>
      </c>
      <c r="E454" s="7">
        <v>16.3148044166904</v>
      </c>
      <c r="F454" s="7">
        <v>15.294943295364501</v>
      </c>
      <c r="G454" s="7">
        <v>16.2024110092079</v>
      </c>
      <c r="H454" s="7">
        <v>15.7734206743892</v>
      </c>
      <c r="I454" s="7"/>
      <c r="J454" s="7"/>
      <c r="K454" s="7"/>
      <c r="L454" s="7"/>
      <c r="M454" s="7"/>
      <c r="N454" s="7"/>
      <c r="O454" s="7"/>
    </row>
    <row r="455" spans="1:15" x14ac:dyDescent="0.35">
      <c r="A455" s="6" t="str">
        <f>B264&amp;C438&amp;D455</f>
        <v>DISTRIBUCION VOLUMEN X CRITERIO (kg ó litros)ChiclesDE 15 A 19 AÑOS</v>
      </c>
      <c r="B455">
        <v>0</v>
      </c>
      <c r="C455" s="6">
        <v>0</v>
      </c>
      <c r="D455" s="6" t="s">
        <v>48</v>
      </c>
      <c r="E455" s="8">
        <v>6.8403767976439003</v>
      </c>
      <c r="F455" s="8">
        <v>6.4017316252010898</v>
      </c>
      <c r="G455" s="8">
        <v>5.9879288721022599</v>
      </c>
      <c r="H455" s="8">
        <v>7.7835646609028801</v>
      </c>
      <c r="I455" s="8"/>
      <c r="J455" s="8"/>
      <c r="K455" s="8"/>
      <c r="L455" s="8"/>
      <c r="M455" s="8"/>
      <c r="N455" s="7"/>
      <c r="O455" s="7"/>
    </row>
    <row r="456" spans="1:15" x14ac:dyDescent="0.35">
      <c r="A456" s="6" t="str">
        <f>B264&amp;C438&amp;D456</f>
        <v>DISTRIBUCION VOLUMEN X CRITERIO (kg ó litros)ChiclesDE 20 A 24 AÑOS</v>
      </c>
      <c r="B456">
        <v>0</v>
      </c>
      <c r="C456" s="6">
        <v>0</v>
      </c>
      <c r="D456" s="6" t="s">
        <v>49</v>
      </c>
      <c r="E456" s="7">
        <v>2.0274323818212601</v>
      </c>
      <c r="F456" s="7">
        <v>2.85037638794293</v>
      </c>
      <c r="G456" s="7">
        <v>5.82472547039161</v>
      </c>
      <c r="H456" s="7">
        <v>2.2692697537661002</v>
      </c>
      <c r="I456" s="7"/>
      <c r="J456" s="8"/>
      <c r="K456" s="8"/>
      <c r="L456" s="8"/>
      <c r="M456" s="7"/>
      <c r="N456" s="7"/>
      <c r="O456" s="7"/>
    </row>
    <row r="457" spans="1:15" x14ac:dyDescent="0.35">
      <c r="A457" s="6" t="str">
        <f>B264&amp;C438&amp;D457</f>
        <v>DISTRIBUCION VOLUMEN X CRITERIO (kg ó litros)ChiclesDE 25 A 34 AÑOS</v>
      </c>
      <c r="B457">
        <v>0</v>
      </c>
      <c r="C457" s="6">
        <v>0</v>
      </c>
      <c r="D457" s="6" t="s">
        <v>50</v>
      </c>
      <c r="E457" s="7">
        <v>6.4999354945285903</v>
      </c>
      <c r="F457" s="7">
        <v>15.762032288812</v>
      </c>
      <c r="G457" s="7">
        <v>20.645786040693</v>
      </c>
      <c r="H457" s="7">
        <v>18.6243786541425</v>
      </c>
      <c r="I457" s="7"/>
      <c r="J457" s="7"/>
      <c r="K457" s="7"/>
      <c r="L457" s="7"/>
      <c r="M457" s="7"/>
      <c r="N457" s="7"/>
      <c r="O457" s="7"/>
    </row>
    <row r="458" spans="1:15" x14ac:dyDescent="0.35">
      <c r="A458" s="6" t="str">
        <f>B264&amp;C438&amp;D458</f>
        <v>DISTRIBUCION VOLUMEN X CRITERIO (kg ó litros)ChiclesDE 35 A 49 AÑOS</v>
      </c>
      <c r="B458">
        <v>0</v>
      </c>
      <c r="C458" s="6">
        <v>0</v>
      </c>
      <c r="D458" s="6" t="s">
        <v>51</v>
      </c>
      <c r="E458" s="7">
        <v>18.0312813686445</v>
      </c>
      <c r="F458" s="7">
        <v>13.483639797291501</v>
      </c>
      <c r="G458" s="7">
        <v>15.305384319716399</v>
      </c>
      <c r="H458" s="7">
        <v>22.3644918972653</v>
      </c>
      <c r="I458" s="7"/>
      <c r="J458" s="7"/>
      <c r="K458" s="7"/>
      <c r="L458" s="7"/>
      <c r="M458" s="7"/>
      <c r="N458" s="7"/>
      <c r="O458" s="7"/>
    </row>
    <row r="459" spans="1:15" x14ac:dyDescent="0.35">
      <c r="A459" s="6" t="str">
        <f>B264&amp;C438&amp;D459</f>
        <v>DISTRIBUCION VOLUMEN X CRITERIO (kg ó litros)ChiclesDE 50 A 59 AÑOS</v>
      </c>
      <c r="B459">
        <v>0</v>
      </c>
      <c r="C459" s="6">
        <v>0</v>
      </c>
      <c r="D459" s="6" t="s">
        <v>52</v>
      </c>
      <c r="E459" s="7">
        <v>32.945705618118801</v>
      </c>
      <c r="F459" s="7">
        <v>31.292649528648401</v>
      </c>
      <c r="G459" s="7">
        <v>18.269738484062898</v>
      </c>
      <c r="H459" s="7">
        <v>16.991923349413401</v>
      </c>
      <c r="I459" s="7"/>
      <c r="J459" s="7"/>
      <c r="K459" s="7"/>
      <c r="L459" s="7"/>
      <c r="M459" s="7"/>
      <c r="N459" s="7"/>
      <c r="O459" s="7"/>
    </row>
    <row r="460" spans="1:15" x14ac:dyDescent="0.35">
      <c r="A460" s="6" t="str">
        <f>B264&amp;C438&amp;D460</f>
        <v>DISTRIBUCION VOLUMEN X CRITERIO (kg ó litros)ChiclesDE 60 A 75 AÑOS</v>
      </c>
      <c r="B460">
        <v>0</v>
      </c>
      <c r="C460" s="6">
        <v>0</v>
      </c>
      <c r="D460" s="6" t="s">
        <v>53</v>
      </c>
      <c r="E460" s="7">
        <v>33.655268832334798</v>
      </c>
      <c r="F460" s="8">
        <v>30.209575831423098</v>
      </c>
      <c r="G460" s="8">
        <v>33.966433412283898</v>
      </c>
      <c r="H460" s="8">
        <v>31.9663650336642</v>
      </c>
      <c r="I460" s="7"/>
      <c r="J460" s="7"/>
      <c r="K460" s="7"/>
      <c r="L460" s="7"/>
      <c r="M460" s="7"/>
      <c r="N460" s="7"/>
      <c r="O460" s="7"/>
    </row>
    <row r="461" spans="1:15" x14ac:dyDescent="0.35">
      <c r="A461" s="6" t="str">
        <f>B264&amp;C438&amp;D461</f>
        <v>DISTRIBUCION VOLUMEN X CRITERIO (kg ó litros)ChiclesALTA Y MEDIA ALTA</v>
      </c>
      <c r="B461">
        <v>0</v>
      </c>
      <c r="C461" s="6">
        <v>0</v>
      </c>
      <c r="D461" s="6" t="s">
        <v>17</v>
      </c>
      <c r="E461" s="7">
        <v>21.756085522925101</v>
      </c>
      <c r="F461" s="7">
        <v>25.8785495333032</v>
      </c>
      <c r="G461" s="7">
        <v>22.448671150693499</v>
      </c>
      <c r="H461" s="7">
        <v>28.1138491609175</v>
      </c>
      <c r="I461" s="7"/>
      <c r="J461" s="7"/>
      <c r="K461" s="7"/>
      <c r="L461" s="7"/>
      <c r="M461" s="7"/>
      <c r="N461" s="7"/>
      <c r="O461" s="7"/>
    </row>
    <row r="462" spans="1:15" x14ac:dyDescent="0.35">
      <c r="A462" s="6" t="str">
        <f>B264&amp;C438&amp;D462</f>
        <v>DISTRIBUCION VOLUMEN X CRITERIO (kg ó litros)ChiclesMEDIA</v>
      </c>
      <c r="B462">
        <v>0</v>
      </c>
      <c r="C462" s="6">
        <v>0</v>
      </c>
      <c r="D462" s="6" t="s">
        <v>18</v>
      </c>
      <c r="E462" s="7">
        <v>36.921732401645201</v>
      </c>
      <c r="F462" s="7">
        <v>34.920853326696403</v>
      </c>
      <c r="G462" s="7">
        <v>33.278612637271202</v>
      </c>
      <c r="H462" s="7">
        <v>37.249233797626999</v>
      </c>
      <c r="I462" s="7"/>
      <c r="J462" s="7"/>
      <c r="K462" s="7"/>
      <c r="L462" s="7"/>
      <c r="M462" s="7"/>
      <c r="N462" s="7"/>
      <c r="O462" s="7"/>
    </row>
    <row r="463" spans="1:15" x14ac:dyDescent="0.35">
      <c r="A463" s="6" t="str">
        <f>B264&amp;C438&amp;D463</f>
        <v>DISTRIBUCION VOLUMEN X CRITERIO (kg ó litros)ChiclesMEDIA BAJA</v>
      </c>
      <c r="B463">
        <v>0</v>
      </c>
      <c r="C463" s="6">
        <v>0</v>
      </c>
      <c r="D463" s="6" t="s">
        <v>19</v>
      </c>
      <c r="E463" s="7">
        <v>25.898196033210802</v>
      </c>
      <c r="F463" s="7">
        <v>17.716973745184202</v>
      </c>
      <c r="G463" s="7">
        <v>23.673370889779701</v>
      </c>
      <c r="H463" s="7">
        <v>20.895872127352799</v>
      </c>
      <c r="I463" s="7"/>
      <c r="J463" s="7"/>
      <c r="K463" s="7"/>
      <c r="L463" s="7"/>
      <c r="M463" s="7"/>
      <c r="N463" s="7"/>
      <c r="O463" s="7"/>
    </row>
    <row r="464" spans="1:15" x14ac:dyDescent="0.35">
      <c r="A464" s="6" t="str">
        <f>B264&amp;C438&amp;D464</f>
        <v>DISTRIBUCION VOLUMEN X CRITERIO (kg ó litros)ChiclesBAJA</v>
      </c>
      <c r="B464">
        <v>0</v>
      </c>
      <c r="C464" s="6">
        <v>0</v>
      </c>
      <c r="D464" s="6" t="s">
        <v>20</v>
      </c>
      <c r="E464" s="7">
        <v>15.423986142868801</v>
      </c>
      <c r="F464" s="8">
        <v>21.483617597694899</v>
      </c>
      <c r="G464" s="8">
        <v>20.5993416949471</v>
      </c>
      <c r="H464" s="8">
        <v>13.741050139062301</v>
      </c>
      <c r="I464" s="7"/>
      <c r="J464" s="7"/>
      <c r="K464" s="7"/>
      <c r="L464" s="7"/>
      <c r="M464" s="7"/>
      <c r="N464" s="7"/>
      <c r="O464" s="7"/>
    </row>
    <row r="465" spans="1:15" x14ac:dyDescent="0.35">
      <c r="A465" s="6" t="str">
        <f>B264&amp;C438&amp;D465</f>
        <v>DISTRIBUCION VOLUMEN X CRITERIO (kg ó litros)ChiclesHOMBRE</v>
      </c>
      <c r="B465">
        <v>0</v>
      </c>
      <c r="C465" s="6">
        <v>0</v>
      </c>
      <c r="D465" s="6" t="s">
        <v>21</v>
      </c>
      <c r="E465" s="7">
        <v>31.653581457036001</v>
      </c>
      <c r="F465" s="7">
        <v>43.6380491516164</v>
      </c>
      <c r="G465" s="7">
        <v>36.1824181271638</v>
      </c>
      <c r="H465" s="7">
        <v>30.3829753721994</v>
      </c>
      <c r="I465" s="7"/>
      <c r="J465" s="7"/>
      <c r="K465" s="7"/>
      <c r="L465" s="7"/>
      <c r="M465" s="7"/>
      <c r="N465" s="7"/>
      <c r="O465" s="7"/>
    </row>
    <row r="466" spans="1:15" x14ac:dyDescent="0.35">
      <c r="A466" s="6" t="str">
        <f>B264&amp;C438&amp;D466</f>
        <v>DISTRIBUCION VOLUMEN X CRITERIO (kg ó litros)ChiclesMUJER</v>
      </c>
      <c r="B466">
        <v>0</v>
      </c>
      <c r="C466" s="6">
        <v>0</v>
      </c>
      <c r="D466" s="6" t="s">
        <v>22</v>
      </c>
      <c r="E466" s="7">
        <v>68.346419152403499</v>
      </c>
      <c r="F466" s="7">
        <v>56.361946625856298</v>
      </c>
      <c r="G466" s="7">
        <v>63.8175748269853</v>
      </c>
      <c r="H466" s="7">
        <v>69.617029134060999</v>
      </c>
      <c r="I466" s="7"/>
      <c r="J466" s="7"/>
      <c r="K466" s="7"/>
      <c r="L466" s="7"/>
      <c r="M466" s="7"/>
      <c r="N466" s="7"/>
      <c r="O466" s="7"/>
    </row>
    <row r="467" spans="1:15" x14ac:dyDescent="0.35">
      <c r="A467" s="6" t="str">
        <f>B264&amp;C467&amp;D467</f>
        <v>DISTRIBUCION VOLUMEN X CRITERIO (kg ó litros)CaramelosT.ESPAÑA</v>
      </c>
      <c r="B467">
        <v>0</v>
      </c>
      <c r="C467" s="6" t="s">
        <v>38</v>
      </c>
      <c r="D467" s="6" t="s">
        <v>45</v>
      </c>
      <c r="E467" s="7">
        <v>100</v>
      </c>
      <c r="F467" s="7">
        <v>100</v>
      </c>
      <c r="G467" s="7">
        <v>100</v>
      </c>
      <c r="H467" s="7">
        <v>100</v>
      </c>
      <c r="I467" s="7"/>
      <c r="J467" s="7"/>
      <c r="K467" s="7"/>
      <c r="L467" s="7"/>
      <c r="M467" s="7"/>
      <c r="N467" s="7"/>
      <c r="O467" s="7"/>
    </row>
    <row r="468" spans="1:15" x14ac:dyDescent="0.35">
      <c r="A468" s="6" t="str">
        <f>B264&amp;C467&amp;D468</f>
        <v>DISTRIBUCION VOLUMEN X CRITERIO (kg ó litros)CaramelosBCN AM</v>
      </c>
      <c r="B468">
        <v>0</v>
      </c>
      <c r="C468" s="6">
        <v>0</v>
      </c>
      <c r="D468" s="6" t="s">
        <v>1</v>
      </c>
      <c r="E468" s="8">
        <v>10.574109419457301</v>
      </c>
      <c r="F468" s="8">
        <v>14.0181506887588</v>
      </c>
      <c r="G468" s="7">
        <v>10.767906102894999</v>
      </c>
      <c r="H468" s="7">
        <v>17.254321409397399</v>
      </c>
      <c r="I468" s="7"/>
      <c r="J468" s="8"/>
      <c r="K468" s="8"/>
      <c r="L468" s="8"/>
      <c r="M468" s="7"/>
      <c r="N468" s="7"/>
      <c r="O468" s="7"/>
    </row>
    <row r="469" spans="1:15" x14ac:dyDescent="0.35">
      <c r="A469" s="6" t="str">
        <f>B264&amp;C467&amp;D469</f>
        <v>DISTRIBUCION VOLUMEN X CRITERIO (kg ó litros)CaramelosREST.CAT ARAGON</v>
      </c>
      <c r="B469">
        <v>0</v>
      </c>
      <c r="C469" s="6">
        <v>0</v>
      </c>
      <c r="D469" s="6" t="s">
        <v>2</v>
      </c>
      <c r="E469" s="8">
        <v>29.048349147617401</v>
      </c>
      <c r="F469" s="8">
        <v>17.951084593778599</v>
      </c>
      <c r="G469" s="7">
        <v>13.4204356598238</v>
      </c>
      <c r="H469" s="7">
        <v>19.4691068385251</v>
      </c>
      <c r="I469" s="7"/>
      <c r="J469" s="7"/>
      <c r="K469" s="8"/>
      <c r="L469" s="7"/>
      <c r="M469" s="8"/>
      <c r="N469" s="7"/>
      <c r="O469" s="7"/>
    </row>
    <row r="470" spans="1:15" x14ac:dyDescent="0.35">
      <c r="A470" s="6" t="str">
        <f>B264&amp;C467&amp;D470</f>
        <v>DISTRIBUCION VOLUMEN X CRITERIO (kg ó litros)CaramelosLEVANTE</v>
      </c>
      <c r="B470">
        <v>0</v>
      </c>
      <c r="C470" s="6">
        <v>0</v>
      </c>
      <c r="D470" s="6" t="s">
        <v>3</v>
      </c>
      <c r="E470" s="8">
        <v>7.3336121469945699</v>
      </c>
      <c r="F470" s="7">
        <v>11.774292545100399</v>
      </c>
      <c r="G470" s="7">
        <v>9.8340840228969508</v>
      </c>
      <c r="H470" s="7">
        <v>8.7340294515030497</v>
      </c>
      <c r="I470" s="7"/>
      <c r="J470" s="7"/>
      <c r="K470" s="7"/>
      <c r="L470" s="8"/>
      <c r="M470" s="7"/>
      <c r="N470" s="7"/>
      <c r="O470" s="7"/>
    </row>
    <row r="471" spans="1:15" x14ac:dyDescent="0.35">
      <c r="A471" s="6" t="str">
        <f>B264&amp;C467&amp;D471</f>
        <v>DISTRIBUCION VOLUMEN X CRITERIO (kg ó litros)CaramelosANDALUCIA</v>
      </c>
      <c r="B471">
        <v>0</v>
      </c>
      <c r="C471" s="6">
        <v>0</v>
      </c>
      <c r="D471" s="6" t="s">
        <v>4</v>
      </c>
      <c r="E471" s="7">
        <v>10.5034060527113</v>
      </c>
      <c r="F471" s="7">
        <v>16.397101472917999</v>
      </c>
      <c r="G471" s="7">
        <v>17.287639983501801</v>
      </c>
      <c r="H471" s="7">
        <v>23.129411713442501</v>
      </c>
      <c r="I471" s="7"/>
      <c r="J471" s="7"/>
      <c r="K471" s="7"/>
      <c r="L471" s="7"/>
      <c r="M471" s="7"/>
      <c r="N471" s="7"/>
      <c r="O471" s="7"/>
    </row>
    <row r="472" spans="1:15" x14ac:dyDescent="0.35">
      <c r="A472" s="6" t="str">
        <f>B264&amp;C467&amp;D472</f>
        <v>DISTRIBUCION VOLUMEN X CRITERIO (kg ó litros)CaramelosMDD AM</v>
      </c>
      <c r="B472">
        <v>0</v>
      </c>
      <c r="C472" s="6">
        <v>0</v>
      </c>
      <c r="D472" s="6" t="s">
        <v>5</v>
      </c>
      <c r="E472" s="8">
        <v>7.6863931355926498</v>
      </c>
      <c r="F472" s="7">
        <v>10.513643364837</v>
      </c>
      <c r="G472" s="7">
        <v>9.3659909583506096</v>
      </c>
      <c r="H472" s="7">
        <v>7.9949901987741896</v>
      </c>
      <c r="I472" s="7"/>
      <c r="J472" s="7"/>
      <c r="K472" s="8"/>
      <c r="L472" s="7"/>
      <c r="M472" s="7"/>
      <c r="N472" s="7"/>
      <c r="O472" s="7"/>
    </row>
    <row r="473" spans="1:15" x14ac:dyDescent="0.35">
      <c r="A473" s="6" t="str">
        <f>B264&amp;C467&amp;D473</f>
        <v>DISTRIBUCION VOLUMEN X CRITERIO (kg ó litros)CaramelosRTO CENTRO</v>
      </c>
      <c r="B473">
        <v>0</v>
      </c>
      <c r="C473" s="6">
        <v>0</v>
      </c>
      <c r="D473" s="6" t="s">
        <v>6</v>
      </c>
      <c r="E473" s="7">
        <v>13.456863337751701</v>
      </c>
      <c r="F473" s="8">
        <v>11.956763388205101</v>
      </c>
      <c r="G473" s="7">
        <v>10.9588395724432</v>
      </c>
      <c r="H473" s="7">
        <v>7.4291508377976996</v>
      </c>
      <c r="I473" s="7"/>
      <c r="J473" s="7"/>
      <c r="K473" s="7"/>
      <c r="L473" s="7"/>
      <c r="M473" s="7"/>
      <c r="N473" s="7"/>
      <c r="O473" s="7"/>
    </row>
    <row r="474" spans="1:15" x14ac:dyDescent="0.35">
      <c r="A474" s="6" t="str">
        <f>B264&amp;C467&amp;D474</f>
        <v>DISTRIBUCION VOLUMEN X CRITERIO (kg ó litros)CaramelosNORTE-CENTRO</v>
      </c>
      <c r="B474">
        <v>0</v>
      </c>
      <c r="C474" s="6">
        <v>0</v>
      </c>
      <c r="D474" s="6" t="s">
        <v>7</v>
      </c>
      <c r="E474" s="8">
        <v>8.8073362583255204</v>
      </c>
      <c r="F474" s="8">
        <v>9.3188351581207893</v>
      </c>
      <c r="G474" s="7">
        <v>22.350112086650501</v>
      </c>
      <c r="H474" s="7">
        <v>7.2558612424785496</v>
      </c>
      <c r="I474" s="8"/>
      <c r="J474" s="8"/>
      <c r="K474" s="7"/>
      <c r="L474" s="8"/>
      <c r="M474" s="8"/>
      <c r="N474" s="7"/>
      <c r="O474" s="7"/>
    </row>
    <row r="475" spans="1:15" x14ac:dyDescent="0.35">
      <c r="A475" s="6" t="str">
        <f>B264&amp;C467&amp;D475</f>
        <v>DISTRIBUCION VOLUMEN X CRITERIO (kg ó litros)CaramelosNOROESTE</v>
      </c>
      <c r="B475">
        <v>0</v>
      </c>
      <c r="C475" s="6">
        <v>0</v>
      </c>
      <c r="D475" s="6" t="s">
        <v>8</v>
      </c>
      <c r="E475" s="8">
        <v>12.589934924455701</v>
      </c>
      <c r="F475" s="8">
        <v>8.0701299615817295</v>
      </c>
      <c r="G475" s="7">
        <v>6.0149902550570999</v>
      </c>
      <c r="H475" s="7">
        <v>8.7331210303571307</v>
      </c>
      <c r="I475" s="7"/>
      <c r="J475" s="7"/>
      <c r="K475" s="7"/>
      <c r="L475" s="7"/>
      <c r="M475" s="8"/>
      <c r="N475" s="7"/>
      <c r="O475" s="7"/>
    </row>
    <row r="476" spans="1:15" x14ac:dyDescent="0.35">
      <c r="A476" s="6" t="str">
        <f>B264&amp;C467&amp;D476</f>
        <v>DISTRIBUCION VOLUMEN X CRITERIO (kg ó litros)Caramelos&lt;2MIL</v>
      </c>
      <c r="B476">
        <v>0</v>
      </c>
      <c r="C476" s="6">
        <v>0</v>
      </c>
      <c r="D476" s="6" t="s">
        <v>9</v>
      </c>
      <c r="E476" s="8">
        <v>4.4965712086339202</v>
      </c>
      <c r="F476" s="8">
        <v>4.58358046234697</v>
      </c>
      <c r="G476" s="8">
        <v>3.8863158156734801</v>
      </c>
      <c r="H476" s="8">
        <v>2.6799474913901302</v>
      </c>
      <c r="I476" s="8"/>
      <c r="J476" s="8"/>
      <c r="K476" s="8"/>
      <c r="L476" s="8"/>
      <c r="M476" s="8"/>
      <c r="N476" s="7"/>
      <c r="O476" s="7"/>
    </row>
    <row r="477" spans="1:15" x14ac:dyDescent="0.35">
      <c r="A477" s="6" t="str">
        <f>B264&amp;C467&amp;D477</f>
        <v>DISTRIBUCION VOLUMEN X CRITERIO (kg ó litros)Caramelos2-5MIL</v>
      </c>
      <c r="B477">
        <v>0</v>
      </c>
      <c r="C477" s="6">
        <v>0</v>
      </c>
      <c r="D477" s="6" t="s">
        <v>10</v>
      </c>
      <c r="E477" s="8">
        <v>6.7148156591847101</v>
      </c>
      <c r="F477" s="8">
        <v>3.9787164873219201</v>
      </c>
      <c r="G477" s="8">
        <v>3.8257783515415902</v>
      </c>
      <c r="H477" s="8">
        <v>5.7144876001438201</v>
      </c>
      <c r="I477" s="8"/>
      <c r="J477" s="8"/>
      <c r="K477" s="8"/>
      <c r="L477" s="8"/>
      <c r="M477" s="8"/>
      <c r="N477" s="7"/>
      <c r="O477" s="7"/>
    </row>
    <row r="478" spans="1:15" x14ac:dyDescent="0.35">
      <c r="A478" s="6" t="str">
        <f>B264&amp;C467&amp;D478</f>
        <v>DISTRIBUCION VOLUMEN X CRITERIO (kg ó litros)Caramelos5-10MIL</v>
      </c>
      <c r="B478">
        <v>0</v>
      </c>
      <c r="C478" s="6">
        <v>0</v>
      </c>
      <c r="D478" s="6" t="s">
        <v>11</v>
      </c>
      <c r="E478" s="8">
        <v>9.4630709829408808</v>
      </c>
      <c r="F478" s="8">
        <v>6.2613835337200401</v>
      </c>
      <c r="G478" s="8">
        <v>7.2886974138789897</v>
      </c>
      <c r="H478" s="8">
        <v>5.85810957338958</v>
      </c>
      <c r="I478" s="8"/>
      <c r="J478" s="8"/>
      <c r="K478" s="8"/>
      <c r="L478" s="8"/>
      <c r="M478" s="8"/>
      <c r="N478" s="7"/>
      <c r="O478" s="7"/>
    </row>
    <row r="479" spans="1:15" x14ac:dyDescent="0.35">
      <c r="A479" s="6" t="str">
        <f>B264&amp;C467&amp;D479</f>
        <v>DISTRIBUCION VOLUMEN X CRITERIO (kg ó litros)Caramelos10-30MIL</v>
      </c>
      <c r="B479">
        <v>0</v>
      </c>
      <c r="C479" s="6">
        <v>0</v>
      </c>
      <c r="D479" s="6" t="s">
        <v>12</v>
      </c>
      <c r="E479" s="7">
        <v>31.054271087661501</v>
      </c>
      <c r="F479" s="7">
        <v>26.237276105176701</v>
      </c>
      <c r="G479" s="7">
        <v>36.474076012220401</v>
      </c>
      <c r="H479" s="7">
        <v>16.891690534531801</v>
      </c>
      <c r="I479" s="7"/>
      <c r="J479" s="7"/>
      <c r="K479" s="7"/>
      <c r="L479" s="7"/>
      <c r="M479" s="7"/>
      <c r="N479" s="7"/>
      <c r="O479" s="7"/>
    </row>
    <row r="480" spans="1:15" x14ac:dyDescent="0.35">
      <c r="A480" s="6" t="str">
        <f>B264&amp;C467&amp;D480</f>
        <v>DISTRIBUCION VOLUMEN X CRITERIO (kg ó litros)Caramelos30-100MIL</v>
      </c>
      <c r="B480">
        <v>0</v>
      </c>
      <c r="C480" s="6">
        <v>0</v>
      </c>
      <c r="D480" s="6" t="s">
        <v>13</v>
      </c>
      <c r="E480" s="7">
        <v>12.535607645082401</v>
      </c>
      <c r="F480" s="7">
        <v>16.024544415409</v>
      </c>
      <c r="G480" s="7">
        <v>14.501093409628901</v>
      </c>
      <c r="H480" s="7">
        <v>17.552766193108798</v>
      </c>
      <c r="I480" s="7"/>
      <c r="J480" s="7"/>
      <c r="K480" s="7"/>
      <c r="L480" s="7"/>
      <c r="M480" s="7"/>
      <c r="N480" s="7"/>
      <c r="O480" s="7"/>
    </row>
    <row r="481" spans="1:15" x14ac:dyDescent="0.35">
      <c r="A481" s="6" t="str">
        <f>B264&amp;C467&amp;D481</f>
        <v>DISTRIBUCION VOLUMEN X CRITERIO (kg ó litros)Caramelos100-200MIL</v>
      </c>
      <c r="B481">
        <v>0</v>
      </c>
      <c r="C481" s="6">
        <v>0</v>
      </c>
      <c r="D481" s="6" t="s">
        <v>14</v>
      </c>
      <c r="E481" s="8">
        <v>7.8394359811990304</v>
      </c>
      <c r="F481" s="7">
        <v>8.4417109988940506</v>
      </c>
      <c r="G481" s="7">
        <v>8.7577901946552696</v>
      </c>
      <c r="H481" s="7">
        <v>4.73422634432709</v>
      </c>
      <c r="I481" s="7"/>
      <c r="J481" s="7"/>
      <c r="K481" s="7"/>
      <c r="L481" s="7"/>
      <c r="M481" s="7"/>
      <c r="N481" s="7"/>
      <c r="O481" s="7"/>
    </row>
    <row r="482" spans="1:15" x14ac:dyDescent="0.35">
      <c r="A482" s="6" t="str">
        <f>B264&amp;C467&amp;D482</f>
        <v>DISTRIBUCION VOLUMEN X CRITERIO (kg ó litros)Caramelos200-500MIL</v>
      </c>
      <c r="B482">
        <v>0</v>
      </c>
      <c r="C482" s="6">
        <v>0</v>
      </c>
      <c r="D482" s="6" t="s">
        <v>15</v>
      </c>
      <c r="E482" s="8">
        <v>14.5568974109342</v>
      </c>
      <c r="F482" s="7">
        <v>14.7566082843438</v>
      </c>
      <c r="G482" s="7">
        <v>8.3059582773971297</v>
      </c>
      <c r="H482" s="7">
        <v>19.998060096803901</v>
      </c>
      <c r="I482" s="7"/>
      <c r="J482" s="7"/>
      <c r="K482" s="7"/>
      <c r="L482" s="7"/>
      <c r="M482" s="7"/>
      <c r="N482" s="7"/>
      <c r="O482" s="7"/>
    </row>
    <row r="483" spans="1:15" x14ac:dyDescent="0.35">
      <c r="A483" s="6" t="str">
        <f>B264&amp;C467&amp;D483</f>
        <v>DISTRIBUCION VOLUMEN X CRITERIO (kg ó litros)Caramelos&gt;500MIL</v>
      </c>
      <c r="B483">
        <v>0</v>
      </c>
      <c r="C483" s="6">
        <v>0</v>
      </c>
      <c r="D483" s="6" t="s">
        <v>16</v>
      </c>
      <c r="E483" s="7">
        <v>13.3393316135835</v>
      </c>
      <c r="F483" s="7">
        <v>19.7161852903183</v>
      </c>
      <c r="G483" s="7">
        <v>16.960292199541801</v>
      </c>
      <c r="H483" s="7">
        <v>26.570705267326002</v>
      </c>
      <c r="I483" s="7"/>
      <c r="J483" s="7"/>
      <c r="K483" s="7"/>
      <c r="L483" s="7"/>
      <c r="M483" s="7"/>
      <c r="N483" s="7"/>
      <c r="O483" s="7"/>
    </row>
    <row r="484" spans="1:15" x14ac:dyDescent="0.35">
      <c r="A484" s="6" t="str">
        <f>B264&amp;C467&amp;D484</f>
        <v>DISTRIBUCION VOLUMEN X CRITERIO (kg ó litros)CaramelosDE 15 A 19 AÑOS</v>
      </c>
      <c r="B484">
        <v>0</v>
      </c>
      <c r="C484" s="6">
        <v>0</v>
      </c>
      <c r="D484" s="6" t="s">
        <v>48</v>
      </c>
      <c r="E484" s="8">
        <v>2.0281519146873501</v>
      </c>
      <c r="F484" s="8">
        <v>2.77418803097249</v>
      </c>
      <c r="G484" s="8">
        <v>1.9432990420271401</v>
      </c>
      <c r="H484" s="8">
        <v>4.2537943449727704</v>
      </c>
      <c r="I484" s="8"/>
      <c r="J484" s="8"/>
      <c r="K484" s="8"/>
      <c r="L484" s="8"/>
      <c r="M484" s="8"/>
      <c r="N484" s="7"/>
      <c r="O484" s="7"/>
    </row>
    <row r="485" spans="1:15" x14ac:dyDescent="0.35">
      <c r="A485" s="6" t="str">
        <f>B264&amp;C467&amp;D485</f>
        <v>DISTRIBUCION VOLUMEN X CRITERIO (kg ó litros)CaramelosDE 20 A 24 AÑOS</v>
      </c>
      <c r="B485">
        <v>0</v>
      </c>
      <c r="C485" s="6">
        <v>0</v>
      </c>
      <c r="D485" s="6" t="s">
        <v>49</v>
      </c>
      <c r="E485" s="8">
        <v>2.8634872069918198</v>
      </c>
      <c r="F485" s="8">
        <v>2.76269393544443</v>
      </c>
      <c r="G485" s="8">
        <v>1.5993401332299999</v>
      </c>
      <c r="H485" s="8">
        <v>1.39836583440235</v>
      </c>
      <c r="I485" s="8"/>
      <c r="J485" s="8"/>
      <c r="K485" s="8"/>
      <c r="L485" s="8"/>
      <c r="M485" s="8"/>
      <c r="N485" s="7"/>
      <c r="O485" s="7"/>
    </row>
    <row r="486" spans="1:15" x14ac:dyDescent="0.35">
      <c r="A486" s="6" t="str">
        <f>B264&amp;C467&amp;D486</f>
        <v>DISTRIBUCION VOLUMEN X CRITERIO (kg ó litros)CaramelosDE 25 A 34 AÑOS</v>
      </c>
      <c r="B486">
        <v>0</v>
      </c>
      <c r="C486" s="6">
        <v>0</v>
      </c>
      <c r="D486" s="6" t="s">
        <v>50</v>
      </c>
      <c r="E486" s="7">
        <v>7.6292631084362297</v>
      </c>
      <c r="F486" s="7">
        <v>12.622162719495501</v>
      </c>
      <c r="G486" s="7">
        <v>26.218915885340898</v>
      </c>
      <c r="H486" s="7">
        <v>7.9141092812450804</v>
      </c>
      <c r="I486" s="7"/>
      <c r="J486" s="7"/>
      <c r="K486" s="7"/>
      <c r="L486" s="7"/>
      <c r="M486" s="7"/>
      <c r="N486" s="7"/>
      <c r="O486" s="7"/>
    </row>
    <row r="487" spans="1:15" x14ac:dyDescent="0.35">
      <c r="A487" s="6" t="str">
        <f>B264&amp;C467&amp;D487</f>
        <v>DISTRIBUCION VOLUMEN X CRITERIO (kg ó litros)CaramelosDE 35 A 49 AÑOS</v>
      </c>
      <c r="B487">
        <v>0</v>
      </c>
      <c r="C487" s="6">
        <v>0</v>
      </c>
      <c r="D487" s="6" t="s">
        <v>51</v>
      </c>
      <c r="E487" s="7">
        <v>18.031222862958298</v>
      </c>
      <c r="F487" s="7">
        <v>23.8759033653239</v>
      </c>
      <c r="G487" s="7">
        <v>16.311508689385199</v>
      </c>
      <c r="H487" s="7">
        <v>23.831229041400199</v>
      </c>
      <c r="I487" s="7"/>
      <c r="J487" s="7"/>
      <c r="K487" s="7"/>
      <c r="L487" s="7"/>
      <c r="M487" s="7"/>
      <c r="N487" s="7"/>
      <c r="O487" s="7"/>
    </row>
    <row r="488" spans="1:15" x14ac:dyDescent="0.35">
      <c r="A488" s="6" t="str">
        <f>B264&amp;C467&amp;D488</f>
        <v>DISTRIBUCION VOLUMEN X CRITERIO (kg ó litros)CaramelosDE 50 A 59 AÑOS</v>
      </c>
      <c r="B488">
        <v>0</v>
      </c>
      <c r="C488" s="6">
        <v>0</v>
      </c>
      <c r="D488" s="6" t="s">
        <v>52</v>
      </c>
      <c r="E488" s="7">
        <v>18.5074807342695</v>
      </c>
      <c r="F488" s="7">
        <v>25.444412365385499</v>
      </c>
      <c r="G488" s="7">
        <v>23.4711910980478</v>
      </c>
      <c r="H488" s="7">
        <v>19.785441107545299</v>
      </c>
      <c r="I488" s="7"/>
      <c r="J488" s="7"/>
      <c r="K488" s="7"/>
      <c r="L488" s="7"/>
      <c r="M488" s="7"/>
      <c r="N488" s="7"/>
      <c r="O488" s="7"/>
    </row>
    <row r="489" spans="1:15" x14ac:dyDescent="0.35">
      <c r="A489" s="6" t="str">
        <f>B264&amp;C467&amp;D489</f>
        <v>DISTRIBUCION VOLUMEN X CRITERIO (kg ó litros)CaramelosDE 60 A 75 AÑOS</v>
      </c>
      <c r="B489">
        <v>0</v>
      </c>
      <c r="C489" s="6">
        <v>0</v>
      </c>
      <c r="D489" s="6" t="s">
        <v>53</v>
      </c>
      <c r="E489" s="8">
        <v>50.940396001800103</v>
      </c>
      <c r="F489" s="8">
        <v>32.520636652199798</v>
      </c>
      <c r="G489" s="7">
        <v>30.455740514828999</v>
      </c>
      <c r="H489" s="7">
        <v>42.817050817783198</v>
      </c>
      <c r="I489" s="7"/>
      <c r="J489" s="7"/>
      <c r="K489" s="7"/>
      <c r="L489" s="7"/>
      <c r="M489" s="7"/>
      <c r="N489" s="7"/>
      <c r="O489" s="7"/>
    </row>
    <row r="490" spans="1:15" x14ac:dyDescent="0.35">
      <c r="A490" s="6" t="str">
        <f>B264&amp;C467&amp;D490</f>
        <v>DISTRIBUCION VOLUMEN X CRITERIO (kg ó litros)CaramelosALTA Y MEDIA ALTA</v>
      </c>
      <c r="B490">
        <v>0</v>
      </c>
      <c r="C490" s="6">
        <v>0</v>
      </c>
      <c r="D490" s="6" t="s">
        <v>17</v>
      </c>
      <c r="E490" s="7">
        <v>22.4395300708129</v>
      </c>
      <c r="F490" s="7">
        <v>26.9971260206867</v>
      </c>
      <c r="G490" s="7">
        <v>22.505580699357001</v>
      </c>
      <c r="H490" s="7">
        <v>25.222279758951601</v>
      </c>
      <c r="I490" s="7"/>
      <c r="J490" s="7"/>
      <c r="K490" s="7"/>
      <c r="L490" s="7"/>
      <c r="M490" s="7"/>
      <c r="N490" s="7"/>
      <c r="O490" s="7"/>
    </row>
    <row r="491" spans="1:15" x14ac:dyDescent="0.35">
      <c r="A491" s="6" t="str">
        <f>B264&amp;C467&amp;D491</f>
        <v>DISTRIBUCION VOLUMEN X CRITERIO (kg ó litros)CaramelosMEDIA</v>
      </c>
      <c r="B491">
        <v>0</v>
      </c>
      <c r="C491" s="6">
        <v>0</v>
      </c>
      <c r="D491" s="6" t="s">
        <v>18</v>
      </c>
      <c r="E491" s="7">
        <v>28.754765274713499</v>
      </c>
      <c r="F491" s="7">
        <v>38.873880620099797</v>
      </c>
      <c r="G491" s="7">
        <v>23.646676800221101</v>
      </c>
      <c r="H491" s="7">
        <v>43.342908923271899</v>
      </c>
      <c r="I491" s="7"/>
      <c r="J491" s="7"/>
      <c r="K491" s="7"/>
      <c r="L491" s="7"/>
      <c r="M491" s="7"/>
      <c r="N491" s="7"/>
      <c r="O491" s="7"/>
    </row>
    <row r="492" spans="1:15" x14ac:dyDescent="0.35">
      <c r="A492" s="6" t="str">
        <f>B264&amp;C467&amp;D492</f>
        <v>DISTRIBUCION VOLUMEN X CRITERIO (kg ó litros)CaramelosMEDIA BAJA</v>
      </c>
      <c r="B492">
        <v>0</v>
      </c>
      <c r="C492" s="6">
        <v>0</v>
      </c>
      <c r="D492" s="6" t="s">
        <v>19</v>
      </c>
      <c r="E492" s="7">
        <v>33.606843724256997</v>
      </c>
      <c r="F492" s="7">
        <v>21.507022791517699</v>
      </c>
      <c r="G492" s="7">
        <v>21.855294015412198</v>
      </c>
      <c r="H492" s="7">
        <v>20.039847277996799</v>
      </c>
      <c r="I492" s="7"/>
      <c r="J492" s="7"/>
      <c r="K492" s="7"/>
      <c r="L492" s="7"/>
      <c r="M492" s="7"/>
      <c r="N492" s="7"/>
      <c r="O492" s="7"/>
    </row>
    <row r="493" spans="1:15" x14ac:dyDescent="0.35">
      <c r="A493" s="6" t="str">
        <f>B264&amp;C467&amp;D493</f>
        <v>DISTRIBUCION VOLUMEN X CRITERIO (kg ó litros)CaramelosBAJA</v>
      </c>
      <c r="B493">
        <v>0</v>
      </c>
      <c r="C493" s="6">
        <v>0</v>
      </c>
      <c r="D493" s="6" t="s">
        <v>20</v>
      </c>
      <c r="E493" s="8">
        <v>15.198860570332</v>
      </c>
      <c r="F493" s="8">
        <v>12.621971036186901</v>
      </c>
      <c r="G493" s="7">
        <v>31.992444127536501</v>
      </c>
      <c r="H493" s="7">
        <v>11.3949527487403</v>
      </c>
      <c r="I493" s="7"/>
      <c r="J493" s="7"/>
      <c r="K493" s="7"/>
      <c r="L493" s="7"/>
      <c r="M493" s="7"/>
      <c r="N493" s="7"/>
      <c r="O493" s="7"/>
    </row>
    <row r="494" spans="1:15" x14ac:dyDescent="0.35">
      <c r="A494" s="6" t="str">
        <f>B264&amp;C467&amp;D494</f>
        <v>DISTRIBUCION VOLUMEN X CRITERIO (kg ó litros)CaramelosHOMBRE</v>
      </c>
      <c r="B494">
        <v>0</v>
      </c>
      <c r="C494" s="6">
        <v>0</v>
      </c>
      <c r="D494" s="6" t="s">
        <v>21</v>
      </c>
      <c r="E494" s="7">
        <v>38.159636297897102</v>
      </c>
      <c r="F494" s="7">
        <v>40.742735535523401</v>
      </c>
      <c r="G494" s="7">
        <v>36.062200454644</v>
      </c>
      <c r="H494" s="7">
        <v>42.446018182563598</v>
      </c>
      <c r="I494" s="7"/>
      <c r="J494" s="7"/>
      <c r="K494" s="7"/>
      <c r="L494" s="7"/>
      <c r="M494" s="7"/>
      <c r="N494" s="7"/>
      <c r="O494" s="7"/>
    </row>
    <row r="495" spans="1:15" x14ac:dyDescent="0.35">
      <c r="A495" s="6" t="str">
        <f>B264&amp;C467&amp;D495</f>
        <v>DISTRIBUCION VOLUMEN X CRITERIO (kg ó litros)CaramelosMUJER</v>
      </c>
      <c r="B495">
        <v>0</v>
      </c>
      <c r="C495" s="6">
        <v>0</v>
      </c>
      <c r="D495" s="6" t="s">
        <v>22</v>
      </c>
      <c r="E495" s="7">
        <v>61.840368619445101</v>
      </c>
      <c r="F495" s="7">
        <v>59.257264003448299</v>
      </c>
      <c r="G495" s="7">
        <v>63.937804105254699</v>
      </c>
      <c r="H495" s="7">
        <v>57.553979228627</v>
      </c>
      <c r="I495" s="7"/>
      <c r="J495" s="7"/>
      <c r="K495" s="7"/>
      <c r="L495" s="7"/>
      <c r="M495" s="7"/>
      <c r="N495" s="7"/>
      <c r="O495" s="7"/>
    </row>
    <row r="496" spans="1:15" x14ac:dyDescent="0.35">
      <c r="A496" s="6" t="str">
        <f>B264&amp;C496&amp;D496</f>
        <v>DISTRIBUCION VOLUMEN X CRITERIO (kg ó litros)GolosinasT.ESPAÑA</v>
      </c>
      <c r="B496">
        <v>0</v>
      </c>
      <c r="C496" s="6" t="s">
        <v>39</v>
      </c>
      <c r="D496" s="6" t="s">
        <v>45</v>
      </c>
      <c r="E496" s="7">
        <v>100</v>
      </c>
      <c r="F496" s="7">
        <v>100</v>
      </c>
      <c r="G496" s="7">
        <v>100</v>
      </c>
      <c r="H496" s="7">
        <v>100</v>
      </c>
      <c r="I496" s="7"/>
      <c r="J496" s="7"/>
      <c r="K496" s="7"/>
      <c r="L496" s="7"/>
      <c r="M496" s="7"/>
      <c r="N496" s="7"/>
      <c r="O496" s="7"/>
    </row>
    <row r="497" spans="1:15" x14ac:dyDescent="0.35">
      <c r="A497" s="6" t="str">
        <f>B264&amp;C496&amp;D497</f>
        <v>DISTRIBUCION VOLUMEN X CRITERIO (kg ó litros)GolosinasBCN AM</v>
      </c>
      <c r="B497">
        <v>0</v>
      </c>
      <c r="C497" s="6">
        <v>0</v>
      </c>
      <c r="D497" s="6" t="s">
        <v>1</v>
      </c>
      <c r="E497" s="7">
        <v>6.5461672040894099</v>
      </c>
      <c r="F497" s="8">
        <v>11.192398751782299</v>
      </c>
      <c r="G497" s="7">
        <v>11.780200797759599</v>
      </c>
      <c r="H497" s="7">
        <v>12.4550817861419</v>
      </c>
      <c r="I497" s="8"/>
      <c r="J497" s="7"/>
      <c r="K497" s="8"/>
      <c r="L497" s="8"/>
      <c r="M497" s="8"/>
      <c r="N497" s="7"/>
      <c r="O497" s="7"/>
    </row>
    <row r="498" spans="1:15" x14ac:dyDescent="0.35">
      <c r="A498" s="6" t="str">
        <f>B264&amp;C496&amp;D498</f>
        <v>DISTRIBUCION VOLUMEN X CRITERIO (kg ó litros)GolosinasREST.CAT ARAGON</v>
      </c>
      <c r="B498">
        <v>0</v>
      </c>
      <c r="C498" s="6">
        <v>0</v>
      </c>
      <c r="D498" s="6" t="s">
        <v>2</v>
      </c>
      <c r="E498" s="8">
        <v>7.9632495755357597</v>
      </c>
      <c r="F498" s="8">
        <v>9.5167836496250704</v>
      </c>
      <c r="G498" s="7">
        <v>10.0772314199293</v>
      </c>
      <c r="H498" s="7">
        <v>21.423202424034098</v>
      </c>
      <c r="I498" s="7"/>
      <c r="J498" s="7"/>
      <c r="K498" s="7"/>
      <c r="L498" s="7"/>
      <c r="M498" s="7"/>
      <c r="N498" s="7"/>
      <c r="O498" s="7"/>
    </row>
    <row r="499" spans="1:15" x14ac:dyDescent="0.35">
      <c r="A499" s="6" t="str">
        <f>B264&amp;C496&amp;D499</f>
        <v>DISTRIBUCION VOLUMEN X CRITERIO (kg ó litros)GolosinasLEVANTE</v>
      </c>
      <c r="B499">
        <v>0</v>
      </c>
      <c r="C499" s="6">
        <v>0</v>
      </c>
      <c r="D499" s="6" t="s">
        <v>3</v>
      </c>
      <c r="E499" s="7">
        <v>12.1804981588466</v>
      </c>
      <c r="F499" s="8">
        <v>17.3179541079435</v>
      </c>
      <c r="G499" s="7">
        <v>11.1710568725582</v>
      </c>
      <c r="H499" s="7">
        <v>7.7070813114614003</v>
      </c>
      <c r="I499" s="7"/>
      <c r="J499" s="7"/>
      <c r="K499" s="7"/>
      <c r="L499" s="7"/>
      <c r="M499" s="7"/>
      <c r="N499" s="7"/>
      <c r="O499" s="7"/>
    </row>
    <row r="500" spans="1:15" x14ac:dyDescent="0.35">
      <c r="A500" s="6" t="str">
        <f>B264&amp;C496&amp;D500</f>
        <v>DISTRIBUCION VOLUMEN X CRITERIO (kg ó litros)GolosinasANDALUCIA</v>
      </c>
      <c r="B500">
        <v>0</v>
      </c>
      <c r="C500" s="6">
        <v>0</v>
      </c>
      <c r="D500" s="6" t="s">
        <v>4</v>
      </c>
      <c r="E500" s="7">
        <v>19.1369254078197</v>
      </c>
      <c r="F500" s="7">
        <v>16.876988888877101</v>
      </c>
      <c r="G500" s="7">
        <v>16.312168720419599</v>
      </c>
      <c r="H500" s="7">
        <v>13.697155943736901</v>
      </c>
      <c r="I500" s="7"/>
      <c r="J500" s="7"/>
      <c r="K500" s="7"/>
      <c r="L500" s="7"/>
      <c r="M500" s="7"/>
      <c r="N500" s="7"/>
      <c r="O500" s="7"/>
    </row>
    <row r="501" spans="1:15" x14ac:dyDescent="0.35">
      <c r="A501" s="6" t="str">
        <f>B264&amp;C496&amp;D501</f>
        <v>DISTRIBUCION VOLUMEN X CRITERIO (kg ó litros)GolosinasMDD AM</v>
      </c>
      <c r="B501">
        <v>0</v>
      </c>
      <c r="C501" s="6">
        <v>0</v>
      </c>
      <c r="D501" s="6" t="s">
        <v>5</v>
      </c>
      <c r="E501" s="7">
        <v>8.7136146126968601</v>
      </c>
      <c r="F501" s="7">
        <v>10.7397643453559</v>
      </c>
      <c r="G501" s="7">
        <v>8.3557958501285992</v>
      </c>
      <c r="H501" s="7">
        <v>10.715071300830701</v>
      </c>
      <c r="I501" s="7"/>
      <c r="J501" s="7"/>
      <c r="K501" s="7"/>
      <c r="L501" s="7"/>
      <c r="M501" s="7"/>
      <c r="N501" s="7"/>
      <c r="O501" s="7"/>
    </row>
    <row r="502" spans="1:15" x14ac:dyDescent="0.35">
      <c r="A502" s="6" t="str">
        <f>B264&amp;C496&amp;D502</f>
        <v>DISTRIBUCION VOLUMEN X CRITERIO (kg ó litros)GolosinasRTO CENTRO</v>
      </c>
      <c r="B502">
        <v>0</v>
      </c>
      <c r="C502" s="6">
        <v>0</v>
      </c>
      <c r="D502" s="6" t="s">
        <v>6</v>
      </c>
      <c r="E502" s="7">
        <v>13.4243205177655</v>
      </c>
      <c r="F502" s="7">
        <v>11.5161195895788</v>
      </c>
      <c r="G502" s="7">
        <v>12.4100448222419</v>
      </c>
      <c r="H502" s="7">
        <v>9.5030058655255605</v>
      </c>
      <c r="I502" s="7"/>
      <c r="J502" s="7"/>
      <c r="K502" s="7"/>
      <c r="L502" s="7"/>
      <c r="M502" s="7"/>
      <c r="N502" s="7"/>
      <c r="O502" s="7"/>
    </row>
    <row r="503" spans="1:15" x14ac:dyDescent="0.35">
      <c r="A503" s="6" t="str">
        <f>B264&amp;C496&amp;D503</f>
        <v>DISTRIBUCION VOLUMEN X CRITERIO (kg ó litros)GolosinasNORTE-CENTRO</v>
      </c>
      <c r="B503">
        <v>0</v>
      </c>
      <c r="C503" s="6">
        <v>0</v>
      </c>
      <c r="D503" s="6" t="s">
        <v>7</v>
      </c>
      <c r="E503" s="7">
        <v>21.913713194151399</v>
      </c>
      <c r="F503" s="8">
        <v>14.0020771552068</v>
      </c>
      <c r="G503" s="7">
        <v>19.700923546056501</v>
      </c>
      <c r="H503" s="7">
        <v>15.212817056030699</v>
      </c>
      <c r="I503" s="7"/>
      <c r="J503" s="7"/>
      <c r="K503" s="7"/>
      <c r="L503" s="7"/>
      <c r="M503" s="7"/>
      <c r="N503" s="7"/>
      <c r="O503" s="7"/>
    </row>
    <row r="504" spans="1:15" x14ac:dyDescent="0.35">
      <c r="A504" s="6" t="str">
        <f>B264&amp;C496&amp;D504</f>
        <v>DISTRIBUCION VOLUMEN X CRITERIO (kg ó litros)GolosinasNOROESTE</v>
      </c>
      <c r="B504">
        <v>0</v>
      </c>
      <c r="C504" s="6">
        <v>0</v>
      </c>
      <c r="D504" s="6" t="s">
        <v>8</v>
      </c>
      <c r="E504" s="7">
        <v>10.1215037264756</v>
      </c>
      <c r="F504" s="8">
        <v>8.83791462224697</v>
      </c>
      <c r="G504" s="7">
        <v>10.1925749008719</v>
      </c>
      <c r="H504" s="7">
        <v>9.2865830010301895</v>
      </c>
      <c r="I504" s="7"/>
      <c r="J504" s="7"/>
      <c r="K504" s="7"/>
      <c r="L504" s="7"/>
      <c r="M504" s="7"/>
      <c r="N504" s="7"/>
      <c r="O504" s="7"/>
    </row>
    <row r="505" spans="1:15" x14ac:dyDescent="0.35">
      <c r="A505" s="6" t="str">
        <f>B264&amp;C496&amp;D505</f>
        <v>DISTRIBUCION VOLUMEN X CRITERIO (kg ó litros)Golosinas&lt;2MIL</v>
      </c>
      <c r="B505">
        <v>0</v>
      </c>
      <c r="C505" s="6">
        <v>0</v>
      </c>
      <c r="D505" s="6" t="s">
        <v>9</v>
      </c>
      <c r="E505" s="8">
        <v>11.5728895084853</v>
      </c>
      <c r="F505" s="8">
        <v>5.9199783107319597</v>
      </c>
      <c r="G505" s="8">
        <v>7.8502726099154598</v>
      </c>
      <c r="H505" s="8">
        <v>4.8988545124601197</v>
      </c>
      <c r="I505" s="8"/>
      <c r="J505" s="8"/>
      <c r="K505" s="8"/>
      <c r="L505" s="8"/>
      <c r="M505" s="7"/>
      <c r="N505" s="7"/>
      <c r="O505" s="7"/>
    </row>
    <row r="506" spans="1:15" x14ac:dyDescent="0.35">
      <c r="A506" s="6" t="str">
        <f>B264&amp;C496&amp;D506</f>
        <v>DISTRIBUCION VOLUMEN X CRITERIO (kg ó litros)Golosinas2-5MIL</v>
      </c>
      <c r="B506">
        <v>0</v>
      </c>
      <c r="C506" s="6">
        <v>0</v>
      </c>
      <c r="D506" s="6" t="s">
        <v>10</v>
      </c>
      <c r="E506" s="8">
        <v>12.3099278511083</v>
      </c>
      <c r="F506" s="8">
        <v>5.2129289237390699</v>
      </c>
      <c r="G506" s="7">
        <v>4.7584751959243698</v>
      </c>
      <c r="H506" s="7">
        <v>7.8460144557655997</v>
      </c>
      <c r="I506" s="8"/>
      <c r="J506" s="7"/>
      <c r="K506" s="8"/>
      <c r="L506" s="8"/>
      <c r="M506" s="7"/>
      <c r="N506" s="7"/>
      <c r="O506" s="7"/>
    </row>
    <row r="507" spans="1:15" x14ac:dyDescent="0.35">
      <c r="A507" s="6" t="str">
        <f>B264&amp;C496&amp;D507</f>
        <v>DISTRIBUCION VOLUMEN X CRITERIO (kg ó litros)Golosinas5-10MIL</v>
      </c>
      <c r="B507">
        <v>0</v>
      </c>
      <c r="C507" s="6">
        <v>0</v>
      </c>
      <c r="D507" s="6" t="s">
        <v>11</v>
      </c>
      <c r="E507" s="8">
        <v>5.8369020714225801</v>
      </c>
      <c r="F507" s="8">
        <v>7.4966846071431803</v>
      </c>
      <c r="G507" s="7">
        <v>8.8938718741627607</v>
      </c>
      <c r="H507" s="7">
        <v>7.4972023758137203</v>
      </c>
      <c r="I507" s="7"/>
      <c r="J507" s="7"/>
      <c r="K507" s="7"/>
      <c r="L507" s="7"/>
      <c r="M507" s="7"/>
      <c r="N507" s="7"/>
      <c r="O507" s="7"/>
    </row>
    <row r="508" spans="1:15" x14ac:dyDescent="0.35">
      <c r="A508" s="6" t="str">
        <f>B264&amp;C496&amp;D508</f>
        <v>DISTRIBUCION VOLUMEN X CRITERIO (kg ó litros)Golosinas10-30MIL</v>
      </c>
      <c r="B508">
        <v>0</v>
      </c>
      <c r="C508" s="6">
        <v>0</v>
      </c>
      <c r="D508" s="6" t="s">
        <v>12</v>
      </c>
      <c r="E508" s="7">
        <v>16.515615960281501</v>
      </c>
      <c r="F508" s="7">
        <v>21.2133449362859</v>
      </c>
      <c r="G508" s="7">
        <v>28.044004391220501</v>
      </c>
      <c r="H508" s="7">
        <v>27.364057433981301</v>
      </c>
      <c r="I508" s="7"/>
      <c r="J508" s="7"/>
      <c r="K508" s="7"/>
      <c r="L508" s="7"/>
      <c r="M508" s="7"/>
      <c r="N508" s="7"/>
      <c r="O508" s="7"/>
    </row>
    <row r="509" spans="1:15" x14ac:dyDescent="0.35">
      <c r="A509" s="6" t="str">
        <f>B264&amp;C496&amp;D509</f>
        <v>DISTRIBUCION VOLUMEN X CRITERIO (kg ó litros)Golosinas30-100MIL</v>
      </c>
      <c r="B509">
        <v>0</v>
      </c>
      <c r="C509" s="6">
        <v>0</v>
      </c>
      <c r="D509" s="6" t="s">
        <v>13</v>
      </c>
      <c r="E509" s="7">
        <v>18.6140904899611</v>
      </c>
      <c r="F509" s="7">
        <v>22.398962947003501</v>
      </c>
      <c r="G509" s="7">
        <v>17.294238484614301</v>
      </c>
      <c r="H509" s="7">
        <v>16.307465520058201</v>
      </c>
      <c r="I509" s="7"/>
      <c r="J509" s="7"/>
      <c r="K509" s="7"/>
      <c r="L509" s="7"/>
      <c r="M509" s="7"/>
      <c r="N509" s="7"/>
      <c r="O509" s="7"/>
    </row>
    <row r="510" spans="1:15" x14ac:dyDescent="0.35">
      <c r="A510" s="6" t="str">
        <f>B264&amp;C496&amp;D510</f>
        <v>DISTRIBUCION VOLUMEN X CRITERIO (kg ó litros)Golosinas100-200MIL</v>
      </c>
      <c r="B510">
        <v>0</v>
      </c>
      <c r="C510" s="6">
        <v>0</v>
      </c>
      <c r="D510" s="6" t="s">
        <v>14</v>
      </c>
      <c r="E510" s="7">
        <v>9.1338948318682398</v>
      </c>
      <c r="F510" s="7">
        <v>10.2424004394764</v>
      </c>
      <c r="G510" s="7">
        <v>10.197044348489801</v>
      </c>
      <c r="H510" s="7">
        <v>8.4631763931403494</v>
      </c>
      <c r="I510" s="7"/>
      <c r="J510" s="7"/>
      <c r="K510" s="7"/>
      <c r="L510" s="7"/>
      <c r="M510" s="7"/>
      <c r="N510" s="7"/>
      <c r="O510" s="7"/>
    </row>
    <row r="511" spans="1:15" x14ac:dyDescent="0.35">
      <c r="A511" s="6" t="str">
        <f>B264&amp;C496&amp;D511</f>
        <v>DISTRIBUCION VOLUMEN X CRITERIO (kg ó litros)Golosinas200-500MIL</v>
      </c>
      <c r="B511">
        <v>0</v>
      </c>
      <c r="C511" s="6">
        <v>0</v>
      </c>
      <c r="D511" s="6" t="s">
        <v>15</v>
      </c>
      <c r="E511" s="7">
        <v>17.2061221341778</v>
      </c>
      <c r="F511" s="7">
        <v>16.485525760927899</v>
      </c>
      <c r="G511" s="7">
        <v>13.132647031266201</v>
      </c>
      <c r="H511" s="7">
        <v>15.670720624326799</v>
      </c>
      <c r="I511" s="7"/>
      <c r="J511" s="7"/>
      <c r="K511" s="7"/>
      <c r="L511" s="7"/>
      <c r="M511" s="7"/>
      <c r="N511" s="7"/>
      <c r="O511" s="7"/>
    </row>
    <row r="512" spans="1:15" x14ac:dyDescent="0.35">
      <c r="A512" s="6" t="str">
        <f>B264&amp;C496&amp;D512</f>
        <v>DISTRIBUCION VOLUMEN X CRITERIO (kg ó litros)Golosinas&gt;500MIL</v>
      </c>
      <c r="B512">
        <v>0</v>
      </c>
      <c r="C512" s="6">
        <v>0</v>
      </c>
      <c r="D512" s="6" t="s">
        <v>16</v>
      </c>
      <c r="E512" s="7">
        <v>8.8105519345177701</v>
      </c>
      <c r="F512" s="7">
        <v>11.0301803472762</v>
      </c>
      <c r="G512" s="7">
        <v>9.82944341895133</v>
      </c>
      <c r="H512" s="7">
        <v>11.9525197513607</v>
      </c>
      <c r="I512" s="7"/>
      <c r="J512" s="7"/>
      <c r="K512" s="7"/>
      <c r="L512" s="7"/>
      <c r="M512" s="7"/>
      <c r="N512" s="7"/>
      <c r="O512" s="7"/>
    </row>
    <row r="513" spans="1:15" x14ac:dyDescent="0.35">
      <c r="A513" s="6" t="str">
        <f>B264&amp;C496&amp;D513</f>
        <v>DISTRIBUCION VOLUMEN X CRITERIO (kg ó litros)GolosinasDE 15 A 19 AÑOS</v>
      </c>
      <c r="B513">
        <v>0</v>
      </c>
      <c r="C513" s="6">
        <v>0</v>
      </c>
      <c r="D513" s="6" t="s">
        <v>48</v>
      </c>
      <c r="E513" s="8">
        <v>7.2783144340144403</v>
      </c>
      <c r="F513" s="8">
        <v>6.32130599986115</v>
      </c>
      <c r="G513" s="7">
        <v>6.7344352714717797</v>
      </c>
      <c r="H513" s="7">
        <v>3.5624846785939601</v>
      </c>
      <c r="I513" s="7"/>
      <c r="J513" s="7"/>
      <c r="K513" s="8"/>
      <c r="L513" s="8"/>
      <c r="M513" s="8"/>
      <c r="N513" s="7"/>
      <c r="O513" s="7"/>
    </row>
    <row r="514" spans="1:15" x14ac:dyDescent="0.35">
      <c r="A514" s="6" t="str">
        <f>B264&amp;C496&amp;D514</f>
        <v>DISTRIBUCION VOLUMEN X CRITERIO (kg ó litros)GolosinasDE 20 A 24 AÑOS</v>
      </c>
      <c r="B514">
        <v>0</v>
      </c>
      <c r="C514" s="6">
        <v>0</v>
      </c>
      <c r="D514" s="6" t="s">
        <v>49</v>
      </c>
      <c r="E514" s="7">
        <v>8.2113269318642796</v>
      </c>
      <c r="F514" s="8">
        <v>10.228745097348099</v>
      </c>
      <c r="G514" s="7">
        <v>6.4863242800063698</v>
      </c>
      <c r="H514" s="7">
        <v>2.92214160463825</v>
      </c>
      <c r="I514" s="7"/>
      <c r="J514" s="7"/>
      <c r="K514" s="7"/>
      <c r="L514" s="7"/>
      <c r="M514" s="7"/>
      <c r="N514" s="7"/>
      <c r="O514" s="7"/>
    </row>
    <row r="515" spans="1:15" x14ac:dyDescent="0.35">
      <c r="A515" s="6" t="str">
        <f>B264&amp;C496&amp;D515</f>
        <v>DISTRIBUCION VOLUMEN X CRITERIO (kg ó litros)GolosinasDE 25 A 34 AÑOS</v>
      </c>
      <c r="B515">
        <v>0</v>
      </c>
      <c r="C515" s="6">
        <v>0</v>
      </c>
      <c r="D515" s="6" t="s">
        <v>50</v>
      </c>
      <c r="E515" s="7">
        <v>15.944176885786201</v>
      </c>
      <c r="F515" s="7">
        <v>11.8054654923149</v>
      </c>
      <c r="G515" s="7">
        <v>18.595229274876701</v>
      </c>
      <c r="H515" s="7">
        <v>18.943636740984999</v>
      </c>
      <c r="I515" s="7"/>
      <c r="J515" s="7"/>
      <c r="K515" s="7"/>
      <c r="L515" s="7"/>
      <c r="M515" s="7"/>
      <c r="N515" s="7"/>
      <c r="O515" s="7"/>
    </row>
    <row r="516" spans="1:15" x14ac:dyDescent="0.35">
      <c r="A516" s="6" t="str">
        <f>B264&amp;C496&amp;D516</f>
        <v>DISTRIBUCION VOLUMEN X CRITERIO (kg ó litros)GolosinasDE 35 A 49 AÑOS</v>
      </c>
      <c r="B516">
        <v>0</v>
      </c>
      <c r="C516" s="6">
        <v>0</v>
      </c>
      <c r="D516" s="6" t="s">
        <v>51</v>
      </c>
      <c r="E516" s="7">
        <v>33.659469706803002</v>
      </c>
      <c r="F516" s="7">
        <v>38.213101914233299</v>
      </c>
      <c r="G516" s="7">
        <v>35.8705334852447</v>
      </c>
      <c r="H516" s="7">
        <v>28.3637881163143</v>
      </c>
      <c r="I516" s="7"/>
      <c r="J516" s="7"/>
      <c r="K516" s="7"/>
      <c r="L516" s="7"/>
      <c r="M516" s="7"/>
      <c r="N516" s="7"/>
      <c r="O516" s="7"/>
    </row>
    <row r="517" spans="1:15" x14ac:dyDescent="0.35">
      <c r="A517" s="6" t="str">
        <f>B264&amp;C496&amp;D517</f>
        <v>DISTRIBUCION VOLUMEN X CRITERIO (kg ó litros)GolosinasDE 50 A 59 AÑOS</v>
      </c>
      <c r="B517">
        <v>0</v>
      </c>
      <c r="C517" s="6">
        <v>0</v>
      </c>
      <c r="D517" s="6" t="s">
        <v>52</v>
      </c>
      <c r="E517" s="7">
        <v>15.735484599332899</v>
      </c>
      <c r="F517" s="8">
        <v>19.451149025267</v>
      </c>
      <c r="G517" s="7">
        <v>17.4126059168421</v>
      </c>
      <c r="H517" s="7">
        <v>23.7996073300936</v>
      </c>
      <c r="I517" s="7"/>
      <c r="J517" s="7"/>
      <c r="K517" s="7"/>
      <c r="L517" s="7"/>
      <c r="M517" s="7"/>
      <c r="N517" s="7"/>
      <c r="O517" s="7"/>
    </row>
    <row r="518" spans="1:15" x14ac:dyDescent="0.35">
      <c r="A518" s="6" t="str">
        <f>B264&amp;C496&amp;D518</f>
        <v>DISTRIBUCION VOLUMEN X CRITERIO (kg ó litros)GolosinasDE 60 A 75 AÑOS</v>
      </c>
      <c r="B518">
        <v>0</v>
      </c>
      <c r="C518" s="6">
        <v>0</v>
      </c>
      <c r="D518" s="6" t="s">
        <v>53</v>
      </c>
      <c r="E518" s="8">
        <v>19.1712268054047</v>
      </c>
      <c r="F518" s="8">
        <v>13.9802332126163</v>
      </c>
      <c r="G518" s="8">
        <v>14.900874727283</v>
      </c>
      <c r="H518" s="8">
        <v>22.408345378899899</v>
      </c>
      <c r="I518" s="8"/>
      <c r="J518" s="8"/>
      <c r="K518" s="8"/>
      <c r="L518" s="8"/>
      <c r="M518" s="8"/>
      <c r="N518" s="7"/>
      <c r="O518" s="7"/>
    </row>
    <row r="519" spans="1:15" x14ac:dyDescent="0.35">
      <c r="A519" s="6" t="str">
        <f>B264&amp;C496&amp;D519</f>
        <v>DISTRIBUCION VOLUMEN X CRITERIO (kg ó litros)GolosinasALTA Y MEDIA ALTA</v>
      </c>
      <c r="B519">
        <v>0</v>
      </c>
      <c r="C519" s="6">
        <v>0</v>
      </c>
      <c r="D519" s="6" t="s">
        <v>17</v>
      </c>
      <c r="E519" s="7">
        <v>14.997130426933699</v>
      </c>
      <c r="F519" s="7">
        <v>14.551718549351101</v>
      </c>
      <c r="G519" s="7">
        <v>18.658314890482298</v>
      </c>
      <c r="H519" s="7">
        <v>21.625161720669801</v>
      </c>
      <c r="I519" s="7"/>
      <c r="J519" s="7"/>
      <c r="K519" s="7"/>
      <c r="L519" s="7"/>
      <c r="M519" s="7"/>
      <c r="N519" s="7"/>
      <c r="O519" s="7"/>
    </row>
    <row r="520" spans="1:15" x14ac:dyDescent="0.35">
      <c r="A520" s="6" t="str">
        <f>B264&amp;C496&amp;D520</f>
        <v>DISTRIBUCION VOLUMEN X CRITERIO (kg ó litros)GolosinasMEDIA</v>
      </c>
      <c r="B520">
        <v>0</v>
      </c>
      <c r="C520" s="6">
        <v>0</v>
      </c>
      <c r="D520" s="6" t="s">
        <v>18</v>
      </c>
      <c r="E520" s="7">
        <v>33.447302786341901</v>
      </c>
      <c r="F520" s="7">
        <v>37.130119063390097</v>
      </c>
      <c r="G520" s="7">
        <v>32.850171853997203</v>
      </c>
      <c r="H520" s="7">
        <v>31.880576218167</v>
      </c>
      <c r="I520" s="7"/>
      <c r="J520" s="7"/>
      <c r="K520" s="7"/>
      <c r="L520" s="7"/>
      <c r="M520" s="7"/>
      <c r="N520" s="7"/>
      <c r="O520" s="7"/>
    </row>
    <row r="521" spans="1:15" x14ac:dyDescent="0.35">
      <c r="A521" s="6" t="str">
        <f>B264&amp;C496&amp;D521</f>
        <v>DISTRIBUCION VOLUMEN X CRITERIO (kg ó litros)GolosinasMEDIA BAJA</v>
      </c>
      <c r="B521">
        <v>0</v>
      </c>
      <c r="C521" s="6">
        <v>0</v>
      </c>
      <c r="D521" s="6" t="s">
        <v>19</v>
      </c>
      <c r="E521" s="7">
        <v>25.946202776847301</v>
      </c>
      <c r="F521" s="7">
        <v>27.947838089634701</v>
      </c>
      <c r="G521" s="7">
        <v>21.416706757833001</v>
      </c>
      <c r="H521" s="7">
        <v>26.3206881073082</v>
      </c>
      <c r="I521" s="7"/>
      <c r="J521" s="7"/>
      <c r="K521" s="7"/>
      <c r="L521" s="7"/>
      <c r="M521" s="7"/>
      <c r="N521" s="7"/>
      <c r="O521" s="7"/>
    </row>
    <row r="522" spans="1:15" x14ac:dyDescent="0.35">
      <c r="A522" s="6" t="str">
        <f>B264&amp;C496&amp;D522</f>
        <v>DISTRIBUCION VOLUMEN X CRITERIO (kg ó litros)GolosinasBAJA</v>
      </c>
      <c r="B522">
        <v>0</v>
      </c>
      <c r="C522" s="6">
        <v>0</v>
      </c>
      <c r="D522" s="6" t="s">
        <v>20</v>
      </c>
      <c r="E522" s="7">
        <v>25.609355377773401</v>
      </c>
      <c r="F522" s="8">
        <v>20.370323043107199</v>
      </c>
      <c r="G522" s="7">
        <v>27.07480506065</v>
      </c>
      <c r="H522" s="7">
        <v>20.173573938563901</v>
      </c>
      <c r="I522" s="7"/>
      <c r="J522" s="7"/>
      <c r="K522" s="7"/>
      <c r="L522" s="7"/>
      <c r="M522" s="7"/>
      <c r="N522" s="7"/>
      <c r="O522" s="7"/>
    </row>
    <row r="523" spans="1:15" x14ac:dyDescent="0.35">
      <c r="A523" s="6" t="str">
        <f>B264&amp;C496&amp;D523</f>
        <v>DISTRIBUCION VOLUMEN X CRITERIO (kg ó litros)GolosinasHOMBRE</v>
      </c>
      <c r="B523">
        <v>0</v>
      </c>
      <c r="C523" s="6">
        <v>0</v>
      </c>
      <c r="D523" s="6" t="s">
        <v>21</v>
      </c>
      <c r="E523" s="7">
        <v>30.138699368811402</v>
      </c>
      <c r="F523" s="7">
        <v>31.222127107706399</v>
      </c>
      <c r="G523" s="7">
        <v>29.8994307333076</v>
      </c>
      <c r="H523" s="7">
        <v>35.208400003163703</v>
      </c>
      <c r="I523" s="7"/>
      <c r="J523" s="7"/>
      <c r="K523" s="7"/>
      <c r="L523" s="7"/>
      <c r="M523" s="7"/>
      <c r="N523" s="7"/>
      <c r="O523" s="7"/>
    </row>
    <row r="524" spans="1:15" x14ac:dyDescent="0.35">
      <c r="A524" s="6" t="str">
        <f>B264&amp;C496&amp;D524</f>
        <v>DISTRIBUCION VOLUMEN X CRITERIO (kg ó litros)GolosinasMUJER</v>
      </c>
      <c r="B524">
        <v>0</v>
      </c>
      <c r="C524" s="6">
        <v>0</v>
      </c>
      <c r="D524" s="6" t="s">
        <v>22</v>
      </c>
      <c r="E524" s="7">
        <v>69.861302470817293</v>
      </c>
      <c r="F524" s="7">
        <v>68.777872929191204</v>
      </c>
      <c r="G524" s="7">
        <v>70.100567601035394</v>
      </c>
      <c r="H524" s="7">
        <v>64.7915999586086</v>
      </c>
      <c r="I524" s="7"/>
      <c r="J524" s="7"/>
      <c r="K524" s="7"/>
      <c r="L524" s="7"/>
      <c r="M524" s="7"/>
      <c r="N524" s="7"/>
      <c r="O524" s="7"/>
    </row>
    <row r="525" spans="1:15" x14ac:dyDescent="0.35">
      <c r="A525" s="6" t="str">
        <f>B525&amp;C525&amp;D525</f>
        <v>CONSUMO PER CAPITA (kg ó litros por individuo)Total AperitivosT.ESPAÑA</v>
      </c>
      <c r="B525" t="s">
        <v>132</v>
      </c>
      <c r="C525" s="6" t="s">
        <v>40</v>
      </c>
      <c r="D525" s="6" t="s">
        <v>45</v>
      </c>
      <c r="E525" s="7">
        <v>2.0175355998232001</v>
      </c>
      <c r="F525" s="7">
        <v>1.71964443115821</v>
      </c>
      <c r="G525" s="7">
        <v>1.6846520188260501</v>
      </c>
      <c r="H525" s="7">
        <v>1.5995799693866299</v>
      </c>
      <c r="I525" s="7"/>
      <c r="J525" s="7"/>
      <c r="K525" s="7"/>
      <c r="L525" s="7"/>
      <c r="M525" s="7"/>
      <c r="N525" s="7"/>
      <c r="O525" s="7"/>
    </row>
    <row r="526" spans="1:15" x14ac:dyDescent="0.35">
      <c r="A526" s="6" t="str">
        <f>B525&amp;C525&amp;D526</f>
        <v>CONSUMO PER CAPITA (kg ó litros por individuo)Total AperitivosBCN AM</v>
      </c>
      <c r="B526">
        <v>0</v>
      </c>
      <c r="C526" s="6">
        <v>0</v>
      </c>
      <c r="D526" s="6" t="s">
        <v>1</v>
      </c>
      <c r="E526" s="7">
        <v>1.4664436300213</v>
      </c>
      <c r="F526" s="7">
        <v>1.15044195607793</v>
      </c>
      <c r="G526" s="7">
        <v>1.5917040449303399</v>
      </c>
      <c r="H526" s="7">
        <v>1.6913376089857799</v>
      </c>
      <c r="I526" s="7"/>
      <c r="J526" s="7"/>
      <c r="K526" s="7"/>
      <c r="L526" s="7"/>
      <c r="M526" s="7"/>
      <c r="N526" s="7"/>
      <c r="O526" s="7"/>
    </row>
    <row r="527" spans="1:15" x14ac:dyDescent="0.35">
      <c r="A527" s="6" t="str">
        <f>B525&amp;C525&amp;D527</f>
        <v>CONSUMO PER CAPITA (kg ó litros por individuo)Total AperitivosREST.CAT ARAGON</v>
      </c>
      <c r="B527">
        <v>0</v>
      </c>
      <c r="C527" s="6">
        <v>0</v>
      </c>
      <c r="D527" s="6" t="s">
        <v>2</v>
      </c>
      <c r="E527" s="7">
        <v>1.61525488300021</v>
      </c>
      <c r="F527" s="7">
        <v>1.26854607371117</v>
      </c>
      <c r="G527" s="7">
        <v>1.3511734825200501</v>
      </c>
      <c r="H527" s="7">
        <v>1.64862519701069</v>
      </c>
      <c r="I527" s="7"/>
      <c r="J527" s="7"/>
      <c r="K527" s="7"/>
      <c r="L527" s="7"/>
      <c r="M527" s="7"/>
      <c r="N527" s="7"/>
      <c r="O527" s="7"/>
    </row>
    <row r="528" spans="1:15" x14ac:dyDescent="0.35">
      <c r="A528" s="6" t="str">
        <f>B525&amp;C525&amp;D528</f>
        <v>CONSUMO PER CAPITA (kg ó litros por individuo)Total AperitivosLEVANTE</v>
      </c>
      <c r="B528">
        <v>0</v>
      </c>
      <c r="C528" s="6">
        <v>0</v>
      </c>
      <c r="D528" s="6" t="s">
        <v>3</v>
      </c>
      <c r="E528" s="7">
        <v>1.6254037982619101</v>
      </c>
      <c r="F528" s="7">
        <v>1.7731019479811401</v>
      </c>
      <c r="G528" s="7">
        <v>1.5238311704923999</v>
      </c>
      <c r="H528" s="7">
        <v>1.4071109885945301</v>
      </c>
      <c r="I528" s="7"/>
      <c r="J528" s="7"/>
      <c r="K528" s="7"/>
      <c r="L528" s="7"/>
      <c r="M528" s="7"/>
      <c r="N528" s="7"/>
      <c r="O528" s="7"/>
    </row>
    <row r="529" spans="1:15" x14ac:dyDescent="0.35">
      <c r="A529" s="6" t="str">
        <f>B525&amp;C525&amp;D529</f>
        <v>CONSUMO PER CAPITA (kg ó litros por individuo)Total AperitivosANDALUCIA</v>
      </c>
      <c r="B529">
        <v>0</v>
      </c>
      <c r="C529" s="6">
        <v>0</v>
      </c>
      <c r="D529" s="6" t="s">
        <v>4</v>
      </c>
      <c r="E529" s="7">
        <v>2.2507034761336899</v>
      </c>
      <c r="F529" s="7">
        <v>2.02370486677574</v>
      </c>
      <c r="G529" s="7">
        <v>1.7468792924966201</v>
      </c>
      <c r="H529" s="7">
        <v>1.5141799608392901</v>
      </c>
      <c r="I529" s="7"/>
      <c r="J529" s="7"/>
      <c r="K529" s="7"/>
      <c r="L529" s="7"/>
      <c r="M529" s="7"/>
      <c r="N529" s="7"/>
      <c r="O529" s="7"/>
    </row>
    <row r="530" spans="1:15" x14ac:dyDescent="0.35">
      <c r="A530" s="6" t="str">
        <f>B525&amp;C525&amp;D530</f>
        <v>CONSUMO PER CAPITA (kg ó litros por individuo)Total AperitivosMDD AM</v>
      </c>
      <c r="B530">
        <v>0</v>
      </c>
      <c r="C530" s="6">
        <v>0</v>
      </c>
      <c r="D530" s="6" t="s">
        <v>5</v>
      </c>
      <c r="E530" s="7">
        <v>1.7361237797556499</v>
      </c>
      <c r="F530" s="7">
        <v>1.4166665824178799</v>
      </c>
      <c r="G530" s="7">
        <v>1.31480823985595</v>
      </c>
      <c r="H530" s="7">
        <v>1.21175577782265</v>
      </c>
      <c r="I530" s="7"/>
      <c r="J530" s="7"/>
      <c r="K530" s="7"/>
      <c r="L530" s="7"/>
      <c r="M530" s="7"/>
      <c r="N530" s="7"/>
      <c r="O530" s="7"/>
    </row>
    <row r="531" spans="1:15" x14ac:dyDescent="0.35">
      <c r="A531" s="6" t="str">
        <f>B525&amp;C525&amp;D531</f>
        <v>CONSUMO PER CAPITA (kg ó litros por individuo)Total AperitivosRTO CENTRO</v>
      </c>
      <c r="B531">
        <v>0</v>
      </c>
      <c r="C531" s="6">
        <v>0</v>
      </c>
      <c r="D531" s="6" t="s">
        <v>6</v>
      </c>
      <c r="E531" s="7">
        <v>3.1487247122551199</v>
      </c>
      <c r="F531" s="7">
        <v>2.8110359464347701</v>
      </c>
      <c r="G531" s="7">
        <v>2.3992954577322601</v>
      </c>
      <c r="H531" s="7">
        <v>1.8828577961238</v>
      </c>
      <c r="I531" s="7"/>
      <c r="J531" s="7"/>
      <c r="K531" s="7"/>
      <c r="L531" s="7"/>
      <c r="M531" s="7"/>
      <c r="N531" s="7"/>
      <c r="O531" s="7"/>
    </row>
    <row r="532" spans="1:15" x14ac:dyDescent="0.35">
      <c r="A532" s="6" t="str">
        <f>B525&amp;C525&amp;D532</f>
        <v>CONSUMO PER CAPITA (kg ó litros por individuo)Total AperitivosNORTE-CENTRO</v>
      </c>
      <c r="B532">
        <v>0</v>
      </c>
      <c r="C532" s="6">
        <v>0</v>
      </c>
      <c r="D532" s="6" t="s">
        <v>7</v>
      </c>
      <c r="E532" s="7">
        <v>2.72812059171667</v>
      </c>
      <c r="F532" s="7">
        <v>1.7834889845775499</v>
      </c>
      <c r="G532" s="7">
        <v>2.3859642938417398</v>
      </c>
      <c r="H532" s="7">
        <v>1.77614125073284</v>
      </c>
      <c r="I532" s="7"/>
      <c r="J532" s="7"/>
      <c r="K532" s="7"/>
      <c r="L532" s="7"/>
      <c r="M532" s="7"/>
      <c r="N532" s="7"/>
      <c r="O532" s="7"/>
    </row>
    <row r="533" spans="1:15" x14ac:dyDescent="0.35">
      <c r="A533" s="6" t="str">
        <f>B525&amp;C525&amp;D533</f>
        <v>CONSUMO PER CAPITA (kg ó litros por individuo)Total AperitivosNOROESTE</v>
      </c>
      <c r="B533">
        <v>0</v>
      </c>
      <c r="C533" s="6">
        <v>0</v>
      </c>
      <c r="D533" s="6" t="s">
        <v>8</v>
      </c>
      <c r="E533" s="7">
        <v>1.81500240663178</v>
      </c>
      <c r="F533" s="7">
        <v>1.4413964621295099</v>
      </c>
      <c r="G533" s="7">
        <v>1.4828664223715999</v>
      </c>
      <c r="H533" s="7">
        <v>2.0590667634972801</v>
      </c>
      <c r="I533" s="7"/>
      <c r="J533" s="7"/>
      <c r="K533" s="7"/>
      <c r="L533" s="7"/>
      <c r="M533" s="7"/>
      <c r="N533" s="7"/>
      <c r="O533" s="7"/>
    </row>
    <row r="534" spans="1:15" x14ac:dyDescent="0.35">
      <c r="A534" s="6" t="str">
        <f>B525&amp;C525&amp;D534</f>
        <v>CONSUMO PER CAPITA (kg ó litros por individuo)Total Aperitivos&lt;2MIL</v>
      </c>
      <c r="B534">
        <v>0</v>
      </c>
      <c r="C534" s="6">
        <v>0</v>
      </c>
      <c r="D534" s="6" t="s">
        <v>9</v>
      </c>
      <c r="E534" s="7">
        <v>2.7599575529154201</v>
      </c>
      <c r="F534" s="7">
        <v>2.0608898495989001</v>
      </c>
      <c r="G534" s="7">
        <v>1.87477150444027</v>
      </c>
      <c r="H534" s="7">
        <v>1.44072131514167</v>
      </c>
      <c r="I534" s="7"/>
      <c r="J534" s="7"/>
      <c r="K534" s="7"/>
      <c r="L534" s="7"/>
      <c r="M534" s="7"/>
      <c r="N534" s="7"/>
      <c r="O534" s="7"/>
    </row>
    <row r="535" spans="1:15" x14ac:dyDescent="0.35">
      <c r="A535" s="6" t="str">
        <f>B525&amp;C525&amp;D535</f>
        <v>CONSUMO PER CAPITA (kg ó litros por individuo)Total Aperitivos2-5MIL</v>
      </c>
      <c r="B535">
        <v>0</v>
      </c>
      <c r="C535" s="6">
        <v>0</v>
      </c>
      <c r="D535" s="6" t="s">
        <v>10</v>
      </c>
      <c r="E535" s="7">
        <v>2.2481560450737401</v>
      </c>
      <c r="F535" s="7">
        <v>1.40664090622723</v>
      </c>
      <c r="G535" s="7">
        <v>1.4195730936905999</v>
      </c>
      <c r="H535" s="7">
        <v>1.2340987445940499</v>
      </c>
      <c r="I535" s="7"/>
      <c r="J535" s="7"/>
      <c r="K535" s="7"/>
      <c r="L535" s="7"/>
      <c r="M535" s="7"/>
      <c r="N535" s="7"/>
      <c r="O535" s="7"/>
    </row>
    <row r="536" spans="1:15" x14ac:dyDescent="0.35">
      <c r="A536" s="6" t="str">
        <f>B525&amp;C525&amp;D536</f>
        <v>CONSUMO PER CAPITA (kg ó litros por individuo)Total Aperitivos5-10MIL</v>
      </c>
      <c r="B536">
        <v>0</v>
      </c>
      <c r="C536" s="6">
        <v>0</v>
      </c>
      <c r="D536" s="6" t="s">
        <v>11</v>
      </c>
      <c r="E536" s="7">
        <v>1.66043027495715</v>
      </c>
      <c r="F536" s="7">
        <v>1.2589108900668899</v>
      </c>
      <c r="G536" s="7">
        <v>1.3956257124029501</v>
      </c>
      <c r="H536" s="7">
        <v>1.4969293795849601</v>
      </c>
      <c r="I536" s="7"/>
      <c r="J536" s="7"/>
      <c r="K536" s="7"/>
      <c r="L536" s="7"/>
      <c r="M536" s="7"/>
      <c r="N536" s="7"/>
      <c r="O536" s="7"/>
    </row>
    <row r="537" spans="1:15" x14ac:dyDescent="0.35">
      <c r="A537" s="6" t="str">
        <f>B525&amp;C525&amp;D537</f>
        <v>CONSUMO PER CAPITA (kg ó litros por individuo)Total Aperitivos10-30MIL</v>
      </c>
      <c r="B537">
        <v>0</v>
      </c>
      <c r="C537" s="6">
        <v>0</v>
      </c>
      <c r="D537" s="6" t="s">
        <v>12</v>
      </c>
      <c r="E537" s="7">
        <v>2.2030098068837098</v>
      </c>
      <c r="F537" s="7">
        <v>2.0679780339123801</v>
      </c>
      <c r="G537" s="7">
        <v>2.1976750370057601</v>
      </c>
      <c r="H537" s="7">
        <v>2.2587464323706001</v>
      </c>
      <c r="I537" s="7"/>
      <c r="J537" s="7"/>
      <c r="K537" s="7"/>
      <c r="L537" s="7"/>
      <c r="M537" s="7"/>
      <c r="N537" s="7"/>
      <c r="O537" s="7"/>
    </row>
    <row r="538" spans="1:15" x14ac:dyDescent="0.35">
      <c r="A538" s="6" t="str">
        <f>B525&amp;C525&amp;D538</f>
        <v>CONSUMO PER CAPITA (kg ó litros por individuo)Total Aperitivos30-100MIL</v>
      </c>
      <c r="B538">
        <v>0</v>
      </c>
      <c r="C538" s="6">
        <v>0</v>
      </c>
      <c r="D538" s="6" t="s">
        <v>13</v>
      </c>
      <c r="E538" s="7">
        <v>2.0758844408454999</v>
      </c>
      <c r="F538" s="7">
        <v>1.9753801392209001</v>
      </c>
      <c r="G538" s="7">
        <v>1.6820614568618699</v>
      </c>
      <c r="H538" s="7">
        <v>1.55936912269054</v>
      </c>
      <c r="I538" s="7"/>
      <c r="J538" s="7"/>
      <c r="K538" s="7"/>
      <c r="L538" s="7"/>
      <c r="M538" s="7"/>
      <c r="N538" s="7"/>
      <c r="O538" s="7"/>
    </row>
    <row r="539" spans="1:15" x14ac:dyDescent="0.35">
      <c r="A539" s="6" t="str">
        <f>B525&amp;C525&amp;D539</f>
        <v>CONSUMO PER CAPITA (kg ó litros por individuo)Total Aperitivos100-200MIL</v>
      </c>
      <c r="B539">
        <v>0</v>
      </c>
      <c r="C539" s="6">
        <v>0</v>
      </c>
      <c r="D539" s="6" t="s">
        <v>14</v>
      </c>
      <c r="E539" s="7">
        <v>1.5356498995342001</v>
      </c>
      <c r="F539" s="7">
        <v>1.4937114188610101</v>
      </c>
      <c r="G539" s="7">
        <v>1.33265391385308</v>
      </c>
      <c r="H539" s="7">
        <v>1.1308925408669801</v>
      </c>
      <c r="I539" s="7"/>
      <c r="J539" s="7"/>
      <c r="K539" s="7"/>
      <c r="L539" s="7"/>
      <c r="M539" s="7"/>
      <c r="N539" s="7"/>
      <c r="O539" s="7"/>
    </row>
    <row r="540" spans="1:15" x14ac:dyDescent="0.35">
      <c r="A540" s="6" t="str">
        <f>B525&amp;C525&amp;D540</f>
        <v>CONSUMO PER CAPITA (kg ó litros por individuo)Total Aperitivos200-500MIL</v>
      </c>
      <c r="B540">
        <v>0</v>
      </c>
      <c r="C540" s="6">
        <v>0</v>
      </c>
      <c r="D540" s="6" t="s">
        <v>15</v>
      </c>
      <c r="E540" s="7">
        <v>2.0776393356079499</v>
      </c>
      <c r="F540" s="7">
        <v>1.6233500268882599</v>
      </c>
      <c r="G540" s="7">
        <v>1.81754309533169</v>
      </c>
      <c r="H540" s="7">
        <v>1.8277276236171101</v>
      </c>
      <c r="I540" s="7"/>
      <c r="J540" s="7"/>
      <c r="K540" s="7"/>
      <c r="L540" s="7"/>
      <c r="M540" s="7"/>
      <c r="N540" s="7"/>
      <c r="O540" s="7"/>
    </row>
    <row r="541" spans="1:15" x14ac:dyDescent="0.35">
      <c r="A541" s="6" t="str">
        <f>B525&amp;C525&amp;D541</f>
        <v>CONSUMO PER CAPITA (kg ó litros por individuo)Total Aperitivos&gt;500MIL</v>
      </c>
      <c r="B541">
        <v>0</v>
      </c>
      <c r="C541" s="6">
        <v>0</v>
      </c>
      <c r="D541" s="6" t="s">
        <v>16</v>
      </c>
      <c r="E541" s="7">
        <v>1.8094709626982299</v>
      </c>
      <c r="F541" s="7">
        <v>1.48382684932586</v>
      </c>
      <c r="G541" s="7">
        <v>1.4305223318778499</v>
      </c>
      <c r="H541" s="7">
        <v>1.30827471461561</v>
      </c>
      <c r="I541" s="7"/>
      <c r="J541" s="7"/>
      <c r="K541" s="7"/>
      <c r="L541" s="7"/>
      <c r="M541" s="7"/>
      <c r="N541" s="7"/>
      <c r="O541" s="7"/>
    </row>
    <row r="542" spans="1:15" x14ac:dyDescent="0.35">
      <c r="A542" s="6" t="str">
        <f>B525&amp;C525&amp;D542</f>
        <v>CONSUMO PER CAPITA (kg ó litros por individuo)Total AperitivosDE 15 A 19 AÑOS</v>
      </c>
      <c r="B542">
        <v>0</v>
      </c>
      <c r="C542" s="6">
        <v>0</v>
      </c>
      <c r="D542" s="6" t="s">
        <v>48</v>
      </c>
      <c r="E542" s="7">
        <v>2.6356578243167101</v>
      </c>
      <c r="F542" s="7">
        <v>1.7084545027886699</v>
      </c>
      <c r="G542" s="7">
        <v>1.3427006966994901</v>
      </c>
      <c r="H542" s="7">
        <v>1.5403533405143</v>
      </c>
      <c r="I542" s="7"/>
      <c r="J542" s="7"/>
      <c r="K542" s="7"/>
      <c r="L542" s="7"/>
      <c r="M542" s="7"/>
      <c r="N542" s="7"/>
      <c r="O542" s="7"/>
    </row>
    <row r="543" spans="1:15" x14ac:dyDescent="0.35">
      <c r="A543" s="6" t="str">
        <f>B525&amp;C525&amp;D543</f>
        <v>CONSUMO PER CAPITA (kg ó litros por individuo)Total AperitivosDE 20 A 24 AÑOS</v>
      </c>
      <c r="B543">
        <v>0</v>
      </c>
      <c r="C543" s="6">
        <v>0</v>
      </c>
      <c r="D543" s="6" t="s">
        <v>49</v>
      </c>
      <c r="E543" s="7">
        <v>2.0237601030483199</v>
      </c>
      <c r="F543" s="7">
        <v>1.8099761555887</v>
      </c>
      <c r="G543" s="7">
        <v>1.11977321847388</v>
      </c>
      <c r="H543" s="7">
        <v>0.70527164569583101</v>
      </c>
      <c r="I543" s="7"/>
      <c r="J543" s="7"/>
      <c r="K543" s="7"/>
      <c r="L543" s="7"/>
      <c r="M543" s="7"/>
      <c r="N543" s="7"/>
      <c r="O543" s="7"/>
    </row>
    <row r="544" spans="1:15" x14ac:dyDescent="0.35">
      <c r="A544" s="6" t="str">
        <f>B525&amp;C525&amp;D544</f>
        <v>CONSUMO PER CAPITA (kg ó litros por individuo)Total AperitivosDE 25 A 34 AÑOS</v>
      </c>
      <c r="B544">
        <v>0</v>
      </c>
      <c r="C544" s="6">
        <v>0</v>
      </c>
      <c r="D544" s="6" t="s">
        <v>50</v>
      </c>
      <c r="E544" s="7">
        <v>1.46620999277424</v>
      </c>
      <c r="F544" s="7">
        <v>1.11858865042947</v>
      </c>
      <c r="G544" s="7">
        <v>1.3331931066782901</v>
      </c>
      <c r="H544" s="7">
        <v>1.05748516839299</v>
      </c>
      <c r="I544" s="7"/>
      <c r="J544" s="7"/>
      <c r="K544" s="7"/>
      <c r="L544" s="7"/>
      <c r="M544" s="7"/>
      <c r="N544" s="7"/>
      <c r="O544" s="7"/>
    </row>
    <row r="545" spans="1:15" x14ac:dyDescent="0.35">
      <c r="A545" s="6" t="str">
        <f>B525&amp;C525&amp;D545</f>
        <v>CONSUMO PER CAPITA (kg ó litros por individuo)Total AperitivosDE 35 A 49 AÑOS</v>
      </c>
      <c r="B545">
        <v>0</v>
      </c>
      <c r="C545" s="6">
        <v>0</v>
      </c>
      <c r="D545" s="6" t="s">
        <v>51</v>
      </c>
      <c r="E545" s="7">
        <v>1.6966628932457299</v>
      </c>
      <c r="F545" s="7">
        <v>1.5169264614587199</v>
      </c>
      <c r="G545" s="7">
        <v>1.59871323679434</v>
      </c>
      <c r="H545" s="7">
        <v>1.43890167120392</v>
      </c>
      <c r="I545" s="7"/>
      <c r="J545" s="7"/>
      <c r="K545" s="7"/>
      <c r="L545" s="7"/>
      <c r="M545" s="7"/>
      <c r="N545" s="7"/>
      <c r="O545" s="7"/>
    </row>
    <row r="546" spans="1:15" x14ac:dyDescent="0.35">
      <c r="A546" s="6" t="str">
        <f>B525&amp;C525&amp;D546</f>
        <v>CONSUMO PER CAPITA (kg ó litros por individuo)Total AperitivosDE 50 A 59 AÑOS</v>
      </c>
      <c r="B546">
        <v>0</v>
      </c>
      <c r="C546" s="6">
        <v>0</v>
      </c>
      <c r="D546" s="6" t="s">
        <v>52</v>
      </c>
      <c r="E546" s="7">
        <v>2.1383560525219401</v>
      </c>
      <c r="F546" s="7">
        <v>2.1124466326744402</v>
      </c>
      <c r="G546" s="7">
        <v>1.8254084021977499</v>
      </c>
      <c r="H546" s="7">
        <v>1.96162752011329</v>
      </c>
      <c r="I546" s="7"/>
      <c r="J546" s="7"/>
      <c r="K546" s="7"/>
      <c r="L546" s="7"/>
      <c r="M546" s="7"/>
      <c r="N546" s="7"/>
      <c r="O546" s="7"/>
    </row>
    <row r="547" spans="1:15" x14ac:dyDescent="0.35">
      <c r="A547" s="6" t="str">
        <f>B525&amp;C525&amp;D547</f>
        <v>CONSUMO PER CAPITA (kg ó litros por individuo)Total AperitivosDE 60 A 75 AÑOS</v>
      </c>
      <c r="B547">
        <v>0</v>
      </c>
      <c r="C547" s="6">
        <v>0</v>
      </c>
      <c r="D547" s="6" t="s">
        <v>53</v>
      </c>
      <c r="E547" s="7">
        <v>2.52475447406895</v>
      </c>
      <c r="F547" s="7">
        <v>2.0105858369473899</v>
      </c>
      <c r="G547" s="7">
        <v>2.1555056474469798</v>
      </c>
      <c r="H547" s="7">
        <v>2.1054838268005498</v>
      </c>
      <c r="I547" s="7"/>
      <c r="J547" s="7"/>
      <c r="K547" s="7"/>
      <c r="L547" s="7"/>
      <c r="M547" s="7"/>
      <c r="N547" s="7"/>
      <c r="O547" s="7"/>
    </row>
    <row r="548" spans="1:15" x14ac:dyDescent="0.35">
      <c r="A548" s="6" t="str">
        <f>B525&amp;C525&amp;D548</f>
        <v>CONSUMO PER CAPITA (kg ó litros por individuo)Total AperitivosALTA Y MEDIA ALTA</v>
      </c>
      <c r="B548">
        <v>0</v>
      </c>
      <c r="C548" s="6">
        <v>0</v>
      </c>
      <c r="D548" s="6" t="s">
        <v>17</v>
      </c>
      <c r="E548" s="7">
        <v>1.62752121706528</v>
      </c>
      <c r="F548" s="7">
        <v>1.22925131052204</v>
      </c>
      <c r="G548" s="7">
        <v>1.3531151763876199</v>
      </c>
      <c r="H548" s="7">
        <v>1.3805310671984801</v>
      </c>
      <c r="I548" s="7"/>
      <c r="J548" s="7"/>
      <c r="K548" s="7"/>
      <c r="L548" s="7"/>
      <c r="M548" s="7"/>
      <c r="N548" s="7"/>
      <c r="O548" s="7"/>
    </row>
    <row r="549" spans="1:15" x14ac:dyDescent="0.35">
      <c r="A549" s="6" t="str">
        <f>B525&amp;C525&amp;D549</f>
        <v>CONSUMO PER CAPITA (kg ó litros por individuo)Total AperitivosMEDIA</v>
      </c>
      <c r="B549">
        <v>0</v>
      </c>
      <c r="C549" s="6">
        <v>0</v>
      </c>
      <c r="D549" s="6" t="s">
        <v>18</v>
      </c>
      <c r="E549" s="7">
        <v>2.22827505249992</v>
      </c>
      <c r="F549" s="7">
        <v>1.90631127136019</v>
      </c>
      <c r="G549" s="7">
        <v>1.91392699680742</v>
      </c>
      <c r="H549" s="7">
        <v>1.6570575869295101</v>
      </c>
      <c r="I549" s="7"/>
      <c r="J549" s="7"/>
      <c r="K549" s="7"/>
      <c r="L549" s="7"/>
      <c r="M549" s="7"/>
      <c r="N549" s="7"/>
      <c r="O549" s="7"/>
    </row>
    <row r="550" spans="1:15" x14ac:dyDescent="0.35">
      <c r="A550" s="6" t="str">
        <f>B525&amp;C525&amp;D550</f>
        <v>CONSUMO PER CAPITA (kg ó litros por individuo)Total AperitivosMEDIA BAJA</v>
      </c>
      <c r="B550">
        <v>0</v>
      </c>
      <c r="C550" s="6">
        <v>0</v>
      </c>
      <c r="D550" s="6" t="s">
        <v>19</v>
      </c>
      <c r="E550" s="7">
        <v>1.7014452230406201</v>
      </c>
      <c r="F550" s="7">
        <v>1.5505902455214999</v>
      </c>
      <c r="G550" s="7">
        <v>1.46564414510694</v>
      </c>
      <c r="H550" s="7">
        <v>1.6103990535610799</v>
      </c>
      <c r="I550" s="7"/>
      <c r="J550" s="7"/>
      <c r="K550" s="7"/>
      <c r="L550" s="7"/>
      <c r="M550" s="7"/>
      <c r="N550" s="7"/>
      <c r="O550" s="7"/>
    </row>
    <row r="551" spans="1:15" x14ac:dyDescent="0.35">
      <c r="A551" s="6" t="str">
        <f>B525&amp;C525&amp;D551</f>
        <v>CONSUMO PER CAPITA (kg ó litros por individuo)Total AperitivosBAJA</v>
      </c>
      <c r="B551">
        <v>0</v>
      </c>
      <c r="C551" s="6">
        <v>0</v>
      </c>
      <c r="D551" s="6" t="s">
        <v>20</v>
      </c>
      <c r="E551" s="7">
        <v>2.5259596799359501</v>
      </c>
      <c r="F551" s="7">
        <v>2.1761589000368202</v>
      </c>
      <c r="G551" s="7">
        <v>1.95799325185703</v>
      </c>
      <c r="H551" s="7">
        <v>1.73076317211923</v>
      </c>
      <c r="I551" s="7"/>
      <c r="J551" s="7"/>
      <c r="K551" s="7"/>
      <c r="L551" s="7"/>
      <c r="M551" s="7"/>
      <c r="N551" s="7"/>
      <c r="O551" s="7"/>
    </row>
    <row r="552" spans="1:15" x14ac:dyDescent="0.35">
      <c r="A552" s="6" t="str">
        <f>B525&amp;C525&amp;D552</f>
        <v>CONSUMO PER CAPITA (kg ó litros por individuo)Total AperitivosHOMBRE</v>
      </c>
      <c r="B552">
        <v>0</v>
      </c>
      <c r="C552" s="6">
        <v>0</v>
      </c>
      <c r="D552" s="6" t="s">
        <v>21</v>
      </c>
      <c r="E552" s="7">
        <v>1.6350643193608201</v>
      </c>
      <c r="F552" s="7">
        <v>1.29148684152621</v>
      </c>
      <c r="G552" s="7">
        <v>1.2850227373966701</v>
      </c>
      <c r="H552" s="7">
        <v>1.38471688775417</v>
      </c>
      <c r="I552" s="7"/>
      <c r="J552" s="7"/>
      <c r="K552" s="7"/>
      <c r="L552" s="7"/>
      <c r="M552" s="7"/>
      <c r="N552" s="7"/>
      <c r="O552" s="7"/>
    </row>
    <row r="553" spans="1:15" x14ac:dyDescent="0.35">
      <c r="A553" s="6" t="str">
        <f>B525&amp;C525&amp;D553</f>
        <v>CONSUMO PER CAPITA (kg ó litros por individuo)Total AperitivosMUJER</v>
      </c>
      <c r="B553">
        <v>0</v>
      </c>
      <c r="C553" s="6">
        <v>0</v>
      </c>
      <c r="D553" s="6" t="s">
        <v>22</v>
      </c>
      <c r="E553" s="7">
        <v>2.3936364997055</v>
      </c>
      <c r="F553" s="7">
        <v>2.14134676064341</v>
      </c>
      <c r="G553" s="7">
        <v>2.0785725337411201</v>
      </c>
      <c r="H553" s="7">
        <v>1.8110332147966</v>
      </c>
      <c r="I553" s="7"/>
      <c r="J553" s="7"/>
      <c r="K553" s="7"/>
      <c r="L553" s="7"/>
      <c r="M553" s="7"/>
      <c r="N553" s="7"/>
      <c r="O553" s="7"/>
    </row>
    <row r="554" spans="1:15" x14ac:dyDescent="0.35">
      <c r="A554" s="6" t="str">
        <f>B525&amp;C554&amp;D554</f>
        <v>CONSUMO PER CAPITA (kg ó litros por individuo)Patatas Fritas + Otros Aperitivos SaladosT.ESPAÑA</v>
      </c>
      <c r="B554">
        <v>0</v>
      </c>
      <c r="C554" s="6" t="s">
        <v>41</v>
      </c>
      <c r="D554" s="6" t="s">
        <v>45</v>
      </c>
      <c r="E554" s="7">
        <v>1.0791707285196199</v>
      </c>
      <c r="F554" s="7">
        <v>0.92657667133907495</v>
      </c>
      <c r="G554" s="7">
        <v>0.92878324287208003</v>
      </c>
      <c r="H554" s="7">
        <v>0.93159195293597397</v>
      </c>
      <c r="I554" s="7"/>
      <c r="J554" s="7"/>
      <c r="K554" s="7"/>
      <c r="L554" s="7"/>
      <c r="M554" s="7"/>
      <c r="N554" s="7"/>
      <c r="O554" s="7"/>
    </row>
    <row r="555" spans="1:15" x14ac:dyDescent="0.35">
      <c r="A555" s="6" t="str">
        <f>B525&amp;C554&amp;D555</f>
        <v>CONSUMO PER CAPITA (kg ó litros por individuo)Patatas Fritas + Otros Aperitivos SaladosBCN AM</v>
      </c>
      <c r="B555">
        <v>0</v>
      </c>
      <c r="C555" s="6">
        <v>0</v>
      </c>
      <c r="D555" s="6" t="s">
        <v>1</v>
      </c>
      <c r="E555" s="7">
        <v>0.83390783562973103</v>
      </c>
      <c r="F555" s="7">
        <v>0.62766955356169896</v>
      </c>
      <c r="G555" s="7">
        <v>0.85829047477096498</v>
      </c>
      <c r="H555" s="7">
        <v>0.74420770897658395</v>
      </c>
      <c r="I555" s="7"/>
      <c r="J555" s="7"/>
      <c r="K555" s="7"/>
      <c r="L555" s="7"/>
      <c r="M555" s="7"/>
      <c r="N555" s="7"/>
      <c r="O555" s="7"/>
    </row>
    <row r="556" spans="1:15" x14ac:dyDescent="0.35">
      <c r="A556" s="6" t="str">
        <f>B525&amp;C554&amp;D556</f>
        <v>CONSUMO PER CAPITA (kg ó litros por individuo)Patatas Fritas + Otros Aperitivos SaladosREST.CAT ARAGON</v>
      </c>
      <c r="B556">
        <v>0</v>
      </c>
      <c r="C556" s="6">
        <v>0</v>
      </c>
      <c r="D556" s="6" t="s">
        <v>2</v>
      </c>
      <c r="E556" s="7">
        <v>0.71283861016079098</v>
      </c>
      <c r="F556" s="7">
        <v>0.65250367610527404</v>
      </c>
      <c r="G556" s="7">
        <v>0.69009419390704296</v>
      </c>
      <c r="H556" s="7">
        <v>0.92056983671902604</v>
      </c>
      <c r="I556" s="7"/>
      <c r="J556" s="7"/>
      <c r="K556" s="7"/>
      <c r="L556" s="7"/>
      <c r="M556" s="7"/>
      <c r="N556" s="7"/>
      <c r="O556" s="7"/>
    </row>
    <row r="557" spans="1:15" x14ac:dyDescent="0.35">
      <c r="A557" s="6" t="str">
        <f>B525&amp;C554&amp;D557</f>
        <v>CONSUMO PER CAPITA (kg ó litros por individuo)Patatas Fritas + Otros Aperitivos SaladosLEVANTE</v>
      </c>
      <c r="B557">
        <v>0</v>
      </c>
      <c r="C557" s="6">
        <v>0</v>
      </c>
      <c r="D557" s="6" t="s">
        <v>3</v>
      </c>
      <c r="E557" s="7">
        <v>0.965571374743036</v>
      </c>
      <c r="F557" s="7">
        <v>1.0397610862726401</v>
      </c>
      <c r="G557" s="7">
        <v>0.95058988112146703</v>
      </c>
      <c r="H557" s="7">
        <v>0.92541397807875403</v>
      </c>
      <c r="I557" s="7"/>
      <c r="J557" s="7"/>
      <c r="K557" s="7"/>
      <c r="L557" s="7"/>
      <c r="M557" s="7"/>
      <c r="N557" s="7"/>
      <c r="O557" s="7"/>
    </row>
    <row r="558" spans="1:15" x14ac:dyDescent="0.35">
      <c r="A558" s="6" t="str">
        <f>B525&amp;C554&amp;D558</f>
        <v>CONSUMO PER CAPITA (kg ó litros por individuo)Patatas Fritas + Otros Aperitivos SaladosANDALUCIA</v>
      </c>
      <c r="B558">
        <v>0</v>
      </c>
      <c r="C558" s="6">
        <v>0</v>
      </c>
      <c r="D558" s="6" t="s">
        <v>4</v>
      </c>
      <c r="E558" s="7">
        <v>1.13542302869895</v>
      </c>
      <c r="F558" s="7">
        <v>1.05691844247303</v>
      </c>
      <c r="G558" s="7">
        <v>1.0424369828912501</v>
      </c>
      <c r="H558" s="7">
        <v>0.91861420948205597</v>
      </c>
      <c r="I558" s="7"/>
      <c r="J558" s="7"/>
      <c r="K558" s="7"/>
      <c r="L558" s="7"/>
      <c r="M558" s="7"/>
      <c r="N558" s="7"/>
      <c r="O558" s="7"/>
    </row>
    <row r="559" spans="1:15" x14ac:dyDescent="0.35">
      <c r="A559" s="6" t="str">
        <f>B525&amp;C554&amp;D559</f>
        <v>CONSUMO PER CAPITA (kg ó litros por individuo)Patatas Fritas + Otros Aperitivos SaladosMDD AM</v>
      </c>
      <c r="B559">
        <v>0</v>
      </c>
      <c r="C559" s="6">
        <v>0</v>
      </c>
      <c r="D559" s="6" t="s">
        <v>5</v>
      </c>
      <c r="E559" s="7">
        <v>1.07908692838947</v>
      </c>
      <c r="F559" s="7">
        <v>0.81322315869276696</v>
      </c>
      <c r="G559" s="7">
        <v>0.76174955028609803</v>
      </c>
      <c r="H559" s="7">
        <v>0.72828867427628896</v>
      </c>
      <c r="I559" s="7"/>
      <c r="J559" s="7"/>
      <c r="K559" s="7"/>
      <c r="L559" s="7"/>
      <c r="M559" s="7"/>
      <c r="N559" s="7"/>
      <c r="O559" s="7"/>
    </row>
    <row r="560" spans="1:15" x14ac:dyDescent="0.35">
      <c r="A560" s="6" t="str">
        <f>B525&amp;C554&amp;D560</f>
        <v>CONSUMO PER CAPITA (kg ó litros por individuo)Patatas Fritas + Otros Aperitivos SaladosRTO CENTRO</v>
      </c>
      <c r="B560">
        <v>0</v>
      </c>
      <c r="C560" s="6">
        <v>0</v>
      </c>
      <c r="D560" s="6" t="s">
        <v>6</v>
      </c>
      <c r="E560" s="7">
        <v>1.88169096245976</v>
      </c>
      <c r="F560" s="7">
        <v>1.49549557683089</v>
      </c>
      <c r="G560" s="7">
        <v>1.2849253401832701</v>
      </c>
      <c r="H560" s="7">
        <v>1.1280483197683899</v>
      </c>
      <c r="I560" s="7"/>
      <c r="J560" s="7"/>
      <c r="K560" s="7"/>
      <c r="L560" s="7"/>
      <c r="M560" s="7"/>
      <c r="N560" s="7"/>
      <c r="O560" s="7"/>
    </row>
    <row r="561" spans="1:15" x14ac:dyDescent="0.35">
      <c r="A561" s="6" t="str">
        <f>B525&amp;C554&amp;D561</f>
        <v>CONSUMO PER CAPITA (kg ó litros por individuo)Patatas Fritas + Otros Aperitivos SaladosNORTE-CENTRO</v>
      </c>
      <c r="B561">
        <v>0</v>
      </c>
      <c r="C561" s="6">
        <v>0</v>
      </c>
      <c r="D561" s="6" t="s">
        <v>7</v>
      </c>
      <c r="E561" s="7">
        <v>1.2977316244196599</v>
      </c>
      <c r="F561" s="7">
        <v>0.86683893859690397</v>
      </c>
      <c r="G561" s="7">
        <v>1.04584197515379</v>
      </c>
      <c r="H561" s="7">
        <v>0.89123622371626299</v>
      </c>
      <c r="I561" s="7"/>
      <c r="J561" s="7"/>
      <c r="K561" s="7"/>
      <c r="L561" s="7"/>
      <c r="M561" s="7"/>
      <c r="N561" s="7"/>
      <c r="O561" s="7"/>
    </row>
    <row r="562" spans="1:15" x14ac:dyDescent="0.35">
      <c r="A562" s="6" t="str">
        <f>B525&amp;C554&amp;D562</f>
        <v>CONSUMO PER CAPITA (kg ó litros por individuo)Patatas Fritas + Otros Aperitivos SaladosNOROESTE</v>
      </c>
      <c r="B562">
        <v>0</v>
      </c>
      <c r="C562" s="6">
        <v>0</v>
      </c>
      <c r="D562" s="6" t="s">
        <v>8</v>
      </c>
      <c r="E562" s="7">
        <v>0.86873719407419103</v>
      </c>
      <c r="F562" s="7">
        <v>0.78722598903782703</v>
      </c>
      <c r="G562" s="7">
        <v>0.81159038779231296</v>
      </c>
      <c r="H562" s="7">
        <v>1.3199644542842499</v>
      </c>
      <c r="I562" s="7"/>
      <c r="J562" s="7"/>
      <c r="K562" s="7"/>
      <c r="L562" s="7"/>
      <c r="M562" s="7"/>
      <c r="N562" s="7"/>
      <c r="O562" s="7"/>
    </row>
    <row r="563" spans="1:15" x14ac:dyDescent="0.35">
      <c r="A563" s="6" t="str">
        <f>B525&amp;C554&amp;D563</f>
        <v>CONSUMO PER CAPITA (kg ó litros por individuo)Patatas Fritas + Otros Aperitivos Salados&lt;2MIL</v>
      </c>
      <c r="B563">
        <v>0</v>
      </c>
      <c r="C563" s="6">
        <v>0</v>
      </c>
      <c r="D563" s="6" t="s">
        <v>9</v>
      </c>
      <c r="E563" s="7">
        <v>1.49941082378298</v>
      </c>
      <c r="F563" s="7">
        <v>1.29119856460687</v>
      </c>
      <c r="G563" s="7">
        <v>1.1761061915400099</v>
      </c>
      <c r="H563" s="7">
        <v>0.86756347786306498</v>
      </c>
      <c r="I563" s="7"/>
      <c r="J563" s="7"/>
      <c r="K563" s="7"/>
      <c r="L563" s="7"/>
      <c r="M563" s="7"/>
      <c r="N563" s="7"/>
      <c r="O563" s="7"/>
    </row>
    <row r="564" spans="1:15" x14ac:dyDescent="0.35">
      <c r="A564" s="6" t="str">
        <f>B525&amp;C554&amp;D564</f>
        <v>CONSUMO PER CAPITA (kg ó litros por individuo)Patatas Fritas + Otros Aperitivos Salados2-5MIL</v>
      </c>
      <c r="B564">
        <v>0</v>
      </c>
      <c r="C564" s="6">
        <v>0</v>
      </c>
      <c r="D564" s="6" t="s">
        <v>10</v>
      </c>
      <c r="E564" s="7">
        <v>1.2480897170884799</v>
      </c>
      <c r="F564" s="7">
        <v>0.76245057642888203</v>
      </c>
      <c r="G564" s="7">
        <v>0.89692697274316502</v>
      </c>
      <c r="H564" s="7">
        <v>0.73368980986091503</v>
      </c>
      <c r="I564" s="7"/>
      <c r="J564" s="7"/>
      <c r="K564" s="7"/>
      <c r="L564" s="7"/>
      <c r="M564" s="7"/>
      <c r="N564" s="7"/>
      <c r="O564" s="7"/>
    </row>
    <row r="565" spans="1:15" x14ac:dyDescent="0.35">
      <c r="A565" s="6" t="str">
        <f>B525&amp;C554&amp;D565</f>
        <v>CONSUMO PER CAPITA (kg ó litros por individuo)Patatas Fritas + Otros Aperitivos Salados5-10MIL</v>
      </c>
      <c r="B565">
        <v>0</v>
      </c>
      <c r="C565" s="6">
        <v>0</v>
      </c>
      <c r="D565" s="6" t="s">
        <v>11</v>
      </c>
      <c r="E565" s="7">
        <v>0.91036430532553503</v>
      </c>
      <c r="F565" s="7">
        <v>0.620131894965681</v>
      </c>
      <c r="G565" s="7">
        <v>0.82305158073741003</v>
      </c>
      <c r="H565" s="7">
        <v>0.98349244756619003</v>
      </c>
      <c r="I565" s="7"/>
      <c r="J565" s="7"/>
      <c r="K565" s="7"/>
      <c r="L565" s="7"/>
      <c r="M565" s="7"/>
      <c r="N565" s="7"/>
      <c r="O565" s="7"/>
    </row>
    <row r="566" spans="1:15" x14ac:dyDescent="0.35">
      <c r="A566" s="6" t="str">
        <f>B525&amp;C554&amp;D566</f>
        <v>CONSUMO PER CAPITA (kg ó litros por individuo)Patatas Fritas + Otros Aperitivos Salados10-30MIL</v>
      </c>
      <c r="B566">
        <v>0</v>
      </c>
      <c r="C566" s="6">
        <v>0</v>
      </c>
      <c r="D566" s="6" t="s">
        <v>12</v>
      </c>
      <c r="E566" s="7">
        <v>1.23946668579616</v>
      </c>
      <c r="F566" s="7">
        <v>1.0489356903401199</v>
      </c>
      <c r="G566" s="7">
        <v>1.0829323874508301</v>
      </c>
      <c r="H566" s="7">
        <v>1.44413181313871</v>
      </c>
      <c r="I566" s="7"/>
      <c r="J566" s="7"/>
      <c r="K566" s="7"/>
      <c r="L566" s="7"/>
      <c r="M566" s="7"/>
      <c r="N566" s="7"/>
      <c r="O566" s="7"/>
    </row>
    <row r="567" spans="1:15" x14ac:dyDescent="0.35">
      <c r="A567" s="6" t="str">
        <f>B525&amp;C554&amp;D567</f>
        <v>CONSUMO PER CAPITA (kg ó litros por individuo)Patatas Fritas + Otros Aperitivos Salados30-100MIL</v>
      </c>
      <c r="B567">
        <v>0</v>
      </c>
      <c r="C567" s="6">
        <v>0</v>
      </c>
      <c r="D567" s="6" t="s">
        <v>13</v>
      </c>
      <c r="E567" s="7">
        <v>1.1620864177425001</v>
      </c>
      <c r="F567" s="7">
        <v>1.0762766749461401</v>
      </c>
      <c r="G567" s="7">
        <v>0.95857319536226204</v>
      </c>
      <c r="H567" s="7">
        <v>0.93765806436543098</v>
      </c>
      <c r="I567" s="7"/>
      <c r="J567" s="7"/>
      <c r="K567" s="7"/>
      <c r="L567" s="7"/>
      <c r="M567" s="7"/>
      <c r="N567" s="7"/>
      <c r="O567" s="7"/>
    </row>
    <row r="568" spans="1:15" x14ac:dyDescent="0.35">
      <c r="A568" s="6" t="str">
        <f>B525&amp;C554&amp;D568</f>
        <v>CONSUMO PER CAPITA (kg ó litros por individuo)Patatas Fritas + Otros Aperitivos Salados100-200MIL</v>
      </c>
      <c r="B568">
        <v>0</v>
      </c>
      <c r="C568" s="6">
        <v>0</v>
      </c>
      <c r="D568" s="6" t="s">
        <v>14</v>
      </c>
      <c r="E568" s="7">
        <v>0.70924861578977405</v>
      </c>
      <c r="F568" s="7">
        <v>0.85966582609341402</v>
      </c>
      <c r="G568" s="7">
        <v>0.73981250146456601</v>
      </c>
      <c r="H568" s="7">
        <v>0.630494508388872</v>
      </c>
      <c r="I568" s="7"/>
      <c r="J568" s="7"/>
      <c r="K568" s="7"/>
      <c r="L568" s="7"/>
      <c r="M568" s="7"/>
      <c r="N568" s="7"/>
      <c r="O568" s="7"/>
    </row>
    <row r="569" spans="1:15" x14ac:dyDescent="0.35">
      <c r="A569" s="6" t="str">
        <f>B525&amp;C554&amp;D569</f>
        <v>CONSUMO PER CAPITA (kg ó litros por individuo)Patatas Fritas + Otros Aperitivos Salados200-500MIL</v>
      </c>
      <c r="B569">
        <v>0</v>
      </c>
      <c r="C569" s="6">
        <v>0</v>
      </c>
      <c r="D569" s="6" t="s">
        <v>15</v>
      </c>
      <c r="E569" s="7">
        <v>0.83453572668548104</v>
      </c>
      <c r="F569" s="7">
        <v>0.776726638404169</v>
      </c>
      <c r="G569" s="7">
        <v>0.96057645098474498</v>
      </c>
      <c r="H569" s="7">
        <v>0.78928543711004895</v>
      </c>
      <c r="I569" s="7"/>
      <c r="J569" s="7"/>
      <c r="K569" s="7"/>
      <c r="L569" s="7"/>
      <c r="M569" s="7"/>
      <c r="N569" s="7"/>
      <c r="O569" s="7"/>
    </row>
    <row r="570" spans="1:15" x14ac:dyDescent="0.35">
      <c r="A570" s="6" t="str">
        <f>B525&amp;C554&amp;D570</f>
        <v>CONSUMO PER CAPITA (kg ó litros por individuo)Patatas Fritas + Otros Aperitivos Salados&gt;500MIL</v>
      </c>
      <c r="B570">
        <v>0</v>
      </c>
      <c r="C570" s="6">
        <v>0</v>
      </c>
      <c r="D570" s="6" t="s">
        <v>16</v>
      </c>
      <c r="E570" s="7">
        <v>1.07545920663052</v>
      </c>
      <c r="F570" s="7">
        <v>0.85774077110879399</v>
      </c>
      <c r="G570" s="7">
        <v>0.79612078890864202</v>
      </c>
      <c r="H570" s="7">
        <v>0.74003907074970199</v>
      </c>
      <c r="I570" s="7"/>
      <c r="J570" s="7"/>
      <c r="K570" s="7"/>
      <c r="L570" s="7"/>
      <c r="M570" s="7"/>
      <c r="N570" s="7"/>
      <c r="O570" s="7"/>
    </row>
    <row r="571" spans="1:15" x14ac:dyDescent="0.35">
      <c r="A571" s="6" t="str">
        <f>B525&amp;C554&amp;D571</f>
        <v>CONSUMO PER CAPITA (kg ó litros por individuo)Patatas Fritas + Otros Aperitivos SaladosDE 15 A 19 AÑOS</v>
      </c>
      <c r="B571">
        <v>0</v>
      </c>
      <c r="C571" s="6">
        <v>0</v>
      </c>
      <c r="D571" s="6" t="s">
        <v>48</v>
      </c>
      <c r="E571" s="7">
        <v>1.6135642651561599</v>
      </c>
      <c r="F571" s="7">
        <v>1.2667285340837</v>
      </c>
      <c r="G571" s="7">
        <v>0.843053519755528</v>
      </c>
      <c r="H571" s="7">
        <v>1.1496420074362601</v>
      </c>
      <c r="I571" s="7"/>
      <c r="J571" s="7"/>
      <c r="K571" s="7"/>
      <c r="L571" s="7"/>
      <c r="M571" s="7"/>
      <c r="N571" s="7"/>
      <c r="O571" s="7"/>
    </row>
    <row r="572" spans="1:15" x14ac:dyDescent="0.35">
      <c r="A572" s="6" t="str">
        <f>B525&amp;C554&amp;D572</f>
        <v>CONSUMO PER CAPITA (kg ó litros por individuo)Patatas Fritas + Otros Aperitivos SaladosDE 20 A 24 AÑOS</v>
      </c>
      <c r="B572">
        <v>0</v>
      </c>
      <c r="C572" s="6">
        <v>0</v>
      </c>
      <c r="D572" s="6" t="s">
        <v>49</v>
      </c>
      <c r="E572" s="7">
        <v>1.24835135888858</v>
      </c>
      <c r="F572" s="7">
        <v>1.1437565058468699</v>
      </c>
      <c r="G572" s="7">
        <v>0.67698013907639298</v>
      </c>
      <c r="H572" s="7">
        <v>0.49814686119010299</v>
      </c>
      <c r="I572" s="7"/>
      <c r="J572" s="7"/>
      <c r="K572" s="7"/>
      <c r="L572" s="7"/>
      <c r="M572" s="7"/>
      <c r="N572" s="7"/>
      <c r="O572" s="7"/>
    </row>
    <row r="573" spans="1:15" x14ac:dyDescent="0.35">
      <c r="A573" s="6" t="str">
        <f>B525&amp;C554&amp;D573</f>
        <v>CONSUMO PER CAPITA (kg ó litros por individuo)Patatas Fritas + Otros Aperitivos SaladosDE 25 A 34 AÑOS</v>
      </c>
      <c r="B573">
        <v>0</v>
      </c>
      <c r="C573" s="6">
        <v>0</v>
      </c>
      <c r="D573" s="6" t="s">
        <v>50</v>
      </c>
      <c r="E573" s="7">
        <v>0.81479381957917396</v>
      </c>
      <c r="F573" s="7">
        <v>0.68847983403731305</v>
      </c>
      <c r="G573" s="7">
        <v>0.611543666917719</v>
      </c>
      <c r="H573" s="7">
        <v>0.65395318535025004</v>
      </c>
      <c r="I573" s="7"/>
      <c r="J573" s="7"/>
      <c r="K573" s="7"/>
      <c r="L573" s="7"/>
      <c r="M573" s="7"/>
      <c r="N573" s="7"/>
      <c r="O573" s="7"/>
    </row>
    <row r="574" spans="1:15" x14ac:dyDescent="0.35">
      <c r="A574" s="6" t="str">
        <f>B525&amp;C554&amp;D574</f>
        <v>CONSUMO PER CAPITA (kg ó litros por individuo)Patatas Fritas + Otros Aperitivos SaladosDE 35 A 49 AÑOS</v>
      </c>
      <c r="B574">
        <v>0</v>
      </c>
      <c r="C574" s="6">
        <v>0</v>
      </c>
      <c r="D574" s="6" t="s">
        <v>51</v>
      </c>
      <c r="E574" s="7">
        <v>1.0365505857443</v>
      </c>
      <c r="F574" s="7">
        <v>0.84883189787840796</v>
      </c>
      <c r="G574" s="7">
        <v>0.99703350168998905</v>
      </c>
      <c r="H574" s="7">
        <v>0.84119782746223004</v>
      </c>
      <c r="I574" s="7"/>
      <c r="J574" s="7"/>
      <c r="K574" s="7"/>
      <c r="L574" s="7"/>
      <c r="M574" s="7"/>
      <c r="N574" s="7"/>
      <c r="O574" s="7"/>
    </row>
    <row r="575" spans="1:15" x14ac:dyDescent="0.35">
      <c r="A575" s="6" t="str">
        <f>B525&amp;C554&amp;D575</f>
        <v>CONSUMO PER CAPITA (kg ó litros por individuo)Patatas Fritas + Otros Aperitivos SaladosDE 50 A 59 AÑOS</v>
      </c>
      <c r="B575">
        <v>0</v>
      </c>
      <c r="C575" s="6">
        <v>0</v>
      </c>
      <c r="D575" s="6" t="s">
        <v>52</v>
      </c>
      <c r="E575" s="7">
        <v>1.15726126136719</v>
      </c>
      <c r="F575" s="7">
        <v>1.0456793099517301</v>
      </c>
      <c r="G575" s="7">
        <v>1.0171819611244</v>
      </c>
      <c r="H575" s="7">
        <v>1.1827451591389799</v>
      </c>
      <c r="I575" s="7"/>
      <c r="J575" s="7"/>
      <c r="K575" s="7"/>
      <c r="L575" s="7"/>
      <c r="M575" s="7"/>
      <c r="N575" s="7"/>
      <c r="O575" s="7"/>
    </row>
    <row r="576" spans="1:15" x14ac:dyDescent="0.35">
      <c r="A576" s="6" t="str">
        <f>B525&amp;C554&amp;D576</f>
        <v>CONSUMO PER CAPITA (kg ó litros por individuo)Patatas Fritas + Otros Aperitivos SaladosDE 60 A 75 AÑOS</v>
      </c>
      <c r="B576">
        <v>0</v>
      </c>
      <c r="C576" s="6">
        <v>0</v>
      </c>
      <c r="D576" s="6" t="s">
        <v>53</v>
      </c>
      <c r="E576" s="7">
        <v>1.03268299229088</v>
      </c>
      <c r="F576" s="7">
        <v>0.91512815558078597</v>
      </c>
      <c r="G576" s="7">
        <v>1.05798723596275</v>
      </c>
      <c r="H576" s="7">
        <v>1.06202576604489</v>
      </c>
      <c r="I576" s="7"/>
      <c r="J576" s="7"/>
      <c r="K576" s="7"/>
      <c r="L576" s="7"/>
      <c r="M576" s="7"/>
      <c r="N576" s="7"/>
      <c r="O576" s="7"/>
    </row>
    <row r="577" spans="1:15" x14ac:dyDescent="0.35">
      <c r="A577" s="6" t="str">
        <f>B525&amp;C554&amp;D577</f>
        <v>CONSUMO PER CAPITA (kg ó litros por individuo)Patatas Fritas + Otros Aperitivos SaladosALTA Y MEDIA ALTA</v>
      </c>
      <c r="B577">
        <v>0</v>
      </c>
      <c r="C577" s="6">
        <v>0</v>
      </c>
      <c r="D577" s="6" t="s">
        <v>17</v>
      </c>
      <c r="E577" s="7">
        <v>0.89717461219474803</v>
      </c>
      <c r="F577" s="7">
        <v>0.65718591522071201</v>
      </c>
      <c r="G577" s="7">
        <v>0.73460668074746804</v>
      </c>
      <c r="H577" s="7">
        <v>0.78625353267785003</v>
      </c>
      <c r="I577" s="7"/>
      <c r="J577" s="7"/>
      <c r="K577" s="7"/>
      <c r="L577" s="7"/>
      <c r="M577" s="7"/>
      <c r="N577" s="7"/>
      <c r="O577" s="7"/>
    </row>
    <row r="578" spans="1:15" x14ac:dyDescent="0.35">
      <c r="A578" s="6" t="str">
        <f>B525&amp;C554&amp;D578</f>
        <v>CONSUMO PER CAPITA (kg ó litros por individuo)Patatas Fritas + Otros Aperitivos SaladosMEDIA</v>
      </c>
      <c r="B578">
        <v>0</v>
      </c>
      <c r="C578" s="6">
        <v>0</v>
      </c>
      <c r="D578" s="6" t="s">
        <v>18</v>
      </c>
      <c r="E578" s="7">
        <v>1.15730319874494</v>
      </c>
      <c r="F578" s="7">
        <v>1.00312244579231</v>
      </c>
      <c r="G578" s="7">
        <v>1.09217079890421</v>
      </c>
      <c r="H578" s="7">
        <v>0.92687796306552195</v>
      </c>
      <c r="I578" s="7"/>
      <c r="J578" s="7"/>
      <c r="K578" s="7"/>
      <c r="L578" s="7"/>
      <c r="M578" s="7"/>
      <c r="N578" s="7"/>
      <c r="O578" s="7"/>
    </row>
    <row r="579" spans="1:15" x14ac:dyDescent="0.35">
      <c r="A579" s="6" t="str">
        <f>B525&amp;C554&amp;D579</f>
        <v>CONSUMO PER CAPITA (kg ó litros por individuo)Patatas Fritas + Otros Aperitivos SaladosMEDIA BAJA</v>
      </c>
      <c r="B579">
        <v>0</v>
      </c>
      <c r="C579" s="6">
        <v>0</v>
      </c>
      <c r="D579" s="6" t="s">
        <v>19</v>
      </c>
      <c r="E579" s="7">
        <v>0.87904650161398201</v>
      </c>
      <c r="F579" s="7">
        <v>0.907082538086593</v>
      </c>
      <c r="G579" s="7">
        <v>0.86490204022649497</v>
      </c>
      <c r="H579" s="7">
        <v>0.96446864862483195</v>
      </c>
      <c r="I579" s="7"/>
      <c r="J579" s="7"/>
      <c r="K579" s="7"/>
      <c r="L579" s="7"/>
      <c r="M579" s="7"/>
      <c r="N579" s="7"/>
      <c r="O579" s="7"/>
    </row>
    <row r="580" spans="1:15" x14ac:dyDescent="0.35">
      <c r="A580" s="6" t="str">
        <f>B525&amp;C554&amp;D580</f>
        <v>CONSUMO PER CAPITA (kg ó litros por individuo)Patatas Fritas + Otros Aperitivos SaladosBAJA</v>
      </c>
      <c r="B580">
        <v>0</v>
      </c>
      <c r="C580" s="6">
        <v>0</v>
      </c>
      <c r="D580" s="6" t="s">
        <v>20</v>
      </c>
      <c r="E580" s="7">
        <v>1.42355064308614</v>
      </c>
      <c r="F580" s="7">
        <v>1.12189857915253</v>
      </c>
      <c r="G580" s="7">
        <v>0.95187094693224605</v>
      </c>
      <c r="H580" s="7">
        <v>1.0571083729581701</v>
      </c>
      <c r="I580" s="7"/>
      <c r="J580" s="7"/>
      <c r="K580" s="7"/>
      <c r="L580" s="7"/>
      <c r="M580" s="7"/>
      <c r="N580" s="7"/>
      <c r="O580" s="7"/>
    </row>
    <row r="581" spans="1:15" x14ac:dyDescent="0.35">
      <c r="A581" s="6" t="str">
        <f>B525&amp;C554&amp;D581</f>
        <v>CONSUMO PER CAPITA (kg ó litros por individuo)Patatas Fritas + Otros Aperitivos SaladosHOMBRE</v>
      </c>
      <c r="B581">
        <v>0</v>
      </c>
      <c r="C581" s="6">
        <v>0</v>
      </c>
      <c r="D581" s="6" t="s">
        <v>21</v>
      </c>
      <c r="E581" s="7">
        <v>0.84623928497858403</v>
      </c>
      <c r="F581" s="7">
        <v>0.69304885879952804</v>
      </c>
      <c r="G581" s="7">
        <v>0.72465523102335705</v>
      </c>
      <c r="H581" s="7">
        <v>0.86068556319715805</v>
      </c>
      <c r="I581" s="7"/>
      <c r="J581" s="7"/>
      <c r="K581" s="7"/>
      <c r="L581" s="7"/>
      <c r="M581" s="7"/>
      <c r="N581" s="7"/>
      <c r="O581" s="7"/>
    </row>
    <row r="582" spans="1:15" x14ac:dyDescent="0.35">
      <c r="A582" s="6" t="str">
        <f>B525&amp;C554&amp;D582</f>
        <v>CONSUMO PER CAPITA (kg ó litros por individuo)Patatas Fritas + Otros Aperitivos SaladosMUJER</v>
      </c>
      <c r="B582">
        <v>0</v>
      </c>
      <c r="C582" s="6">
        <v>0</v>
      </c>
      <c r="D582" s="6" t="s">
        <v>22</v>
      </c>
      <c r="E582" s="7">
        <v>1.30822187137976</v>
      </c>
      <c r="F582" s="7">
        <v>1.1565825453591501</v>
      </c>
      <c r="G582" s="7">
        <v>1.1299946577826501</v>
      </c>
      <c r="H582" s="7">
        <v>1.00137272848561</v>
      </c>
      <c r="I582" s="7"/>
      <c r="J582" s="7"/>
      <c r="K582" s="7"/>
      <c r="L582" s="7"/>
      <c r="M582" s="7"/>
      <c r="N582" s="7"/>
      <c r="O582" s="7"/>
    </row>
    <row r="583" spans="1:15" x14ac:dyDescent="0.35">
      <c r="A583" s="6" t="str">
        <f>B525&amp;C583&amp;D583</f>
        <v>CONSUMO PER CAPITA (kg ó litros por individuo)Patatas FritasT.ESPAÑA</v>
      </c>
      <c r="B583">
        <v>0</v>
      </c>
      <c r="C583" s="6" t="s">
        <v>34</v>
      </c>
      <c r="D583" s="6" t="s">
        <v>45</v>
      </c>
      <c r="E583" s="7">
        <v>0.63308059096036096</v>
      </c>
      <c r="F583" s="7">
        <v>0.57304543909594696</v>
      </c>
      <c r="G583" s="7">
        <v>0.53893824246993605</v>
      </c>
      <c r="H583" s="7">
        <v>0.55610680917440403</v>
      </c>
      <c r="I583" s="7"/>
      <c r="J583" s="7"/>
      <c r="K583" s="7"/>
      <c r="L583" s="7"/>
      <c r="M583" s="7"/>
      <c r="N583" s="7"/>
      <c r="O583" s="7"/>
    </row>
    <row r="584" spans="1:15" x14ac:dyDescent="0.35">
      <c r="A584" s="6" t="str">
        <f>B525&amp;C583&amp;D584</f>
        <v>CONSUMO PER CAPITA (kg ó litros por individuo)Patatas FritasBCN AM</v>
      </c>
      <c r="B584">
        <v>0</v>
      </c>
      <c r="C584" s="6">
        <v>0</v>
      </c>
      <c r="D584" s="6" t="s">
        <v>1</v>
      </c>
      <c r="E584" s="7">
        <v>0.58950713805101995</v>
      </c>
      <c r="F584" s="7">
        <v>0.41595842410793399</v>
      </c>
      <c r="G584" s="7">
        <v>0.62588400367207497</v>
      </c>
      <c r="H584" s="7">
        <v>0.46913709012865601</v>
      </c>
      <c r="I584" s="7"/>
      <c r="J584" s="7"/>
      <c r="K584" s="7"/>
      <c r="L584" s="7"/>
      <c r="M584" s="7"/>
      <c r="N584" s="7"/>
      <c r="O584" s="7"/>
    </row>
    <row r="585" spans="1:15" x14ac:dyDescent="0.35">
      <c r="A585" s="6" t="str">
        <f>B525&amp;C583&amp;D585</f>
        <v>CONSUMO PER CAPITA (kg ó litros por individuo)Patatas FritasREST.CAT ARAGON</v>
      </c>
      <c r="B585">
        <v>0</v>
      </c>
      <c r="C585" s="6">
        <v>0</v>
      </c>
      <c r="D585" s="6" t="s">
        <v>2</v>
      </c>
      <c r="E585" s="7">
        <v>0.49544012329616799</v>
      </c>
      <c r="F585" s="7">
        <v>0.48312444915862002</v>
      </c>
      <c r="G585" s="7">
        <v>0.47096148740451099</v>
      </c>
      <c r="H585" s="7">
        <v>0.62334529866611199</v>
      </c>
      <c r="I585" s="7"/>
      <c r="J585" s="7"/>
      <c r="K585" s="7"/>
      <c r="L585" s="7"/>
      <c r="M585" s="7"/>
      <c r="N585" s="7"/>
      <c r="O585" s="7"/>
    </row>
    <row r="586" spans="1:15" x14ac:dyDescent="0.35">
      <c r="A586" s="6" t="str">
        <f>B525&amp;C583&amp;D586</f>
        <v>CONSUMO PER CAPITA (kg ó litros por individuo)Patatas FritasLEVANTE</v>
      </c>
      <c r="B586">
        <v>0</v>
      </c>
      <c r="C586" s="6">
        <v>0</v>
      </c>
      <c r="D586" s="6" t="s">
        <v>3</v>
      </c>
      <c r="E586" s="7">
        <v>0.53162331707936406</v>
      </c>
      <c r="F586" s="7">
        <v>0.63716168364384895</v>
      </c>
      <c r="G586" s="7">
        <v>0.54234737322968896</v>
      </c>
      <c r="H586" s="7">
        <v>0.60056472815090101</v>
      </c>
      <c r="I586" s="7"/>
      <c r="J586" s="7"/>
      <c r="K586" s="7"/>
      <c r="L586" s="7"/>
      <c r="M586" s="7"/>
      <c r="N586" s="7"/>
      <c r="O586" s="7"/>
    </row>
    <row r="587" spans="1:15" x14ac:dyDescent="0.35">
      <c r="A587" s="6" t="str">
        <f>B525&amp;C583&amp;D587</f>
        <v>CONSUMO PER CAPITA (kg ó litros por individuo)Patatas FritasANDALUCIA</v>
      </c>
      <c r="B587">
        <v>0</v>
      </c>
      <c r="C587" s="6">
        <v>0</v>
      </c>
      <c r="D587" s="6" t="s">
        <v>4</v>
      </c>
      <c r="E587" s="7">
        <v>0.73069939024833097</v>
      </c>
      <c r="F587" s="7">
        <v>0.701585303479898</v>
      </c>
      <c r="G587" s="7">
        <v>0.64915429208778497</v>
      </c>
      <c r="H587" s="7">
        <v>0.59087834756823798</v>
      </c>
      <c r="I587" s="7"/>
      <c r="J587" s="7"/>
      <c r="K587" s="7"/>
      <c r="L587" s="7"/>
      <c r="M587" s="7"/>
      <c r="N587" s="7"/>
      <c r="O587" s="7"/>
    </row>
    <row r="588" spans="1:15" x14ac:dyDescent="0.35">
      <c r="A588" s="6" t="str">
        <f>B525&amp;C583&amp;D588</f>
        <v>CONSUMO PER CAPITA (kg ó litros por individuo)Patatas FritasMDD AM</v>
      </c>
      <c r="B588">
        <v>0</v>
      </c>
      <c r="C588" s="6">
        <v>0</v>
      </c>
      <c r="D588" s="6" t="s">
        <v>5</v>
      </c>
      <c r="E588" s="7">
        <v>0.60083142110062904</v>
      </c>
      <c r="F588" s="7">
        <v>0.50305530470971604</v>
      </c>
      <c r="G588" s="7">
        <v>0.41740842304672099</v>
      </c>
      <c r="H588" s="7">
        <v>0.41861539362489802</v>
      </c>
      <c r="I588" s="7"/>
      <c r="J588" s="7"/>
      <c r="K588" s="7"/>
      <c r="L588" s="7"/>
      <c r="M588" s="7"/>
      <c r="N588" s="7"/>
      <c r="O588" s="7"/>
    </row>
    <row r="589" spans="1:15" x14ac:dyDescent="0.35">
      <c r="A589" s="6" t="str">
        <f>B525&amp;C583&amp;D589</f>
        <v>CONSUMO PER CAPITA (kg ó litros por individuo)Patatas FritasRTO CENTRO</v>
      </c>
      <c r="B589">
        <v>0</v>
      </c>
      <c r="C589" s="6">
        <v>0</v>
      </c>
      <c r="D589" s="6" t="s">
        <v>6</v>
      </c>
      <c r="E589" s="7">
        <v>0.98793101295486296</v>
      </c>
      <c r="F589" s="7">
        <v>0.79542308355231695</v>
      </c>
      <c r="G589" s="7">
        <v>0.539878088642055</v>
      </c>
      <c r="H589" s="7">
        <v>0.55131747663443298</v>
      </c>
      <c r="I589" s="7"/>
      <c r="J589" s="7"/>
      <c r="K589" s="7"/>
      <c r="L589" s="7"/>
      <c r="M589" s="7"/>
      <c r="N589" s="7"/>
      <c r="O589" s="7"/>
    </row>
    <row r="590" spans="1:15" x14ac:dyDescent="0.35">
      <c r="A590" s="6" t="str">
        <f>B525&amp;C583&amp;D590</f>
        <v>CONSUMO PER CAPITA (kg ó litros por individuo)Patatas FritasNORTE-CENTRO</v>
      </c>
      <c r="B590">
        <v>0</v>
      </c>
      <c r="C590" s="6">
        <v>0</v>
      </c>
      <c r="D590" s="6" t="s">
        <v>7</v>
      </c>
      <c r="E590" s="7">
        <v>0.57803082289067098</v>
      </c>
      <c r="F590" s="7">
        <v>0.433886425087531</v>
      </c>
      <c r="G590" s="7">
        <v>0.52899800412706999</v>
      </c>
      <c r="H590" s="7">
        <v>0.469119446297243</v>
      </c>
      <c r="I590" s="7"/>
      <c r="J590" s="7"/>
      <c r="K590" s="7"/>
      <c r="L590" s="7"/>
      <c r="M590" s="7"/>
      <c r="N590" s="7"/>
      <c r="O590" s="7"/>
    </row>
    <row r="591" spans="1:15" x14ac:dyDescent="0.35">
      <c r="A591" s="6" t="str">
        <f>B525&amp;C583&amp;D591</f>
        <v>CONSUMO PER CAPITA (kg ó litros por individuo)Patatas FritasNOROESTE</v>
      </c>
      <c r="B591">
        <v>0</v>
      </c>
      <c r="C591" s="6">
        <v>0</v>
      </c>
      <c r="D591" s="6" t="s">
        <v>8</v>
      </c>
      <c r="E591" s="7">
        <v>0.56523034718140597</v>
      </c>
      <c r="F591" s="7">
        <v>0.48499327206307802</v>
      </c>
      <c r="G591" s="7">
        <v>0.48449947009924499</v>
      </c>
      <c r="H591" s="7">
        <v>0.69307672206892201</v>
      </c>
      <c r="I591" s="7"/>
      <c r="J591" s="7"/>
      <c r="K591" s="7"/>
      <c r="L591" s="7"/>
      <c r="M591" s="7"/>
      <c r="N591" s="7"/>
      <c r="O591" s="7"/>
    </row>
    <row r="592" spans="1:15" x14ac:dyDescent="0.35">
      <c r="A592" s="6" t="str">
        <f>B525&amp;C583&amp;D592</f>
        <v>CONSUMO PER CAPITA (kg ó litros por individuo)Patatas Fritas&lt;2MIL</v>
      </c>
      <c r="B592">
        <v>0</v>
      </c>
      <c r="C592" s="6">
        <v>0</v>
      </c>
      <c r="D592" s="6" t="s">
        <v>9</v>
      </c>
      <c r="E592" s="7">
        <v>0.73072368719481295</v>
      </c>
      <c r="F592" s="8">
        <v>0.77175250188534095</v>
      </c>
      <c r="G592" s="7">
        <v>0.63232003732105102</v>
      </c>
      <c r="H592" s="7">
        <v>0.48652646595584897</v>
      </c>
      <c r="I592" s="7"/>
      <c r="J592" s="7"/>
      <c r="K592" s="7"/>
      <c r="L592" s="7"/>
      <c r="M592" s="7"/>
      <c r="N592" s="7"/>
      <c r="O592" s="7"/>
    </row>
    <row r="593" spans="1:15" x14ac:dyDescent="0.35">
      <c r="A593" s="6" t="str">
        <f>B525&amp;C583&amp;D593</f>
        <v>CONSUMO PER CAPITA (kg ó litros por individuo)Patatas Fritas2-5MIL</v>
      </c>
      <c r="B593">
        <v>0</v>
      </c>
      <c r="C593" s="6">
        <v>0</v>
      </c>
      <c r="D593" s="6" t="s">
        <v>10</v>
      </c>
      <c r="E593" s="7">
        <v>0.63826669573722805</v>
      </c>
      <c r="F593" s="7">
        <v>0.34935965513811601</v>
      </c>
      <c r="G593" s="7">
        <v>0.54071448505645203</v>
      </c>
      <c r="H593" s="7">
        <v>0.44025190819655302</v>
      </c>
      <c r="I593" s="7"/>
      <c r="J593" s="7"/>
      <c r="K593" s="7"/>
      <c r="L593" s="7"/>
      <c r="M593" s="7"/>
      <c r="N593" s="7"/>
      <c r="O593" s="7"/>
    </row>
    <row r="594" spans="1:15" x14ac:dyDescent="0.35">
      <c r="A594" s="6" t="str">
        <f>B525&amp;C583&amp;D594</f>
        <v>CONSUMO PER CAPITA (kg ó litros por individuo)Patatas Fritas5-10MIL</v>
      </c>
      <c r="B594">
        <v>0</v>
      </c>
      <c r="C594" s="6">
        <v>0</v>
      </c>
      <c r="D594" s="6" t="s">
        <v>11</v>
      </c>
      <c r="E594" s="7">
        <v>0.43850016782831702</v>
      </c>
      <c r="F594" s="7">
        <v>0.30941842246280699</v>
      </c>
      <c r="G594" s="7">
        <v>0.454178980802456</v>
      </c>
      <c r="H594" s="7">
        <v>0.60786378195819102</v>
      </c>
      <c r="I594" s="7"/>
      <c r="J594" s="7"/>
      <c r="K594" s="7"/>
      <c r="L594" s="7"/>
      <c r="M594" s="7"/>
      <c r="N594" s="7"/>
      <c r="O594" s="7"/>
    </row>
    <row r="595" spans="1:15" x14ac:dyDescent="0.35">
      <c r="A595" s="6" t="str">
        <f>B525&amp;C583&amp;D595</f>
        <v>CONSUMO PER CAPITA (kg ó litros por individuo)Patatas Fritas10-30MIL</v>
      </c>
      <c r="B595">
        <v>0</v>
      </c>
      <c r="C595" s="6">
        <v>0</v>
      </c>
      <c r="D595" s="6" t="s">
        <v>12</v>
      </c>
      <c r="E595" s="7">
        <v>0.69913178139265497</v>
      </c>
      <c r="F595" s="7">
        <v>0.65846095312406305</v>
      </c>
      <c r="G595" s="7">
        <v>0.57742389967031804</v>
      </c>
      <c r="H595" s="7">
        <v>0.81008574684817602</v>
      </c>
      <c r="I595" s="7"/>
      <c r="J595" s="7"/>
      <c r="K595" s="7"/>
      <c r="L595" s="7"/>
      <c r="M595" s="7"/>
      <c r="N595" s="7"/>
      <c r="O595" s="7"/>
    </row>
    <row r="596" spans="1:15" x14ac:dyDescent="0.35">
      <c r="A596" s="6" t="str">
        <f>B525&amp;C583&amp;D596</f>
        <v>CONSUMO PER CAPITA (kg ó litros por individuo)Patatas Fritas30-100MIL</v>
      </c>
      <c r="B596">
        <v>0</v>
      </c>
      <c r="C596" s="6">
        <v>0</v>
      </c>
      <c r="D596" s="6" t="s">
        <v>13</v>
      </c>
      <c r="E596" s="7">
        <v>0.74558414722290101</v>
      </c>
      <c r="F596" s="7">
        <v>0.71556749618368698</v>
      </c>
      <c r="G596" s="7">
        <v>0.62490014564848895</v>
      </c>
      <c r="H596" s="7">
        <v>0.62890304363652305</v>
      </c>
      <c r="I596" s="7"/>
      <c r="J596" s="7"/>
      <c r="K596" s="7"/>
      <c r="L596" s="7"/>
      <c r="M596" s="7"/>
      <c r="N596" s="7"/>
      <c r="O596" s="7"/>
    </row>
    <row r="597" spans="1:15" x14ac:dyDescent="0.35">
      <c r="A597" s="6" t="str">
        <f>B525&amp;C583&amp;D597</f>
        <v>CONSUMO PER CAPITA (kg ó litros por individuo)Patatas Fritas100-200MIL</v>
      </c>
      <c r="B597">
        <v>0</v>
      </c>
      <c r="C597" s="6">
        <v>0</v>
      </c>
      <c r="D597" s="6" t="s">
        <v>14</v>
      </c>
      <c r="E597" s="7">
        <v>0.39861931086098001</v>
      </c>
      <c r="F597" s="7">
        <v>0.52191275022616002</v>
      </c>
      <c r="G597" s="7">
        <v>0.396153700481293</v>
      </c>
      <c r="H597" s="7">
        <v>0.30242346454817198</v>
      </c>
      <c r="I597" s="7"/>
      <c r="J597" s="7"/>
      <c r="K597" s="7"/>
      <c r="L597" s="7"/>
      <c r="M597" s="7"/>
      <c r="N597" s="7"/>
      <c r="O597" s="7"/>
    </row>
    <row r="598" spans="1:15" x14ac:dyDescent="0.35">
      <c r="A598" s="6" t="str">
        <f>B525&amp;C583&amp;D598</f>
        <v>CONSUMO PER CAPITA (kg ó litros por individuo)Patatas Fritas200-500MIL</v>
      </c>
      <c r="B598">
        <v>0</v>
      </c>
      <c r="C598" s="6">
        <v>0</v>
      </c>
      <c r="D598" s="6" t="s">
        <v>15</v>
      </c>
      <c r="E598" s="7">
        <v>0.50517698621743401</v>
      </c>
      <c r="F598" s="7">
        <v>0.47770889888432999</v>
      </c>
      <c r="G598" s="7">
        <v>0.55295172257859204</v>
      </c>
      <c r="H598" s="7">
        <v>0.47120351034152202</v>
      </c>
      <c r="I598" s="7"/>
      <c r="J598" s="7"/>
      <c r="K598" s="7"/>
      <c r="L598" s="7"/>
      <c r="M598" s="7"/>
      <c r="N598" s="7"/>
      <c r="O598" s="7"/>
    </row>
    <row r="599" spans="1:15" x14ac:dyDescent="0.35">
      <c r="A599" s="6" t="str">
        <f>B525&amp;C583&amp;D599</f>
        <v>CONSUMO PER CAPITA (kg ó litros por individuo)Patatas Fritas&gt;500MIL</v>
      </c>
      <c r="B599">
        <v>0</v>
      </c>
      <c r="C599" s="6">
        <v>0</v>
      </c>
      <c r="D599" s="6" t="s">
        <v>16</v>
      </c>
      <c r="E599" s="7">
        <v>0.71797739268065597</v>
      </c>
      <c r="F599" s="7">
        <v>0.56216770011224604</v>
      </c>
      <c r="G599" s="7">
        <v>0.47963049892508403</v>
      </c>
      <c r="H599" s="7">
        <v>0.45989121697970697</v>
      </c>
      <c r="I599" s="7"/>
      <c r="J599" s="7"/>
      <c r="K599" s="7"/>
      <c r="L599" s="7"/>
      <c r="M599" s="7"/>
      <c r="N599" s="7"/>
      <c r="O599" s="7"/>
    </row>
    <row r="600" spans="1:15" x14ac:dyDescent="0.35">
      <c r="A600" s="6" t="str">
        <f>B525&amp;C583&amp;D600</f>
        <v>CONSUMO PER CAPITA (kg ó litros por individuo)Patatas FritasDE 15 A 19 AÑOS</v>
      </c>
      <c r="B600">
        <v>0</v>
      </c>
      <c r="C600" s="6">
        <v>0</v>
      </c>
      <c r="D600" s="6" t="s">
        <v>48</v>
      </c>
      <c r="E600" s="7">
        <v>0.73080681448562701</v>
      </c>
      <c r="F600" s="7">
        <v>0.78765927125400503</v>
      </c>
      <c r="G600" s="7">
        <v>0.51588358614067098</v>
      </c>
      <c r="H600" s="7">
        <v>0.61911599370268</v>
      </c>
      <c r="I600" s="7"/>
      <c r="J600" s="7"/>
      <c r="K600" s="7"/>
      <c r="L600" s="7"/>
      <c r="M600" s="7"/>
      <c r="N600" s="7"/>
      <c r="O600" s="7"/>
    </row>
    <row r="601" spans="1:15" x14ac:dyDescent="0.35">
      <c r="A601" s="6" t="str">
        <f>B525&amp;C583&amp;D601</f>
        <v>CONSUMO PER CAPITA (kg ó litros por individuo)Patatas FritasDE 20 A 24 AÑOS</v>
      </c>
      <c r="B601">
        <v>0</v>
      </c>
      <c r="C601" s="6">
        <v>0</v>
      </c>
      <c r="D601" s="6" t="s">
        <v>49</v>
      </c>
      <c r="E601" s="7">
        <v>0.75139533966619898</v>
      </c>
      <c r="F601" s="7">
        <v>0.61343120551317998</v>
      </c>
      <c r="G601" s="7">
        <v>0.419447603357327</v>
      </c>
      <c r="H601" s="7">
        <v>0.28086795596741998</v>
      </c>
      <c r="I601" s="7"/>
      <c r="J601" s="7"/>
      <c r="K601" s="7"/>
      <c r="L601" s="7"/>
      <c r="M601" s="7"/>
      <c r="N601" s="7"/>
      <c r="O601" s="7"/>
    </row>
    <row r="602" spans="1:15" x14ac:dyDescent="0.35">
      <c r="A602" s="6" t="str">
        <f>B525&amp;C583&amp;D602</f>
        <v>CONSUMO PER CAPITA (kg ó litros por individuo)Patatas FritasDE 25 A 34 AÑOS</v>
      </c>
      <c r="B602">
        <v>0</v>
      </c>
      <c r="C602" s="6">
        <v>0</v>
      </c>
      <c r="D602" s="6" t="s">
        <v>50</v>
      </c>
      <c r="E602" s="7">
        <v>0.473905677182623</v>
      </c>
      <c r="F602" s="7">
        <v>0.39237475820904899</v>
      </c>
      <c r="G602" s="7">
        <v>0.31518442314842698</v>
      </c>
      <c r="H602" s="7">
        <v>0.33149066199128702</v>
      </c>
      <c r="I602" s="7"/>
      <c r="J602" s="7"/>
      <c r="K602" s="7"/>
      <c r="L602" s="7"/>
      <c r="M602" s="7"/>
      <c r="N602" s="7"/>
      <c r="O602" s="7"/>
    </row>
    <row r="603" spans="1:15" x14ac:dyDescent="0.35">
      <c r="A603" s="6" t="str">
        <f>B525&amp;C583&amp;D603</f>
        <v>CONSUMO PER CAPITA (kg ó litros por individuo)Patatas FritasDE 35 A 49 AÑOS</v>
      </c>
      <c r="B603">
        <v>0</v>
      </c>
      <c r="C603" s="6">
        <v>0</v>
      </c>
      <c r="D603" s="6" t="s">
        <v>51</v>
      </c>
      <c r="E603" s="7">
        <v>0.56629618622559197</v>
      </c>
      <c r="F603" s="7">
        <v>0.440688904405653</v>
      </c>
      <c r="G603" s="7">
        <v>0.51953901786187395</v>
      </c>
      <c r="H603" s="7">
        <v>0.474961158901614</v>
      </c>
      <c r="I603" s="7"/>
      <c r="J603" s="7"/>
      <c r="K603" s="7"/>
      <c r="L603" s="7"/>
      <c r="M603" s="7"/>
      <c r="N603" s="7"/>
      <c r="O603" s="7"/>
    </row>
    <row r="604" spans="1:15" x14ac:dyDescent="0.35">
      <c r="A604" s="6" t="str">
        <f>B525&amp;C583&amp;D604</f>
        <v>CONSUMO PER CAPITA (kg ó litros por individuo)Patatas FritasDE 50 A 59 AÑOS</v>
      </c>
      <c r="B604">
        <v>0</v>
      </c>
      <c r="C604" s="6">
        <v>0</v>
      </c>
      <c r="D604" s="6" t="s">
        <v>52</v>
      </c>
      <c r="E604" s="7">
        <v>0.65266978059969605</v>
      </c>
      <c r="F604" s="7">
        <v>0.69517015640589197</v>
      </c>
      <c r="G604" s="7">
        <v>0.56861167277232405</v>
      </c>
      <c r="H604" s="7">
        <v>0.654985085198731</v>
      </c>
      <c r="I604" s="7"/>
      <c r="J604" s="7"/>
      <c r="K604" s="7"/>
      <c r="L604" s="7"/>
      <c r="M604" s="7"/>
      <c r="N604" s="7"/>
      <c r="O604" s="7"/>
    </row>
    <row r="605" spans="1:15" x14ac:dyDescent="0.35">
      <c r="A605" s="6" t="str">
        <f>B525&amp;C583&amp;D605</f>
        <v>CONSUMO PER CAPITA (kg ó litros por individuo)Patatas FritasDE 60 A 75 AÑOS</v>
      </c>
      <c r="B605">
        <v>0</v>
      </c>
      <c r="C605" s="6">
        <v>0</v>
      </c>
      <c r="D605" s="6" t="s">
        <v>53</v>
      </c>
      <c r="E605" s="7">
        <v>0.74781522085788699</v>
      </c>
      <c r="F605" s="7">
        <v>0.68418805166628105</v>
      </c>
      <c r="G605" s="7">
        <v>0.71797812637467295</v>
      </c>
      <c r="H605" s="7">
        <v>0.77357288639604205</v>
      </c>
      <c r="I605" s="7"/>
      <c r="J605" s="7"/>
      <c r="K605" s="7"/>
      <c r="L605" s="7"/>
      <c r="M605" s="7"/>
      <c r="N605" s="7"/>
      <c r="O605" s="7"/>
    </row>
    <row r="606" spans="1:15" x14ac:dyDescent="0.35">
      <c r="A606" s="6" t="str">
        <f>B525&amp;C583&amp;D606</f>
        <v>CONSUMO PER CAPITA (kg ó litros por individuo)Patatas FritasALTA Y MEDIA ALTA</v>
      </c>
      <c r="B606">
        <v>0</v>
      </c>
      <c r="C606" s="6">
        <v>0</v>
      </c>
      <c r="D606" s="6" t="s">
        <v>17</v>
      </c>
      <c r="E606" s="7">
        <v>0.53338077504513803</v>
      </c>
      <c r="F606" s="7">
        <v>0.40560285137818802</v>
      </c>
      <c r="G606" s="7">
        <v>0.41504854483503301</v>
      </c>
      <c r="H606" s="7">
        <v>0.471089435032987</v>
      </c>
      <c r="I606" s="7"/>
      <c r="J606" s="7"/>
      <c r="K606" s="7"/>
      <c r="L606" s="7"/>
      <c r="M606" s="7"/>
      <c r="N606" s="7"/>
      <c r="O606" s="7"/>
    </row>
    <row r="607" spans="1:15" x14ac:dyDescent="0.35">
      <c r="A607" s="6" t="str">
        <f>B525&amp;C583&amp;D607</f>
        <v>CONSUMO PER CAPITA (kg ó litros por individuo)Patatas FritasMEDIA</v>
      </c>
      <c r="B607">
        <v>0</v>
      </c>
      <c r="C607" s="6">
        <v>0</v>
      </c>
      <c r="D607" s="6" t="s">
        <v>18</v>
      </c>
      <c r="E607" s="7">
        <v>0.66995034319998803</v>
      </c>
      <c r="F607" s="7">
        <v>0.65746667310953599</v>
      </c>
      <c r="G607" s="7">
        <v>0.70082188699290104</v>
      </c>
      <c r="H607" s="7">
        <v>0.58032363831351397</v>
      </c>
      <c r="I607" s="7"/>
      <c r="J607" s="7"/>
      <c r="K607" s="7"/>
      <c r="L607" s="7"/>
      <c r="M607" s="7"/>
      <c r="N607" s="7"/>
      <c r="O607" s="7"/>
    </row>
    <row r="608" spans="1:15" x14ac:dyDescent="0.35">
      <c r="A608" s="6" t="str">
        <f>B525&amp;C583&amp;D608</f>
        <v>CONSUMO PER CAPITA (kg ó litros por individuo)Patatas FritasMEDIA BAJA</v>
      </c>
      <c r="B608">
        <v>0</v>
      </c>
      <c r="C608" s="6">
        <v>0</v>
      </c>
      <c r="D608" s="6" t="s">
        <v>19</v>
      </c>
      <c r="E608" s="7">
        <v>0.49592430350559302</v>
      </c>
      <c r="F608" s="7">
        <v>0.48433725803837702</v>
      </c>
      <c r="G608" s="7">
        <v>0.46952219987250499</v>
      </c>
      <c r="H608" s="7">
        <v>0.60041115924239796</v>
      </c>
      <c r="I608" s="7"/>
      <c r="J608" s="7"/>
      <c r="K608" s="7"/>
      <c r="L608" s="7"/>
      <c r="M608" s="7"/>
      <c r="N608" s="7"/>
      <c r="O608" s="7"/>
    </row>
    <row r="609" spans="1:15" x14ac:dyDescent="0.35">
      <c r="A609" s="6" t="str">
        <f>B525&amp;C583&amp;D609</f>
        <v>CONSUMO PER CAPITA (kg ó litros por individuo)Patatas FritasBAJA</v>
      </c>
      <c r="B609">
        <v>0</v>
      </c>
      <c r="C609" s="6">
        <v>0</v>
      </c>
      <c r="D609" s="6" t="s">
        <v>20</v>
      </c>
      <c r="E609" s="7">
        <v>0.86981819396793703</v>
      </c>
      <c r="F609" s="7">
        <v>0.73575658870649296</v>
      </c>
      <c r="G609" s="7">
        <v>0.49427077435028599</v>
      </c>
      <c r="H609" s="7">
        <v>0.54885676637234104</v>
      </c>
      <c r="I609" s="7"/>
      <c r="J609" s="7"/>
      <c r="K609" s="7"/>
      <c r="L609" s="7"/>
      <c r="M609" s="7"/>
      <c r="N609" s="7"/>
      <c r="O609" s="7"/>
    </row>
    <row r="610" spans="1:15" x14ac:dyDescent="0.35">
      <c r="A610" s="6" t="str">
        <f>B525&amp;C583&amp;D610</f>
        <v>CONSUMO PER CAPITA (kg ó litros por individuo)Patatas FritasHOMBRE</v>
      </c>
      <c r="B610">
        <v>0</v>
      </c>
      <c r="C610" s="6">
        <v>0</v>
      </c>
      <c r="D610" s="6" t="s">
        <v>21</v>
      </c>
      <c r="E610" s="7">
        <v>0.544521875396905</v>
      </c>
      <c r="F610" s="7">
        <v>0.45357622504174899</v>
      </c>
      <c r="G610" s="7">
        <v>0.43830463313766399</v>
      </c>
      <c r="H610" s="7">
        <v>0.53443046578175302</v>
      </c>
      <c r="I610" s="7"/>
      <c r="J610" s="7"/>
      <c r="K610" s="7"/>
      <c r="L610" s="7"/>
      <c r="M610" s="7"/>
      <c r="N610" s="7"/>
      <c r="O610" s="7"/>
    </row>
    <row r="611" spans="1:15" x14ac:dyDescent="0.35">
      <c r="A611" s="6" t="str">
        <f>B525&amp;C583&amp;D611</f>
        <v>CONSUMO PER CAPITA (kg ó litros por individuo)Patatas FritasMUJER</v>
      </c>
      <c r="B611">
        <v>0</v>
      </c>
      <c r="C611" s="6">
        <v>0</v>
      </c>
      <c r="D611" s="6" t="s">
        <v>22</v>
      </c>
      <c r="E611" s="7">
        <v>0.72016405088397695</v>
      </c>
      <c r="F611" s="7">
        <v>0.69071340553332805</v>
      </c>
      <c r="G611" s="7">
        <v>0.63813415892313197</v>
      </c>
      <c r="H611" s="7">
        <v>0.57743921616958704</v>
      </c>
      <c r="I611" s="7"/>
      <c r="J611" s="7"/>
      <c r="K611" s="7"/>
      <c r="L611" s="7"/>
      <c r="M611" s="7"/>
      <c r="N611" s="7"/>
      <c r="O611" s="7"/>
    </row>
    <row r="612" spans="1:15" x14ac:dyDescent="0.35">
      <c r="A612" s="6" t="str">
        <f>B525&amp;C612&amp;D612</f>
        <v>CONSUMO PER CAPITA (kg ó litros por individuo)Otros Snacks SaladosT.ESPAÑA</v>
      </c>
      <c r="B612">
        <v>0</v>
      </c>
      <c r="C612" s="6" t="s">
        <v>35</v>
      </c>
      <c r="D612" s="6" t="s">
        <v>45</v>
      </c>
      <c r="E612" s="7">
        <v>0.44609022470344201</v>
      </c>
      <c r="F612" s="7">
        <v>0.35353094642633198</v>
      </c>
      <c r="G612" s="7">
        <v>0.38984483195299402</v>
      </c>
      <c r="H612" s="7">
        <v>0.375484884429865</v>
      </c>
      <c r="I612" s="7"/>
      <c r="J612" s="7"/>
      <c r="K612" s="7"/>
      <c r="L612" s="7"/>
      <c r="M612" s="7"/>
      <c r="N612" s="7"/>
      <c r="O612" s="7"/>
    </row>
    <row r="613" spans="1:15" x14ac:dyDescent="0.35">
      <c r="A613" s="6" t="str">
        <f>B525&amp;C612&amp;D613</f>
        <v>CONSUMO PER CAPITA (kg ó litros por individuo)Otros Snacks SaladosBCN AM</v>
      </c>
      <c r="B613">
        <v>0</v>
      </c>
      <c r="C613" s="6">
        <v>0</v>
      </c>
      <c r="D613" s="6" t="s">
        <v>1</v>
      </c>
      <c r="E613" s="7">
        <v>0.24440100955883201</v>
      </c>
      <c r="F613" s="7">
        <v>0.21171105029609899</v>
      </c>
      <c r="G613" s="7">
        <v>0.232406322538525</v>
      </c>
      <c r="H613" s="7">
        <v>0.27507081047101301</v>
      </c>
      <c r="I613" s="7"/>
      <c r="J613" s="7"/>
      <c r="K613" s="7"/>
      <c r="L613" s="7"/>
      <c r="M613" s="7"/>
      <c r="N613" s="7"/>
      <c r="O613" s="7"/>
    </row>
    <row r="614" spans="1:15" x14ac:dyDescent="0.35">
      <c r="A614" s="6" t="str">
        <f>B525&amp;C612&amp;D614</f>
        <v>CONSUMO PER CAPITA (kg ó litros por individuo)Otros Snacks SaladosREST.CAT ARAGON</v>
      </c>
      <c r="B614">
        <v>0</v>
      </c>
      <c r="C614" s="6">
        <v>0</v>
      </c>
      <c r="D614" s="6" t="s">
        <v>2</v>
      </c>
      <c r="E614" s="7">
        <v>0.2173983283483</v>
      </c>
      <c r="F614" s="7">
        <v>0.16937891421283699</v>
      </c>
      <c r="G614" s="7">
        <v>0.21913254568828899</v>
      </c>
      <c r="H614" s="7">
        <v>0.297224419828169</v>
      </c>
      <c r="I614" s="7"/>
      <c r="J614" s="7"/>
      <c r="K614" s="7"/>
      <c r="L614" s="7"/>
      <c r="M614" s="7"/>
      <c r="N614" s="7"/>
      <c r="O614" s="7"/>
    </row>
    <row r="615" spans="1:15" x14ac:dyDescent="0.35">
      <c r="A615" s="6" t="str">
        <f>B525&amp;C612&amp;D615</f>
        <v>CONSUMO PER CAPITA (kg ó litros por individuo)Otros Snacks SaladosLEVANTE</v>
      </c>
      <c r="B615">
        <v>0</v>
      </c>
      <c r="C615" s="6">
        <v>0</v>
      </c>
      <c r="D615" s="6" t="s">
        <v>3</v>
      </c>
      <c r="E615" s="7">
        <v>0.43394805865932201</v>
      </c>
      <c r="F615" s="7">
        <v>0.40259951268560101</v>
      </c>
      <c r="G615" s="7">
        <v>0.408242636483929</v>
      </c>
      <c r="H615" s="7">
        <v>0.32484919165606102</v>
      </c>
      <c r="I615" s="7"/>
      <c r="J615" s="7"/>
      <c r="K615" s="7"/>
      <c r="L615" s="7"/>
      <c r="M615" s="7"/>
      <c r="N615" s="7"/>
      <c r="O615" s="7"/>
    </row>
    <row r="616" spans="1:15" x14ac:dyDescent="0.35">
      <c r="A616" s="6" t="str">
        <f>B525&amp;C612&amp;D616</f>
        <v>CONSUMO PER CAPITA (kg ó litros por individuo)Otros Snacks SaladosANDALUCIA</v>
      </c>
      <c r="B616">
        <v>0</v>
      </c>
      <c r="C616" s="6">
        <v>0</v>
      </c>
      <c r="D616" s="6" t="s">
        <v>4</v>
      </c>
      <c r="E616" s="7">
        <v>0.40472351815714802</v>
      </c>
      <c r="F616" s="7">
        <v>0.35533344852477899</v>
      </c>
      <c r="G616" s="7">
        <v>0.39328286314626199</v>
      </c>
      <c r="H616" s="7">
        <v>0.32773582970498899</v>
      </c>
      <c r="I616" s="7"/>
      <c r="J616" s="7"/>
      <c r="K616" s="7"/>
      <c r="L616" s="7"/>
      <c r="M616" s="7"/>
      <c r="N616" s="7"/>
      <c r="O616" s="7"/>
    </row>
    <row r="617" spans="1:15" x14ac:dyDescent="0.35">
      <c r="A617" s="6" t="str">
        <f>B525&amp;C612&amp;D617</f>
        <v>CONSUMO PER CAPITA (kg ó litros por individuo)Otros Snacks SaladosMDD AM</v>
      </c>
      <c r="B617">
        <v>0</v>
      </c>
      <c r="C617" s="6">
        <v>0</v>
      </c>
      <c r="D617" s="6" t="s">
        <v>5</v>
      </c>
      <c r="E617" s="7">
        <v>0.47825542731047899</v>
      </c>
      <c r="F617" s="7">
        <v>0.31016790131178401</v>
      </c>
      <c r="G617" s="7">
        <v>0.34434122729758398</v>
      </c>
      <c r="H617" s="7">
        <v>0.30967341809330701</v>
      </c>
      <c r="I617" s="7"/>
      <c r="J617" s="7"/>
      <c r="K617" s="7"/>
      <c r="L617" s="7"/>
      <c r="M617" s="7"/>
      <c r="N617" s="7"/>
      <c r="O617" s="7"/>
    </row>
    <row r="618" spans="1:15" x14ac:dyDescent="0.35">
      <c r="A618" s="6" t="str">
        <f>B525&amp;C612&amp;D618</f>
        <v>CONSUMO PER CAPITA (kg ó litros por individuo)Otros Snacks SaladosRTO CENTRO</v>
      </c>
      <c r="B618">
        <v>0</v>
      </c>
      <c r="C618" s="6">
        <v>0</v>
      </c>
      <c r="D618" s="6" t="s">
        <v>6</v>
      </c>
      <c r="E618" s="7">
        <v>0.89375970484009004</v>
      </c>
      <c r="F618" s="7">
        <v>0.70007236426800101</v>
      </c>
      <c r="G618" s="7">
        <v>0.74504715175404801</v>
      </c>
      <c r="H618" s="7">
        <v>0.57673072309281503</v>
      </c>
      <c r="I618" s="7"/>
      <c r="J618" s="7"/>
      <c r="K618" s="7"/>
      <c r="L618" s="7"/>
      <c r="M618" s="7"/>
      <c r="N618" s="7"/>
      <c r="O618" s="7"/>
    </row>
    <row r="619" spans="1:15" x14ac:dyDescent="0.35">
      <c r="A619" s="6" t="str">
        <f>B525&amp;C612&amp;D619</f>
        <v>CONSUMO PER CAPITA (kg ó litros por individuo)Otros Snacks SaladosNORTE-CENTRO</v>
      </c>
      <c r="B619">
        <v>0</v>
      </c>
      <c r="C619" s="6">
        <v>0</v>
      </c>
      <c r="D619" s="6" t="s">
        <v>7</v>
      </c>
      <c r="E619" s="7">
        <v>0.71970037599447301</v>
      </c>
      <c r="F619" s="7">
        <v>0.43295221416548402</v>
      </c>
      <c r="G619" s="7">
        <v>0.51684382704488596</v>
      </c>
      <c r="H619" s="7">
        <v>0.42211687197060099</v>
      </c>
      <c r="I619" s="7"/>
      <c r="J619" s="7"/>
      <c r="K619" s="7"/>
      <c r="L619" s="7"/>
      <c r="M619" s="7"/>
      <c r="N619" s="7"/>
      <c r="O619" s="7"/>
    </row>
    <row r="620" spans="1:15" x14ac:dyDescent="0.35">
      <c r="A620" s="6" t="str">
        <f>B525&amp;C612&amp;D620</f>
        <v>CONSUMO PER CAPITA (kg ó litros por individuo)Otros Snacks SaladosNOROESTE</v>
      </c>
      <c r="B620">
        <v>0</v>
      </c>
      <c r="C620" s="6">
        <v>0</v>
      </c>
      <c r="D620" s="6" t="s">
        <v>8</v>
      </c>
      <c r="E620" s="7">
        <v>0.30350685154780299</v>
      </c>
      <c r="F620" s="7">
        <v>0.302232589141126</v>
      </c>
      <c r="G620" s="7">
        <v>0.32709078230863498</v>
      </c>
      <c r="H620" s="7">
        <v>0.62688748223579405</v>
      </c>
      <c r="I620" s="7"/>
      <c r="J620" s="7"/>
      <c r="K620" s="7"/>
      <c r="L620" s="7"/>
      <c r="M620" s="7"/>
      <c r="N620" s="7"/>
      <c r="O620" s="7"/>
    </row>
    <row r="621" spans="1:15" x14ac:dyDescent="0.35">
      <c r="A621" s="6" t="str">
        <f>B525&amp;C612&amp;D621</f>
        <v>CONSUMO PER CAPITA (kg ó litros por individuo)Otros Snacks Salados&lt;2MIL</v>
      </c>
      <c r="B621">
        <v>0</v>
      </c>
      <c r="C621" s="6">
        <v>0</v>
      </c>
      <c r="D621" s="6" t="s">
        <v>9</v>
      </c>
      <c r="E621" s="7">
        <v>0.76868723601907396</v>
      </c>
      <c r="F621" s="8">
        <v>0.51944592238929799</v>
      </c>
      <c r="G621" s="7">
        <v>0.54378614473439402</v>
      </c>
      <c r="H621" s="7">
        <v>0.38103720121462797</v>
      </c>
      <c r="I621" s="7"/>
      <c r="J621" s="7"/>
      <c r="K621" s="7"/>
      <c r="L621" s="7"/>
      <c r="M621" s="7"/>
      <c r="N621" s="7"/>
      <c r="O621" s="7"/>
    </row>
    <row r="622" spans="1:15" x14ac:dyDescent="0.35">
      <c r="A622" s="6" t="str">
        <f>B525&amp;C612&amp;D622</f>
        <v>CONSUMO PER CAPITA (kg ó litros por individuo)Otros Snacks Salados2-5MIL</v>
      </c>
      <c r="B622">
        <v>0</v>
      </c>
      <c r="C622" s="6">
        <v>0</v>
      </c>
      <c r="D622" s="6" t="s">
        <v>10</v>
      </c>
      <c r="E622" s="7">
        <v>0.60982297551946196</v>
      </c>
      <c r="F622" s="7">
        <v>0.41309095817033797</v>
      </c>
      <c r="G622" s="7">
        <v>0.35621252346046101</v>
      </c>
      <c r="H622" s="7">
        <v>0.29343811161212002</v>
      </c>
      <c r="I622" s="7"/>
      <c r="J622" s="7"/>
      <c r="K622" s="7"/>
      <c r="L622" s="7"/>
      <c r="M622" s="7"/>
      <c r="N622" s="7"/>
      <c r="O622" s="7"/>
    </row>
    <row r="623" spans="1:15" x14ac:dyDescent="0.35">
      <c r="A623" s="6" t="str">
        <f>B525&amp;C612&amp;D623</f>
        <v>CONSUMO PER CAPITA (kg ó litros por individuo)Otros Snacks Salados5-10MIL</v>
      </c>
      <c r="B623">
        <v>0</v>
      </c>
      <c r="C623" s="6">
        <v>0</v>
      </c>
      <c r="D623" s="6" t="s">
        <v>11</v>
      </c>
      <c r="E623" s="7">
        <v>0.47186410235604997</v>
      </c>
      <c r="F623" s="7">
        <v>0.310713666000839</v>
      </c>
      <c r="G623" s="7">
        <v>0.368872446009885</v>
      </c>
      <c r="H623" s="7">
        <v>0.37562893971022598</v>
      </c>
      <c r="I623" s="7"/>
      <c r="J623" s="7"/>
      <c r="K623" s="7"/>
      <c r="L623" s="7"/>
      <c r="M623" s="7"/>
      <c r="N623" s="7"/>
      <c r="O623" s="7"/>
    </row>
    <row r="624" spans="1:15" x14ac:dyDescent="0.35">
      <c r="A624" s="6" t="str">
        <f>B525&amp;C612&amp;D624</f>
        <v>CONSUMO PER CAPITA (kg ó litros por individuo)Otros Snacks Salados10-30MIL</v>
      </c>
      <c r="B624">
        <v>0</v>
      </c>
      <c r="C624" s="6">
        <v>0</v>
      </c>
      <c r="D624" s="6" t="s">
        <v>12</v>
      </c>
      <c r="E624" s="7">
        <v>0.54033503634639901</v>
      </c>
      <c r="F624" s="7">
        <v>0.39047479041066901</v>
      </c>
      <c r="G624" s="7">
        <v>0.50550831774673299</v>
      </c>
      <c r="H624" s="7">
        <v>0.63404587126581502</v>
      </c>
      <c r="I624" s="7"/>
      <c r="J624" s="7"/>
      <c r="K624" s="7"/>
      <c r="L624" s="7"/>
      <c r="M624" s="7"/>
      <c r="N624" s="7"/>
      <c r="O624" s="7"/>
    </row>
    <row r="625" spans="1:15" x14ac:dyDescent="0.35">
      <c r="A625" s="6" t="str">
        <f>B525&amp;C612&amp;D625</f>
        <v>CONSUMO PER CAPITA (kg ó litros por individuo)Otros Snacks Salados30-100MIL</v>
      </c>
      <c r="B625">
        <v>0</v>
      </c>
      <c r="C625" s="6">
        <v>0</v>
      </c>
      <c r="D625" s="6" t="s">
        <v>13</v>
      </c>
      <c r="E625" s="7">
        <v>0.41650240741996403</v>
      </c>
      <c r="F625" s="7">
        <v>0.36070926814597798</v>
      </c>
      <c r="G625" s="7">
        <v>0.33367283574963302</v>
      </c>
      <c r="H625" s="7">
        <v>0.30875522087143098</v>
      </c>
      <c r="I625" s="7"/>
      <c r="J625" s="7"/>
      <c r="K625" s="7"/>
      <c r="L625" s="7"/>
      <c r="M625" s="7"/>
      <c r="N625" s="7"/>
      <c r="O625" s="7"/>
    </row>
    <row r="626" spans="1:15" x14ac:dyDescent="0.35">
      <c r="A626" s="6" t="str">
        <f>B525&amp;C612&amp;D626</f>
        <v>CONSUMO PER CAPITA (kg ó litros por individuo)Otros Snacks Salados100-200MIL</v>
      </c>
      <c r="B626">
        <v>0</v>
      </c>
      <c r="C626" s="6">
        <v>0</v>
      </c>
      <c r="D626" s="6" t="s">
        <v>14</v>
      </c>
      <c r="E626" s="7">
        <v>0.31062941511833603</v>
      </c>
      <c r="F626" s="7">
        <v>0.33775300077416598</v>
      </c>
      <c r="G626" s="7">
        <v>0.34365880620082601</v>
      </c>
      <c r="H626" s="7">
        <v>0.32807080999937499</v>
      </c>
      <c r="I626" s="7"/>
      <c r="J626" s="7"/>
      <c r="K626" s="7"/>
      <c r="L626" s="7"/>
      <c r="M626" s="7"/>
      <c r="N626" s="7"/>
      <c r="O626" s="7"/>
    </row>
    <row r="627" spans="1:15" x14ac:dyDescent="0.35">
      <c r="A627" s="6" t="str">
        <f>B525&amp;C612&amp;D627</f>
        <v>CONSUMO PER CAPITA (kg ó litros por individuo)Otros Snacks Salados200-500MIL</v>
      </c>
      <c r="B627">
        <v>0</v>
      </c>
      <c r="C627" s="6">
        <v>0</v>
      </c>
      <c r="D627" s="6" t="s">
        <v>15</v>
      </c>
      <c r="E627" s="7">
        <v>0.32935892354644503</v>
      </c>
      <c r="F627" s="7">
        <v>0.29901765607184499</v>
      </c>
      <c r="G627" s="7">
        <v>0.40762466918614698</v>
      </c>
      <c r="H627" s="7">
        <v>0.31808190420834098</v>
      </c>
      <c r="I627" s="7"/>
      <c r="J627" s="7"/>
      <c r="K627" s="7"/>
      <c r="L627" s="7"/>
      <c r="M627" s="7"/>
      <c r="N627" s="7"/>
      <c r="O627" s="7"/>
    </row>
    <row r="628" spans="1:15" x14ac:dyDescent="0.35">
      <c r="A628" s="6" t="str">
        <f>B525&amp;C612&amp;D628</f>
        <v>CONSUMO PER CAPITA (kg ó litros por individuo)Otros Snacks Salados&gt;500MIL</v>
      </c>
      <c r="B628">
        <v>0</v>
      </c>
      <c r="C628" s="6">
        <v>0</v>
      </c>
      <c r="D628" s="6" t="s">
        <v>16</v>
      </c>
      <c r="E628" s="7">
        <v>0.35748189924370199</v>
      </c>
      <c r="F628" s="7">
        <v>0.29557296602557598</v>
      </c>
      <c r="G628" s="7">
        <v>0.31649022356364798</v>
      </c>
      <c r="H628" s="7">
        <v>0.28014771671007199</v>
      </c>
      <c r="I628" s="7"/>
      <c r="J628" s="7"/>
      <c r="K628" s="7"/>
      <c r="L628" s="7"/>
      <c r="M628" s="7"/>
      <c r="N628" s="7"/>
      <c r="O628" s="7"/>
    </row>
    <row r="629" spans="1:15" x14ac:dyDescent="0.35">
      <c r="A629" s="6" t="str">
        <f>B525&amp;C612&amp;D629</f>
        <v>CONSUMO PER CAPITA (kg ó litros por individuo)Otros Snacks SaladosDE 15 A 19 AÑOS</v>
      </c>
      <c r="B629">
        <v>0</v>
      </c>
      <c r="C629" s="6">
        <v>0</v>
      </c>
      <c r="D629" s="6" t="s">
        <v>48</v>
      </c>
      <c r="E629" s="7">
        <v>0.88275744287288804</v>
      </c>
      <c r="F629" s="7">
        <v>0.47906938111143699</v>
      </c>
      <c r="G629" s="7">
        <v>0.32717006783921199</v>
      </c>
      <c r="H629" s="7">
        <v>0.53052609948028895</v>
      </c>
      <c r="I629" s="7"/>
      <c r="J629" s="7"/>
      <c r="K629" s="7"/>
      <c r="L629" s="7"/>
      <c r="M629" s="7"/>
      <c r="N629" s="7"/>
      <c r="O629" s="7"/>
    </row>
    <row r="630" spans="1:15" x14ac:dyDescent="0.35">
      <c r="A630" s="6" t="str">
        <f>B525&amp;C612&amp;D630</f>
        <v>CONSUMO PER CAPITA (kg ó litros por individuo)Otros Snacks SaladosDE 20 A 24 AÑOS</v>
      </c>
      <c r="B630">
        <v>0</v>
      </c>
      <c r="C630" s="6">
        <v>0</v>
      </c>
      <c r="D630" s="6" t="s">
        <v>49</v>
      </c>
      <c r="E630" s="7">
        <v>0.49695660177249801</v>
      </c>
      <c r="F630" s="7">
        <v>0.53032590541012103</v>
      </c>
      <c r="G630" s="7">
        <v>0.25753261796746302</v>
      </c>
      <c r="H630" s="7">
        <v>0.21727899957501901</v>
      </c>
      <c r="I630" s="7"/>
      <c r="J630" s="7"/>
      <c r="K630" s="7"/>
      <c r="L630" s="7"/>
      <c r="M630" s="7"/>
      <c r="N630" s="7"/>
      <c r="O630" s="7"/>
    </row>
    <row r="631" spans="1:15" x14ac:dyDescent="0.35">
      <c r="A631" s="6" t="str">
        <f>B525&amp;C612&amp;D631</f>
        <v>CONSUMO PER CAPITA (kg ó litros por individuo)Otros Snacks SaladosDE 25 A 34 AÑOS</v>
      </c>
      <c r="B631">
        <v>0</v>
      </c>
      <c r="C631" s="6">
        <v>0</v>
      </c>
      <c r="D631" s="6" t="s">
        <v>50</v>
      </c>
      <c r="E631" s="7">
        <v>0.34088810721397</v>
      </c>
      <c r="F631" s="7">
        <v>0.29610482109171399</v>
      </c>
      <c r="G631" s="7">
        <v>0.29635932072920401</v>
      </c>
      <c r="H631" s="7">
        <v>0.32246262929783298</v>
      </c>
      <c r="I631" s="7"/>
      <c r="J631" s="7"/>
      <c r="K631" s="7"/>
      <c r="L631" s="7"/>
      <c r="M631" s="7"/>
      <c r="N631" s="7"/>
      <c r="O631" s="7"/>
    </row>
    <row r="632" spans="1:15" x14ac:dyDescent="0.35">
      <c r="A632" s="6" t="str">
        <f>B525&amp;C612&amp;D632</f>
        <v>CONSUMO PER CAPITA (kg ó litros por individuo)Otros Snacks SaladosDE 35 A 49 AÑOS</v>
      </c>
      <c r="B632">
        <v>0</v>
      </c>
      <c r="C632" s="6">
        <v>0</v>
      </c>
      <c r="D632" s="6" t="s">
        <v>51</v>
      </c>
      <c r="E632" s="7">
        <v>0.47025442536505302</v>
      </c>
      <c r="F632" s="7">
        <v>0.408143166544574</v>
      </c>
      <c r="G632" s="7">
        <v>0.47749455675291602</v>
      </c>
      <c r="H632" s="7">
        <v>0.36623680312859302</v>
      </c>
      <c r="I632" s="7"/>
      <c r="J632" s="7"/>
      <c r="K632" s="7"/>
      <c r="L632" s="7"/>
      <c r="M632" s="7"/>
      <c r="N632" s="7"/>
      <c r="O632" s="7"/>
    </row>
    <row r="633" spans="1:15" x14ac:dyDescent="0.35">
      <c r="A633" s="6" t="str">
        <f>B525&amp;C612&amp;D633</f>
        <v>CONSUMO PER CAPITA (kg ó litros por individuo)Otros Snacks SaladosDE 50 A 59 AÑOS</v>
      </c>
      <c r="B633">
        <v>0</v>
      </c>
      <c r="C633" s="6">
        <v>0</v>
      </c>
      <c r="D633" s="6" t="s">
        <v>52</v>
      </c>
      <c r="E633" s="7">
        <v>0.50459141513543904</v>
      </c>
      <c r="F633" s="7">
        <v>0.350509018527493</v>
      </c>
      <c r="G633" s="7">
        <v>0.44857023648778999</v>
      </c>
      <c r="H633" s="7">
        <v>0.52776011305331305</v>
      </c>
      <c r="I633" s="7"/>
      <c r="J633" s="7"/>
      <c r="K633" s="7"/>
      <c r="L633" s="7"/>
      <c r="M633" s="7"/>
      <c r="N633" s="7"/>
      <c r="O633" s="7"/>
    </row>
    <row r="634" spans="1:15" x14ac:dyDescent="0.35">
      <c r="A634" s="6" t="str">
        <f>B525&amp;C612&amp;D634</f>
        <v>CONSUMO PER CAPITA (kg ó litros por individuo)Otros Snacks SaladosDE 60 A 75 AÑOS</v>
      </c>
      <c r="B634">
        <v>0</v>
      </c>
      <c r="C634" s="6">
        <v>0</v>
      </c>
      <c r="D634" s="6" t="s">
        <v>53</v>
      </c>
      <c r="E634" s="7">
        <v>0.28486751033804097</v>
      </c>
      <c r="F634" s="8">
        <v>0.23094017848235099</v>
      </c>
      <c r="G634" s="7">
        <v>0.34000914602217303</v>
      </c>
      <c r="H634" s="7">
        <v>0.28845265629012001</v>
      </c>
      <c r="I634" s="7"/>
      <c r="J634" s="8"/>
      <c r="K634" s="7"/>
      <c r="L634" s="7"/>
      <c r="M634" s="7"/>
      <c r="N634" s="7"/>
      <c r="O634" s="7"/>
    </row>
    <row r="635" spans="1:15" x14ac:dyDescent="0.35">
      <c r="A635" s="6" t="str">
        <f>B525&amp;C612&amp;D635</f>
        <v>CONSUMO PER CAPITA (kg ó litros por individuo)Otros Snacks SaladosALTA Y MEDIA ALTA</v>
      </c>
      <c r="B635">
        <v>0</v>
      </c>
      <c r="C635" s="6">
        <v>0</v>
      </c>
      <c r="D635" s="6" t="s">
        <v>17</v>
      </c>
      <c r="E635" s="7">
        <v>0.36379370369400199</v>
      </c>
      <c r="F635" s="7">
        <v>0.251582987704497</v>
      </c>
      <c r="G635" s="7">
        <v>0.31955787013123699</v>
      </c>
      <c r="H635" s="7">
        <v>0.315164068563</v>
      </c>
      <c r="I635" s="7"/>
      <c r="J635" s="7"/>
      <c r="K635" s="7"/>
      <c r="L635" s="7"/>
      <c r="M635" s="7"/>
      <c r="N635" s="7"/>
      <c r="O635" s="7"/>
    </row>
    <row r="636" spans="1:15" x14ac:dyDescent="0.35">
      <c r="A636" s="6" t="str">
        <f>B525&amp;C612&amp;D636</f>
        <v>CONSUMO PER CAPITA (kg ó litros por individuo)Otros Snacks SaladosMEDIA</v>
      </c>
      <c r="B636">
        <v>0</v>
      </c>
      <c r="C636" s="6">
        <v>0</v>
      </c>
      <c r="D636" s="6" t="s">
        <v>18</v>
      </c>
      <c r="E636" s="7">
        <v>0.48735296738640099</v>
      </c>
      <c r="F636" s="7">
        <v>0.34565572530865002</v>
      </c>
      <c r="G636" s="7">
        <v>0.39134907713390199</v>
      </c>
      <c r="H636" s="7">
        <v>0.34655433942429298</v>
      </c>
      <c r="I636" s="7"/>
      <c r="J636" s="7"/>
      <c r="K636" s="7"/>
      <c r="L636" s="7"/>
      <c r="M636" s="7"/>
      <c r="N636" s="7"/>
      <c r="O636" s="7"/>
    </row>
    <row r="637" spans="1:15" x14ac:dyDescent="0.35">
      <c r="A637" s="6" t="str">
        <f>B525&amp;C612&amp;D637</f>
        <v>CONSUMO PER CAPITA (kg ó litros por individuo)Otros Snacks SaladosMEDIA BAJA</v>
      </c>
      <c r="B637">
        <v>0</v>
      </c>
      <c r="C637" s="6">
        <v>0</v>
      </c>
      <c r="D637" s="6" t="s">
        <v>19</v>
      </c>
      <c r="E637" s="7">
        <v>0.383122277795306</v>
      </c>
      <c r="F637" s="7">
        <v>0.42274519966759699</v>
      </c>
      <c r="G637" s="7">
        <v>0.39538008199545499</v>
      </c>
      <c r="H637" s="7">
        <v>0.36405770767776302</v>
      </c>
      <c r="I637" s="7"/>
      <c r="J637" s="7"/>
      <c r="K637" s="7"/>
      <c r="L637" s="7"/>
      <c r="M637" s="7"/>
      <c r="N637" s="7"/>
      <c r="O637" s="7"/>
    </row>
    <row r="638" spans="1:15" x14ac:dyDescent="0.35">
      <c r="A638" s="6" t="str">
        <f>B525&amp;C612&amp;D638</f>
        <v>CONSUMO PER CAPITA (kg ó litros por individuo)Otros Snacks SaladosBAJA</v>
      </c>
      <c r="B638">
        <v>0</v>
      </c>
      <c r="C638" s="6">
        <v>0</v>
      </c>
      <c r="D638" s="6" t="s">
        <v>20</v>
      </c>
      <c r="E638" s="7">
        <v>0.55373259553745902</v>
      </c>
      <c r="F638" s="7">
        <v>0.38614193751419901</v>
      </c>
      <c r="G638" s="7">
        <v>0.45760041469635898</v>
      </c>
      <c r="H638" s="7">
        <v>0.508251692936731</v>
      </c>
      <c r="I638" s="7"/>
      <c r="J638" s="7"/>
      <c r="K638" s="7"/>
      <c r="L638" s="7"/>
      <c r="M638" s="7"/>
      <c r="N638" s="7"/>
      <c r="O638" s="7"/>
    </row>
    <row r="639" spans="1:15" x14ac:dyDescent="0.35">
      <c r="A639" s="6" t="str">
        <f>B525&amp;C612&amp;D639</f>
        <v>CONSUMO PER CAPITA (kg ó litros por individuo)Otros Snacks SaladosHOMBRE</v>
      </c>
      <c r="B639">
        <v>0</v>
      </c>
      <c r="C639" s="6">
        <v>0</v>
      </c>
      <c r="D639" s="6" t="s">
        <v>21</v>
      </c>
      <c r="E639" s="7">
        <v>0.30171738411979998</v>
      </c>
      <c r="F639" s="7">
        <v>0.23947271926682101</v>
      </c>
      <c r="G639" s="7">
        <v>0.28635057689738103</v>
      </c>
      <c r="H639" s="7">
        <v>0.326255127454254</v>
      </c>
      <c r="I639" s="7"/>
      <c r="J639" s="7"/>
      <c r="K639" s="7"/>
      <c r="L639" s="7"/>
      <c r="M639" s="7"/>
      <c r="N639" s="7"/>
      <c r="O639" s="7"/>
    </row>
    <row r="640" spans="1:15" x14ac:dyDescent="0.35">
      <c r="A640" s="6" t="str">
        <f>B525&amp;C612&amp;D640</f>
        <v>CONSUMO PER CAPITA (kg ó litros por individuo)Otros Snacks SaladosMUJER</v>
      </c>
      <c r="B640">
        <v>0</v>
      </c>
      <c r="C640" s="6">
        <v>0</v>
      </c>
      <c r="D640" s="6" t="s">
        <v>22</v>
      </c>
      <c r="E640" s="7">
        <v>0.58805790643149802</v>
      </c>
      <c r="F640" s="7">
        <v>0.46586907129473498</v>
      </c>
      <c r="G640" s="7">
        <v>0.49186037618605</v>
      </c>
      <c r="H640" s="7">
        <v>0.42393349080449799</v>
      </c>
      <c r="I640" s="7"/>
      <c r="J640" s="7"/>
      <c r="K640" s="7"/>
      <c r="L640" s="7"/>
      <c r="M640" s="7"/>
      <c r="N640" s="7"/>
      <c r="O640" s="7"/>
    </row>
    <row r="641" spans="1:15" x14ac:dyDescent="0.35">
      <c r="A641" s="6" t="str">
        <f>B525&amp;C641&amp;D641</f>
        <v>CONSUMO PER CAPITA (kg ó litros por individuo)Frutos SecosT.ESPAÑA</v>
      </c>
      <c r="B641">
        <v>0</v>
      </c>
      <c r="C641" s="6" t="s">
        <v>36</v>
      </c>
      <c r="D641" s="6" t="s">
        <v>45</v>
      </c>
      <c r="E641" s="7">
        <v>0.44458567665662502</v>
      </c>
      <c r="F641" s="7">
        <v>0.36228834800653897</v>
      </c>
      <c r="G641" s="7">
        <v>0.32431580966372198</v>
      </c>
      <c r="H641" s="7">
        <v>0.350866525985843</v>
      </c>
      <c r="I641" s="7"/>
      <c r="J641" s="7"/>
      <c r="K641" s="7"/>
      <c r="L641" s="7"/>
      <c r="M641" s="7"/>
      <c r="N641" s="7"/>
      <c r="O641" s="7"/>
    </row>
    <row r="642" spans="1:15" x14ac:dyDescent="0.35">
      <c r="A642" s="6" t="str">
        <f>B525&amp;C641&amp;D642</f>
        <v>CONSUMO PER CAPITA (kg ó litros por individuo)Frutos SecosBCN AM</v>
      </c>
      <c r="B642">
        <v>0</v>
      </c>
      <c r="C642" s="6">
        <v>0</v>
      </c>
      <c r="D642" s="6" t="s">
        <v>1</v>
      </c>
      <c r="E642" s="7">
        <v>0.29514121110498198</v>
      </c>
      <c r="F642" s="7">
        <v>0.14926619030225299</v>
      </c>
      <c r="G642" s="8">
        <v>0.33906289541274798</v>
      </c>
      <c r="H642" s="8">
        <v>0.55168711788678604</v>
      </c>
      <c r="I642" s="7"/>
      <c r="J642" s="7"/>
      <c r="K642" s="7"/>
      <c r="L642" s="8"/>
      <c r="M642" s="7"/>
      <c r="N642" s="7"/>
      <c r="O642" s="7"/>
    </row>
    <row r="643" spans="1:15" x14ac:dyDescent="0.35">
      <c r="A643" s="6" t="str">
        <f>B525&amp;C641&amp;D643</f>
        <v>CONSUMO PER CAPITA (kg ó litros por individuo)Frutos SecosREST.CAT ARAGON</v>
      </c>
      <c r="B643">
        <v>0</v>
      </c>
      <c r="C643" s="6">
        <v>0</v>
      </c>
      <c r="D643" s="6" t="s">
        <v>2</v>
      </c>
      <c r="E643" s="7">
        <v>0.26793253104430298</v>
      </c>
      <c r="F643" s="7">
        <v>0.20756796961527599</v>
      </c>
      <c r="G643" s="7">
        <v>0.228032961690048</v>
      </c>
      <c r="H643" s="7">
        <v>0.28728303989221599</v>
      </c>
      <c r="I643" s="7"/>
      <c r="J643" s="7"/>
      <c r="K643" s="7"/>
      <c r="L643" s="7"/>
      <c r="M643" s="7"/>
      <c r="N643" s="7"/>
      <c r="O643" s="7"/>
    </row>
    <row r="644" spans="1:15" x14ac:dyDescent="0.35">
      <c r="A644" s="6" t="str">
        <f>B525&amp;C641&amp;D644</f>
        <v>CONSUMO PER CAPITA (kg ó litros por individuo)Frutos SecosLEVANTE</v>
      </c>
      <c r="B644">
        <v>0</v>
      </c>
      <c r="C644" s="6">
        <v>0</v>
      </c>
      <c r="D644" s="6" t="s">
        <v>3</v>
      </c>
      <c r="E644" s="7">
        <v>0.29600683292756003</v>
      </c>
      <c r="F644" s="7">
        <v>0.28985585407742498</v>
      </c>
      <c r="G644" s="7">
        <v>0.24439871954529899</v>
      </c>
      <c r="H644" s="7">
        <v>0.24766690733563301</v>
      </c>
      <c r="I644" s="7"/>
      <c r="J644" s="7"/>
      <c r="K644" s="7"/>
      <c r="L644" s="7"/>
      <c r="M644" s="7"/>
      <c r="N644" s="7"/>
      <c r="O644" s="7"/>
    </row>
    <row r="645" spans="1:15" x14ac:dyDescent="0.35">
      <c r="A645" s="6" t="str">
        <f>B525&amp;C641&amp;D645</f>
        <v>CONSUMO PER CAPITA (kg ó litros por individuo)Frutos SecosANDALUCIA</v>
      </c>
      <c r="B645">
        <v>0</v>
      </c>
      <c r="C645" s="6">
        <v>0</v>
      </c>
      <c r="D645" s="6" t="s">
        <v>4</v>
      </c>
      <c r="E645" s="7">
        <v>0.58322323136002696</v>
      </c>
      <c r="F645" s="7">
        <v>0.46011386211956001</v>
      </c>
      <c r="G645" s="7">
        <v>0.33744628583010899</v>
      </c>
      <c r="H645" s="7">
        <v>0.35007373603688602</v>
      </c>
      <c r="I645" s="7"/>
      <c r="J645" s="7"/>
      <c r="K645" s="7"/>
      <c r="L645" s="7"/>
      <c r="M645" s="7"/>
      <c r="N645" s="7"/>
      <c r="O645" s="7"/>
    </row>
    <row r="646" spans="1:15" x14ac:dyDescent="0.35">
      <c r="A646" s="6" t="str">
        <f>B525&amp;C641&amp;D646</f>
        <v>CONSUMO PER CAPITA (kg ó litros por individuo)Frutos SecosMDD AM</v>
      </c>
      <c r="B646">
        <v>0</v>
      </c>
      <c r="C646" s="6">
        <v>0</v>
      </c>
      <c r="D646" s="6" t="s">
        <v>5</v>
      </c>
      <c r="E646" s="7">
        <v>0.34196635289812799</v>
      </c>
      <c r="F646" s="7">
        <v>0.28388829504108298</v>
      </c>
      <c r="G646" s="7">
        <v>0.22000719606947799</v>
      </c>
      <c r="H646" s="7">
        <v>0.22447244206591499</v>
      </c>
      <c r="I646" s="7"/>
      <c r="J646" s="7"/>
      <c r="K646" s="7"/>
      <c r="L646" s="7"/>
      <c r="M646" s="7"/>
      <c r="N646" s="7"/>
      <c r="O646" s="7"/>
    </row>
    <row r="647" spans="1:15" x14ac:dyDescent="0.35">
      <c r="A647" s="6" t="str">
        <f>B525&amp;C641&amp;D647</f>
        <v>CONSUMO PER CAPITA (kg ó litros por individuo)Frutos SecosRTO CENTRO</v>
      </c>
      <c r="B647">
        <v>0</v>
      </c>
      <c r="C647" s="6">
        <v>0</v>
      </c>
      <c r="D647" s="6" t="s">
        <v>6</v>
      </c>
      <c r="E647" s="7">
        <v>0.63385787616844502</v>
      </c>
      <c r="F647" s="7">
        <v>0.74947492647247305</v>
      </c>
      <c r="G647" s="7">
        <v>0.62925886390275698</v>
      </c>
      <c r="H647" s="7">
        <v>0.44185106324696499</v>
      </c>
      <c r="I647" s="7"/>
      <c r="J647" s="7"/>
      <c r="K647" s="7"/>
      <c r="L647" s="7"/>
      <c r="M647" s="7"/>
      <c r="N647" s="7"/>
      <c r="O647" s="7"/>
    </row>
    <row r="648" spans="1:15" x14ac:dyDescent="0.35">
      <c r="A648" s="6" t="str">
        <f>B525&amp;C641&amp;D648</f>
        <v>CONSUMO PER CAPITA (kg ó litros por individuo)Frutos SecosNORTE-CENTRO</v>
      </c>
      <c r="B648">
        <v>0</v>
      </c>
      <c r="C648" s="6">
        <v>0</v>
      </c>
      <c r="D648" s="6" t="s">
        <v>7</v>
      </c>
      <c r="E648" s="7">
        <v>0.69950331966441404</v>
      </c>
      <c r="F648" s="7">
        <v>0.43859145918860998</v>
      </c>
      <c r="G648" s="7">
        <v>0.412788062700714</v>
      </c>
      <c r="H648" s="7">
        <v>0.43889012425683399</v>
      </c>
      <c r="I648" s="7"/>
      <c r="J648" s="7"/>
      <c r="K648" s="7"/>
      <c r="L648" s="7"/>
      <c r="M648" s="7"/>
      <c r="N648" s="7"/>
      <c r="O648" s="7"/>
    </row>
    <row r="649" spans="1:15" x14ac:dyDescent="0.35">
      <c r="A649" s="6" t="str">
        <f>B525&amp;C641&amp;D649</f>
        <v>CONSUMO PER CAPITA (kg ó litros por individuo)Frutos SecosNOROESTE</v>
      </c>
      <c r="B649">
        <v>0</v>
      </c>
      <c r="C649" s="6">
        <v>0</v>
      </c>
      <c r="D649" s="6" t="s">
        <v>8</v>
      </c>
      <c r="E649" s="7">
        <v>0.48104185363131802</v>
      </c>
      <c r="F649" s="7">
        <v>0.345544378343067</v>
      </c>
      <c r="G649" s="7">
        <v>0.30180055677961998</v>
      </c>
      <c r="H649" s="7">
        <v>0.41779433276539202</v>
      </c>
      <c r="I649" s="7"/>
      <c r="J649" s="7"/>
      <c r="K649" s="7"/>
      <c r="L649" s="7"/>
      <c r="M649" s="7"/>
      <c r="N649" s="7"/>
      <c r="O649" s="7"/>
    </row>
    <row r="650" spans="1:15" x14ac:dyDescent="0.35">
      <c r="A650" s="6" t="str">
        <f>B525&amp;C641&amp;D650</f>
        <v>CONSUMO PER CAPITA (kg ó litros por individuo)Frutos Secos&lt;2MIL</v>
      </c>
      <c r="B650">
        <v>0</v>
      </c>
      <c r="C650" s="6">
        <v>0</v>
      </c>
      <c r="D650" s="6" t="s">
        <v>9</v>
      </c>
      <c r="E650" s="8">
        <v>0.470963887822197</v>
      </c>
      <c r="F650" s="8">
        <v>0.29748357077888599</v>
      </c>
      <c r="G650" s="8">
        <v>0.31593146284957002</v>
      </c>
      <c r="H650" s="8">
        <v>0.29962584434400802</v>
      </c>
      <c r="I650" s="7"/>
      <c r="J650" s="8"/>
      <c r="K650" s="8"/>
      <c r="L650" s="7"/>
      <c r="M650" s="7"/>
      <c r="N650" s="7"/>
      <c r="O650" s="7"/>
    </row>
    <row r="651" spans="1:15" x14ac:dyDescent="0.35">
      <c r="A651" s="6" t="str">
        <f>B525&amp;C641&amp;D651</f>
        <v>CONSUMO PER CAPITA (kg ó litros por individuo)Frutos Secos2-5MIL</v>
      </c>
      <c r="B651">
        <v>0</v>
      </c>
      <c r="C651" s="6">
        <v>0</v>
      </c>
      <c r="D651" s="6" t="s">
        <v>10</v>
      </c>
      <c r="E651" s="7">
        <v>0.59237971159362801</v>
      </c>
      <c r="F651" s="7">
        <v>0.31232608799046402</v>
      </c>
      <c r="G651" s="7">
        <v>0.20631407430533</v>
      </c>
      <c r="H651" s="7">
        <v>0.219533125282175</v>
      </c>
      <c r="I651" s="7"/>
      <c r="J651" s="7"/>
      <c r="K651" s="7"/>
      <c r="L651" s="7"/>
      <c r="M651" s="7"/>
      <c r="N651" s="7"/>
      <c r="O651" s="7"/>
    </row>
    <row r="652" spans="1:15" x14ac:dyDescent="0.35">
      <c r="A652" s="6" t="str">
        <f>B525&amp;C641&amp;D652</f>
        <v>CONSUMO PER CAPITA (kg ó litros por individuo)Frutos Secos5-10MIL</v>
      </c>
      <c r="B652">
        <v>0</v>
      </c>
      <c r="C652" s="6">
        <v>0</v>
      </c>
      <c r="D652" s="6" t="s">
        <v>11</v>
      </c>
      <c r="E652" s="7">
        <v>0.37397079535887601</v>
      </c>
      <c r="F652" s="7">
        <v>0.36032777341807398</v>
      </c>
      <c r="G652" s="7">
        <v>0.24575767871065701</v>
      </c>
      <c r="H652" s="7">
        <v>0.248057303223639</v>
      </c>
      <c r="I652" s="7"/>
      <c r="J652" s="7"/>
      <c r="K652" s="7"/>
      <c r="L652" s="7"/>
      <c r="M652" s="7"/>
      <c r="N652" s="7"/>
      <c r="O652" s="7"/>
    </row>
    <row r="653" spans="1:15" x14ac:dyDescent="0.35">
      <c r="A653" s="6" t="str">
        <f>B525&amp;C641&amp;D653</f>
        <v>CONSUMO PER CAPITA (kg ó litros por individuo)Frutos Secos10-30MIL</v>
      </c>
      <c r="B653">
        <v>0</v>
      </c>
      <c r="C653" s="6">
        <v>0</v>
      </c>
      <c r="D653" s="6" t="s">
        <v>12</v>
      </c>
      <c r="E653" s="7">
        <v>0.37861008494026399</v>
      </c>
      <c r="F653" s="7">
        <v>0.50542665421459099</v>
      </c>
      <c r="G653" s="7">
        <v>0.46252467533507002</v>
      </c>
      <c r="H653" s="7">
        <v>0.43975466987024697</v>
      </c>
      <c r="I653" s="7"/>
      <c r="J653" s="7"/>
      <c r="K653" s="7"/>
      <c r="L653" s="7"/>
      <c r="M653" s="7"/>
      <c r="N653" s="7"/>
      <c r="O653" s="7"/>
    </row>
    <row r="654" spans="1:15" x14ac:dyDescent="0.35">
      <c r="A654" s="6" t="str">
        <f>B525&amp;C641&amp;D654</f>
        <v>CONSUMO PER CAPITA (kg ó litros por individuo)Frutos Secos30-100MIL</v>
      </c>
      <c r="B654">
        <v>0</v>
      </c>
      <c r="C654" s="6">
        <v>0</v>
      </c>
      <c r="D654" s="6" t="s">
        <v>13</v>
      </c>
      <c r="E654" s="7">
        <v>0.50051210388550804</v>
      </c>
      <c r="F654" s="7">
        <v>0.40935285204542998</v>
      </c>
      <c r="G654" s="7">
        <v>0.30517462841326798</v>
      </c>
      <c r="H654" s="7">
        <v>0.34594288312465499</v>
      </c>
      <c r="I654" s="7"/>
      <c r="J654" s="7"/>
      <c r="K654" s="7"/>
      <c r="L654" s="7"/>
      <c r="M654" s="7"/>
      <c r="N654" s="7"/>
      <c r="O654" s="7"/>
    </row>
    <row r="655" spans="1:15" x14ac:dyDescent="0.35">
      <c r="A655" s="6" t="str">
        <f>B525&amp;C641&amp;D655</f>
        <v>CONSUMO PER CAPITA (kg ó litros por individuo)Frutos Secos100-200MIL</v>
      </c>
      <c r="B655">
        <v>0</v>
      </c>
      <c r="C655" s="6">
        <v>0</v>
      </c>
      <c r="D655" s="6" t="s">
        <v>14</v>
      </c>
      <c r="E655" s="7">
        <v>0.39803943140646397</v>
      </c>
      <c r="F655" s="7">
        <v>0.26243073231791703</v>
      </c>
      <c r="G655" s="7">
        <v>0.22689533451898899</v>
      </c>
      <c r="H655" s="7">
        <v>0.27717255617936698</v>
      </c>
      <c r="I655" s="7"/>
      <c r="J655" s="7"/>
      <c r="K655" s="7"/>
      <c r="L655" s="7"/>
      <c r="M655" s="7"/>
      <c r="N655" s="7"/>
      <c r="O655" s="7"/>
    </row>
    <row r="656" spans="1:15" x14ac:dyDescent="0.35">
      <c r="A656" s="6" t="str">
        <f>B525&amp;C641&amp;D656</f>
        <v>CONSUMO PER CAPITA (kg ó litros por individuo)Frutos Secos200-500MIL</v>
      </c>
      <c r="B656">
        <v>0</v>
      </c>
      <c r="C656" s="6">
        <v>0</v>
      </c>
      <c r="D656" s="6" t="s">
        <v>15</v>
      </c>
      <c r="E656" s="7">
        <v>0.54549031292254102</v>
      </c>
      <c r="F656" s="7">
        <v>0.35513575880998799</v>
      </c>
      <c r="G656" s="7">
        <v>0.43281585159459701</v>
      </c>
      <c r="H656" s="7">
        <v>0.60824182379623504</v>
      </c>
      <c r="I656" s="7"/>
      <c r="J656" s="7"/>
      <c r="K656" s="7"/>
      <c r="L656" s="7"/>
      <c r="M656" s="7"/>
      <c r="N656" s="7"/>
      <c r="O656" s="7"/>
    </row>
    <row r="657" spans="1:15" x14ac:dyDescent="0.35">
      <c r="A657" s="6" t="str">
        <f>B525&amp;C641&amp;D657</f>
        <v>CONSUMO PER CAPITA (kg ó litros por individuo)Frutos Secos&gt;500MIL</v>
      </c>
      <c r="B657">
        <v>0</v>
      </c>
      <c r="C657" s="6">
        <v>0</v>
      </c>
      <c r="D657" s="6" t="s">
        <v>16</v>
      </c>
      <c r="E657" s="7">
        <v>0.36982869199044399</v>
      </c>
      <c r="F657" s="7">
        <v>0.26352791832389599</v>
      </c>
      <c r="G657" s="7">
        <v>0.26496222537206698</v>
      </c>
      <c r="H657" s="7">
        <v>0.23650781205414001</v>
      </c>
      <c r="I657" s="7"/>
      <c r="J657" s="7"/>
      <c r="K657" s="7"/>
      <c r="L657" s="7"/>
      <c r="M657" s="7"/>
      <c r="N657" s="7"/>
      <c r="O657" s="7"/>
    </row>
    <row r="658" spans="1:15" x14ac:dyDescent="0.35">
      <c r="A658" s="6" t="str">
        <f>B525&amp;C641&amp;D658</f>
        <v>CONSUMO PER CAPITA (kg ó litros por individuo)Frutos SecosDE 15 A 19 AÑOS</v>
      </c>
      <c r="B658">
        <v>0</v>
      </c>
      <c r="C658" s="6">
        <v>0</v>
      </c>
      <c r="D658" s="6" t="s">
        <v>48</v>
      </c>
      <c r="E658" s="7">
        <v>0.53126368757763998</v>
      </c>
      <c r="F658" s="8">
        <v>0.17204476752974099</v>
      </c>
      <c r="G658" s="8">
        <v>0.127301334198789</v>
      </c>
      <c r="H658" s="8">
        <v>0.16820825147895799</v>
      </c>
      <c r="I658" s="7"/>
      <c r="J658" s="8"/>
      <c r="K658" s="8"/>
      <c r="L658" s="8"/>
      <c r="M658" s="8"/>
      <c r="N658" s="7"/>
      <c r="O658" s="7"/>
    </row>
    <row r="659" spans="1:15" x14ac:dyDescent="0.35">
      <c r="A659" s="6" t="str">
        <f>B525&amp;C641&amp;D659</f>
        <v>CONSUMO PER CAPITA (kg ó litros por individuo)Frutos SecosDE 20 A 24 AÑOS</v>
      </c>
      <c r="B659">
        <v>0</v>
      </c>
      <c r="C659" s="6">
        <v>0</v>
      </c>
      <c r="D659" s="6" t="s">
        <v>49</v>
      </c>
      <c r="E659" s="7">
        <v>0.19559001600509399</v>
      </c>
      <c r="F659" s="7">
        <v>0.16873351465945</v>
      </c>
      <c r="G659" s="7">
        <v>0.116851749397837</v>
      </c>
      <c r="H659" s="7">
        <v>5.22720117442705E-2</v>
      </c>
      <c r="I659" s="7"/>
      <c r="J659" s="7"/>
      <c r="K659" s="7"/>
      <c r="L659" s="7"/>
      <c r="M659" s="7"/>
      <c r="N659" s="7"/>
      <c r="O659" s="7"/>
    </row>
    <row r="660" spans="1:15" x14ac:dyDescent="0.35">
      <c r="A660" s="6" t="str">
        <f>B525&amp;C641&amp;D660</f>
        <v>CONSUMO PER CAPITA (kg ó litros por individuo)Frutos SecosDE 25 A 34 AÑOS</v>
      </c>
      <c r="B660">
        <v>0</v>
      </c>
      <c r="C660" s="6">
        <v>0</v>
      </c>
      <c r="D660" s="6" t="s">
        <v>50</v>
      </c>
      <c r="E660" s="7">
        <v>0.24849369036037999</v>
      </c>
      <c r="F660" s="7">
        <v>0.138292618435263</v>
      </c>
      <c r="G660" s="7">
        <v>0.15318934864738501</v>
      </c>
      <c r="H660" s="7">
        <v>0.131199804613541</v>
      </c>
      <c r="I660" s="7"/>
      <c r="J660" s="7"/>
      <c r="K660" s="7"/>
      <c r="L660" s="7"/>
      <c r="M660" s="7"/>
      <c r="N660" s="7"/>
      <c r="O660" s="7"/>
    </row>
    <row r="661" spans="1:15" x14ac:dyDescent="0.35">
      <c r="A661" s="6" t="str">
        <f>B525&amp;C641&amp;D661</f>
        <v>CONSUMO PER CAPITA (kg ó litros por individuo)Frutos SecosDE 35 A 49 AÑOS</v>
      </c>
      <c r="B661">
        <v>0</v>
      </c>
      <c r="C661" s="6">
        <v>0</v>
      </c>
      <c r="D661" s="6" t="s">
        <v>51</v>
      </c>
      <c r="E661" s="7">
        <v>0.26263181431242899</v>
      </c>
      <c r="F661" s="7">
        <v>0.24582490682375899</v>
      </c>
      <c r="G661" s="7">
        <v>0.27404693115738299</v>
      </c>
      <c r="H661" s="7">
        <v>0.28928467764099602</v>
      </c>
      <c r="I661" s="7"/>
      <c r="J661" s="7"/>
      <c r="K661" s="7"/>
      <c r="L661" s="7"/>
      <c r="M661" s="7"/>
      <c r="N661" s="7"/>
      <c r="O661" s="7"/>
    </row>
    <row r="662" spans="1:15" x14ac:dyDescent="0.35">
      <c r="A662" s="6" t="str">
        <f>B525&amp;C641&amp;D662</f>
        <v>CONSUMO PER CAPITA (kg ó litros por individuo)Frutos SecosDE 50 A 59 AÑOS</v>
      </c>
      <c r="B662">
        <v>0</v>
      </c>
      <c r="C662" s="6">
        <v>0</v>
      </c>
      <c r="D662" s="6" t="s">
        <v>52</v>
      </c>
      <c r="E662" s="7">
        <v>0.52189009214045801</v>
      </c>
      <c r="F662" s="7">
        <v>0.51273195896015</v>
      </c>
      <c r="G662" s="7">
        <v>0.39393927923883498</v>
      </c>
      <c r="H662" s="7">
        <v>0.43097917795553198</v>
      </c>
      <c r="I662" s="7"/>
      <c r="J662" s="7"/>
      <c r="K662" s="7"/>
      <c r="L662" s="7"/>
      <c r="M662" s="7"/>
      <c r="N662" s="7"/>
      <c r="O662" s="7"/>
    </row>
    <row r="663" spans="1:15" x14ac:dyDescent="0.35">
      <c r="A663" s="6" t="str">
        <f>B525&amp;C641&amp;D663</f>
        <v>CONSUMO PER CAPITA (kg ó litros por individuo)Frutos SecosDE 60 A 75 AÑOS</v>
      </c>
      <c r="B663">
        <v>0</v>
      </c>
      <c r="C663" s="6">
        <v>0</v>
      </c>
      <c r="D663" s="6" t="s">
        <v>53</v>
      </c>
      <c r="E663" s="7">
        <v>0.80052227151125699</v>
      </c>
      <c r="F663" s="7">
        <v>0.64327662397637997</v>
      </c>
      <c r="G663" s="7">
        <v>0.55322200760768303</v>
      </c>
      <c r="H663" s="7">
        <v>0.63796668889784902</v>
      </c>
      <c r="I663" s="7"/>
      <c r="J663" s="7"/>
      <c r="K663" s="7"/>
      <c r="L663" s="7"/>
      <c r="M663" s="7"/>
      <c r="N663" s="7"/>
      <c r="O663" s="7"/>
    </row>
    <row r="664" spans="1:15" x14ac:dyDescent="0.35">
      <c r="A664" s="6" t="str">
        <f>B525&amp;C641&amp;D664</f>
        <v>CONSUMO PER CAPITA (kg ó litros por individuo)Frutos SecosALTA Y MEDIA ALTA</v>
      </c>
      <c r="B664">
        <v>0</v>
      </c>
      <c r="C664" s="6">
        <v>0</v>
      </c>
      <c r="D664" s="6" t="s">
        <v>17</v>
      </c>
      <c r="E664" s="7">
        <v>0.30643904716953502</v>
      </c>
      <c r="F664" s="7">
        <v>0.254326549395617</v>
      </c>
      <c r="G664" s="7">
        <v>0.242848749767406</v>
      </c>
      <c r="H664" s="7">
        <v>0.27194925994869201</v>
      </c>
      <c r="I664" s="7"/>
      <c r="J664" s="7"/>
      <c r="K664" s="7"/>
      <c r="L664" s="7"/>
      <c r="M664" s="7"/>
      <c r="N664" s="7"/>
      <c r="O664" s="7"/>
    </row>
    <row r="665" spans="1:15" x14ac:dyDescent="0.35">
      <c r="A665" s="6" t="str">
        <f>B525&amp;C641&amp;D665</f>
        <v>CONSUMO PER CAPITA (kg ó litros por individuo)Frutos SecosMEDIA</v>
      </c>
      <c r="B665">
        <v>0</v>
      </c>
      <c r="C665" s="6">
        <v>0</v>
      </c>
      <c r="D665" s="6" t="s">
        <v>18</v>
      </c>
      <c r="E665" s="7">
        <v>0.58478835374743099</v>
      </c>
      <c r="F665" s="7">
        <v>0.45243012036795599</v>
      </c>
      <c r="G665" s="7">
        <v>0.44604169789380499</v>
      </c>
      <c r="H665" s="7">
        <v>0.388966881649076</v>
      </c>
      <c r="I665" s="7"/>
      <c r="J665" s="7"/>
      <c r="K665" s="7"/>
      <c r="L665" s="7"/>
      <c r="M665" s="7"/>
      <c r="N665" s="7"/>
      <c r="O665" s="7"/>
    </row>
    <row r="666" spans="1:15" x14ac:dyDescent="0.35">
      <c r="A666" s="6" t="str">
        <f>B525&amp;C641&amp;D666</f>
        <v>CONSUMO PER CAPITA (kg ó litros por individuo)Frutos SecosMEDIA BAJA</v>
      </c>
      <c r="B666">
        <v>0</v>
      </c>
      <c r="C666" s="6">
        <v>0</v>
      </c>
      <c r="D666" s="6" t="s">
        <v>19</v>
      </c>
      <c r="E666" s="7">
        <v>0.32451625131964501</v>
      </c>
      <c r="F666" s="7">
        <v>0.25153118990329199</v>
      </c>
      <c r="G666" s="7">
        <v>0.23875986779424699</v>
      </c>
      <c r="H666" s="7">
        <v>0.35381803377308002</v>
      </c>
      <c r="I666" s="7"/>
      <c r="J666" s="7"/>
      <c r="K666" s="7"/>
      <c r="L666" s="7"/>
      <c r="M666" s="7"/>
      <c r="N666" s="7"/>
      <c r="O666" s="7"/>
    </row>
    <row r="667" spans="1:15" x14ac:dyDescent="0.35">
      <c r="A667" s="6" t="str">
        <f>B525&amp;C641&amp;D667</f>
        <v>CONSUMO PER CAPITA (kg ó litros por individuo)Frutos SecosBAJA</v>
      </c>
      <c r="B667">
        <v>0</v>
      </c>
      <c r="C667" s="6">
        <v>0</v>
      </c>
      <c r="D667" s="6" t="s">
        <v>20</v>
      </c>
      <c r="E667" s="7">
        <v>0.52338911504361496</v>
      </c>
      <c r="F667" s="7">
        <v>0.479095031774873</v>
      </c>
      <c r="G667" s="7">
        <v>0.32305153388270003</v>
      </c>
      <c r="H667" s="7">
        <v>0.36953080264492599</v>
      </c>
      <c r="I667" s="7"/>
      <c r="J667" s="7"/>
      <c r="K667" s="7"/>
      <c r="L667" s="7"/>
      <c r="M667" s="7"/>
      <c r="N667" s="7"/>
      <c r="O667" s="7"/>
    </row>
    <row r="668" spans="1:15" x14ac:dyDescent="0.35">
      <c r="A668" s="6" t="str">
        <f>B525&amp;C641&amp;D668</f>
        <v>CONSUMO PER CAPITA (kg ó litros por individuo)Frutos SecosHOMBRE</v>
      </c>
      <c r="B668">
        <v>0</v>
      </c>
      <c r="C668" s="6">
        <v>0</v>
      </c>
      <c r="D668" s="6" t="s">
        <v>21</v>
      </c>
      <c r="E668" s="7">
        <v>0.45893816881017901</v>
      </c>
      <c r="F668" s="7">
        <v>0.34412330918334499</v>
      </c>
      <c r="G668" s="7">
        <v>0.29944280836506498</v>
      </c>
      <c r="H668" s="7">
        <v>0.29865497790983297</v>
      </c>
      <c r="I668" s="7"/>
      <c r="J668" s="7"/>
      <c r="K668" s="7"/>
      <c r="L668" s="7"/>
      <c r="M668" s="7"/>
      <c r="N668" s="7"/>
      <c r="O668" s="7"/>
    </row>
    <row r="669" spans="1:15" x14ac:dyDescent="0.35">
      <c r="A669" s="6" t="str">
        <f>B525&amp;C641&amp;D669</f>
        <v>CONSUMO PER CAPITA (kg ó litros por individuo)Frutos SecosMUJER</v>
      </c>
      <c r="B669">
        <v>0</v>
      </c>
      <c r="C669" s="6">
        <v>0</v>
      </c>
      <c r="D669" s="6" t="s">
        <v>22</v>
      </c>
      <c r="E669" s="7">
        <v>0.43047238530545401</v>
      </c>
      <c r="F669" s="7">
        <v>0.38017953945367799</v>
      </c>
      <c r="G669" s="7">
        <v>0.34883351977614802</v>
      </c>
      <c r="H669" s="7">
        <v>0.40224946274561602</v>
      </c>
      <c r="I669" s="7"/>
      <c r="J669" s="7"/>
      <c r="K669" s="7"/>
      <c r="L669" s="7"/>
      <c r="M669" s="7"/>
      <c r="N669" s="7"/>
      <c r="O669" s="7"/>
    </row>
    <row r="670" spans="1:15" x14ac:dyDescent="0.35">
      <c r="A670" s="6" t="str">
        <f>B525&amp;C670&amp;D670</f>
        <v>CONSUMO PER CAPITA (kg ó litros por individuo)Chocolatinas/Chocolate/BombonesT.ESPAÑA</v>
      </c>
      <c r="B670">
        <v>0</v>
      </c>
      <c r="C670" s="6" t="s">
        <v>42</v>
      </c>
      <c r="D670" s="6" t="s">
        <v>45</v>
      </c>
      <c r="E670" s="7">
        <v>0.29294287130095198</v>
      </c>
      <c r="F670" s="7">
        <v>0.274105895015686</v>
      </c>
      <c r="G670" s="7">
        <v>0.23907416001280399</v>
      </c>
      <c r="H670" s="7">
        <v>0.16383342469770101</v>
      </c>
      <c r="I670" s="7"/>
      <c r="J670" s="7"/>
      <c r="K670" s="7"/>
      <c r="L670" s="7"/>
      <c r="M670" s="7"/>
      <c r="N670" s="7"/>
      <c r="O670" s="7"/>
    </row>
    <row r="671" spans="1:15" x14ac:dyDescent="0.35">
      <c r="A671" s="6" t="str">
        <f>B525&amp;C670&amp;D671</f>
        <v>CONSUMO PER CAPITA (kg ó litros por individuo)Chocolatinas/Chocolate/BombonesBCN AM</v>
      </c>
      <c r="B671">
        <v>0</v>
      </c>
      <c r="C671" s="6">
        <v>0</v>
      </c>
      <c r="D671" s="6" t="s">
        <v>1</v>
      </c>
      <c r="E671" s="7">
        <v>0.18187053653487001</v>
      </c>
      <c r="F671" s="7">
        <v>0.202567730286982</v>
      </c>
      <c r="G671" s="7">
        <v>0.194324408792796</v>
      </c>
      <c r="H671" s="7">
        <v>0.19415332797166901</v>
      </c>
      <c r="I671" s="7"/>
      <c r="J671" s="7"/>
      <c r="K671" s="7"/>
      <c r="L671" s="7"/>
      <c r="M671" s="7"/>
      <c r="N671" s="7"/>
      <c r="O671" s="7"/>
    </row>
    <row r="672" spans="1:15" x14ac:dyDescent="0.35">
      <c r="A672" s="6" t="str">
        <f>B525&amp;C670&amp;D672</f>
        <v>CONSUMO PER CAPITA (kg ó litros por individuo)Chocolatinas/Chocolate/BombonesREST.CAT ARAGON</v>
      </c>
      <c r="B672">
        <v>0</v>
      </c>
      <c r="C672" s="6">
        <v>0</v>
      </c>
      <c r="D672" s="6" t="s">
        <v>2</v>
      </c>
      <c r="E672" s="7">
        <v>0.32834031068629799</v>
      </c>
      <c r="F672" s="7">
        <v>0.22850567636956701</v>
      </c>
      <c r="G672" s="7">
        <v>0.206748384930241</v>
      </c>
      <c r="H672" s="7">
        <v>0.188401809963782</v>
      </c>
      <c r="I672" s="7"/>
      <c r="J672" s="7"/>
      <c r="K672" s="7"/>
      <c r="L672" s="7"/>
      <c r="M672" s="7"/>
      <c r="N672" s="7"/>
      <c r="O672" s="7"/>
    </row>
    <row r="673" spans="1:15" x14ac:dyDescent="0.35">
      <c r="A673" s="6" t="str">
        <f>B525&amp;C670&amp;D673</f>
        <v>CONSUMO PER CAPITA (kg ó litros por individuo)Chocolatinas/Chocolate/BombonesLEVANTE</v>
      </c>
      <c r="B673">
        <v>0</v>
      </c>
      <c r="C673" s="6">
        <v>0</v>
      </c>
      <c r="D673" s="6" t="s">
        <v>3</v>
      </c>
      <c r="E673" s="7">
        <v>0.20881312890880099</v>
      </c>
      <c r="F673" s="7">
        <v>0.27019474555740702</v>
      </c>
      <c r="G673" s="7">
        <v>0.19994284670194801</v>
      </c>
      <c r="H673" s="7">
        <v>0.14349517387045099</v>
      </c>
      <c r="I673" s="7"/>
      <c r="J673" s="7"/>
      <c r="K673" s="7"/>
      <c r="L673" s="7"/>
      <c r="M673" s="7"/>
      <c r="N673" s="7"/>
      <c r="O673" s="7"/>
    </row>
    <row r="674" spans="1:15" x14ac:dyDescent="0.35">
      <c r="A674" s="6" t="str">
        <f>B525&amp;C670&amp;D674</f>
        <v>CONSUMO PER CAPITA (kg ó litros por individuo)Chocolatinas/Chocolate/BombonesANDALUCIA</v>
      </c>
      <c r="B674">
        <v>0</v>
      </c>
      <c r="C674" s="6">
        <v>0</v>
      </c>
      <c r="D674" s="6" t="s">
        <v>4</v>
      </c>
      <c r="E674" s="7">
        <v>0.384755969655457</v>
      </c>
      <c r="F674" s="7">
        <v>0.382479141337777</v>
      </c>
      <c r="G674" s="7">
        <v>0.21170651935871801</v>
      </c>
      <c r="H674" s="7">
        <v>0.114599293588908</v>
      </c>
      <c r="I674" s="7"/>
      <c r="J674" s="7"/>
      <c r="K674" s="7"/>
      <c r="L674" s="7"/>
      <c r="M674" s="7"/>
      <c r="N674" s="7"/>
      <c r="O674" s="7"/>
    </row>
    <row r="675" spans="1:15" x14ac:dyDescent="0.35">
      <c r="A675" s="6" t="str">
        <f>B525&amp;C670&amp;D675</f>
        <v>CONSUMO PER CAPITA (kg ó litros por individuo)Chocolatinas/Chocolate/BombonesMDD AM</v>
      </c>
      <c r="B675">
        <v>0</v>
      </c>
      <c r="C675" s="6">
        <v>0</v>
      </c>
      <c r="D675" s="6" t="s">
        <v>5</v>
      </c>
      <c r="E675" s="7">
        <v>0.18814203300528701</v>
      </c>
      <c r="F675" s="7">
        <v>0.20468016087579199</v>
      </c>
      <c r="G675" s="7">
        <v>0.207544668755896</v>
      </c>
      <c r="H675" s="7">
        <v>0.13937275227332599</v>
      </c>
      <c r="I675" s="7"/>
      <c r="J675" s="7"/>
      <c r="K675" s="7"/>
      <c r="L675" s="7"/>
      <c r="M675" s="7"/>
      <c r="N675" s="7"/>
      <c r="O675" s="7"/>
    </row>
    <row r="676" spans="1:15" x14ac:dyDescent="0.35">
      <c r="A676" s="6" t="str">
        <f>B525&amp;C670&amp;D676</f>
        <v>CONSUMO PER CAPITA (kg ó litros por individuo)Chocolatinas/Chocolate/BombonesRTO CENTRO</v>
      </c>
      <c r="B676">
        <v>0</v>
      </c>
      <c r="C676" s="6">
        <v>0</v>
      </c>
      <c r="D676" s="6" t="s">
        <v>6</v>
      </c>
      <c r="E676" s="7">
        <v>0.360912278348403</v>
      </c>
      <c r="F676" s="7">
        <v>0.35155148577233802</v>
      </c>
      <c r="G676" s="7">
        <v>0.24868175858771599</v>
      </c>
      <c r="H676" s="7">
        <v>0.16760018349814701</v>
      </c>
      <c r="I676" s="7"/>
      <c r="J676" s="7"/>
      <c r="K676" s="7"/>
      <c r="L676" s="7"/>
      <c r="M676" s="7"/>
      <c r="N676" s="7"/>
      <c r="O676" s="7"/>
    </row>
    <row r="677" spans="1:15" x14ac:dyDescent="0.35">
      <c r="A677" s="6" t="str">
        <f>B525&amp;C670&amp;D677</f>
        <v>CONSUMO PER CAPITA (kg ó litros por individuo)Chocolatinas/Chocolate/BombonesNORTE-CENTRO</v>
      </c>
      <c r="B677">
        <v>0</v>
      </c>
      <c r="C677" s="6">
        <v>0</v>
      </c>
      <c r="D677" s="6" t="s">
        <v>7</v>
      </c>
      <c r="E677" s="7">
        <v>0.43904697847816698</v>
      </c>
      <c r="F677" s="7">
        <v>0.30791360745289698</v>
      </c>
      <c r="G677" s="7">
        <v>0.55432806823853398</v>
      </c>
      <c r="H677" s="7">
        <v>0.26374942613078101</v>
      </c>
      <c r="I677" s="7"/>
      <c r="J677" s="7"/>
      <c r="K677" s="7"/>
      <c r="L677" s="7"/>
      <c r="M677" s="7"/>
      <c r="N677" s="7"/>
      <c r="O677" s="7"/>
    </row>
    <row r="678" spans="1:15" x14ac:dyDescent="0.35">
      <c r="A678" s="6" t="str">
        <f>B525&amp;C670&amp;D678</f>
        <v>CONSUMO PER CAPITA (kg ó litros por individuo)Chocolatinas/Chocolate/BombonesNOROESTE</v>
      </c>
      <c r="B678">
        <v>0</v>
      </c>
      <c r="C678" s="6">
        <v>0</v>
      </c>
      <c r="D678" s="6" t="s">
        <v>8</v>
      </c>
      <c r="E678" s="7">
        <v>0.22781294192254201</v>
      </c>
      <c r="F678" s="7">
        <v>0.16605383905921001</v>
      </c>
      <c r="G678" s="7">
        <v>0.17297407111592999</v>
      </c>
      <c r="H678" s="7">
        <v>0.17339427105428101</v>
      </c>
      <c r="I678" s="7"/>
      <c r="J678" s="7"/>
      <c r="K678" s="7"/>
      <c r="L678" s="7"/>
      <c r="M678" s="7"/>
      <c r="N678" s="7"/>
      <c r="O678" s="7"/>
    </row>
    <row r="679" spans="1:15" x14ac:dyDescent="0.35">
      <c r="A679" s="6" t="str">
        <f>B525&amp;C670&amp;D679</f>
        <v>CONSUMO PER CAPITA (kg ó litros por individuo)Chocolatinas/Chocolate/Bombones&lt;2MIL</v>
      </c>
      <c r="B679">
        <v>0</v>
      </c>
      <c r="C679" s="6">
        <v>0</v>
      </c>
      <c r="D679" s="6" t="s">
        <v>9</v>
      </c>
      <c r="E679" s="8">
        <v>0.51712931245905203</v>
      </c>
      <c r="F679" s="8">
        <v>0.345366914100942</v>
      </c>
      <c r="G679" s="7">
        <v>0.205080466807152</v>
      </c>
      <c r="H679" s="7">
        <v>0.154955090475836</v>
      </c>
      <c r="I679" s="8"/>
      <c r="J679" s="8"/>
      <c r="K679" s="8"/>
      <c r="L679" s="8"/>
      <c r="M679" s="8"/>
      <c r="N679" s="7"/>
      <c r="O679" s="7"/>
    </row>
    <row r="680" spans="1:15" x14ac:dyDescent="0.35">
      <c r="A680" s="6" t="str">
        <f>B525&amp;C670&amp;D680</f>
        <v>CONSUMO PER CAPITA (kg ó litros por individuo)Chocolatinas/Chocolate/Bombones2-5MIL</v>
      </c>
      <c r="B680">
        <v>0</v>
      </c>
      <c r="C680" s="6">
        <v>0</v>
      </c>
      <c r="D680" s="6" t="s">
        <v>10</v>
      </c>
      <c r="E680" s="8">
        <v>0.14388643404047799</v>
      </c>
      <c r="F680" s="8">
        <v>0.21492152481780699</v>
      </c>
      <c r="G680" s="7">
        <v>0.19011924505455799</v>
      </c>
      <c r="H680" s="7">
        <v>0.13131236972416899</v>
      </c>
      <c r="I680" s="7"/>
      <c r="J680" s="7"/>
      <c r="K680" s="7"/>
      <c r="L680" s="7"/>
      <c r="M680" s="8"/>
      <c r="N680" s="7"/>
      <c r="O680" s="7"/>
    </row>
    <row r="681" spans="1:15" x14ac:dyDescent="0.35">
      <c r="A681" s="6" t="str">
        <f>B525&amp;C670&amp;D681</f>
        <v>CONSUMO PER CAPITA (kg ó litros por individuo)Chocolatinas/Chocolate/Bombones5-10MIL</v>
      </c>
      <c r="B681">
        <v>0</v>
      </c>
      <c r="C681" s="6">
        <v>0</v>
      </c>
      <c r="D681" s="6" t="s">
        <v>11</v>
      </c>
      <c r="E681" s="7">
        <v>0.225598760642301</v>
      </c>
      <c r="F681" s="7">
        <v>0.14324450959520699</v>
      </c>
      <c r="G681" s="7">
        <v>0.157366098298023</v>
      </c>
      <c r="H681" s="7">
        <v>0.13609245864748801</v>
      </c>
      <c r="I681" s="7"/>
      <c r="J681" s="7"/>
      <c r="K681" s="7"/>
      <c r="L681" s="7"/>
      <c r="M681" s="7"/>
      <c r="N681" s="7"/>
      <c r="O681" s="7"/>
    </row>
    <row r="682" spans="1:15" x14ac:dyDescent="0.35">
      <c r="A682" s="6" t="str">
        <f>B525&amp;C670&amp;D682</f>
        <v>CONSUMO PER CAPITA (kg ó litros por individuo)Chocolatinas/Chocolate/Bombones10-30MIL</v>
      </c>
      <c r="B682">
        <v>0</v>
      </c>
      <c r="C682" s="6">
        <v>0</v>
      </c>
      <c r="D682" s="6" t="s">
        <v>12</v>
      </c>
      <c r="E682" s="7">
        <v>0.32779579877672599</v>
      </c>
      <c r="F682" s="7">
        <v>0.30573836914992097</v>
      </c>
      <c r="G682" s="7">
        <v>0.31343641183721999</v>
      </c>
      <c r="H682" s="7">
        <v>0.16202381319096601</v>
      </c>
      <c r="I682" s="7"/>
      <c r="J682" s="7"/>
      <c r="K682" s="7"/>
      <c r="L682" s="7"/>
      <c r="M682" s="7"/>
      <c r="N682" s="7"/>
      <c r="O682" s="7"/>
    </row>
    <row r="683" spans="1:15" x14ac:dyDescent="0.35">
      <c r="A683" s="6" t="str">
        <f>B525&amp;C670&amp;D683</f>
        <v>CONSUMO PER CAPITA (kg ó litros por individuo)Chocolatinas/Chocolate/Bombones30-100MIL</v>
      </c>
      <c r="B683">
        <v>0</v>
      </c>
      <c r="C683" s="6">
        <v>0</v>
      </c>
      <c r="D683" s="6" t="s">
        <v>13</v>
      </c>
      <c r="E683" s="7">
        <v>0.24984643037013399</v>
      </c>
      <c r="F683" s="7">
        <v>0.33148199256973898</v>
      </c>
      <c r="G683" s="7">
        <v>0.262116426164412</v>
      </c>
      <c r="H683" s="7">
        <v>0.150430902937605</v>
      </c>
      <c r="I683" s="7"/>
      <c r="J683" s="7"/>
      <c r="K683" s="7"/>
      <c r="L683" s="7"/>
      <c r="M683" s="7"/>
      <c r="N683" s="7"/>
      <c r="O683" s="7"/>
    </row>
    <row r="684" spans="1:15" x14ac:dyDescent="0.35">
      <c r="A684" s="6" t="str">
        <f>B525&amp;C670&amp;D684</f>
        <v>CONSUMO PER CAPITA (kg ó litros por individuo)Chocolatinas/Chocolate/Bombones100-200MIL</v>
      </c>
      <c r="B684">
        <v>0</v>
      </c>
      <c r="C684" s="6">
        <v>0</v>
      </c>
      <c r="D684" s="6" t="s">
        <v>14</v>
      </c>
      <c r="E684" s="7">
        <v>0.26916870926282899</v>
      </c>
      <c r="F684" s="7">
        <v>0.22887780713293801</v>
      </c>
      <c r="G684" s="7">
        <v>0.196519707094302</v>
      </c>
      <c r="H684" s="7">
        <v>0.11666339547436699</v>
      </c>
      <c r="I684" s="7"/>
      <c r="J684" s="7"/>
      <c r="K684" s="7"/>
      <c r="L684" s="7"/>
      <c r="M684" s="7"/>
      <c r="N684" s="7"/>
      <c r="O684" s="7"/>
    </row>
    <row r="685" spans="1:15" x14ac:dyDescent="0.35">
      <c r="A685" s="6" t="str">
        <f>B525&amp;C670&amp;D685</f>
        <v>CONSUMO PER CAPITA (kg ó litros por individuo)Chocolatinas/Chocolate/Bombones200-500MIL</v>
      </c>
      <c r="B685">
        <v>0</v>
      </c>
      <c r="C685" s="6">
        <v>0</v>
      </c>
      <c r="D685" s="6" t="s">
        <v>15</v>
      </c>
      <c r="E685" s="7">
        <v>0.44564613841995598</v>
      </c>
      <c r="F685" s="7">
        <v>0.31128002338099497</v>
      </c>
      <c r="G685" s="7">
        <v>0.25131667453644002</v>
      </c>
      <c r="H685" s="7">
        <v>0.242649949626948</v>
      </c>
      <c r="I685" s="7"/>
      <c r="J685" s="7"/>
      <c r="K685" s="7"/>
      <c r="L685" s="7"/>
      <c r="M685" s="7"/>
      <c r="N685" s="7"/>
      <c r="O685" s="7"/>
    </row>
    <row r="686" spans="1:15" x14ac:dyDescent="0.35">
      <c r="A686" s="6" t="str">
        <f>B525&amp;C670&amp;D686</f>
        <v>CONSUMO PER CAPITA (kg ó litros por individuo)Chocolatinas/Chocolate/Bombones&gt;500MIL</v>
      </c>
      <c r="B686">
        <v>0</v>
      </c>
      <c r="C686" s="6">
        <v>0</v>
      </c>
      <c r="D686" s="6" t="s">
        <v>16</v>
      </c>
      <c r="E686" s="7">
        <v>0.21967157109159</v>
      </c>
      <c r="F686" s="7">
        <v>0.23466580949979499</v>
      </c>
      <c r="G686" s="7">
        <v>0.219658394526453</v>
      </c>
      <c r="H686" s="7">
        <v>0.18113674195190099</v>
      </c>
      <c r="I686" s="7"/>
      <c r="J686" s="7"/>
      <c r="K686" s="7"/>
      <c r="L686" s="7"/>
      <c r="M686" s="7"/>
      <c r="N686" s="7"/>
      <c r="O686" s="7"/>
    </row>
    <row r="687" spans="1:15" x14ac:dyDescent="0.35">
      <c r="A687" s="6" t="str">
        <f>B525&amp;C670&amp;D687</f>
        <v>CONSUMO PER CAPITA (kg ó litros por individuo)Chocolatinas/Chocolate/BombonesDE 15 A 19 AÑOS</v>
      </c>
      <c r="B687">
        <v>0</v>
      </c>
      <c r="C687" s="6">
        <v>0</v>
      </c>
      <c r="D687" s="6" t="s">
        <v>48</v>
      </c>
      <c r="E687" s="8">
        <v>0.31828212704074799</v>
      </c>
      <c r="F687" s="8">
        <v>0.139881043051101</v>
      </c>
      <c r="G687" s="7">
        <v>0.22590139688188299</v>
      </c>
      <c r="H687" s="7">
        <v>0.118786406026877</v>
      </c>
      <c r="I687" s="7"/>
      <c r="J687" s="7"/>
      <c r="K687" s="8"/>
      <c r="L687" s="8"/>
      <c r="M687" s="8"/>
      <c r="N687" s="7"/>
      <c r="O687" s="7"/>
    </row>
    <row r="688" spans="1:15" x14ac:dyDescent="0.35">
      <c r="A688" s="6" t="str">
        <f>B525&amp;C670&amp;D688</f>
        <v>CONSUMO PER CAPITA (kg ó litros por individuo)Chocolatinas/Chocolate/BombonesDE 20 A 24 AÑOS</v>
      </c>
      <c r="B688">
        <v>0</v>
      </c>
      <c r="C688" s="6">
        <v>0</v>
      </c>
      <c r="D688" s="6" t="s">
        <v>49</v>
      </c>
      <c r="E688" s="7">
        <v>0.42938374197864998</v>
      </c>
      <c r="F688" s="7">
        <v>0.34068016678844099</v>
      </c>
      <c r="G688" s="7">
        <v>0.18162370315014001</v>
      </c>
      <c r="H688" s="7">
        <v>0.101955188112511</v>
      </c>
      <c r="I688" s="7"/>
      <c r="J688" s="7"/>
      <c r="K688" s="7"/>
      <c r="L688" s="7"/>
      <c r="M688" s="7"/>
      <c r="N688" s="7"/>
      <c r="O688" s="7"/>
    </row>
    <row r="689" spans="1:15" x14ac:dyDescent="0.35">
      <c r="A689" s="6" t="str">
        <f>B525&amp;C670&amp;D689</f>
        <v>CONSUMO PER CAPITA (kg ó litros por individuo)Chocolatinas/Chocolate/BombonesDE 25 A 34 AÑOS</v>
      </c>
      <c r="B689">
        <v>0</v>
      </c>
      <c r="C689" s="6">
        <v>0</v>
      </c>
      <c r="D689" s="6" t="s">
        <v>50</v>
      </c>
      <c r="E689" s="7">
        <v>0.25400561651609999</v>
      </c>
      <c r="F689" s="7">
        <v>0.149440998519042</v>
      </c>
      <c r="G689" s="7">
        <v>0.27962596663254302</v>
      </c>
      <c r="H689" s="7">
        <v>0.103968896156815</v>
      </c>
      <c r="I689" s="7"/>
      <c r="J689" s="7"/>
      <c r="K689" s="7"/>
      <c r="L689" s="7"/>
      <c r="M689" s="7"/>
      <c r="N689" s="7"/>
      <c r="O689" s="7"/>
    </row>
    <row r="690" spans="1:15" x14ac:dyDescent="0.35">
      <c r="A690" s="6" t="str">
        <f>B525&amp;C670&amp;D690</f>
        <v>CONSUMO PER CAPITA (kg ó litros por individuo)Chocolatinas/Chocolate/BombonesDE 35 A 49 AÑOS</v>
      </c>
      <c r="B690">
        <v>0</v>
      </c>
      <c r="C690" s="6">
        <v>0</v>
      </c>
      <c r="D690" s="6" t="s">
        <v>51</v>
      </c>
      <c r="E690" s="7">
        <v>0.237402515139609</v>
      </c>
      <c r="F690" s="7">
        <v>0.27586692339973301</v>
      </c>
      <c r="G690" s="7">
        <v>0.16490034868342501</v>
      </c>
      <c r="H690" s="7">
        <v>0.17197518786043101</v>
      </c>
      <c r="I690" s="7"/>
      <c r="J690" s="7"/>
      <c r="K690" s="7"/>
      <c r="L690" s="7"/>
      <c r="M690" s="7"/>
      <c r="N690" s="7"/>
      <c r="O690" s="7"/>
    </row>
    <row r="691" spans="1:15" x14ac:dyDescent="0.35">
      <c r="A691" s="6" t="str">
        <f>B525&amp;C670&amp;D691</f>
        <v>CONSUMO PER CAPITA (kg ó litros por individuo)Chocolatinas/Chocolate/BombonesDE 50 A 59 AÑOS</v>
      </c>
      <c r="B691">
        <v>0</v>
      </c>
      <c r="C691" s="6">
        <v>0</v>
      </c>
      <c r="D691" s="6" t="s">
        <v>52</v>
      </c>
      <c r="E691" s="7">
        <v>0.23286840781503601</v>
      </c>
      <c r="F691" s="7">
        <v>0.36202122912956203</v>
      </c>
      <c r="G691" s="7">
        <v>0.226411479148492</v>
      </c>
      <c r="H691" s="7">
        <v>0.185300609658889</v>
      </c>
      <c r="I691" s="7"/>
      <c r="J691" s="7"/>
      <c r="K691" s="7"/>
      <c r="L691" s="7"/>
      <c r="M691" s="7"/>
      <c r="N691" s="7"/>
      <c r="O691" s="7"/>
    </row>
    <row r="692" spans="1:15" x14ac:dyDescent="0.35">
      <c r="A692" s="6" t="str">
        <f>B525&amp;C670&amp;D692</f>
        <v>CONSUMO PER CAPITA (kg ó litros por individuo)Chocolatinas/Chocolate/BombonesDE 60 A 75 AÑOS</v>
      </c>
      <c r="B692">
        <v>0</v>
      </c>
      <c r="C692" s="6">
        <v>0</v>
      </c>
      <c r="D692" s="6" t="s">
        <v>53</v>
      </c>
      <c r="E692" s="8">
        <v>0.40025139383090003</v>
      </c>
      <c r="F692" s="8">
        <v>0.295389807415045</v>
      </c>
      <c r="G692" s="7">
        <v>0.34140352962283999</v>
      </c>
      <c r="H692" s="7">
        <v>0.20407462678416399</v>
      </c>
      <c r="I692" s="7"/>
      <c r="J692" s="7"/>
      <c r="K692" s="7"/>
      <c r="L692" s="7"/>
      <c r="M692" s="7"/>
      <c r="N692" s="7"/>
      <c r="O692" s="7"/>
    </row>
    <row r="693" spans="1:15" x14ac:dyDescent="0.35">
      <c r="A693" s="6" t="str">
        <f>B525&amp;C670&amp;D693</f>
        <v>CONSUMO PER CAPITA (kg ó litros por individuo)Chocolatinas/Chocolate/BombonesALTA Y MEDIA ALTA</v>
      </c>
      <c r="B693">
        <v>0</v>
      </c>
      <c r="C693" s="6">
        <v>0</v>
      </c>
      <c r="D693" s="6" t="s">
        <v>17</v>
      </c>
      <c r="E693" s="7">
        <v>0.24421329714800499</v>
      </c>
      <c r="F693" s="7">
        <v>0.16860453084110599</v>
      </c>
      <c r="G693" s="7">
        <v>0.18953634427754801</v>
      </c>
      <c r="H693" s="7">
        <v>0.150122119488594</v>
      </c>
      <c r="I693" s="7"/>
      <c r="J693" s="7"/>
      <c r="K693" s="7"/>
      <c r="L693" s="7"/>
      <c r="M693" s="7"/>
      <c r="N693" s="7"/>
      <c r="O693" s="7"/>
    </row>
    <row r="694" spans="1:15" x14ac:dyDescent="0.35">
      <c r="A694" s="6" t="str">
        <f>B525&amp;C670&amp;D694</f>
        <v>CONSUMO PER CAPITA (kg ó litros por individuo)Chocolatinas/Chocolate/BombonesMEDIA</v>
      </c>
      <c r="B694">
        <v>0</v>
      </c>
      <c r="C694" s="6">
        <v>0</v>
      </c>
      <c r="D694" s="6" t="s">
        <v>18</v>
      </c>
      <c r="E694" s="7">
        <v>0.28330879686527599</v>
      </c>
      <c r="F694" s="7">
        <v>0.27533073147283899</v>
      </c>
      <c r="G694" s="7">
        <v>0.198610337877617</v>
      </c>
      <c r="H694" s="7">
        <v>0.172484102005626</v>
      </c>
      <c r="I694" s="7"/>
      <c r="J694" s="7"/>
      <c r="K694" s="7"/>
      <c r="L694" s="7"/>
      <c r="M694" s="7"/>
      <c r="N694" s="7"/>
      <c r="O694" s="7"/>
    </row>
    <row r="695" spans="1:15" x14ac:dyDescent="0.35">
      <c r="A695" s="6" t="str">
        <f>B525&amp;C670&amp;D695</f>
        <v>CONSUMO PER CAPITA (kg ó litros por individuo)Chocolatinas/Chocolate/BombonesMEDIA BAJA</v>
      </c>
      <c r="B695">
        <v>0</v>
      </c>
      <c r="C695" s="6">
        <v>0</v>
      </c>
      <c r="D695" s="6" t="s">
        <v>19</v>
      </c>
      <c r="E695" s="7">
        <v>0.28524474697913399</v>
      </c>
      <c r="F695" s="7">
        <v>0.25053081905374602</v>
      </c>
      <c r="G695" s="7">
        <v>0.19981625949384299</v>
      </c>
      <c r="H695" s="7">
        <v>0.15623419328225299</v>
      </c>
      <c r="I695" s="7"/>
      <c r="J695" s="7"/>
      <c r="K695" s="7"/>
      <c r="L695" s="7"/>
      <c r="M695" s="7"/>
      <c r="N695" s="7"/>
      <c r="O695" s="7"/>
    </row>
    <row r="696" spans="1:15" x14ac:dyDescent="0.35">
      <c r="A696" s="6" t="str">
        <f>B525&amp;C670&amp;D696</f>
        <v>CONSUMO PER CAPITA (kg ó litros por individuo)Chocolatinas/Chocolate/BombonesBAJA</v>
      </c>
      <c r="B696">
        <v>0</v>
      </c>
      <c r="C696" s="6">
        <v>0</v>
      </c>
      <c r="D696" s="6" t="s">
        <v>20</v>
      </c>
      <c r="E696" s="7">
        <v>0.37437143045943899</v>
      </c>
      <c r="F696" s="7">
        <v>0.42141923826059802</v>
      </c>
      <c r="G696" s="7">
        <v>0.416201508801334</v>
      </c>
      <c r="H696" s="7">
        <v>0.17468694363153001</v>
      </c>
      <c r="I696" s="7"/>
      <c r="J696" s="7"/>
      <c r="K696" s="7"/>
      <c r="L696" s="7"/>
      <c r="M696" s="7"/>
      <c r="N696" s="7"/>
      <c r="O696" s="7"/>
    </row>
    <row r="697" spans="1:15" x14ac:dyDescent="0.35">
      <c r="A697" s="6" t="str">
        <f>B525&amp;C670&amp;D697</f>
        <v>CONSUMO PER CAPITA (kg ó litros por individuo)Chocolatinas/Chocolate/BombonesHOMBRE</v>
      </c>
      <c r="B697">
        <v>0</v>
      </c>
      <c r="C697" s="6">
        <v>0</v>
      </c>
      <c r="D697" s="6" t="s">
        <v>21</v>
      </c>
      <c r="E697" s="7">
        <v>0.19707397664017801</v>
      </c>
      <c r="F697" s="7">
        <v>0.13830876540846901</v>
      </c>
      <c r="G697" s="7">
        <v>0.13201921162051999</v>
      </c>
      <c r="H697" s="7">
        <v>0.113622239098227</v>
      </c>
      <c r="I697" s="7"/>
      <c r="J697" s="7"/>
      <c r="K697" s="7"/>
      <c r="L697" s="7"/>
      <c r="M697" s="7"/>
      <c r="N697" s="7"/>
      <c r="O697" s="7"/>
    </row>
    <row r="698" spans="1:15" x14ac:dyDescent="0.35">
      <c r="A698" s="6" t="str">
        <f>B525&amp;C670&amp;D698</f>
        <v>CONSUMO PER CAPITA (kg ó litros por individuo)Chocolatinas/Chocolate/BombonesMUJER</v>
      </c>
      <c r="B698">
        <v>0</v>
      </c>
      <c r="C698" s="6">
        <v>0</v>
      </c>
      <c r="D698" s="6" t="s">
        <v>22</v>
      </c>
      <c r="E698" s="7">
        <v>0.38721491998242502</v>
      </c>
      <c r="F698" s="7">
        <v>0.40785500926617002</v>
      </c>
      <c r="G698" s="7">
        <v>0.344599576615153</v>
      </c>
      <c r="H698" s="7">
        <v>0.21324782486183999</v>
      </c>
      <c r="I698" s="7"/>
      <c r="J698" s="7"/>
      <c r="K698" s="7"/>
      <c r="L698" s="7"/>
      <c r="M698" s="7"/>
      <c r="N698" s="7"/>
      <c r="O698" s="7"/>
    </row>
    <row r="699" spans="1:15" x14ac:dyDescent="0.35">
      <c r="A699" s="6" t="str">
        <f>B525&amp;C699&amp;D699</f>
        <v>CONSUMO PER CAPITA (kg ó litros por individuo)ChiclesT.ESPAÑA</v>
      </c>
      <c r="B699">
        <v>0</v>
      </c>
      <c r="C699" s="6" t="s">
        <v>37</v>
      </c>
      <c r="D699" s="6" t="s">
        <v>45</v>
      </c>
      <c r="E699" s="7">
        <v>6.3566480674547898E-2</v>
      </c>
      <c r="F699" s="7">
        <v>4.2723735395116799E-2</v>
      </c>
      <c r="G699" s="7">
        <v>4.8985620997621798E-2</v>
      </c>
      <c r="H699" s="7">
        <v>3.4868056996936701E-2</v>
      </c>
      <c r="I699" s="7"/>
      <c r="J699" s="7"/>
      <c r="K699" s="7"/>
      <c r="L699" s="7"/>
      <c r="M699" s="7"/>
      <c r="N699" s="7"/>
      <c r="O699" s="7"/>
    </row>
    <row r="700" spans="1:15" x14ac:dyDescent="0.35">
      <c r="A700" s="6" t="str">
        <f>B525&amp;C699&amp;D700</f>
        <v>CONSUMO PER CAPITA (kg ó litros por individuo)ChiclesBCN AM</v>
      </c>
      <c r="B700">
        <v>0</v>
      </c>
      <c r="C700" s="6">
        <v>0</v>
      </c>
      <c r="D700" s="6" t="s">
        <v>1</v>
      </c>
      <c r="E700" s="7">
        <v>3.64012278289194E-2</v>
      </c>
      <c r="F700" s="8">
        <v>2.4398487278019201E-2</v>
      </c>
      <c r="G700" s="8">
        <v>2.6069303405162499E-2</v>
      </c>
      <c r="H700" s="8">
        <v>2.14489411766891E-2</v>
      </c>
      <c r="I700" s="8"/>
      <c r="J700" s="8"/>
      <c r="K700" s="8"/>
      <c r="L700" s="8"/>
      <c r="M700" s="8"/>
      <c r="N700" s="7"/>
      <c r="O700" s="7"/>
    </row>
    <row r="701" spans="1:15" x14ac:dyDescent="0.35">
      <c r="A701" s="6" t="str">
        <f>B525&amp;C699&amp;D701</f>
        <v>CONSUMO PER CAPITA (kg ó litros por individuo)ChiclesREST.CAT ARAGON</v>
      </c>
      <c r="B701">
        <v>0</v>
      </c>
      <c r="C701" s="6">
        <v>0</v>
      </c>
      <c r="D701" s="6" t="s">
        <v>2</v>
      </c>
      <c r="E701" s="7">
        <v>0.13343308346021401</v>
      </c>
      <c r="F701" s="7">
        <v>7.4270245451144606E-2</v>
      </c>
      <c r="G701" s="7">
        <v>0.101995455519509</v>
      </c>
      <c r="H701" s="7">
        <v>6.5471335001431805E-2</v>
      </c>
      <c r="I701" s="7"/>
      <c r="J701" s="8"/>
      <c r="K701" s="8"/>
      <c r="L701" s="7"/>
      <c r="M701" s="7"/>
      <c r="N701" s="7"/>
      <c r="O701" s="7"/>
    </row>
    <row r="702" spans="1:15" x14ac:dyDescent="0.35">
      <c r="A702" s="6" t="str">
        <f>B525&amp;C699&amp;D702</f>
        <v>CONSUMO PER CAPITA (kg ó litros por individuo)ChiclesLEVANTE</v>
      </c>
      <c r="B702">
        <v>0</v>
      </c>
      <c r="C702" s="6">
        <v>0</v>
      </c>
      <c r="D702" s="6" t="s">
        <v>3</v>
      </c>
      <c r="E702" s="7">
        <v>6.3771509483965705E-2</v>
      </c>
      <c r="F702" s="7">
        <v>5.8229881273516901E-2</v>
      </c>
      <c r="G702" s="7">
        <v>3.0058988105502699E-2</v>
      </c>
      <c r="H702" s="7">
        <v>2.92507289347286E-2</v>
      </c>
      <c r="I702" s="7"/>
      <c r="J702" s="7"/>
      <c r="K702" s="7"/>
      <c r="L702" s="7"/>
      <c r="M702" s="7"/>
      <c r="N702" s="7"/>
      <c r="O702" s="7"/>
    </row>
    <row r="703" spans="1:15" x14ac:dyDescent="0.35">
      <c r="A703" s="6" t="str">
        <f>B525&amp;C699&amp;D703</f>
        <v>CONSUMO PER CAPITA (kg ó litros por individuo)ChiclesANDALUCIA</v>
      </c>
      <c r="B703">
        <v>0</v>
      </c>
      <c r="C703" s="6">
        <v>0</v>
      </c>
      <c r="D703" s="6" t="s">
        <v>4</v>
      </c>
      <c r="E703" s="7">
        <v>4.2441242153696303E-2</v>
      </c>
      <c r="F703" s="7">
        <v>3.1202830458764499E-2</v>
      </c>
      <c r="G703" s="7">
        <v>3.8286467752569102E-2</v>
      </c>
      <c r="H703" s="7">
        <v>3.1794093359276097E-2</v>
      </c>
      <c r="I703" s="7"/>
      <c r="J703" s="7"/>
      <c r="K703" s="7"/>
      <c r="L703" s="7"/>
      <c r="M703" s="7"/>
      <c r="N703" s="7"/>
      <c r="O703" s="7"/>
    </row>
    <row r="704" spans="1:15" x14ac:dyDescent="0.35">
      <c r="A704" s="6" t="str">
        <f>B525&amp;C699&amp;D704</f>
        <v>CONSUMO PER CAPITA (kg ó litros por individuo)ChiclesMDD AM</v>
      </c>
      <c r="B704">
        <v>0</v>
      </c>
      <c r="C704" s="6">
        <v>0</v>
      </c>
      <c r="D704" s="6" t="s">
        <v>5</v>
      </c>
      <c r="E704" s="7">
        <v>4.2586892732177799E-2</v>
      </c>
      <c r="F704" s="7">
        <v>2.5608022310023099E-2</v>
      </c>
      <c r="G704" s="7">
        <v>3.3359375030583102E-2</v>
      </c>
      <c r="H704" s="7">
        <v>3.4505740452041099E-2</v>
      </c>
      <c r="I704" s="7"/>
      <c r="J704" s="7"/>
      <c r="K704" s="7"/>
      <c r="L704" s="7"/>
      <c r="M704" s="7"/>
      <c r="N704" s="7"/>
      <c r="O704" s="7"/>
    </row>
    <row r="705" spans="1:15" x14ac:dyDescent="0.35">
      <c r="A705" s="6" t="str">
        <f>B525&amp;C699&amp;D705</f>
        <v>CONSUMO PER CAPITA (kg ó litros por individuo)ChiclesRTO CENTRO</v>
      </c>
      <c r="B705">
        <v>0</v>
      </c>
      <c r="C705" s="6">
        <v>0</v>
      </c>
      <c r="D705" s="6" t="s">
        <v>6</v>
      </c>
      <c r="E705" s="7">
        <v>7.6039091673598E-2</v>
      </c>
      <c r="F705" s="7">
        <v>7.3257404155623901E-2</v>
      </c>
      <c r="G705" s="7">
        <v>5.6756496181704898E-2</v>
      </c>
      <c r="H705" s="7">
        <v>3.6836867334954303E-2</v>
      </c>
      <c r="I705" s="7"/>
      <c r="J705" s="7"/>
      <c r="K705" s="7"/>
      <c r="L705" s="7"/>
      <c r="M705" s="7"/>
      <c r="N705" s="7"/>
      <c r="O705" s="7"/>
    </row>
    <row r="706" spans="1:15" x14ac:dyDescent="0.35">
      <c r="A706" s="6" t="str">
        <f>B525&amp;C699&amp;D706</f>
        <v>CONSUMO PER CAPITA (kg ó litros por individuo)ChiclesNORTE-CENTRO</v>
      </c>
      <c r="B706">
        <v>0</v>
      </c>
      <c r="C706" s="6">
        <v>0</v>
      </c>
      <c r="D706" s="6" t="s">
        <v>7</v>
      </c>
      <c r="E706" s="7">
        <v>4.80733128583615E-2</v>
      </c>
      <c r="F706" s="7">
        <v>1.7565113886762899E-2</v>
      </c>
      <c r="G706" s="7">
        <v>5.5541934936981001E-2</v>
      </c>
      <c r="H706" s="7">
        <v>2.5699784615308599E-2</v>
      </c>
      <c r="I706" s="7"/>
      <c r="J706" s="8"/>
      <c r="K706" s="8"/>
      <c r="L706" s="7"/>
      <c r="M706" s="7"/>
      <c r="N706" s="7"/>
      <c r="O706" s="7"/>
    </row>
    <row r="707" spans="1:15" x14ac:dyDescent="0.35">
      <c r="A707" s="6" t="str">
        <f>B525&amp;C699&amp;D707</f>
        <v>CONSUMO PER CAPITA (kg ó litros por individuo)ChiclesNOROESTE</v>
      </c>
      <c r="B707">
        <v>0</v>
      </c>
      <c r="C707" s="6">
        <v>0</v>
      </c>
      <c r="D707" s="6" t="s">
        <v>8</v>
      </c>
      <c r="E707" s="7">
        <v>7.3598252935188999E-2</v>
      </c>
      <c r="F707" s="7">
        <v>3.6034714382281202E-2</v>
      </c>
      <c r="G707" s="7">
        <v>6.1111261007351897E-2</v>
      </c>
      <c r="H707" s="7">
        <v>2.89198892615775E-2</v>
      </c>
      <c r="I707" s="7"/>
      <c r="J707" s="7"/>
      <c r="K707" s="7"/>
      <c r="L707" s="7"/>
      <c r="M707" s="7"/>
      <c r="N707" s="7"/>
      <c r="O707" s="7"/>
    </row>
    <row r="708" spans="1:15" x14ac:dyDescent="0.35">
      <c r="A708" s="6" t="str">
        <f>B525&amp;C699&amp;D708</f>
        <v>CONSUMO PER CAPITA (kg ó litros por individuo)Chicles&lt;2MIL</v>
      </c>
      <c r="B708">
        <v>0</v>
      </c>
      <c r="C708" s="6">
        <v>0</v>
      </c>
      <c r="D708" s="6" t="s">
        <v>9</v>
      </c>
      <c r="E708" s="8">
        <v>7.0461836072921197E-2</v>
      </c>
      <c r="F708" s="8">
        <v>2.1093537485637501E-2</v>
      </c>
      <c r="G708" s="8">
        <v>2.7138433970356899E-2</v>
      </c>
      <c r="H708" s="8">
        <v>3.7554389941725302E-2</v>
      </c>
      <c r="I708" s="8"/>
      <c r="J708" s="8"/>
      <c r="K708" s="8"/>
      <c r="L708" s="8"/>
      <c r="M708" s="8"/>
      <c r="N708" s="7"/>
      <c r="O708" s="7"/>
    </row>
    <row r="709" spans="1:15" x14ac:dyDescent="0.35">
      <c r="A709" s="6" t="str">
        <f>B525&amp;C699&amp;D709</f>
        <v>CONSUMO PER CAPITA (kg ó litros por individuo)Chicles2-5MIL</v>
      </c>
      <c r="B709">
        <v>0</v>
      </c>
      <c r="C709" s="6">
        <v>0</v>
      </c>
      <c r="D709" s="6" t="s">
        <v>10</v>
      </c>
      <c r="E709" s="8">
        <v>5.9427376229064299E-2</v>
      </c>
      <c r="F709" s="8">
        <v>3.6218503840698801E-2</v>
      </c>
      <c r="G709" s="8">
        <v>3.2920965522904702E-2</v>
      </c>
      <c r="H709" s="8">
        <v>2.7718479252211999E-2</v>
      </c>
      <c r="I709" s="7"/>
      <c r="J709" s="8"/>
      <c r="K709" s="8"/>
      <c r="L709" s="8"/>
      <c r="M709" s="8"/>
      <c r="N709" s="7"/>
      <c r="O709" s="7"/>
    </row>
    <row r="710" spans="1:15" x14ac:dyDescent="0.35">
      <c r="A710" s="6" t="str">
        <f>B525&amp;C699&amp;D710</f>
        <v>CONSUMO PER CAPITA (kg ó litros por individuo)Chicles5-10MIL</v>
      </c>
      <c r="B710">
        <v>0</v>
      </c>
      <c r="C710" s="6">
        <v>0</v>
      </c>
      <c r="D710" s="6" t="s">
        <v>11</v>
      </c>
      <c r="E710" s="7">
        <v>2.5334681099238799E-2</v>
      </c>
      <c r="F710" s="8">
        <v>3.7269717102322998E-2</v>
      </c>
      <c r="G710" s="7">
        <v>2.57505313379746E-2</v>
      </c>
      <c r="H710" s="7">
        <v>3.0550071752055201E-2</v>
      </c>
      <c r="I710" s="7"/>
      <c r="J710" s="8"/>
      <c r="K710" s="8"/>
      <c r="L710" s="8"/>
      <c r="M710" s="8"/>
      <c r="N710" s="7"/>
      <c r="O710" s="7"/>
    </row>
    <row r="711" spans="1:15" x14ac:dyDescent="0.35">
      <c r="A711" s="6" t="str">
        <f>B525&amp;C699&amp;D711</f>
        <v>CONSUMO PER CAPITA (kg ó litros por individuo)Chicles10-30MIL</v>
      </c>
      <c r="B711">
        <v>0</v>
      </c>
      <c r="C711" s="6">
        <v>0</v>
      </c>
      <c r="D711" s="6" t="s">
        <v>12</v>
      </c>
      <c r="E711" s="7">
        <v>9.4310054259504603E-2</v>
      </c>
      <c r="F711" s="7">
        <v>6.6244271090975096E-2</v>
      </c>
      <c r="G711" s="7">
        <v>9.4783588890882495E-2</v>
      </c>
      <c r="H711" s="7">
        <v>6.1041250587924797E-2</v>
      </c>
      <c r="I711" s="7"/>
      <c r="J711" s="7"/>
      <c r="K711" s="7"/>
      <c r="L711" s="7"/>
      <c r="M711" s="7"/>
      <c r="N711" s="7"/>
      <c r="O711" s="7"/>
    </row>
    <row r="712" spans="1:15" x14ac:dyDescent="0.35">
      <c r="A712" s="6" t="str">
        <f>B525&amp;C699&amp;D712</f>
        <v>CONSUMO PER CAPITA (kg ó litros por individuo)Chicles30-100MIL</v>
      </c>
      <c r="B712">
        <v>0</v>
      </c>
      <c r="C712" s="6">
        <v>0</v>
      </c>
      <c r="D712" s="6" t="s">
        <v>13</v>
      </c>
      <c r="E712" s="7">
        <v>5.34789475702242E-2</v>
      </c>
      <c r="F712" s="7">
        <v>4.3523543674780001E-2</v>
      </c>
      <c r="G712" s="7">
        <v>4.0938992100755703E-2</v>
      </c>
      <c r="H712" s="7">
        <v>2.74620004296964E-2</v>
      </c>
      <c r="I712" s="7"/>
      <c r="J712" s="7"/>
      <c r="K712" s="7"/>
      <c r="L712" s="7"/>
      <c r="M712" s="7"/>
      <c r="N712" s="7"/>
      <c r="O712" s="7"/>
    </row>
    <row r="713" spans="1:15" x14ac:dyDescent="0.35">
      <c r="A713" s="6" t="str">
        <f>B525&amp;C699&amp;D713</f>
        <v>CONSUMO PER CAPITA (kg ó litros por individuo)Chicles100-200MIL</v>
      </c>
      <c r="B713">
        <v>0</v>
      </c>
      <c r="C713" s="6">
        <v>0</v>
      </c>
      <c r="D713" s="6" t="s">
        <v>14</v>
      </c>
      <c r="E713" s="7">
        <v>4.4653189940032298E-2</v>
      </c>
      <c r="F713" s="7">
        <v>3.6042369719079197E-2</v>
      </c>
      <c r="G713" s="7">
        <v>3.5053126680978403E-2</v>
      </c>
      <c r="H713" s="7">
        <v>2.5125382329026901E-2</v>
      </c>
      <c r="I713" s="7"/>
      <c r="J713" s="7"/>
      <c r="K713" s="7"/>
      <c r="L713" s="7"/>
      <c r="M713" s="7"/>
      <c r="N713" s="7"/>
      <c r="O713" s="7"/>
    </row>
    <row r="714" spans="1:15" x14ac:dyDescent="0.35">
      <c r="A714" s="6" t="str">
        <f>B525&amp;C699&amp;D714</f>
        <v>CONSUMO PER CAPITA (kg ó litros por individuo)Chicles200-500MIL</v>
      </c>
      <c r="B714">
        <v>0</v>
      </c>
      <c r="C714" s="6">
        <v>0</v>
      </c>
      <c r="D714" s="6" t="s">
        <v>15</v>
      </c>
      <c r="E714" s="7">
        <v>7.7238539277159804E-2</v>
      </c>
      <c r="F714" s="7">
        <v>3.69438105624997E-2</v>
      </c>
      <c r="G714" s="7">
        <v>4.5213447259061998E-2</v>
      </c>
      <c r="H714" s="7">
        <v>2.6282890163909702E-2</v>
      </c>
      <c r="I714" s="7"/>
      <c r="J714" s="7"/>
      <c r="K714" s="7"/>
      <c r="L714" s="7"/>
      <c r="M714" s="7"/>
      <c r="N714" s="7"/>
      <c r="O714" s="7"/>
    </row>
    <row r="715" spans="1:15" x14ac:dyDescent="0.35">
      <c r="A715" s="6" t="str">
        <f>B525&amp;C699&amp;D715</f>
        <v>CONSUMO PER CAPITA (kg ó litros por individuo)Chicles&gt;500MIL</v>
      </c>
      <c r="B715">
        <v>0</v>
      </c>
      <c r="C715" s="6">
        <v>0</v>
      </c>
      <c r="D715" s="6" t="s">
        <v>16</v>
      </c>
      <c r="E715" s="7">
        <v>6.0128897703373499E-2</v>
      </c>
      <c r="F715" s="7">
        <v>3.77274906351538E-2</v>
      </c>
      <c r="G715" s="7">
        <v>4.5845144163841202E-2</v>
      </c>
      <c r="H715" s="7">
        <v>3.1854200639904802E-2</v>
      </c>
      <c r="I715" s="7"/>
      <c r="J715" s="7"/>
      <c r="K715" s="7"/>
      <c r="L715" s="7"/>
      <c r="M715" s="7"/>
      <c r="N715" s="7"/>
      <c r="O715" s="7"/>
    </row>
    <row r="716" spans="1:15" x14ac:dyDescent="0.35">
      <c r="A716" s="6" t="str">
        <f>B525&amp;C699&amp;D716</f>
        <v>CONSUMO PER CAPITA (kg ó litros por individuo)ChiclesDE 15 A 19 AÑOS</v>
      </c>
      <c r="B716">
        <v>0</v>
      </c>
      <c r="C716" s="6">
        <v>0</v>
      </c>
      <c r="D716" s="6" t="s">
        <v>48</v>
      </c>
      <c r="E716" s="8">
        <v>6.5310857248460197E-2</v>
      </c>
      <c r="F716" s="8">
        <v>4.0836683624680799E-2</v>
      </c>
      <c r="G716" s="8">
        <v>4.3025445406384102E-2</v>
      </c>
      <c r="H716" s="8">
        <v>3.8917651925494998E-2</v>
      </c>
      <c r="I716" s="8"/>
      <c r="J716" s="8"/>
      <c r="K716" s="8"/>
      <c r="L716" s="8"/>
      <c r="M716" s="8"/>
      <c r="N716" s="7"/>
      <c r="O716" s="7"/>
    </row>
    <row r="717" spans="1:15" x14ac:dyDescent="0.35">
      <c r="A717" s="6" t="str">
        <f>B525&amp;C699&amp;D717</f>
        <v>CONSUMO PER CAPITA (kg ó litros por individuo)ChiclesDE 20 A 24 AÑOS</v>
      </c>
      <c r="B717">
        <v>0</v>
      </c>
      <c r="C717" s="6">
        <v>0</v>
      </c>
      <c r="D717" s="6" t="s">
        <v>49</v>
      </c>
      <c r="E717" s="7">
        <v>2.0078328264941499E-2</v>
      </c>
      <c r="F717" s="7">
        <v>1.86233704790634E-2</v>
      </c>
      <c r="G717" s="7">
        <v>4.3365789594828598E-2</v>
      </c>
      <c r="H717" s="7">
        <v>1.16585271019004E-2</v>
      </c>
      <c r="I717" s="7"/>
      <c r="J717" s="8"/>
      <c r="K717" s="8"/>
      <c r="L717" s="8"/>
      <c r="M717" s="7"/>
      <c r="N717" s="7"/>
      <c r="O717" s="7"/>
    </row>
    <row r="718" spans="1:15" x14ac:dyDescent="0.35">
      <c r="A718" s="6" t="str">
        <f>B525&amp;C699&amp;D718</f>
        <v>CONSUMO PER CAPITA (kg ó litros por individuo)ChiclesDE 25 A 34 AÑOS</v>
      </c>
      <c r="B718">
        <v>0</v>
      </c>
      <c r="C718" s="6">
        <v>0</v>
      </c>
      <c r="D718" s="6" t="s">
        <v>50</v>
      </c>
      <c r="E718" s="7">
        <v>2.8615031770105499E-2</v>
      </c>
      <c r="F718" s="7">
        <v>4.6830957931251298E-2</v>
      </c>
      <c r="G718" s="7">
        <v>7.1326257359897297E-2</v>
      </c>
      <c r="H718" s="7">
        <v>4.52946090370328E-2</v>
      </c>
      <c r="I718" s="7"/>
      <c r="J718" s="7"/>
      <c r="K718" s="7"/>
      <c r="L718" s="7"/>
      <c r="M718" s="7"/>
      <c r="N718" s="7"/>
      <c r="O718" s="7"/>
    </row>
    <row r="719" spans="1:15" x14ac:dyDescent="0.35">
      <c r="A719" s="6" t="str">
        <f>B525&amp;C699&amp;D719</f>
        <v>CONSUMO PER CAPITA (kg ó litros por individuo)ChiclesDE 35 A 49 AÑOS</v>
      </c>
      <c r="B719">
        <v>0</v>
      </c>
      <c r="C719" s="6">
        <v>0</v>
      </c>
      <c r="D719" s="6" t="s">
        <v>51</v>
      </c>
      <c r="E719" s="7">
        <v>3.7309038601520302E-2</v>
      </c>
      <c r="F719" s="7">
        <v>1.9049353086981999E-2</v>
      </c>
      <c r="G719" s="7">
        <v>2.5259240641581301E-2</v>
      </c>
      <c r="H719" s="7">
        <v>2.6992261729421901E-2</v>
      </c>
      <c r="I719" s="7"/>
      <c r="J719" s="7"/>
      <c r="K719" s="7"/>
      <c r="L719" s="7"/>
      <c r="M719" s="7"/>
      <c r="N719" s="7"/>
      <c r="O719" s="7"/>
    </row>
    <row r="720" spans="1:15" x14ac:dyDescent="0.35">
      <c r="A720" s="6" t="str">
        <f>B525&amp;C699&amp;D720</f>
        <v>CONSUMO PER CAPITA (kg ó litros por individuo)ChiclesDE 50 A 59 AÑOS</v>
      </c>
      <c r="B720">
        <v>0</v>
      </c>
      <c r="C720" s="6">
        <v>0</v>
      </c>
      <c r="D720" s="6" t="s">
        <v>52</v>
      </c>
      <c r="E720" s="7">
        <v>0.107610342402449</v>
      </c>
      <c r="F720" s="7">
        <v>6.8207016209363994E-2</v>
      </c>
      <c r="G720" s="7">
        <v>4.5150657233514198E-2</v>
      </c>
      <c r="H720" s="7">
        <v>2.9765584262154102E-2</v>
      </c>
      <c r="I720" s="7"/>
      <c r="J720" s="7"/>
      <c r="K720" s="7"/>
      <c r="L720" s="7"/>
      <c r="M720" s="7"/>
      <c r="N720" s="7"/>
      <c r="O720" s="7"/>
    </row>
    <row r="721" spans="1:15" x14ac:dyDescent="0.35">
      <c r="A721" s="6" t="str">
        <f>B525&amp;C699&amp;D721</f>
        <v>CONSUMO PER CAPITA (kg ó litros por individuo)ChiclesDE 60 A 75 AÑOS</v>
      </c>
      <c r="B721">
        <v>0</v>
      </c>
      <c r="C721" s="6">
        <v>0</v>
      </c>
      <c r="D721" s="6" t="s">
        <v>53</v>
      </c>
      <c r="E721" s="7">
        <v>9.5927630377574596E-2</v>
      </c>
      <c r="F721" s="8">
        <v>5.7257094266149999E-2</v>
      </c>
      <c r="G721" s="8">
        <v>7.2593276711722096E-2</v>
      </c>
      <c r="H721" s="8">
        <v>4.8235422438328998E-2</v>
      </c>
      <c r="I721" s="7"/>
      <c r="J721" s="7"/>
      <c r="K721" s="7"/>
      <c r="L721" s="7"/>
      <c r="M721" s="7"/>
      <c r="N721" s="7"/>
      <c r="O721" s="7"/>
    </row>
    <row r="722" spans="1:15" x14ac:dyDescent="0.35">
      <c r="A722" s="6" t="str">
        <f>B525&amp;C699&amp;D722</f>
        <v>CONSUMO PER CAPITA (kg ó litros por individuo)ChiclesALTA Y MEDIA ALTA</v>
      </c>
      <c r="B722">
        <v>0</v>
      </c>
      <c r="C722" s="6">
        <v>0</v>
      </c>
      <c r="D722" s="6" t="s">
        <v>17</v>
      </c>
      <c r="E722" s="7">
        <v>6.4618130644469807E-2</v>
      </c>
      <c r="F722" s="7">
        <v>5.1518794127937903E-2</v>
      </c>
      <c r="G722" s="7">
        <v>5.1337187578280701E-2</v>
      </c>
      <c r="H722" s="7">
        <v>4.5657499464515999E-2</v>
      </c>
      <c r="I722" s="7"/>
      <c r="J722" s="7"/>
      <c r="K722" s="7"/>
      <c r="L722" s="7"/>
      <c r="M722" s="7"/>
      <c r="N722" s="7"/>
      <c r="O722" s="7"/>
    </row>
    <row r="723" spans="1:15" x14ac:dyDescent="0.35">
      <c r="A723" s="6" t="str">
        <f>B525&amp;C699&amp;D723</f>
        <v>CONSUMO PER CAPITA (kg ó litros por individuo)ChiclesMEDIA</v>
      </c>
      <c r="B723">
        <v>0</v>
      </c>
      <c r="C723" s="6">
        <v>0</v>
      </c>
      <c r="D723" s="6" t="s">
        <v>18</v>
      </c>
      <c r="E723" s="7">
        <v>7.1242338065330493E-2</v>
      </c>
      <c r="F723" s="7">
        <v>4.5249616946406501E-2</v>
      </c>
      <c r="G723" s="7">
        <v>4.9419606020968697E-2</v>
      </c>
      <c r="H723" s="7">
        <v>3.9331585459280199E-2</v>
      </c>
      <c r="I723" s="7"/>
      <c r="J723" s="7"/>
      <c r="K723" s="7"/>
      <c r="L723" s="7"/>
      <c r="M723" s="7"/>
      <c r="N723" s="7"/>
      <c r="O723" s="7"/>
    </row>
    <row r="724" spans="1:15" x14ac:dyDescent="0.35">
      <c r="A724" s="6" t="str">
        <f>B525&amp;C699&amp;D724</f>
        <v>CONSUMO PER CAPITA (kg ó litros por individuo)ChiclesMEDIA BAJA</v>
      </c>
      <c r="B724">
        <v>0</v>
      </c>
      <c r="C724" s="6">
        <v>0</v>
      </c>
      <c r="D724" s="6" t="s">
        <v>19</v>
      </c>
      <c r="E724" s="7">
        <v>6.2243823417748097E-2</v>
      </c>
      <c r="F724" s="7">
        <v>2.88151986210251E-2</v>
      </c>
      <c r="G724" s="7">
        <v>4.41786074949167E-2</v>
      </c>
      <c r="H724" s="7">
        <v>2.7709487440521801E-2</v>
      </c>
      <c r="I724" s="7"/>
      <c r="J724" s="7"/>
      <c r="K724" s="7"/>
      <c r="L724" s="7"/>
      <c r="M724" s="7"/>
      <c r="N724" s="7"/>
      <c r="O724" s="7"/>
    </row>
    <row r="725" spans="1:15" x14ac:dyDescent="0.35">
      <c r="A725" s="6" t="str">
        <f>B525&amp;C699&amp;D725</f>
        <v>CONSUMO PER CAPITA (kg ó litros por individuo)ChiclesBAJA</v>
      </c>
      <c r="B725">
        <v>0</v>
      </c>
      <c r="C725" s="6">
        <v>0</v>
      </c>
      <c r="D725" s="6" t="s">
        <v>20</v>
      </c>
      <c r="E725" s="7">
        <v>5.1049642951944502E-2</v>
      </c>
      <c r="F725" s="8">
        <v>4.7559618590574303E-2</v>
      </c>
      <c r="G725" s="8">
        <v>5.2164432434202698E-2</v>
      </c>
      <c r="H725" s="8">
        <v>2.4936729824520099E-2</v>
      </c>
      <c r="I725" s="7"/>
      <c r="J725" s="7"/>
      <c r="K725" s="7"/>
      <c r="L725" s="7"/>
      <c r="M725" s="7"/>
      <c r="N725" s="7"/>
      <c r="O725" s="7"/>
    </row>
    <row r="726" spans="1:15" x14ac:dyDescent="0.35">
      <c r="A726" s="6" t="str">
        <f>B525&amp;C699&amp;D726</f>
        <v>CONSUMO PER CAPITA (kg ó litros por individuo)ChiclesHOMBRE</v>
      </c>
      <c r="B726">
        <v>0</v>
      </c>
      <c r="C726" s="6">
        <v>0</v>
      </c>
      <c r="D726" s="6" t="s">
        <v>21</v>
      </c>
      <c r="E726" s="7">
        <v>4.0582976886511697E-2</v>
      </c>
      <c r="F726" s="7">
        <v>3.7573068662056598E-2</v>
      </c>
      <c r="G726" s="7">
        <v>3.5705276239069599E-2</v>
      </c>
      <c r="H726" s="7">
        <v>2.13587197374626E-2</v>
      </c>
      <c r="I726" s="7"/>
      <c r="J726" s="7"/>
      <c r="K726" s="7"/>
      <c r="L726" s="7"/>
      <c r="M726" s="7"/>
      <c r="N726" s="7"/>
      <c r="O726" s="7"/>
    </row>
    <row r="727" spans="1:15" x14ac:dyDescent="0.35">
      <c r="A727" s="6" t="str">
        <f>B525&amp;C699&amp;D727</f>
        <v>CONSUMO PER CAPITA (kg ó litros por individuo)ChiclesMUJER</v>
      </c>
      <c r="B727">
        <v>0</v>
      </c>
      <c r="C727" s="6">
        <v>0</v>
      </c>
      <c r="D727" s="6" t="s">
        <v>22</v>
      </c>
      <c r="E727" s="7">
        <v>8.6167189462351301E-2</v>
      </c>
      <c r="F727" s="7">
        <v>4.77967264216956E-2</v>
      </c>
      <c r="G727" s="7">
        <v>6.2076164547700402E-2</v>
      </c>
      <c r="H727" s="7">
        <v>4.8163039467109502E-2</v>
      </c>
      <c r="I727" s="7"/>
      <c r="J727" s="7"/>
      <c r="K727" s="7"/>
      <c r="L727" s="7"/>
      <c r="M727" s="7"/>
      <c r="N727" s="7"/>
      <c r="O727" s="7"/>
    </row>
    <row r="728" spans="1:15" x14ac:dyDescent="0.35">
      <c r="A728" s="6" t="str">
        <f>B525&amp;C728&amp;D728</f>
        <v>CONSUMO PER CAPITA (kg ó litros por individuo)CaramelosT.ESPAÑA</v>
      </c>
      <c r="B728">
        <v>0</v>
      </c>
      <c r="C728" s="6" t="s">
        <v>38</v>
      </c>
      <c r="D728" s="6" t="s">
        <v>45</v>
      </c>
      <c r="E728" s="7">
        <v>5.4311991659320297E-2</v>
      </c>
      <c r="F728" s="7">
        <v>3.5091135183184602E-2</v>
      </c>
      <c r="G728" s="7">
        <v>5.4538605872301298E-2</v>
      </c>
      <c r="H728" s="7">
        <v>4.3415968604412103E-2</v>
      </c>
      <c r="I728" s="7"/>
      <c r="J728" s="7"/>
      <c r="K728" s="7"/>
      <c r="L728" s="7"/>
      <c r="M728" s="7"/>
      <c r="N728" s="7"/>
      <c r="O728" s="7"/>
    </row>
    <row r="729" spans="1:15" x14ac:dyDescent="0.35">
      <c r="A729" s="6" t="str">
        <f>B525&amp;C728&amp;D729</f>
        <v>CONSUMO PER CAPITA (kg ó litros por individuo)CaramelosBCN AM</v>
      </c>
      <c r="B729">
        <v>0</v>
      </c>
      <c r="C729" s="6">
        <v>0</v>
      </c>
      <c r="D729" s="6" t="s">
        <v>1</v>
      </c>
      <c r="E729" s="8">
        <v>6.1227074755050501E-2</v>
      </c>
      <c r="F729" s="8">
        <v>5.2443066184807798E-2</v>
      </c>
      <c r="G729" s="7">
        <v>6.2475984559735097E-2</v>
      </c>
      <c r="H729" s="7">
        <v>8.0033752973309794E-2</v>
      </c>
      <c r="I729" s="7"/>
      <c r="J729" s="8"/>
      <c r="K729" s="8"/>
      <c r="L729" s="8"/>
      <c r="M729" s="7"/>
      <c r="N729" s="7"/>
      <c r="O729" s="7"/>
    </row>
    <row r="730" spans="1:15" x14ac:dyDescent="0.35">
      <c r="A730" s="6" t="str">
        <f>B525&amp;C728&amp;D730</f>
        <v>CONSUMO PER CAPITA (kg ó litros por individuo)CaramelosREST.CAT ARAGON</v>
      </c>
      <c r="B730">
        <v>0</v>
      </c>
      <c r="C730" s="6">
        <v>0</v>
      </c>
      <c r="D730" s="6" t="s">
        <v>2</v>
      </c>
      <c r="E730" s="8">
        <v>0.12173629518085199</v>
      </c>
      <c r="F730" s="8">
        <v>4.82334544242864E-2</v>
      </c>
      <c r="G730" s="7">
        <v>5.5873001004280699E-2</v>
      </c>
      <c r="H730" s="7">
        <v>6.4426578771732995E-2</v>
      </c>
      <c r="I730" s="7"/>
      <c r="J730" s="7"/>
      <c r="K730" s="8"/>
      <c r="L730" s="7"/>
      <c r="M730" s="8"/>
      <c r="N730" s="7"/>
      <c r="O730" s="7"/>
    </row>
    <row r="731" spans="1:15" x14ac:dyDescent="0.35">
      <c r="A731" s="6" t="str">
        <f>B525&amp;C728&amp;D731</f>
        <v>CONSUMO PER CAPITA (kg ó litros por individuo)CaramelosLEVANTE</v>
      </c>
      <c r="B731">
        <v>0</v>
      </c>
      <c r="C731" s="6">
        <v>0</v>
      </c>
      <c r="D731" s="6" t="s">
        <v>3</v>
      </c>
      <c r="E731" s="8">
        <v>2.5796577388926E-2</v>
      </c>
      <c r="F731" s="7">
        <v>2.67249953981894E-2</v>
      </c>
      <c r="G731" s="7">
        <v>3.46469181161419E-2</v>
      </c>
      <c r="H731" s="7">
        <v>2.4276300811253902E-2</v>
      </c>
      <c r="I731" s="7"/>
      <c r="J731" s="7"/>
      <c r="K731" s="7"/>
      <c r="L731" s="8"/>
      <c r="M731" s="7"/>
      <c r="N731" s="7"/>
      <c r="O731" s="7"/>
    </row>
    <row r="732" spans="1:15" x14ac:dyDescent="0.35">
      <c r="A732" s="6" t="str">
        <f>B525&amp;C728&amp;D732</f>
        <v>CONSUMO PER CAPITA (kg ó litros por individuo)CaramelosANDALUCIA</v>
      </c>
      <c r="B732">
        <v>0</v>
      </c>
      <c r="C732" s="6">
        <v>0</v>
      </c>
      <c r="D732" s="6" t="s">
        <v>4</v>
      </c>
      <c r="E732" s="7">
        <v>2.77192949609898E-2</v>
      </c>
      <c r="F732" s="7">
        <v>2.8067972068091002E-2</v>
      </c>
      <c r="G732" s="7">
        <v>4.6081935275803197E-2</v>
      </c>
      <c r="H732" s="7">
        <v>4.8984440184176199E-2</v>
      </c>
      <c r="I732" s="7"/>
      <c r="J732" s="7"/>
      <c r="K732" s="7"/>
      <c r="L732" s="7"/>
      <c r="M732" s="7"/>
      <c r="N732" s="7"/>
      <c r="O732" s="7"/>
    </row>
    <row r="733" spans="1:15" x14ac:dyDescent="0.35">
      <c r="A733" s="6" t="str">
        <f>B525&amp;C728&amp;D733</f>
        <v>CONSUMO PER CAPITA (kg ó litros por individuo)CaramelosMDD AM</v>
      </c>
      <c r="B733">
        <v>0</v>
      </c>
      <c r="C733" s="6">
        <v>0</v>
      </c>
      <c r="D733" s="6" t="s">
        <v>5</v>
      </c>
      <c r="E733" s="8">
        <v>3.0876760038261699E-2</v>
      </c>
      <c r="F733" s="7">
        <v>2.7086614802599301E-2</v>
      </c>
      <c r="G733" s="7">
        <v>3.7532755081730103E-2</v>
      </c>
      <c r="H733" s="7">
        <v>2.5673532208462298E-2</v>
      </c>
      <c r="I733" s="7"/>
      <c r="J733" s="7"/>
      <c r="K733" s="8"/>
      <c r="L733" s="7"/>
      <c r="M733" s="7"/>
      <c r="N733" s="7"/>
      <c r="O733" s="7"/>
    </row>
    <row r="734" spans="1:15" x14ac:dyDescent="0.35">
      <c r="A734" s="6" t="str">
        <f>B525&amp;C728&amp;D734</f>
        <v>CONSUMO PER CAPITA (kg ó litros por individuo)CaramelosRTO CENTRO</v>
      </c>
      <c r="B734">
        <v>0</v>
      </c>
      <c r="C734" s="6">
        <v>0</v>
      </c>
      <c r="D734" s="6" t="s">
        <v>6</v>
      </c>
      <c r="E734" s="7">
        <v>7.7751536388178999E-2</v>
      </c>
      <c r="F734" s="8">
        <v>4.4638337453217901E-2</v>
      </c>
      <c r="G734" s="7">
        <v>6.3108968901677401E-2</v>
      </c>
      <c r="H734" s="7">
        <v>3.3809043630771599E-2</v>
      </c>
      <c r="I734" s="7"/>
      <c r="J734" s="7"/>
      <c r="K734" s="7"/>
      <c r="L734" s="7"/>
      <c r="M734" s="7"/>
      <c r="N734" s="7"/>
      <c r="O734" s="7"/>
    </row>
    <row r="735" spans="1:15" x14ac:dyDescent="0.35">
      <c r="A735" s="6" t="str">
        <f>B525&amp;C728&amp;D735</f>
        <v>CONSUMO PER CAPITA (kg ó litros por individuo)CaramelosNORTE-CENTRO</v>
      </c>
      <c r="B735">
        <v>0</v>
      </c>
      <c r="C735" s="6">
        <v>0</v>
      </c>
      <c r="D735" s="6" t="s">
        <v>7</v>
      </c>
      <c r="E735" s="8">
        <v>5.0779762060612001E-2</v>
      </c>
      <c r="F735" s="8">
        <v>3.4862168766573998E-2</v>
      </c>
      <c r="G735" s="7">
        <v>0.13023036899540599</v>
      </c>
      <c r="H735" s="7">
        <v>3.3873543998142103E-2</v>
      </c>
      <c r="I735" s="8"/>
      <c r="J735" s="8"/>
      <c r="K735" s="7"/>
      <c r="L735" s="8"/>
      <c r="M735" s="8"/>
      <c r="N735" s="7"/>
      <c r="O735" s="7"/>
    </row>
    <row r="736" spans="1:15" x14ac:dyDescent="0.35">
      <c r="A736" s="6" t="str">
        <f>B525&amp;C728&amp;D736</f>
        <v>CONSUMO PER CAPITA (kg ó litros por individuo)CaramelosNOROESTE</v>
      </c>
      <c r="B736">
        <v>0</v>
      </c>
      <c r="C736" s="6">
        <v>0</v>
      </c>
      <c r="D736" s="6" t="s">
        <v>8</v>
      </c>
      <c r="E736" s="8">
        <v>7.35258936702924E-2</v>
      </c>
      <c r="F736" s="8">
        <v>3.0781673571012899E-2</v>
      </c>
      <c r="G736" s="7">
        <v>3.5971142756157599E-2</v>
      </c>
      <c r="H736" s="7">
        <v>4.1943051219398099E-2</v>
      </c>
      <c r="I736" s="7"/>
      <c r="J736" s="7"/>
      <c r="K736" s="7"/>
      <c r="L736" s="7"/>
      <c r="M736" s="8"/>
      <c r="N736" s="7"/>
      <c r="O736" s="7"/>
    </row>
    <row r="737" spans="1:15" x14ac:dyDescent="0.35">
      <c r="A737" s="6" t="str">
        <f>B525&amp;C728&amp;D737</f>
        <v>CONSUMO PER CAPITA (kg ó litros por individuo)Caramelos&lt;2MIL</v>
      </c>
      <c r="B737">
        <v>0</v>
      </c>
      <c r="C737" s="6">
        <v>0</v>
      </c>
      <c r="D737" s="6" t="s">
        <v>9</v>
      </c>
      <c r="E737" s="8">
        <v>4.0962347775292098E-2</v>
      </c>
      <c r="F737" s="8">
        <v>2.7097432852862102E-2</v>
      </c>
      <c r="G737" s="8">
        <v>3.5046860312686202E-2</v>
      </c>
      <c r="H737" s="8">
        <v>1.94861923076197E-2</v>
      </c>
      <c r="I737" s="8"/>
      <c r="J737" s="8"/>
      <c r="K737" s="8"/>
      <c r="L737" s="8"/>
      <c r="M737" s="8"/>
      <c r="N737" s="7"/>
      <c r="O737" s="7"/>
    </row>
    <row r="738" spans="1:15" x14ac:dyDescent="0.35">
      <c r="A738" s="6" t="str">
        <f>B525&amp;C728&amp;D738</f>
        <v>CONSUMO PER CAPITA (kg ó litros por individuo)Caramelos2-5MIL</v>
      </c>
      <c r="B738">
        <v>0</v>
      </c>
      <c r="C738" s="6">
        <v>0</v>
      </c>
      <c r="D738" s="6" t="s">
        <v>10</v>
      </c>
      <c r="E738" s="8">
        <v>5.3780058091347303E-2</v>
      </c>
      <c r="F738" s="8">
        <v>2.0465462600386099E-2</v>
      </c>
      <c r="G738" s="8">
        <v>3.0802878199548099E-2</v>
      </c>
      <c r="H738" s="8">
        <v>3.6134583648622001E-2</v>
      </c>
      <c r="I738" s="8"/>
      <c r="J738" s="8"/>
      <c r="K738" s="8"/>
      <c r="L738" s="8"/>
      <c r="M738" s="8"/>
      <c r="N738" s="7"/>
      <c r="O738" s="7"/>
    </row>
    <row r="739" spans="1:15" x14ac:dyDescent="0.35">
      <c r="A739" s="6" t="str">
        <f>B525&amp;C728&amp;D739</f>
        <v>CONSUMO PER CAPITA (kg ó litros por individuo)Caramelos5-10MIL</v>
      </c>
      <c r="B739">
        <v>0</v>
      </c>
      <c r="C739" s="6">
        <v>0</v>
      </c>
      <c r="D739" s="6" t="s">
        <v>11</v>
      </c>
      <c r="E739" s="8">
        <v>6.4445478380318097E-2</v>
      </c>
      <c r="F739" s="8">
        <v>2.6536659995245699E-2</v>
      </c>
      <c r="G739" s="8">
        <v>4.8056339877656999E-2</v>
      </c>
      <c r="H739" s="8">
        <v>3.07500835973387E-2</v>
      </c>
      <c r="I739" s="8"/>
      <c r="J739" s="8"/>
      <c r="K739" s="8"/>
      <c r="L739" s="8"/>
      <c r="M739" s="8"/>
      <c r="N739" s="7"/>
      <c r="O739" s="7"/>
    </row>
    <row r="740" spans="1:15" x14ac:dyDescent="0.35">
      <c r="A740" s="6" t="str">
        <f>B525&amp;C728&amp;D740</f>
        <v>CONSUMO PER CAPITA (kg ó litros por individuo)Caramelos10-30MIL</v>
      </c>
      <c r="B740">
        <v>0</v>
      </c>
      <c r="C740" s="6">
        <v>0</v>
      </c>
      <c r="D740" s="6" t="s">
        <v>12</v>
      </c>
      <c r="E740" s="7">
        <v>8.9843938274555696E-2</v>
      </c>
      <c r="F740" s="7">
        <v>5.02785900303762E-2</v>
      </c>
      <c r="G740" s="7">
        <v>0.108247832832359</v>
      </c>
      <c r="H740" s="7">
        <v>3.9960441561493198E-2</v>
      </c>
      <c r="I740" s="7"/>
      <c r="J740" s="7"/>
      <c r="K740" s="7"/>
      <c r="L740" s="7"/>
      <c r="M740" s="7"/>
      <c r="N740" s="7"/>
      <c r="O740" s="7"/>
    </row>
    <row r="741" spans="1:15" x14ac:dyDescent="0.35">
      <c r="A741" s="6" t="str">
        <f>B525&amp;C728&amp;D741</f>
        <v>CONSUMO PER CAPITA (kg ó litros por individuo)Caramelos30-100MIL</v>
      </c>
      <c r="B741">
        <v>0</v>
      </c>
      <c r="C741" s="6">
        <v>0</v>
      </c>
      <c r="D741" s="6" t="s">
        <v>13</v>
      </c>
      <c r="E741" s="7">
        <v>3.3646845323253502E-2</v>
      </c>
      <c r="F741" s="7">
        <v>2.77080483455691E-2</v>
      </c>
      <c r="G741" s="7">
        <v>3.9134039881017102E-2</v>
      </c>
      <c r="H741" s="7">
        <v>3.7571906495175299E-2</v>
      </c>
      <c r="I741" s="7"/>
      <c r="J741" s="7"/>
      <c r="K741" s="7"/>
      <c r="L741" s="7"/>
      <c r="M741" s="7"/>
      <c r="N741" s="7"/>
      <c r="O741" s="7"/>
    </row>
    <row r="742" spans="1:15" x14ac:dyDescent="0.35">
      <c r="A742" s="6" t="str">
        <f>B525&amp;C728&amp;D742</f>
        <v>CONSUMO PER CAPITA (kg ó litros por individuo)Caramelos100-200MIL</v>
      </c>
      <c r="B742">
        <v>0</v>
      </c>
      <c r="C742" s="6">
        <v>0</v>
      </c>
      <c r="D742" s="6" t="s">
        <v>14</v>
      </c>
      <c r="E742" s="8">
        <v>4.1206700677149002E-2</v>
      </c>
      <c r="F742" s="7">
        <v>2.8630344316848601E-2</v>
      </c>
      <c r="G742" s="7">
        <v>4.6350271761008199E-2</v>
      </c>
      <c r="H742" s="7">
        <v>1.99194560595016E-2</v>
      </c>
      <c r="I742" s="7"/>
      <c r="J742" s="7"/>
      <c r="K742" s="7"/>
      <c r="L742" s="7"/>
      <c r="M742" s="7"/>
      <c r="N742" s="7"/>
      <c r="O742" s="7"/>
    </row>
    <row r="743" spans="1:15" x14ac:dyDescent="0.35">
      <c r="A743" s="6" t="str">
        <f>B525&amp;C728&amp;D743</f>
        <v>CONSUMO PER CAPITA (kg ó litros por individuo)Caramelos200-500MIL</v>
      </c>
      <c r="B743">
        <v>0</v>
      </c>
      <c r="C743" s="6">
        <v>0</v>
      </c>
      <c r="D743" s="6" t="s">
        <v>15</v>
      </c>
      <c r="E743" s="8">
        <v>6.2282626842647702E-2</v>
      </c>
      <c r="F743" s="7">
        <v>4.0809395206317399E-2</v>
      </c>
      <c r="G743" s="7">
        <v>3.56596294153564E-2</v>
      </c>
      <c r="H743" s="7">
        <v>6.8515219696304294E-2</v>
      </c>
      <c r="I743" s="7"/>
      <c r="J743" s="7"/>
      <c r="K743" s="7"/>
      <c r="L743" s="7"/>
      <c r="M743" s="7"/>
      <c r="N743" s="7"/>
      <c r="O743" s="7"/>
    </row>
    <row r="744" spans="1:15" x14ac:dyDescent="0.35">
      <c r="A744" s="6" t="str">
        <f>B525&amp;C728&amp;D744</f>
        <v>CONSUMO PER CAPITA (kg ó litros por individuo)Caramelos&gt;500MIL</v>
      </c>
      <c r="B744">
        <v>0</v>
      </c>
      <c r="C744" s="6">
        <v>0</v>
      </c>
      <c r="D744" s="6" t="s">
        <v>16</v>
      </c>
      <c r="E744" s="7">
        <v>4.2005193332185803E-2</v>
      </c>
      <c r="F744" s="7">
        <v>3.9944829410588203E-2</v>
      </c>
      <c r="G744" s="7">
        <v>5.3429668141667601E-2</v>
      </c>
      <c r="H744" s="7">
        <v>6.6813712196557101E-2</v>
      </c>
      <c r="I744" s="7"/>
      <c r="J744" s="7"/>
      <c r="K744" s="7"/>
      <c r="L744" s="7"/>
      <c r="M744" s="7"/>
      <c r="N744" s="7"/>
      <c r="O744" s="7"/>
    </row>
    <row r="745" spans="1:15" x14ac:dyDescent="0.35">
      <c r="A745" s="6" t="str">
        <f>B525&amp;C728&amp;D745</f>
        <v>CONSUMO PER CAPITA (kg ó litros por individuo)CaramelosDE 15 A 19 AÑOS</v>
      </c>
      <c r="B745">
        <v>0</v>
      </c>
      <c r="C745" s="6">
        <v>0</v>
      </c>
      <c r="D745" s="6" t="s">
        <v>48</v>
      </c>
      <c r="E745" s="8">
        <v>1.65452509567704E-2</v>
      </c>
      <c r="F745" s="8">
        <v>1.4535060060040199E-2</v>
      </c>
      <c r="G745" s="8">
        <v>1.5546193857999E-2</v>
      </c>
      <c r="H745" s="8">
        <v>2.6482945631932601E-2</v>
      </c>
      <c r="I745" s="8"/>
      <c r="J745" s="8"/>
      <c r="K745" s="8"/>
      <c r="L745" s="8"/>
      <c r="M745" s="8"/>
      <c r="N745" s="7"/>
      <c r="O745" s="7"/>
    </row>
    <row r="746" spans="1:15" x14ac:dyDescent="0.35">
      <c r="A746" s="6" t="str">
        <f>B525&amp;C728&amp;D746</f>
        <v>CONSUMO PER CAPITA (kg ó litros por individuo)CaramelosDE 20 A 24 AÑOS</v>
      </c>
      <c r="B746">
        <v>0</v>
      </c>
      <c r="C746" s="6">
        <v>0</v>
      </c>
      <c r="D746" s="6" t="s">
        <v>49</v>
      </c>
      <c r="E746" s="8">
        <v>2.42294850557544E-2</v>
      </c>
      <c r="F746" s="8">
        <v>1.4825759812776999E-2</v>
      </c>
      <c r="G746" s="8">
        <v>1.3257080932503501E-2</v>
      </c>
      <c r="H746" s="8">
        <v>8.9454031041494297E-3</v>
      </c>
      <c r="I746" s="8"/>
      <c r="J746" s="8"/>
      <c r="K746" s="8"/>
      <c r="L746" s="8"/>
      <c r="M746" s="8"/>
      <c r="N746" s="7"/>
      <c r="O746" s="7"/>
    </row>
    <row r="747" spans="1:15" x14ac:dyDescent="0.35">
      <c r="A747" s="6" t="str">
        <f>B525&amp;C728&amp;D747</f>
        <v>CONSUMO PER CAPITA (kg ó litros por individuo)CaramelosDE 25 A 34 AÑOS</v>
      </c>
      <c r="B747">
        <v>0</v>
      </c>
      <c r="C747" s="6">
        <v>0</v>
      </c>
      <c r="D747" s="6" t="s">
        <v>50</v>
      </c>
      <c r="E747" s="7">
        <v>2.8696910932288999E-2</v>
      </c>
      <c r="F747" s="7">
        <v>3.0802262283038302E-2</v>
      </c>
      <c r="G747" s="7">
        <v>0.100848232595311</v>
      </c>
      <c r="H747" s="7">
        <v>2.3965611310121902E-2</v>
      </c>
      <c r="I747" s="7"/>
      <c r="J747" s="7"/>
      <c r="K747" s="7"/>
      <c r="L747" s="7"/>
      <c r="M747" s="7"/>
      <c r="N747" s="7"/>
      <c r="O747" s="7"/>
    </row>
    <row r="748" spans="1:15" x14ac:dyDescent="0.35">
      <c r="A748" s="6" t="str">
        <f>B525&amp;C728&amp;D748</f>
        <v>CONSUMO PER CAPITA (kg ó litros por individuo)CaramelosDE 35 A 49 AÑOS</v>
      </c>
      <c r="B748">
        <v>0</v>
      </c>
      <c r="C748" s="6">
        <v>0</v>
      </c>
      <c r="D748" s="6" t="s">
        <v>51</v>
      </c>
      <c r="E748" s="7">
        <v>3.1877193738191603E-2</v>
      </c>
      <c r="F748" s="7">
        <v>2.7705183144805599E-2</v>
      </c>
      <c r="G748" s="7">
        <v>2.9971289960301201E-2</v>
      </c>
      <c r="H748" s="7">
        <v>3.58136348876337E-2</v>
      </c>
      <c r="I748" s="7"/>
      <c r="J748" s="7"/>
      <c r="K748" s="7"/>
      <c r="L748" s="7"/>
      <c r="M748" s="7"/>
      <c r="N748" s="7"/>
      <c r="O748" s="7"/>
    </row>
    <row r="749" spans="1:15" x14ac:dyDescent="0.35">
      <c r="A749" s="6" t="str">
        <f>B525&amp;C728&amp;D749</f>
        <v>CONSUMO PER CAPITA (kg ó litros por individuo)CaramelosDE 50 A 59 AÑOS</v>
      </c>
      <c r="B749">
        <v>0</v>
      </c>
      <c r="C749" s="6">
        <v>0</v>
      </c>
      <c r="D749" s="6" t="s">
        <v>52</v>
      </c>
      <c r="E749" s="7">
        <v>5.1649989836525502E-2</v>
      </c>
      <c r="F749" s="7">
        <v>4.5551963464203898E-2</v>
      </c>
      <c r="G749" s="7">
        <v>6.4580647420766704E-2</v>
      </c>
      <c r="H749" s="7">
        <v>4.3155817034919199E-2</v>
      </c>
      <c r="I749" s="7"/>
      <c r="J749" s="7"/>
      <c r="K749" s="7"/>
      <c r="L749" s="7"/>
      <c r="M749" s="7"/>
      <c r="N749" s="7"/>
      <c r="O749" s="7"/>
    </row>
    <row r="750" spans="1:15" x14ac:dyDescent="0.35">
      <c r="A750" s="6" t="str">
        <f>B525&amp;C728&amp;D750</f>
        <v>CONSUMO PER CAPITA (kg ó litros por individuo)CaramelosDE 60 A 75 AÑOS</v>
      </c>
      <c r="B750">
        <v>0</v>
      </c>
      <c r="C750" s="6">
        <v>0</v>
      </c>
      <c r="D750" s="6" t="s">
        <v>53</v>
      </c>
      <c r="E750" s="8">
        <v>0.124056744128208</v>
      </c>
      <c r="F750" s="8">
        <v>5.0625790495479397E-2</v>
      </c>
      <c r="G750" s="7">
        <v>7.2468802939883101E-2</v>
      </c>
      <c r="H750" s="7">
        <v>8.0447262240758599E-2</v>
      </c>
      <c r="I750" s="7"/>
      <c r="J750" s="7"/>
      <c r="K750" s="7"/>
      <c r="L750" s="7"/>
      <c r="M750" s="7"/>
      <c r="N750" s="7"/>
      <c r="O750" s="7"/>
    </row>
    <row r="751" spans="1:15" x14ac:dyDescent="0.35">
      <c r="A751" s="6" t="str">
        <f>B525&amp;C728&amp;D751</f>
        <v>CONSUMO PER CAPITA (kg ó litros por individuo)CaramelosALTA Y MEDIA ALTA</v>
      </c>
      <c r="B751">
        <v>0</v>
      </c>
      <c r="C751" s="6">
        <v>0</v>
      </c>
      <c r="D751" s="6" t="s">
        <v>17</v>
      </c>
      <c r="E751" s="7">
        <v>5.6944909731414403E-2</v>
      </c>
      <c r="F751" s="7">
        <v>4.4143943128754498E-2</v>
      </c>
      <c r="G751" s="7">
        <v>5.7301684044819001E-2</v>
      </c>
      <c r="H751" s="7">
        <v>5.1003254100246601E-2</v>
      </c>
      <c r="I751" s="7"/>
      <c r="J751" s="7"/>
      <c r="K751" s="7"/>
      <c r="L751" s="7"/>
      <c r="M751" s="7"/>
      <c r="N751" s="7"/>
      <c r="O751" s="7"/>
    </row>
    <row r="752" spans="1:15" x14ac:dyDescent="0.35">
      <c r="A752" s="6" t="str">
        <f>B525&amp;C728&amp;D752</f>
        <v>CONSUMO PER CAPITA (kg ó litros por individuo)CaramelosMEDIA</v>
      </c>
      <c r="B752">
        <v>0</v>
      </c>
      <c r="C752" s="6">
        <v>0</v>
      </c>
      <c r="D752" s="6" t="s">
        <v>18</v>
      </c>
      <c r="E752" s="7">
        <v>4.7406042234767298E-2</v>
      </c>
      <c r="F752" s="7">
        <v>4.1372865409593701E-2</v>
      </c>
      <c r="G752" s="7">
        <v>3.9096690917417298E-2</v>
      </c>
      <c r="H752" s="7">
        <v>5.6985399773671501E-2</v>
      </c>
      <c r="I752" s="7"/>
      <c r="J752" s="7"/>
      <c r="K752" s="7"/>
      <c r="L752" s="7"/>
      <c r="M752" s="7"/>
      <c r="N752" s="7"/>
      <c r="O752" s="7"/>
    </row>
    <row r="753" spans="1:15" x14ac:dyDescent="0.35">
      <c r="A753" s="6" t="str">
        <f>B525&amp;C728&amp;D753</f>
        <v>CONSUMO PER CAPITA (kg ó litros por individuo)CaramelosMEDIA BAJA</v>
      </c>
      <c r="B753">
        <v>0</v>
      </c>
      <c r="C753" s="6">
        <v>0</v>
      </c>
      <c r="D753" s="6" t="s">
        <v>19</v>
      </c>
      <c r="E753" s="7">
        <v>6.9011547045962698E-2</v>
      </c>
      <c r="F753" s="7">
        <v>2.8730306664460699E-2</v>
      </c>
      <c r="G753" s="7">
        <v>4.5409223057240197E-2</v>
      </c>
      <c r="H753" s="7">
        <v>3.3089038553122001E-2</v>
      </c>
      <c r="I753" s="7"/>
      <c r="J753" s="7"/>
      <c r="K753" s="7"/>
      <c r="L753" s="7"/>
      <c r="M753" s="7"/>
      <c r="N753" s="7"/>
      <c r="O753" s="7"/>
    </row>
    <row r="754" spans="1:15" x14ac:dyDescent="0.35">
      <c r="A754" s="6" t="str">
        <f>B525&amp;C728&amp;D754</f>
        <v>CONSUMO PER CAPITA (kg ó litros por individuo)CaramelosBAJA</v>
      </c>
      <c r="B754">
        <v>0</v>
      </c>
      <c r="C754" s="6">
        <v>0</v>
      </c>
      <c r="D754" s="6" t="s">
        <v>20</v>
      </c>
      <c r="E754" s="8">
        <v>4.2980848447545697E-2</v>
      </c>
      <c r="F754" s="8">
        <v>2.2950178483622401E-2</v>
      </c>
      <c r="G754" s="7">
        <v>9.01994753934688E-2</v>
      </c>
      <c r="H754" s="7">
        <v>2.57486092591367E-2</v>
      </c>
      <c r="I754" s="7"/>
      <c r="J754" s="7"/>
      <c r="K754" s="7"/>
      <c r="L754" s="7"/>
      <c r="M754" s="7"/>
      <c r="N754" s="7"/>
      <c r="O754" s="7"/>
    </row>
    <row r="755" spans="1:15" x14ac:dyDescent="0.35">
      <c r="A755" s="6" t="str">
        <f>B525&amp;C728&amp;D755</f>
        <v>CONSUMO PER CAPITA (kg ó litros por individuo)CaramelosHOMBRE</v>
      </c>
      <c r="B755">
        <v>0</v>
      </c>
      <c r="C755" s="6">
        <v>0</v>
      </c>
      <c r="D755" s="6" t="s">
        <v>21</v>
      </c>
      <c r="E755" s="7">
        <v>4.1801600133869798E-2</v>
      </c>
      <c r="F755" s="7">
        <v>2.88130579169797E-2</v>
      </c>
      <c r="G755" s="7">
        <v>3.9620737353398397E-2</v>
      </c>
      <c r="H755" s="7">
        <v>3.7153837047358598E-2</v>
      </c>
      <c r="I755" s="7"/>
      <c r="J755" s="7"/>
      <c r="K755" s="7"/>
      <c r="L755" s="7"/>
      <c r="M755" s="7"/>
      <c r="N755" s="7"/>
      <c r="O755" s="7"/>
    </row>
    <row r="756" spans="1:15" x14ac:dyDescent="0.35">
      <c r="A756" s="6" t="str">
        <f>B525&amp;C728&amp;D756</f>
        <v>CONSUMO PER CAPITA (kg ó litros por individuo)CaramelosMUJER</v>
      </c>
      <c r="B756">
        <v>0</v>
      </c>
      <c r="C756" s="6">
        <v>0</v>
      </c>
      <c r="D756" s="6" t="s">
        <v>22</v>
      </c>
      <c r="E756" s="7">
        <v>6.6614024839834196E-2</v>
      </c>
      <c r="F756" s="7">
        <v>4.1274486276513603E-2</v>
      </c>
      <c r="G756" s="7">
        <v>6.9243334096990503E-2</v>
      </c>
      <c r="H756" s="7">
        <v>4.9578717641505898E-2</v>
      </c>
      <c r="I756" s="7"/>
      <c r="J756" s="7"/>
      <c r="K756" s="7"/>
      <c r="L756" s="7"/>
      <c r="M756" s="7"/>
      <c r="N756" s="7"/>
      <c r="O756" s="7"/>
    </row>
    <row r="757" spans="1:15" x14ac:dyDescent="0.35">
      <c r="A757" s="6" t="str">
        <f>B525&amp;C757&amp;D757</f>
        <v>CONSUMO PER CAPITA (kg ó litros por individuo)GolosinasT.ESPAÑA</v>
      </c>
      <c r="B757">
        <v>0</v>
      </c>
      <c r="C757" s="6" t="s">
        <v>39</v>
      </c>
      <c r="D757" s="6" t="s">
        <v>45</v>
      </c>
      <c r="E757" s="7">
        <v>8.2957951655034806E-2</v>
      </c>
      <c r="F757" s="7">
        <v>7.8859204989884801E-2</v>
      </c>
      <c r="G757" s="7">
        <v>8.8954964065779699E-2</v>
      </c>
      <c r="H757" s="7">
        <v>7.5004218464648095E-2</v>
      </c>
      <c r="I757" s="7"/>
      <c r="J757" s="7"/>
      <c r="K757" s="7"/>
      <c r="L757" s="7"/>
      <c r="M757" s="7"/>
      <c r="N757" s="7"/>
      <c r="O757" s="7"/>
    </row>
    <row r="758" spans="1:15" x14ac:dyDescent="0.35">
      <c r="A758" s="6" t="str">
        <f>B525&amp;C757&amp;D758</f>
        <v>CONSUMO PER CAPITA (kg ó litros por individuo)GolosinasBCN AM</v>
      </c>
      <c r="B758">
        <v>0</v>
      </c>
      <c r="C758" s="6">
        <v>0</v>
      </c>
      <c r="D758" s="6" t="s">
        <v>1</v>
      </c>
      <c r="E758" s="7">
        <v>5.7896041640001103E-2</v>
      </c>
      <c r="F758" s="8">
        <v>9.4096989241306203E-2</v>
      </c>
      <c r="G758" s="7">
        <v>0.111480963578464</v>
      </c>
      <c r="H758" s="7">
        <v>9.9806375994537094E-2</v>
      </c>
      <c r="I758" s="8"/>
      <c r="J758" s="7"/>
      <c r="K758" s="8"/>
      <c r="L758" s="8"/>
      <c r="M758" s="8"/>
      <c r="N758" s="7"/>
      <c r="O758" s="7"/>
    </row>
    <row r="759" spans="1:15" x14ac:dyDescent="0.35">
      <c r="A759" s="6" t="str">
        <f>B525&amp;C757&amp;D759</f>
        <v>CONSUMO PER CAPITA (kg ó litros por individuo)GolosinasREST.CAT ARAGON</v>
      </c>
      <c r="B759">
        <v>0</v>
      </c>
      <c r="C759" s="6">
        <v>0</v>
      </c>
      <c r="D759" s="6" t="s">
        <v>2</v>
      </c>
      <c r="E759" s="8">
        <v>5.0974286449298502E-2</v>
      </c>
      <c r="F759" s="8">
        <v>5.7464957755127499E-2</v>
      </c>
      <c r="G759" s="7">
        <v>6.8429381883114995E-2</v>
      </c>
      <c r="H759" s="7">
        <v>0.12247285297673299</v>
      </c>
      <c r="I759" s="7"/>
      <c r="J759" s="7"/>
      <c r="K759" s="7"/>
      <c r="L759" s="7"/>
      <c r="M759" s="7"/>
      <c r="N759" s="7"/>
      <c r="O759" s="7"/>
    </row>
    <row r="760" spans="1:15" x14ac:dyDescent="0.35">
      <c r="A760" s="6" t="str">
        <f>B525&amp;C757&amp;D760</f>
        <v>CONSUMO PER CAPITA (kg ó litros por individuo)GolosinasLEVANTE</v>
      </c>
      <c r="B760">
        <v>0</v>
      </c>
      <c r="C760" s="6">
        <v>0</v>
      </c>
      <c r="D760" s="6" t="s">
        <v>3</v>
      </c>
      <c r="E760" s="7">
        <v>6.5444220844364007E-2</v>
      </c>
      <c r="F760" s="8">
        <v>8.8335341588140104E-2</v>
      </c>
      <c r="G760" s="7">
        <v>6.4193504576933597E-2</v>
      </c>
      <c r="H760" s="7">
        <v>3.7007889400861298E-2</v>
      </c>
      <c r="I760" s="7"/>
      <c r="J760" s="7"/>
      <c r="K760" s="7"/>
      <c r="L760" s="7"/>
      <c r="M760" s="7"/>
      <c r="N760" s="7"/>
      <c r="O760" s="7"/>
    </row>
    <row r="761" spans="1:15" x14ac:dyDescent="0.35">
      <c r="A761" s="6" t="str">
        <f>B525&amp;C757&amp;D761</f>
        <v>CONSUMO PER CAPITA (kg ó litros por individuo)GolosinasANDALUCIA</v>
      </c>
      <c r="B761">
        <v>0</v>
      </c>
      <c r="C761" s="6">
        <v>0</v>
      </c>
      <c r="D761" s="6" t="s">
        <v>4</v>
      </c>
      <c r="E761" s="7">
        <v>7.7141186442983706E-2</v>
      </c>
      <c r="F761" s="7">
        <v>6.4922329348309202E-2</v>
      </c>
      <c r="G761" s="7">
        <v>7.0920702253863002E-2</v>
      </c>
      <c r="H761" s="7">
        <v>5.0114141835435701E-2</v>
      </c>
      <c r="I761" s="7"/>
      <c r="J761" s="7"/>
      <c r="K761" s="7"/>
      <c r="L761" s="7"/>
      <c r="M761" s="7"/>
      <c r="N761" s="7"/>
      <c r="O761" s="7"/>
    </row>
    <row r="762" spans="1:15" x14ac:dyDescent="0.35">
      <c r="A762" s="6" t="str">
        <f>B525&amp;C757&amp;D762</f>
        <v>CONSUMO PER CAPITA (kg ó litros por individuo)GolosinasMDD AM</v>
      </c>
      <c r="B762">
        <v>0</v>
      </c>
      <c r="C762" s="6">
        <v>0</v>
      </c>
      <c r="D762" s="6" t="s">
        <v>5</v>
      </c>
      <c r="E762" s="7">
        <v>5.34650209100824E-2</v>
      </c>
      <c r="F762" s="7">
        <v>6.2180091857134398E-2</v>
      </c>
      <c r="G762" s="7">
        <v>5.46148313569337E-2</v>
      </c>
      <c r="H762" s="7">
        <v>5.9442773511792002E-2</v>
      </c>
      <c r="I762" s="7"/>
      <c r="J762" s="7"/>
      <c r="K762" s="7"/>
      <c r="L762" s="7"/>
      <c r="M762" s="7"/>
      <c r="N762" s="7"/>
      <c r="O762" s="7"/>
    </row>
    <row r="763" spans="1:15" x14ac:dyDescent="0.35">
      <c r="A763" s="6" t="str">
        <f>B525&amp;C757&amp;D763</f>
        <v>CONSUMO PER CAPITA (kg ó litros por individuo)GolosinasRTO CENTRO</v>
      </c>
      <c r="B763">
        <v>0</v>
      </c>
      <c r="C763" s="6">
        <v>0</v>
      </c>
      <c r="D763" s="6" t="s">
        <v>6</v>
      </c>
      <c r="E763" s="7">
        <v>0.118473060576371</v>
      </c>
      <c r="F763" s="7">
        <v>9.6617461344421396E-2</v>
      </c>
      <c r="G763" s="7">
        <v>0.116564412620747</v>
      </c>
      <c r="H763" s="7">
        <v>7.4712121982517102E-2</v>
      </c>
      <c r="I763" s="7"/>
      <c r="J763" s="7"/>
      <c r="K763" s="7"/>
      <c r="L763" s="7"/>
      <c r="M763" s="7"/>
      <c r="N763" s="7"/>
      <c r="O763" s="7"/>
    </row>
    <row r="764" spans="1:15" x14ac:dyDescent="0.35">
      <c r="A764" s="6" t="str">
        <f>B525&amp;C757&amp;D764</f>
        <v>CONSUMO PER CAPITA (kg ó litros por individuo)GolosinasNORTE-CENTRO</v>
      </c>
      <c r="B764">
        <v>0</v>
      </c>
      <c r="C764" s="6">
        <v>0</v>
      </c>
      <c r="D764" s="6" t="s">
        <v>7</v>
      </c>
      <c r="E764" s="7">
        <v>0.19298530394469701</v>
      </c>
      <c r="F764" s="8">
        <v>0.117717325504913</v>
      </c>
      <c r="G764" s="7">
        <v>0.18723412495889</v>
      </c>
      <c r="H764" s="7">
        <v>0.122692420089523</v>
      </c>
      <c r="I764" s="7"/>
      <c r="J764" s="7"/>
      <c r="K764" s="7"/>
      <c r="L764" s="7"/>
      <c r="M764" s="7"/>
      <c r="N764" s="7"/>
      <c r="O764" s="7"/>
    </row>
    <row r="765" spans="1:15" x14ac:dyDescent="0.35">
      <c r="A765" s="6" t="str">
        <f>B525&amp;C757&amp;D765</f>
        <v>CONSUMO PER CAPITA (kg ó litros por individuo)GolosinasNOROESTE</v>
      </c>
      <c r="B765">
        <v>0</v>
      </c>
      <c r="C765" s="6">
        <v>0</v>
      </c>
      <c r="D765" s="6" t="s">
        <v>8</v>
      </c>
      <c r="E765" s="7">
        <v>9.0286731626445196E-2</v>
      </c>
      <c r="F765" s="8">
        <v>7.5755964693765998E-2</v>
      </c>
      <c r="G765" s="7">
        <v>9.9418967840902303E-2</v>
      </c>
      <c r="H765" s="7">
        <v>7.7051787204395303E-2</v>
      </c>
      <c r="I765" s="7"/>
      <c r="J765" s="7"/>
      <c r="K765" s="7"/>
      <c r="L765" s="7"/>
      <c r="M765" s="7"/>
      <c r="N765" s="7"/>
      <c r="O765" s="7"/>
    </row>
    <row r="766" spans="1:15" x14ac:dyDescent="0.35">
      <c r="A766" s="6" t="str">
        <f>B525&amp;C757&amp;D766</f>
        <v>CONSUMO PER CAPITA (kg ó litros por individuo)Golosinas&lt;2MIL</v>
      </c>
      <c r="B766">
        <v>0</v>
      </c>
      <c r="C766" s="6">
        <v>0</v>
      </c>
      <c r="D766" s="6" t="s">
        <v>9</v>
      </c>
      <c r="E766" s="8">
        <v>0.16103017965723801</v>
      </c>
      <c r="F766" s="8">
        <v>7.8649968865821707E-2</v>
      </c>
      <c r="G766" s="8">
        <v>0.115468015604863</v>
      </c>
      <c r="H766" s="8">
        <v>6.1536314535926499E-2</v>
      </c>
      <c r="I766" s="8"/>
      <c r="J766" s="8"/>
      <c r="K766" s="8"/>
      <c r="L766" s="8"/>
      <c r="M766" s="7"/>
      <c r="N766" s="7"/>
      <c r="O766" s="7"/>
    </row>
    <row r="767" spans="1:15" x14ac:dyDescent="0.35">
      <c r="A767" s="6" t="str">
        <f>B525&amp;C757&amp;D767</f>
        <v>CONSUMO PER CAPITA (kg ó litros por individuo)Golosinas2-5MIL</v>
      </c>
      <c r="B767">
        <v>0</v>
      </c>
      <c r="C767" s="6">
        <v>0</v>
      </c>
      <c r="D767" s="6" t="s">
        <v>10</v>
      </c>
      <c r="E767" s="8">
        <v>0.150593053651977</v>
      </c>
      <c r="F767" s="8">
        <v>6.02581254434661E-2</v>
      </c>
      <c r="G767" s="7">
        <v>6.24892761406277E-2</v>
      </c>
      <c r="H767" s="7">
        <v>8.5709936386008795E-2</v>
      </c>
      <c r="I767" s="8"/>
      <c r="J767" s="7"/>
      <c r="K767" s="8"/>
      <c r="L767" s="8"/>
      <c r="M767" s="7"/>
      <c r="N767" s="7"/>
      <c r="O767" s="7"/>
    </row>
    <row r="768" spans="1:15" x14ac:dyDescent="0.35">
      <c r="A768" s="6" t="str">
        <f>B525&amp;C757&amp;D768</f>
        <v>CONSUMO PER CAPITA (kg ó litros por individuo)Golosinas5-10MIL</v>
      </c>
      <c r="B768">
        <v>0</v>
      </c>
      <c r="C768" s="6">
        <v>0</v>
      </c>
      <c r="D768" s="6" t="s">
        <v>11</v>
      </c>
      <c r="E768" s="8">
        <v>6.0716279783495801E-2</v>
      </c>
      <c r="F768" s="8">
        <v>7.1400354563186205E-2</v>
      </c>
      <c r="G768" s="7">
        <v>9.5643961310137193E-2</v>
      </c>
      <c r="H768" s="7">
        <v>6.7986751923654901E-2</v>
      </c>
      <c r="I768" s="7"/>
      <c r="J768" s="7"/>
      <c r="K768" s="7"/>
      <c r="L768" s="7"/>
      <c r="M768" s="7"/>
      <c r="N768" s="7"/>
      <c r="O768" s="7"/>
    </row>
    <row r="769" spans="1:15" x14ac:dyDescent="0.35">
      <c r="A769" s="6" t="str">
        <f>B525&amp;C757&amp;D769</f>
        <v>CONSUMO PER CAPITA (kg ó litros por individuo)Golosinas10-30MIL</v>
      </c>
      <c r="B769">
        <v>0</v>
      </c>
      <c r="C769" s="6">
        <v>0</v>
      </c>
      <c r="D769" s="6" t="s">
        <v>12</v>
      </c>
      <c r="E769" s="7">
        <v>7.2983440535826505E-2</v>
      </c>
      <c r="F769" s="7">
        <v>9.1354212821127698E-2</v>
      </c>
      <c r="G769" s="7">
        <v>0.13575030528888099</v>
      </c>
      <c r="H769" s="7">
        <v>0.11183408123933999</v>
      </c>
      <c r="I769" s="7"/>
      <c r="J769" s="7"/>
      <c r="K769" s="7"/>
      <c r="L769" s="7"/>
      <c r="M769" s="7"/>
      <c r="N769" s="7"/>
      <c r="O769" s="7"/>
    </row>
    <row r="770" spans="1:15" x14ac:dyDescent="0.35">
      <c r="A770" s="6" t="str">
        <f>B525&amp;C757&amp;D770</f>
        <v>CONSUMO PER CAPITA (kg ó litros por individuo)Golosinas30-100MIL</v>
      </c>
      <c r="B770">
        <v>0</v>
      </c>
      <c r="C770" s="6">
        <v>0</v>
      </c>
      <c r="D770" s="6" t="s">
        <v>13</v>
      </c>
      <c r="E770" s="7">
        <v>7.63137668578662E-2</v>
      </c>
      <c r="F770" s="7">
        <v>8.70369218916449E-2</v>
      </c>
      <c r="G770" s="7">
        <v>7.6123959921979997E-2</v>
      </c>
      <c r="H770" s="7">
        <v>6.0303233172688799E-2</v>
      </c>
      <c r="I770" s="7"/>
      <c r="J770" s="7"/>
      <c r="K770" s="7"/>
      <c r="L770" s="7"/>
      <c r="M770" s="7"/>
      <c r="N770" s="7"/>
      <c r="O770" s="7"/>
    </row>
    <row r="771" spans="1:15" x14ac:dyDescent="0.35">
      <c r="A771" s="6" t="str">
        <f>B525&amp;C757&amp;D771</f>
        <v>CONSUMO PER CAPITA (kg ó litros por individuo)Golosinas100-200MIL</v>
      </c>
      <c r="B771">
        <v>0</v>
      </c>
      <c r="C771" s="6">
        <v>0</v>
      </c>
      <c r="D771" s="6" t="s">
        <v>14</v>
      </c>
      <c r="E771" s="7">
        <v>7.3333274366593301E-2</v>
      </c>
      <c r="F771" s="7">
        <v>7.8064388574725294E-2</v>
      </c>
      <c r="G771" s="7">
        <v>8.8023394307756797E-2</v>
      </c>
      <c r="H771" s="7">
        <v>6.1517418356392899E-2</v>
      </c>
      <c r="I771" s="7"/>
      <c r="J771" s="7"/>
      <c r="K771" s="7"/>
      <c r="L771" s="7"/>
      <c r="M771" s="7"/>
      <c r="N771" s="7"/>
      <c r="O771" s="7"/>
    </row>
    <row r="772" spans="1:15" x14ac:dyDescent="0.35">
      <c r="A772" s="6" t="str">
        <f>B525&amp;C757&amp;D772</f>
        <v>CONSUMO PER CAPITA (kg ó litros por individuo)Golosinas200-500MIL</v>
      </c>
      <c r="B772">
        <v>0</v>
      </c>
      <c r="C772" s="6">
        <v>0</v>
      </c>
      <c r="D772" s="6" t="s">
        <v>15</v>
      </c>
      <c r="E772" s="7">
        <v>0.112445846113197</v>
      </c>
      <c r="F772" s="7">
        <v>0.10245461261962401</v>
      </c>
      <c r="G772" s="7">
        <v>9.1961353916081803E-2</v>
      </c>
      <c r="H772" s="7">
        <v>9.2752258919722205E-2</v>
      </c>
      <c r="I772" s="7"/>
      <c r="J772" s="7"/>
      <c r="K772" s="7"/>
      <c r="L772" s="7"/>
      <c r="M772" s="7"/>
      <c r="N772" s="7"/>
      <c r="O772" s="7"/>
    </row>
    <row r="773" spans="1:15" x14ac:dyDescent="0.35">
      <c r="A773" s="6" t="str">
        <f>B525&amp;C757&amp;D773</f>
        <v>CONSUMO PER CAPITA (kg ó litros por individuo)Golosinas&gt;500MIL</v>
      </c>
      <c r="B773">
        <v>0</v>
      </c>
      <c r="C773" s="6">
        <v>0</v>
      </c>
      <c r="D773" s="6" t="s">
        <v>16</v>
      </c>
      <c r="E773" s="7">
        <v>4.2377402921678901E-2</v>
      </c>
      <c r="F773" s="7">
        <v>5.0219875291354299E-2</v>
      </c>
      <c r="G773" s="7">
        <v>5.0506110309126502E-2</v>
      </c>
      <c r="H773" s="7">
        <v>5.1922835307300103E-2</v>
      </c>
      <c r="I773" s="7"/>
      <c r="J773" s="7"/>
      <c r="K773" s="7"/>
      <c r="L773" s="7"/>
      <c r="M773" s="7"/>
      <c r="N773" s="7"/>
      <c r="O773" s="7"/>
    </row>
    <row r="774" spans="1:15" x14ac:dyDescent="0.35">
      <c r="A774" s="6" t="str">
        <f>B525&amp;C757&amp;D774</f>
        <v>CONSUMO PER CAPITA (kg ó litros por individuo)GolosinasDE 15 A 19 AÑOS</v>
      </c>
      <c r="B774">
        <v>0</v>
      </c>
      <c r="C774" s="6">
        <v>0</v>
      </c>
      <c r="D774" s="6" t="s">
        <v>48</v>
      </c>
      <c r="E774" s="8">
        <v>9.0691379406507705E-2</v>
      </c>
      <c r="F774" s="8">
        <v>7.4429122290940106E-2</v>
      </c>
      <c r="G774" s="7">
        <v>8.7872257917130797E-2</v>
      </c>
      <c r="H774" s="7">
        <v>3.83159080347227E-2</v>
      </c>
      <c r="I774" s="7"/>
      <c r="J774" s="7"/>
      <c r="K774" s="8"/>
      <c r="L774" s="8"/>
      <c r="M774" s="8"/>
      <c r="N774" s="7"/>
      <c r="O774" s="7"/>
    </row>
    <row r="775" spans="1:15" x14ac:dyDescent="0.35">
      <c r="A775" s="6" t="str">
        <f>B525&amp;C757&amp;D775</f>
        <v>CONSUMO PER CAPITA (kg ó litros por individuo)GolosinasDE 20 A 24 AÑOS</v>
      </c>
      <c r="B775">
        <v>0</v>
      </c>
      <c r="C775" s="6">
        <v>0</v>
      </c>
      <c r="D775" s="6" t="s">
        <v>49</v>
      </c>
      <c r="E775" s="7">
        <v>0.106126626926991</v>
      </c>
      <c r="F775" s="8">
        <v>0.123356360193179</v>
      </c>
      <c r="G775" s="7">
        <v>8.7694386666553006E-2</v>
      </c>
      <c r="H775" s="7">
        <v>3.2293630334150697E-2</v>
      </c>
      <c r="I775" s="7"/>
      <c r="J775" s="7"/>
      <c r="K775" s="7"/>
      <c r="L775" s="7"/>
      <c r="M775" s="7"/>
      <c r="N775" s="7"/>
      <c r="O775" s="7"/>
    </row>
    <row r="776" spans="1:15" x14ac:dyDescent="0.35">
      <c r="A776" s="6" t="str">
        <f>B525&amp;C757&amp;D776</f>
        <v>CONSUMO PER CAPITA (kg ó litros por individuo)GolosinasDE 25 A 34 AÑOS</v>
      </c>
      <c r="B776">
        <v>0</v>
      </c>
      <c r="C776" s="6">
        <v>0</v>
      </c>
      <c r="D776" s="6" t="s">
        <v>50</v>
      </c>
      <c r="E776" s="7">
        <v>9.1604521326466598E-2</v>
      </c>
      <c r="F776" s="7">
        <v>6.4742168308383599E-2</v>
      </c>
      <c r="G776" s="7">
        <v>0.11665976712944701</v>
      </c>
      <c r="H776" s="7">
        <v>9.9102843661181203E-2</v>
      </c>
      <c r="I776" s="7"/>
      <c r="J776" s="7"/>
      <c r="K776" s="7"/>
      <c r="L776" s="7"/>
      <c r="M776" s="7"/>
      <c r="N776" s="7"/>
      <c r="O776" s="7"/>
    </row>
    <row r="777" spans="1:15" x14ac:dyDescent="0.35">
      <c r="A777" s="6" t="str">
        <f>B525&amp;C757&amp;D777</f>
        <v>CONSUMO PER CAPITA (kg ó litros por individuo)GolosinasDE 35 A 49 AÑOS</v>
      </c>
      <c r="B777">
        <v>0</v>
      </c>
      <c r="C777" s="6">
        <v>0</v>
      </c>
      <c r="D777" s="6" t="s">
        <v>51</v>
      </c>
      <c r="E777" s="7">
        <v>9.0891724761018394E-2</v>
      </c>
      <c r="F777" s="7">
        <v>9.9648013726523002E-2</v>
      </c>
      <c r="G777" s="7">
        <v>0.107501739154025</v>
      </c>
      <c r="H777" s="7">
        <v>7.3638093686342998E-2</v>
      </c>
      <c r="I777" s="7"/>
      <c r="J777" s="7"/>
      <c r="K777" s="7"/>
      <c r="L777" s="7"/>
      <c r="M777" s="7"/>
      <c r="N777" s="7"/>
      <c r="O777" s="7"/>
    </row>
    <row r="778" spans="1:15" x14ac:dyDescent="0.35">
      <c r="A778" s="6" t="str">
        <f>B525&amp;C757&amp;D778</f>
        <v>CONSUMO PER CAPITA (kg ó litros por individuo)GolosinasDE 50 A 59 AÑOS</v>
      </c>
      <c r="B778">
        <v>0</v>
      </c>
      <c r="C778" s="6">
        <v>0</v>
      </c>
      <c r="D778" s="6" t="s">
        <v>52</v>
      </c>
      <c r="E778" s="7">
        <v>6.7075699643948897E-2</v>
      </c>
      <c r="F778" s="8">
        <v>7.8255554648061706E-2</v>
      </c>
      <c r="G778" s="7">
        <v>7.8144244407855307E-2</v>
      </c>
      <c r="H778" s="7">
        <v>8.9680896698699303E-2</v>
      </c>
      <c r="I778" s="7"/>
      <c r="J778" s="7"/>
      <c r="K778" s="7"/>
      <c r="L778" s="7"/>
      <c r="M778" s="7"/>
      <c r="N778" s="7"/>
      <c r="O778" s="7"/>
    </row>
    <row r="779" spans="1:15" x14ac:dyDescent="0.35">
      <c r="A779" s="6" t="str">
        <f>B525&amp;C757&amp;D779</f>
        <v>CONSUMO PER CAPITA (kg ó litros por individuo)GolosinasDE 60 A 75 AÑOS</v>
      </c>
      <c r="B779">
        <v>0</v>
      </c>
      <c r="C779" s="6">
        <v>0</v>
      </c>
      <c r="D779" s="6" t="s">
        <v>53</v>
      </c>
      <c r="E779" s="8">
        <v>7.1313272950444498E-2</v>
      </c>
      <c r="F779" s="8">
        <v>4.8908280913853797E-2</v>
      </c>
      <c r="G779" s="8">
        <v>5.78308694155511E-2</v>
      </c>
      <c r="H779" s="8">
        <v>7.2734537683213599E-2</v>
      </c>
      <c r="I779" s="8"/>
      <c r="J779" s="8"/>
      <c r="K779" s="8"/>
      <c r="L779" s="8"/>
      <c r="M779" s="8"/>
      <c r="N779" s="7"/>
      <c r="O779" s="7"/>
    </row>
    <row r="780" spans="1:15" x14ac:dyDescent="0.35">
      <c r="A780" s="6" t="str">
        <f>B525&amp;C757&amp;D780</f>
        <v>CONSUMO PER CAPITA (kg ó litros por individuo)GolosinasALTA Y MEDIA ALTA</v>
      </c>
      <c r="B780">
        <v>0</v>
      </c>
      <c r="C780" s="6">
        <v>0</v>
      </c>
      <c r="D780" s="6" t="s">
        <v>17</v>
      </c>
      <c r="E780" s="7">
        <v>5.8131529594121802E-2</v>
      </c>
      <c r="F780" s="7">
        <v>5.3471594896936203E-2</v>
      </c>
      <c r="G780" s="7">
        <v>7.7484645380823405E-2</v>
      </c>
      <c r="H780" s="7">
        <v>7.55456348028231E-2</v>
      </c>
      <c r="I780" s="7"/>
      <c r="J780" s="7"/>
      <c r="K780" s="7"/>
      <c r="L780" s="7"/>
      <c r="M780" s="7"/>
      <c r="N780" s="7"/>
      <c r="O780" s="7"/>
    </row>
    <row r="781" spans="1:15" x14ac:dyDescent="0.35">
      <c r="A781" s="6" t="str">
        <f>B525&amp;C757&amp;D781</f>
        <v>CONSUMO PER CAPITA (kg ó litros por individuo)GolosinasMEDIA</v>
      </c>
      <c r="B781">
        <v>0</v>
      </c>
      <c r="C781" s="6">
        <v>0</v>
      </c>
      <c r="D781" s="6" t="s">
        <v>18</v>
      </c>
      <c r="E781" s="7">
        <v>8.4226165069821293E-2</v>
      </c>
      <c r="F781" s="7">
        <v>8.8805430102360305E-2</v>
      </c>
      <c r="G781" s="7">
        <v>8.8587748375136804E-2</v>
      </c>
      <c r="H781" s="7">
        <v>7.2411631435950696E-2</v>
      </c>
      <c r="I781" s="7"/>
      <c r="J781" s="7"/>
      <c r="K781" s="7"/>
      <c r="L781" s="7"/>
      <c r="M781" s="7"/>
      <c r="N781" s="7"/>
      <c r="O781" s="7"/>
    </row>
    <row r="782" spans="1:15" x14ac:dyDescent="0.35">
      <c r="A782" s="6" t="str">
        <f>B525&amp;C757&amp;D782</f>
        <v>CONSUMO PER CAPITA (kg ó litros por individuo)GolosinasMEDIA BAJA</v>
      </c>
      <c r="B782">
        <v>0</v>
      </c>
      <c r="C782" s="6">
        <v>0</v>
      </c>
      <c r="D782" s="6" t="s">
        <v>19</v>
      </c>
      <c r="E782" s="7">
        <v>8.1382368445151704E-2</v>
      </c>
      <c r="F782" s="7">
        <v>8.3900310255299801E-2</v>
      </c>
      <c r="G782" s="7">
        <v>7.2578166850989501E-2</v>
      </c>
      <c r="H782" s="7">
        <v>7.5079796139728205E-2</v>
      </c>
      <c r="I782" s="7"/>
      <c r="J782" s="7"/>
      <c r="K782" s="7"/>
      <c r="L782" s="7"/>
      <c r="M782" s="7"/>
      <c r="N782" s="7"/>
      <c r="O782" s="7"/>
    </row>
    <row r="783" spans="1:15" x14ac:dyDescent="0.35">
      <c r="A783" s="6" t="str">
        <f>B525&amp;C757&amp;D783</f>
        <v>CONSUMO PER CAPITA (kg ó litros por individuo)GolosinasBAJA</v>
      </c>
      <c r="B783">
        <v>0</v>
      </c>
      <c r="C783" s="6">
        <v>0</v>
      </c>
      <c r="D783" s="6" t="s">
        <v>20</v>
      </c>
      <c r="E783" s="7">
        <v>0.110617710103981</v>
      </c>
      <c r="F783" s="8">
        <v>8.3236150846201798E-2</v>
      </c>
      <c r="G783" s="7">
        <v>0.124505399482271</v>
      </c>
      <c r="H783" s="7">
        <v>7.8751778527633806E-2</v>
      </c>
      <c r="I783" s="7"/>
      <c r="J783" s="7"/>
      <c r="K783" s="7"/>
      <c r="L783" s="7"/>
      <c r="M783" s="7"/>
      <c r="N783" s="7"/>
      <c r="O783" s="7"/>
    </row>
    <row r="784" spans="1:15" x14ac:dyDescent="0.35">
      <c r="A784" s="6" t="str">
        <f>B525&amp;C757&amp;D784</f>
        <v>CONSUMO PER CAPITA (kg ó litros por individuo)GolosinasHOMBRE</v>
      </c>
      <c r="B784">
        <v>0</v>
      </c>
      <c r="C784" s="6">
        <v>0</v>
      </c>
      <c r="D784" s="6" t="s">
        <v>21</v>
      </c>
      <c r="E784" s="7">
        <v>5.0428416382479802E-2</v>
      </c>
      <c r="F784" s="7">
        <v>4.9620039845401497E-2</v>
      </c>
      <c r="G784" s="7">
        <v>5.3579561389804402E-2</v>
      </c>
      <c r="H784" s="7">
        <v>5.3241383804975E-2</v>
      </c>
      <c r="I784" s="7"/>
      <c r="J784" s="7"/>
      <c r="K784" s="7"/>
      <c r="L784" s="7"/>
      <c r="M784" s="7"/>
      <c r="N784" s="7"/>
      <c r="O784" s="7"/>
    </row>
    <row r="785" spans="1:15" x14ac:dyDescent="0.35">
      <c r="A785" s="6" t="str">
        <f>B525&amp;C757&amp;D785</f>
        <v>CONSUMO PER CAPITA (kg ó litros por individuo)GolosinasMUJER</v>
      </c>
      <c r="B785">
        <v>0</v>
      </c>
      <c r="C785" s="6">
        <v>0</v>
      </c>
      <c r="D785" s="6" t="s">
        <v>22</v>
      </c>
      <c r="E785" s="7">
        <v>0.114945684584598</v>
      </c>
      <c r="F785" s="7">
        <v>0.107657459812837</v>
      </c>
      <c r="G785" s="7">
        <v>0.12382488087393299</v>
      </c>
      <c r="H785" s="7">
        <v>9.6421752422707896E-2</v>
      </c>
      <c r="I785" s="7"/>
      <c r="J785" s="7"/>
      <c r="K785" s="7"/>
      <c r="L785" s="7"/>
      <c r="M785" s="7"/>
      <c r="N785" s="7"/>
      <c r="O785" s="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O140"/>
  <sheetViews>
    <sheetView topLeftCell="B1" zoomScale="60" zoomScaleNormal="60" workbookViewId="0">
      <selection activeCell="G3" sqref="G3:G101"/>
    </sheetView>
  </sheetViews>
  <sheetFormatPr baseColWidth="10" defaultColWidth="11.453125" defaultRowHeight="14.5" x14ac:dyDescent="0.35"/>
  <cols>
    <col min="1" max="1" width="45.6328125" style="6" customWidth="1"/>
    <col min="2" max="2" width="68.36328125" style="6" customWidth="1"/>
    <col min="3" max="3" width="24.90625" style="6" customWidth="1"/>
    <col min="4" max="4" width="37.26953125" style="6" customWidth="1"/>
    <col min="5" max="5" width="12" style="6" bestFit="1" customWidth="1"/>
    <col min="6" max="6" width="11.453125" style="6"/>
    <col min="7" max="9" width="12" style="6" bestFit="1" customWidth="1"/>
    <col min="10" max="13" width="11.453125" style="6"/>
    <col min="14" max="14" width="12" style="6" bestFit="1" customWidth="1"/>
    <col min="15" max="16384" width="11.453125" style="6"/>
  </cols>
  <sheetData>
    <row r="2" spans="1:15" x14ac:dyDescent="0.35">
      <c r="E2" t="s">
        <v>160</v>
      </c>
      <c r="F2" t="s">
        <v>161</v>
      </c>
      <c r="G2" t="s">
        <v>162</v>
      </c>
      <c r="H2" t="s">
        <v>163</v>
      </c>
      <c r="I2"/>
      <c r="J2"/>
      <c r="K2"/>
      <c r="L2"/>
      <c r="M2"/>
    </row>
    <row r="3" spans="1:15" x14ac:dyDescent="0.35">
      <c r="A3" s="6" t="str">
        <f>B3&amp;C3&amp;D3</f>
        <v>DISTRIBUCION VOLUMEN X CRITERIO (Consumiciones)Total AperitivosT.ESPAÑA</v>
      </c>
      <c r="B3" s="6" t="s">
        <v>137</v>
      </c>
      <c r="C3" s="6" t="s">
        <v>40</v>
      </c>
      <c r="D3" s="6" t="s">
        <v>45</v>
      </c>
      <c r="E3" s="7">
        <v>100</v>
      </c>
      <c r="F3" s="7">
        <v>100</v>
      </c>
      <c r="G3" s="7">
        <v>100</v>
      </c>
      <c r="H3" s="7">
        <v>100</v>
      </c>
      <c r="I3" s="7"/>
      <c r="J3" s="7"/>
      <c r="K3" s="7"/>
      <c r="L3" s="7"/>
      <c r="M3" s="7"/>
      <c r="N3" s="7"/>
      <c r="O3" s="7"/>
    </row>
    <row r="4" spans="1:15" x14ac:dyDescent="0.35">
      <c r="A4" s="6" t="str">
        <f t="shared" ref="A4:A67" si="0">B4&amp;C4&amp;D4</f>
        <v>DISTRIBUCION VOLUMEN X CRITERIO (Consumiciones)Total AperitivosHiper+Super+Discount+G.A</v>
      </c>
      <c r="B4" s="6" t="s">
        <v>137</v>
      </c>
      <c r="C4" s="6" t="s">
        <v>40</v>
      </c>
      <c r="D4" s="6" t="s">
        <v>23</v>
      </c>
      <c r="E4" s="7">
        <v>39.855436391087899</v>
      </c>
      <c r="F4" s="7">
        <v>37.064935872096399</v>
      </c>
      <c r="G4" s="7">
        <v>37.1756406321188</v>
      </c>
      <c r="H4" s="7">
        <v>40.312505959944303</v>
      </c>
      <c r="I4" s="7"/>
      <c r="J4" s="7"/>
      <c r="K4" s="7"/>
      <c r="L4" s="7"/>
      <c r="M4" s="7"/>
      <c r="N4" s="7"/>
      <c r="O4" s="7"/>
    </row>
    <row r="5" spans="1:15" x14ac:dyDescent="0.35">
      <c r="A5" s="6" t="str">
        <f t="shared" si="0"/>
        <v>DISTRIBUCION VOLUMEN X CRITERIO (Consumiciones)Total AperitivosRestaurantes</v>
      </c>
      <c r="B5" s="6" t="s">
        <v>137</v>
      </c>
      <c r="C5" s="6" t="s">
        <v>40</v>
      </c>
      <c r="D5" s="6" t="s">
        <v>24</v>
      </c>
      <c r="E5" s="7">
        <v>0.750944947017121</v>
      </c>
      <c r="F5" s="7">
        <v>1.4001803059520701</v>
      </c>
      <c r="G5" s="7">
        <v>1.6798988381424</v>
      </c>
      <c r="H5" s="7">
        <v>1.5284688480676401</v>
      </c>
      <c r="I5" s="7"/>
      <c r="J5" s="7"/>
      <c r="K5" s="7"/>
      <c r="L5" s="7"/>
      <c r="M5" s="7"/>
      <c r="N5" s="7"/>
      <c r="O5" s="7"/>
    </row>
    <row r="6" spans="1:15" x14ac:dyDescent="0.35">
      <c r="A6" s="6" t="str">
        <f t="shared" si="0"/>
        <v>DISTRIBUCION VOLUMEN X CRITERIO (Consumiciones)Total AperitivosRestaurantes Fast Food</v>
      </c>
      <c r="B6" s="6" t="s">
        <v>137</v>
      </c>
      <c r="C6" s="6" t="s">
        <v>40</v>
      </c>
      <c r="D6" s="6" t="s">
        <v>25</v>
      </c>
      <c r="E6" s="7">
        <v>1.8136715812383</v>
      </c>
      <c r="F6" s="7">
        <v>1.80749031557217</v>
      </c>
      <c r="G6" s="7">
        <v>2.25604741303962</v>
      </c>
      <c r="H6" s="7">
        <v>1.8932502934888999</v>
      </c>
      <c r="I6" s="7"/>
      <c r="J6" s="7"/>
      <c r="K6" s="7"/>
      <c r="L6" s="7"/>
      <c r="M6" s="7"/>
      <c r="N6" s="7"/>
      <c r="O6" s="7"/>
    </row>
    <row r="7" spans="1:15" x14ac:dyDescent="0.35">
      <c r="A7" s="6" t="str">
        <f t="shared" si="0"/>
        <v>DISTRIBUCION VOLUMEN X CRITERIO (Consumiciones)Total AperitivosBares/Cafeterias/Cervecerias</v>
      </c>
      <c r="B7" s="6" t="s">
        <v>137</v>
      </c>
      <c r="C7" s="6" t="s">
        <v>40</v>
      </c>
      <c r="D7" s="6" t="s">
        <v>26</v>
      </c>
      <c r="E7" s="7">
        <v>8.2010094644876705</v>
      </c>
      <c r="F7" s="7">
        <v>9.4795921129177696</v>
      </c>
      <c r="G7" s="7">
        <v>10.259461685952999</v>
      </c>
      <c r="H7" s="7">
        <v>9.9529077069231295</v>
      </c>
      <c r="I7" s="7"/>
      <c r="J7" s="7"/>
      <c r="K7" s="7"/>
      <c r="L7" s="7"/>
      <c r="M7" s="7"/>
      <c r="N7" s="7"/>
      <c r="O7" s="7"/>
    </row>
    <row r="8" spans="1:15" x14ac:dyDescent="0.35">
      <c r="A8" s="6" t="str">
        <f t="shared" si="0"/>
        <v>DISTRIBUCION VOLUMEN X CRITERIO (Consumiciones)Total AperitivosPanaderias/Pastelerias</v>
      </c>
      <c r="B8" s="6" t="s">
        <v>137</v>
      </c>
      <c r="C8" s="6" t="s">
        <v>40</v>
      </c>
      <c r="D8" s="6" t="s">
        <v>27</v>
      </c>
      <c r="E8" s="7">
        <v>2.7138996738893102</v>
      </c>
      <c r="F8" s="7">
        <v>1.8973626077667201</v>
      </c>
      <c r="G8" s="7">
        <v>1.86067550436402</v>
      </c>
      <c r="H8" s="7">
        <v>1.5564568407508601</v>
      </c>
      <c r="I8" s="7"/>
      <c r="J8" s="7"/>
      <c r="K8" s="7"/>
      <c r="L8" s="7"/>
      <c r="M8" s="7"/>
      <c r="N8" s="7"/>
      <c r="O8" s="7"/>
    </row>
    <row r="9" spans="1:15" x14ac:dyDescent="0.35">
      <c r="A9" s="6" t="str">
        <f t="shared" si="0"/>
        <v>DISTRIBUCION VOLUMEN X CRITERIO (Consumiciones)Total AperitivosTda.Alimentacion/Delicatesen</v>
      </c>
      <c r="B9" s="6" t="s">
        <v>137</v>
      </c>
      <c r="C9" s="6" t="s">
        <v>40</v>
      </c>
      <c r="D9" s="6" t="s">
        <v>150</v>
      </c>
      <c r="E9" s="7">
        <v>8.1714033387357805</v>
      </c>
      <c r="F9" s="7">
        <v>8.0395637237523001</v>
      </c>
      <c r="G9" s="7">
        <v>7.3330956670873997</v>
      </c>
      <c r="H9" s="7">
        <v>7.31082594017</v>
      </c>
      <c r="I9" s="7"/>
      <c r="J9" s="7"/>
      <c r="K9" s="7"/>
      <c r="L9" s="7"/>
      <c r="M9" s="7"/>
      <c r="N9" s="7"/>
      <c r="O9" s="7"/>
    </row>
    <row r="10" spans="1:15" x14ac:dyDescent="0.35">
      <c r="A10" s="6" t="str">
        <f t="shared" si="0"/>
        <v>DISTRIBUCION VOLUMEN X CRITERIO (Consumiciones)Total AperitivosCanal Conveniencia/24h</v>
      </c>
      <c r="B10" s="6" t="s">
        <v>137</v>
      </c>
      <c r="C10" s="6" t="s">
        <v>40</v>
      </c>
      <c r="D10" s="6" t="s">
        <v>151</v>
      </c>
      <c r="E10" s="7">
        <v>27.281662945023299</v>
      </c>
      <c r="F10" s="7">
        <v>27.166837471693501</v>
      </c>
      <c r="G10" s="7">
        <v>24.848504973785602</v>
      </c>
      <c r="H10" s="7">
        <v>21.745086787174099</v>
      </c>
      <c r="I10" s="7"/>
      <c r="J10" s="7"/>
      <c r="K10" s="7"/>
      <c r="L10" s="7"/>
      <c r="M10" s="7"/>
      <c r="N10" s="7"/>
      <c r="O10" s="7"/>
    </row>
    <row r="11" spans="1:15" x14ac:dyDescent="0.35">
      <c r="A11" s="6" t="str">
        <f t="shared" si="0"/>
        <v>DISTRIBUCION VOLUMEN X CRITERIO (Consumiciones)Total AperitivosHoteles</v>
      </c>
      <c r="B11" s="6" t="s">
        <v>137</v>
      </c>
      <c r="C11" s="6" t="s">
        <v>40</v>
      </c>
      <c r="D11" s="6" t="s">
        <v>29</v>
      </c>
      <c r="E11" s="7">
        <v>8.6355406933693105E-2</v>
      </c>
      <c r="F11" s="7">
        <v>8.9985200610420493E-2</v>
      </c>
      <c r="G11" s="7">
        <v>0.18515840822343599</v>
      </c>
      <c r="H11" s="7">
        <v>0.15924210091410701</v>
      </c>
      <c r="I11" s="7"/>
      <c r="J11" s="7"/>
      <c r="K11" s="7"/>
      <c r="L11" s="7"/>
      <c r="M11" s="7"/>
      <c r="N11" s="7"/>
      <c r="O11" s="7"/>
    </row>
    <row r="12" spans="1:15" x14ac:dyDescent="0.35">
      <c r="A12" s="6" t="str">
        <f t="shared" si="0"/>
        <v>DISTRIBUCION VOLUMEN X CRITERIO (Consumiciones)Total AperitivosEstaciones de servicio</v>
      </c>
      <c r="B12" s="6" t="s">
        <v>137</v>
      </c>
      <c r="C12" s="6" t="s">
        <v>40</v>
      </c>
      <c r="D12" s="6" t="s">
        <v>30</v>
      </c>
      <c r="E12" s="7">
        <v>2.5922839531130699</v>
      </c>
      <c r="F12" s="7">
        <v>3.0728531612518601</v>
      </c>
      <c r="G12" s="7">
        <v>2.9976280403959201</v>
      </c>
      <c r="H12" s="7">
        <v>2.8009122750964899</v>
      </c>
      <c r="I12" s="7"/>
      <c r="J12" s="7"/>
      <c r="K12" s="7"/>
      <c r="L12" s="7"/>
      <c r="M12" s="7"/>
      <c r="N12" s="7"/>
      <c r="O12" s="7"/>
    </row>
    <row r="13" spans="1:15" x14ac:dyDescent="0.35">
      <c r="A13" s="6" t="str">
        <f t="shared" si="0"/>
        <v>DISTRIBUCION VOLUMEN X CRITERIO (Consumiciones)Total AperitivosMaquinas dispensadoras</v>
      </c>
      <c r="B13" s="6" t="s">
        <v>137</v>
      </c>
      <c r="C13" s="6" t="s">
        <v>40</v>
      </c>
      <c r="D13" s="6" t="s">
        <v>31</v>
      </c>
      <c r="E13" s="7">
        <v>3.0283270394625101</v>
      </c>
      <c r="F13" s="7">
        <v>3.6582243205195599</v>
      </c>
      <c r="G13" s="7">
        <v>4.0453697063628899</v>
      </c>
      <c r="H13" s="7">
        <v>5.1764039645974096</v>
      </c>
      <c r="I13" s="7"/>
      <c r="J13" s="7"/>
      <c r="K13" s="7"/>
      <c r="L13" s="7"/>
      <c r="M13" s="7"/>
      <c r="N13" s="7"/>
      <c r="O13" s="7"/>
    </row>
    <row r="14" spans="1:15" x14ac:dyDescent="0.35">
      <c r="A14" s="6" t="str">
        <f t="shared" si="0"/>
        <v>DISTRIBUCION VOLUMEN X CRITERIO (Consumiciones)Total AperitivosServicio en la empresa</v>
      </c>
      <c r="B14" s="6" t="s">
        <v>137</v>
      </c>
      <c r="C14" s="6" t="s">
        <v>40</v>
      </c>
      <c r="D14" s="6" t="s">
        <v>32</v>
      </c>
      <c r="E14" s="7">
        <v>0.79744979824572504</v>
      </c>
      <c r="F14" s="7">
        <v>0.79332630732675002</v>
      </c>
      <c r="G14" s="7">
        <v>1.08697311389123</v>
      </c>
      <c r="H14" s="7">
        <v>0.87598311936071305</v>
      </c>
      <c r="I14" s="7"/>
      <c r="J14" s="7"/>
      <c r="K14" s="7"/>
      <c r="L14" s="7"/>
      <c r="M14" s="7"/>
      <c r="N14" s="7"/>
      <c r="O14" s="7"/>
    </row>
    <row r="15" spans="1:15" x14ac:dyDescent="0.35">
      <c r="A15" s="6" t="str">
        <f t="shared" si="0"/>
        <v>DISTRIBUCION VOLUMEN X CRITERIO (Consumiciones)Total AperitivosResto de canales</v>
      </c>
      <c r="B15" s="6" t="s">
        <v>137</v>
      </c>
      <c r="C15" s="6" t="s">
        <v>40</v>
      </c>
      <c r="D15" s="6" t="s">
        <v>33</v>
      </c>
      <c r="E15" s="7">
        <v>4.7075660452118999</v>
      </c>
      <c r="F15" s="7">
        <v>5.5296570878851199</v>
      </c>
      <c r="G15" s="7">
        <v>6.27154653280276</v>
      </c>
      <c r="H15" s="7">
        <v>6.6879647930395798</v>
      </c>
      <c r="I15" s="7"/>
      <c r="J15" s="7"/>
      <c r="K15" s="7"/>
      <c r="L15" s="7"/>
      <c r="M15" s="7"/>
      <c r="N15" s="7"/>
      <c r="O15" s="7"/>
    </row>
    <row r="16" spans="1:15" x14ac:dyDescent="0.35">
      <c r="A16" s="6" t="str">
        <f t="shared" si="0"/>
        <v>DISTRIBUCION VOLUMEN X CRITERIO (Consumiciones)Total AperitivosEN LA CALLE</v>
      </c>
      <c r="B16" s="6" t="s">
        <v>137</v>
      </c>
      <c r="C16" s="6" t="s">
        <v>40</v>
      </c>
      <c r="D16" s="6" t="s">
        <v>164</v>
      </c>
      <c r="E16" s="7">
        <v>36.085092016814997</v>
      </c>
      <c r="F16" s="7">
        <v>41.758136740478697</v>
      </c>
      <c r="G16" s="7">
        <v>42.196827568550397</v>
      </c>
      <c r="H16" s="7">
        <v>37.900562543206703</v>
      </c>
      <c r="I16" s="7"/>
      <c r="J16" s="7"/>
      <c r="K16" s="7"/>
      <c r="L16" s="7"/>
      <c r="M16" s="7"/>
      <c r="N16" s="7"/>
      <c r="O16" s="7"/>
    </row>
    <row r="17" spans="1:15" x14ac:dyDescent="0.35">
      <c r="A17" s="6" t="str">
        <f t="shared" si="0"/>
        <v>DISTRIBUCION VOLUMEN X CRITERIO (Consumiciones)Total AperitivosEN CASA DE OTROS</v>
      </c>
      <c r="B17" s="6" t="s">
        <v>137</v>
      </c>
      <c r="C17" s="6" t="s">
        <v>40</v>
      </c>
      <c r="D17" s="6" t="s">
        <v>165</v>
      </c>
      <c r="E17" s="7">
        <v>17.188057741114601</v>
      </c>
      <c r="F17" s="7">
        <v>18.055873459705701</v>
      </c>
      <c r="G17" s="7">
        <v>14.304915699599</v>
      </c>
      <c r="H17" s="7">
        <v>17.0273506917123</v>
      </c>
      <c r="I17" s="7"/>
      <c r="J17" s="7"/>
      <c r="K17" s="7"/>
      <c r="L17" s="7"/>
      <c r="M17" s="7"/>
      <c r="N17" s="7"/>
      <c r="O17" s="7"/>
    </row>
    <row r="18" spans="1:15" x14ac:dyDescent="0.35">
      <c r="A18" s="6" t="str">
        <f t="shared" si="0"/>
        <v>DISTRIBUCION VOLUMEN X CRITERIO (Consumiciones)Total AperitivosEN EL ESTABLECIMIENTO</v>
      </c>
      <c r="B18" s="6" t="s">
        <v>137</v>
      </c>
      <c r="C18" s="6" t="s">
        <v>40</v>
      </c>
      <c r="D18" s="6" t="s">
        <v>166</v>
      </c>
      <c r="E18" s="7">
        <v>15.0163835098659</v>
      </c>
      <c r="F18" s="7">
        <v>14.706382984411</v>
      </c>
      <c r="G18" s="7">
        <v>17.1289051477683</v>
      </c>
      <c r="H18" s="7">
        <v>16.693890275844598</v>
      </c>
      <c r="I18" s="7"/>
      <c r="J18" s="7"/>
      <c r="K18" s="7"/>
      <c r="L18" s="7"/>
      <c r="M18" s="7"/>
      <c r="N18" s="7"/>
      <c r="O18" s="7"/>
    </row>
    <row r="19" spans="1:15" x14ac:dyDescent="0.35">
      <c r="A19" s="6" t="str">
        <f t="shared" si="0"/>
        <v>DISTRIBUCION VOLUMEN X CRITERIO (Consumiciones)Total AperitivosEN EL TRABAJO</v>
      </c>
      <c r="B19" s="6" t="s">
        <v>137</v>
      </c>
      <c r="C19" s="6" t="s">
        <v>40</v>
      </c>
      <c r="D19" s="6" t="s">
        <v>167</v>
      </c>
      <c r="E19" s="7">
        <v>8.2607704321688598</v>
      </c>
      <c r="F19" s="7">
        <v>8.4144387108458591</v>
      </c>
      <c r="G19" s="7">
        <v>9.4515260650590704</v>
      </c>
      <c r="H19" s="7">
        <v>9.2347856431103192</v>
      </c>
      <c r="I19" s="7"/>
      <c r="J19" s="7"/>
      <c r="K19" s="7"/>
      <c r="L19" s="7"/>
      <c r="M19" s="7"/>
      <c r="N19" s="7"/>
      <c r="O19" s="7"/>
    </row>
    <row r="20" spans="1:15" x14ac:dyDescent="0.35">
      <c r="A20" s="6" t="str">
        <f t="shared" si="0"/>
        <v>DISTRIBUCION VOLUMEN X CRITERIO (Consumiciones)Total AperitivosEN COLEGIO/INSTITUTO/UNIV.</v>
      </c>
      <c r="B20" s="6" t="s">
        <v>137</v>
      </c>
      <c r="C20" s="6" t="s">
        <v>40</v>
      </c>
      <c r="D20" s="6" t="s">
        <v>168</v>
      </c>
      <c r="E20" s="7">
        <v>0.98070150764101705</v>
      </c>
      <c r="F20" s="7">
        <v>1.06167325661086</v>
      </c>
      <c r="G20" s="7">
        <v>1.4999134559929701</v>
      </c>
      <c r="H20" s="7">
        <v>2.0823030300970302</v>
      </c>
      <c r="I20" s="7"/>
      <c r="J20" s="7"/>
      <c r="K20" s="7"/>
      <c r="L20" s="7"/>
      <c r="M20" s="7"/>
      <c r="N20" s="7"/>
      <c r="O20" s="7"/>
    </row>
    <row r="21" spans="1:15" x14ac:dyDescent="0.35">
      <c r="A21" s="6" t="str">
        <f t="shared" si="0"/>
        <v>DISTRIBUCION VOLUMEN X CRITERIO (Consumiciones)Total AperitivosEN MI CASA</v>
      </c>
      <c r="B21" s="6" t="s">
        <v>137</v>
      </c>
      <c r="C21" s="6" t="s">
        <v>40</v>
      </c>
      <c r="D21" s="6" t="s">
        <v>169</v>
      </c>
      <c r="E21" s="7">
        <v>8.4897251451787508</v>
      </c>
      <c r="F21" s="7">
        <v>5.4067292613904998</v>
      </c>
      <c r="G21" s="7">
        <v>4.2872283756980298</v>
      </c>
      <c r="H21" s="7">
        <v>4.7509097353341003</v>
      </c>
      <c r="I21" s="7"/>
      <c r="J21" s="7"/>
      <c r="K21" s="7"/>
      <c r="L21" s="7"/>
      <c r="M21" s="7"/>
      <c r="N21" s="7"/>
      <c r="O21" s="7"/>
    </row>
    <row r="22" spans="1:15" x14ac:dyDescent="0.35">
      <c r="A22" s="6" t="str">
        <f t="shared" si="0"/>
        <v>DISTRIBUCION VOLUMEN X CRITERIO (Consumiciones)Total AperitivosEN M.TRANSP.(AVION,TREN,AUTOC,E</v>
      </c>
      <c r="B22" s="6" t="s">
        <v>137</v>
      </c>
      <c r="C22" s="6" t="s">
        <v>40</v>
      </c>
      <c r="D22" s="6" t="s">
        <v>170</v>
      </c>
      <c r="E22" s="7">
        <v>1.50103909516125</v>
      </c>
      <c r="F22" s="7">
        <v>2.3569088823403401</v>
      </c>
      <c r="G22" s="7">
        <v>1.2652809531609399</v>
      </c>
      <c r="H22" s="7">
        <v>0.44604912108170802</v>
      </c>
      <c r="I22" s="7"/>
      <c r="J22" s="7"/>
      <c r="K22" s="7"/>
      <c r="L22" s="7"/>
      <c r="M22" s="7"/>
      <c r="N22" s="7"/>
      <c r="O22" s="7"/>
    </row>
    <row r="23" spans="1:15" x14ac:dyDescent="0.35">
      <c r="A23" s="6" t="str">
        <f t="shared" si="0"/>
        <v>DISTRIBUCION VOLUMEN X CRITERIO (Consumiciones)Total AperitivosEN OTRO LUGAR</v>
      </c>
      <c r="B23" s="6" t="s">
        <v>137</v>
      </c>
      <c r="C23" s="6" t="s">
        <v>40</v>
      </c>
      <c r="D23" s="6" t="s">
        <v>171</v>
      </c>
      <c r="E23" s="7">
        <v>12.478230407655699</v>
      </c>
      <c r="F23" s="7">
        <v>8.2398516920056206</v>
      </c>
      <c r="G23" s="7">
        <v>9.8654060032291397</v>
      </c>
      <c r="H23" s="7">
        <v>11.8641553798304</v>
      </c>
      <c r="I23" s="7"/>
      <c r="J23" s="7"/>
      <c r="K23" s="7"/>
      <c r="L23" s="7"/>
      <c r="M23" s="7"/>
      <c r="N23" s="7"/>
      <c r="O23" s="7"/>
    </row>
    <row r="24" spans="1:15" x14ac:dyDescent="0.35">
      <c r="A24" s="6" t="str">
        <f t="shared" si="0"/>
        <v>DISTRIBUCION VOLUMEN X CRITERIO (Consumiciones)Total AperitivosDESAYUNO</v>
      </c>
      <c r="B24" s="6" t="s">
        <v>137</v>
      </c>
      <c r="C24" s="6" t="s">
        <v>40</v>
      </c>
      <c r="D24" s="6" t="s">
        <v>172</v>
      </c>
      <c r="E24" s="7">
        <v>4.6777563168783898</v>
      </c>
      <c r="F24" s="7">
        <v>3.6814191642237701</v>
      </c>
      <c r="G24" s="7">
        <v>4.5198596989163304</v>
      </c>
      <c r="H24" s="7">
        <v>6.2565431926720398</v>
      </c>
      <c r="I24" s="7"/>
      <c r="J24" s="7"/>
      <c r="K24" s="7"/>
      <c r="L24" s="7"/>
      <c r="M24" s="7"/>
      <c r="N24" s="7"/>
      <c r="O24" s="7"/>
    </row>
    <row r="25" spans="1:15" x14ac:dyDescent="0.35">
      <c r="A25" s="6" t="str">
        <f t="shared" si="0"/>
        <v>DISTRIBUCION VOLUMEN X CRITERIO (Consumiciones)Total AperitivosAPERITIVO/ANTES DE COMER</v>
      </c>
      <c r="B25" s="6" t="s">
        <v>137</v>
      </c>
      <c r="C25" s="6" t="s">
        <v>40</v>
      </c>
      <c r="D25" s="6" t="s">
        <v>173</v>
      </c>
      <c r="E25" s="7">
        <v>19.648544400380299</v>
      </c>
      <c r="F25" s="7">
        <v>18.924339332059301</v>
      </c>
      <c r="G25" s="7">
        <v>20.710875570708701</v>
      </c>
      <c r="H25" s="7">
        <v>20.6263450591047</v>
      </c>
      <c r="I25" s="7"/>
      <c r="J25" s="7"/>
      <c r="K25" s="7"/>
      <c r="L25" s="7"/>
      <c r="M25" s="7"/>
      <c r="N25" s="7"/>
      <c r="O25" s="7"/>
    </row>
    <row r="26" spans="1:15" x14ac:dyDescent="0.35">
      <c r="A26" s="6" t="str">
        <f t="shared" si="0"/>
        <v>DISTRIBUCION VOLUMEN X CRITERIO (Consumiciones)Total AperitivosCOMIDA</v>
      </c>
      <c r="B26" s="6" t="s">
        <v>137</v>
      </c>
      <c r="C26" s="6" t="s">
        <v>40</v>
      </c>
      <c r="D26" s="6" t="s">
        <v>174</v>
      </c>
      <c r="E26" s="7">
        <v>7.35274768181855</v>
      </c>
      <c r="F26" s="7">
        <v>7.6910746882989196</v>
      </c>
      <c r="G26" s="7">
        <v>8.2687258519853195</v>
      </c>
      <c r="H26" s="7">
        <v>7.7752436802875398</v>
      </c>
      <c r="I26" s="7"/>
      <c r="J26" s="7"/>
      <c r="K26" s="7"/>
      <c r="L26" s="7"/>
      <c r="M26" s="7"/>
      <c r="N26" s="7"/>
      <c r="O26" s="7"/>
    </row>
    <row r="27" spans="1:15" x14ac:dyDescent="0.35">
      <c r="A27" s="6" t="str">
        <f t="shared" si="0"/>
        <v>DISTRIBUCION VOLUMEN X CRITERIO (Consumiciones)Total AperitivosTARDE/MERIENDA</v>
      </c>
      <c r="B27" s="6" t="s">
        <v>137</v>
      </c>
      <c r="C27" s="6" t="s">
        <v>40</v>
      </c>
      <c r="D27" s="6" t="s">
        <v>175</v>
      </c>
      <c r="E27" s="7">
        <v>33.602570071055901</v>
      </c>
      <c r="F27" s="7">
        <v>35.565716607561598</v>
      </c>
      <c r="G27" s="7">
        <v>33.608702713937497</v>
      </c>
      <c r="H27" s="7">
        <v>33.7072165695987</v>
      </c>
      <c r="I27" s="7"/>
      <c r="J27" s="7"/>
      <c r="K27" s="7"/>
      <c r="L27" s="7"/>
      <c r="M27" s="7"/>
      <c r="N27" s="7"/>
      <c r="O27" s="7"/>
    </row>
    <row r="28" spans="1:15" x14ac:dyDescent="0.35">
      <c r="A28" s="6" t="str">
        <f t="shared" si="0"/>
        <v>DISTRIBUCION VOLUMEN X CRITERIO (Consumiciones)Total AperitivosANTES DE CENAR</v>
      </c>
      <c r="B28" s="6" t="s">
        <v>137</v>
      </c>
      <c r="C28" s="6" t="s">
        <v>40</v>
      </c>
      <c r="D28" s="6" t="s">
        <v>176</v>
      </c>
      <c r="E28" s="7">
        <v>6.6042742679837403</v>
      </c>
      <c r="F28" s="7">
        <v>8.32588295951704</v>
      </c>
      <c r="G28" s="7">
        <v>7.7262773069569697</v>
      </c>
      <c r="H28" s="7">
        <v>7.0317239925971098</v>
      </c>
      <c r="I28" s="7"/>
      <c r="J28" s="7"/>
      <c r="K28" s="7"/>
      <c r="L28" s="7"/>
      <c r="M28" s="7"/>
      <c r="N28" s="7"/>
      <c r="O28" s="7"/>
    </row>
    <row r="29" spans="1:15" x14ac:dyDescent="0.35">
      <c r="A29" s="6" t="str">
        <f t="shared" si="0"/>
        <v>DISTRIBUCION VOLUMEN X CRITERIO (Consumiciones)Total AperitivosCENA</v>
      </c>
      <c r="B29" s="6" t="s">
        <v>137</v>
      </c>
      <c r="C29" s="6" t="s">
        <v>40</v>
      </c>
      <c r="D29" s="6" t="s">
        <v>177</v>
      </c>
      <c r="E29" s="7">
        <v>4.33113663956971</v>
      </c>
      <c r="F29" s="7">
        <v>5.4155190094801</v>
      </c>
      <c r="G29" s="7">
        <v>4.6830252619031603</v>
      </c>
      <c r="H29" s="7">
        <v>4.8840971409073397</v>
      </c>
      <c r="I29" s="7"/>
      <c r="J29" s="7"/>
      <c r="K29" s="7"/>
      <c r="L29" s="7"/>
      <c r="M29" s="7"/>
      <c r="N29" s="7"/>
      <c r="O29" s="7"/>
    </row>
    <row r="30" spans="1:15" x14ac:dyDescent="0.35">
      <c r="A30" s="6" t="str">
        <f t="shared" si="0"/>
        <v>DISTRIBUCION VOLUMEN X CRITERIO (Consumiciones)Total AperitivosDESPUES DE LA CENA</v>
      </c>
      <c r="B30" s="6" t="s">
        <v>137</v>
      </c>
      <c r="C30" s="6" t="s">
        <v>40</v>
      </c>
      <c r="D30" s="6" t="s">
        <v>178</v>
      </c>
      <c r="E30" s="7">
        <v>2.90023646779267</v>
      </c>
      <c r="F30" s="7">
        <v>2.8933458215365402</v>
      </c>
      <c r="G30" s="7">
        <v>2.6707583801439498</v>
      </c>
      <c r="H30" s="7">
        <v>1.8654702025446299</v>
      </c>
      <c r="I30" s="7"/>
      <c r="J30" s="7"/>
      <c r="K30" s="7"/>
      <c r="L30" s="7"/>
      <c r="M30" s="7"/>
      <c r="N30" s="7"/>
      <c r="O30" s="7"/>
    </row>
    <row r="31" spans="1:15" x14ac:dyDescent="0.35">
      <c r="A31" s="6" t="str">
        <f t="shared" si="0"/>
        <v>DISTRIBUCION VOLUMEN X CRITERIO (Consumiciones)Total AperitivosDURANTE EL DIA</v>
      </c>
      <c r="B31" s="6" t="s">
        <v>137</v>
      </c>
      <c r="C31" s="6" t="s">
        <v>40</v>
      </c>
      <c r="D31" s="6" t="s">
        <v>179</v>
      </c>
      <c r="E31" s="7">
        <v>20.8827370425007</v>
      </c>
      <c r="F31" s="7">
        <v>17.5027091002713</v>
      </c>
      <c r="G31" s="7">
        <v>17.811788979902499</v>
      </c>
      <c r="H31" s="7">
        <v>17.853347510683498</v>
      </c>
      <c r="I31" s="7"/>
      <c r="J31" s="7"/>
      <c r="K31" s="7"/>
      <c r="L31" s="7"/>
      <c r="M31" s="7"/>
      <c r="N31" s="7"/>
      <c r="O31" s="7"/>
    </row>
    <row r="32" spans="1:15" x14ac:dyDescent="0.35">
      <c r="A32" s="6" t="str">
        <f t="shared" si="0"/>
        <v>DISTRIBUCION VOLUMEN X CRITERIO (Consumiciones)Total AperitivosCON AMIGOS</v>
      </c>
      <c r="B32" s="6" t="s">
        <v>137</v>
      </c>
      <c r="C32" s="6" t="s">
        <v>40</v>
      </c>
      <c r="D32" s="6" t="s">
        <v>180</v>
      </c>
      <c r="E32" s="7">
        <v>20.411736403679502</v>
      </c>
      <c r="F32" s="7">
        <v>20.615793611836299</v>
      </c>
      <c r="G32" s="7">
        <v>21.8725094940324</v>
      </c>
      <c r="H32" s="7">
        <v>19.473651711903699</v>
      </c>
      <c r="I32" s="7"/>
      <c r="J32" s="7"/>
      <c r="K32" s="7"/>
      <c r="L32" s="7"/>
      <c r="M32" s="7"/>
      <c r="N32" s="7"/>
      <c r="O32" s="7"/>
    </row>
    <row r="33" spans="1:15" x14ac:dyDescent="0.35">
      <c r="A33" s="6" t="str">
        <f t="shared" si="0"/>
        <v>DISTRIBUCION VOLUMEN X CRITERIO (Consumiciones)Total AperitivosCON CLIENTES</v>
      </c>
      <c r="B33" s="6" t="s">
        <v>137</v>
      </c>
      <c r="C33" s="6" t="s">
        <v>40</v>
      </c>
      <c r="D33" s="6" t="s">
        <v>181</v>
      </c>
      <c r="E33" s="7">
        <v>0.18755840939309701</v>
      </c>
      <c r="F33" s="7">
        <v>0.24576910880541999</v>
      </c>
      <c r="G33" s="7">
        <v>0.35695480028464899</v>
      </c>
      <c r="H33" s="7">
        <v>0.55118754190843999</v>
      </c>
      <c r="I33" s="7"/>
      <c r="J33" s="7"/>
      <c r="K33" s="7"/>
      <c r="L33" s="7"/>
      <c r="M33" s="7"/>
      <c r="N33" s="7"/>
      <c r="O33" s="7"/>
    </row>
    <row r="34" spans="1:15" x14ac:dyDescent="0.35">
      <c r="A34" s="6" t="str">
        <f t="shared" si="0"/>
        <v>DISTRIBUCION VOLUMEN X CRITERIO (Consumiciones)Total AperitivosCON COMPAÑEROS DE TRABAJO</v>
      </c>
      <c r="B34" s="6" t="s">
        <v>137</v>
      </c>
      <c r="C34" s="6" t="s">
        <v>40</v>
      </c>
      <c r="D34" s="6" t="s">
        <v>182</v>
      </c>
      <c r="E34" s="7">
        <v>3.1279825612222898</v>
      </c>
      <c r="F34" s="7">
        <v>3.8172584473305098</v>
      </c>
      <c r="G34" s="7">
        <v>3.78763029776644</v>
      </c>
      <c r="H34" s="7">
        <v>4.2806250496858702</v>
      </c>
      <c r="I34" s="7"/>
      <c r="J34" s="7"/>
      <c r="K34" s="7"/>
      <c r="L34" s="7"/>
      <c r="M34" s="7"/>
      <c r="N34" s="7"/>
      <c r="O34" s="7"/>
    </row>
    <row r="35" spans="1:15" x14ac:dyDescent="0.35">
      <c r="A35" s="6" t="str">
        <f t="shared" si="0"/>
        <v>DISTRIBUCION VOLUMEN X CRITERIO (Consumiciones)Total AperitivosCON COMPAÑEROS DE CLASE</v>
      </c>
      <c r="B35" s="6" t="s">
        <v>137</v>
      </c>
      <c r="C35" s="6" t="s">
        <v>40</v>
      </c>
      <c r="D35" s="6" t="s">
        <v>183</v>
      </c>
      <c r="E35" s="7">
        <v>0.56293038120179195</v>
      </c>
      <c r="F35" s="7">
        <v>0.62899878403750997</v>
      </c>
      <c r="G35" s="7">
        <v>1.36698788315079</v>
      </c>
      <c r="H35" s="7">
        <v>1.2606659162565801</v>
      </c>
      <c r="I35" s="7"/>
      <c r="J35" s="7"/>
      <c r="K35" s="7"/>
      <c r="L35" s="7"/>
      <c r="M35" s="7"/>
      <c r="N35" s="7"/>
      <c r="O35" s="7"/>
    </row>
    <row r="36" spans="1:15" x14ac:dyDescent="0.35">
      <c r="A36" s="6" t="str">
        <f t="shared" si="0"/>
        <v>DISTRIBUCION VOLUMEN X CRITERIO (Consumiciones)Total AperitivosCON FAMILIA</v>
      </c>
      <c r="B36" s="6" t="s">
        <v>137</v>
      </c>
      <c r="C36" s="6" t="s">
        <v>40</v>
      </c>
      <c r="D36" s="6" t="s">
        <v>184</v>
      </c>
      <c r="E36" s="7">
        <v>31.6277838682065</v>
      </c>
      <c r="F36" s="7">
        <v>35.295809022715702</v>
      </c>
      <c r="G36" s="7">
        <v>35.616437649086201</v>
      </c>
      <c r="H36" s="7">
        <v>34.159898530355598</v>
      </c>
      <c r="I36" s="7"/>
      <c r="J36" s="7"/>
      <c r="K36" s="7"/>
      <c r="L36" s="7"/>
      <c r="M36" s="7"/>
      <c r="N36" s="7"/>
      <c r="O36" s="7"/>
    </row>
    <row r="37" spans="1:15" x14ac:dyDescent="0.35">
      <c r="A37" s="6" t="str">
        <f t="shared" si="0"/>
        <v>DISTRIBUCION VOLUMEN X CRITERIO (Consumiciones)Total AperitivosCON LA PAREJA</v>
      </c>
      <c r="B37" s="6" t="s">
        <v>137</v>
      </c>
      <c r="C37" s="6" t="s">
        <v>40</v>
      </c>
      <c r="D37" s="6" t="s">
        <v>185</v>
      </c>
      <c r="E37" s="7">
        <v>9.9556723968038092</v>
      </c>
      <c r="F37" s="7">
        <v>10.394562953542501</v>
      </c>
      <c r="G37" s="7">
        <v>8.0185224821715906</v>
      </c>
      <c r="H37" s="7">
        <v>8.1847949996327305</v>
      </c>
      <c r="I37" s="7"/>
      <c r="J37" s="7"/>
      <c r="K37" s="7"/>
      <c r="L37" s="7"/>
      <c r="M37" s="7"/>
      <c r="N37" s="7"/>
      <c r="O37" s="7"/>
    </row>
    <row r="38" spans="1:15" x14ac:dyDescent="0.35">
      <c r="A38" s="6" t="str">
        <f t="shared" si="0"/>
        <v>DISTRIBUCION VOLUMEN X CRITERIO (Consumiciones)Total AperitivosESTABA SOLO/A</v>
      </c>
      <c r="B38" s="6" t="s">
        <v>137</v>
      </c>
      <c r="C38" s="6" t="s">
        <v>40</v>
      </c>
      <c r="D38" s="6" t="s">
        <v>186</v>
      </c>
      <c r="E38" s="7">
        <v>32.423971041648102</v>
      </c>
      <c r="F38" s="7">
        <v>27.439652139161701</v>
      </c>
      <c r="G38" s="7">
        <v>27.517862820694599</v>
      </c>
      <c r="H38" s="7">
        <v>30.359545380644299</v>
      </c>
      <c r="I38" s="7"/>
      <c r="J38" s="7"/>
      <c r="K38" s="7"/>
      <c r="L38" s="7"/>
      <c r="M38" s="7"/>
      <c r="N38" s="7"/>
      <c r="O38" s="7"/>
    </row>
    <row r="39" spans="1:15" x14ac:dyDescent="0.35">
      <c r="A39" s="6" t="str">
        <f t="shared" si="0"/>
        <v>DISTRIBUCION VOLUMEN X CRITERIO (Consumiciones)Total AperitivosOTROS</v>
      </c>
      <c r="B39" s="6" t="s">
        <v>137</v>
      </c>
      <c r="C39" s="6" t="s">
        <v>40</v>
      </c>
      <c r="D39" s="6" t="s">
        <v>187</v>
      </c>
      <c r="E39" s="7">
        <v>1.70237605656744</v>
      </c>
      <c r="F39" s="7">
        <v>1.56215259109611</v>
      </c>
      <c r="G39" s="7">
        <v>1.46310248737455</v>
      </c>
      <c r="H39" s="7">
        <v>1.7296457871762201</v>
      </c>
      <c r="I39" s="7"/>
      <c r="J39" s="7"/>
      <c r="K39" s="7"/>
      <c r="L39" s="7"/>
      <c r="M39" s="7"/>
      <c r="N39" s="7"/>
      <c r="O39" s="7"/>
    </row>
    <row r="40" spans="1:15" x14ac:dyDescent="0.35">
      <c r="A40" s="6" t="str">
        <f t="shared" si="0"/>
        <v>DISTRIBUCION VOLUMEN X CRITERIO (Consumiciones)Total AperitivosESTAR TRABAJANDO</v>
      </c>
      <c r="B40" s="6" t="s">
        <v>137</v>
      </c>
      <c r="C40" s="6" t="s">
        <v>40</v>
      </c>
      <c r="D40" s="6" t="s">
        <v>188</v>
      </c>
      <c r="E40" s="7">
        <v>6.23451609586707</v>
      </c>
      <c r="F40" s="7">
        <v>6.74831447683707</v>
      </c>
      <c r="G40" s="7">
        <v>7.0418828259525998</v>
      </c>
      <c r="H40" s="7">
        <v>8.3177558093052006</v>
      </c>
      <c r="I40" s="7"/>
      <c r="J40" s="7"/>
      <c r="K40" s="7"/>
      <c r="L40" s="7"/>
      <c r="M40" s="7"/>
      <c r="N40" s="7"/>
      <c r="O40" s="7"/>
    </row>
    <row r="41" spans="1:15" x14ac:dyDescent="0.35">
      <c r="A41" s="6" t="str">
        <f t="shared" si="0"/>
        <v>DISTRIBUCION VOLUMEN X CRITERIO (Consumiciones)Total AperitivosCOMIDA DE NEGOCIOS</v>
      </c>
      <c r="B41" s="6" t="s">
        <v>137</v>
      </c>
      <c r="C41" s="6" t="s">
        <v>40</v>
      </c>
      <c r="D41" s="6" t="s">
        <v>189</v>
      </c>
      <c r="E41" s="7">
        <v>0.16409530564646299</v>
      </c>
      <c r="F41" s="7">
        <v>0.103529632695123</v>
      </c>
      <c r="G41" s="7">
        <v>0.30524621856026601</v>
      </c>
      <c r="H41" s="7">
        <v>0.25218235456178101</v>
      </c>
      <c r="I41" s="7"/>
      <c r="J41" s="7"/>
      <c r="K41" s="7"/>
      <c r="L41" s="7"/>
      <c r="M41" s="7"/>
      <c r="N41" s="7"/>
      <c r="O41" s="7"/>
    </row>
    <row r="42" spans="1:15" x14ac:dyDescent="0.35">
      <c r="A42" s="6" t="str">
        <f t="shared" si="0"/>
        <v>DISTRIBUCION VOLUMEN X CRITERIO (Consumiciones)Total AperitivosPOR PLACER/RELAX</v>
      </c>
      <c r="B42" s="6" t="s">
        <v>137</v>
      </c>
      <c r="C42" s="6" t="s">
        <v>40</v>
      </c>
      <c r="D42" s="6" t="s">
        <v>190</v>
      </c>
      <c r="E42" s="7">
        <v>16.131374782390701</v>
      </c>
      <c r="F42" s="7">
        <v>18.421480867887801</v>
      </c>
      <c r="G42" s="7">
        <v>18.1212655314662</v>
      </c>
      <c r="H42" s="7">
        <v>16.553412147164199</v>
      </c>
      <c r="I42" s="7"/>
      <c r="J42" s="7"/>
      <c r="K42" s="7"/>
      <c r="L42" s="7"/>
      <c r="M42" s="7"/>
      <c r="N42" s="7"/>
      <c r="O42" s="7"/>
    </row>
    <row r="43" spans="1:15" x14ac:dyDescent="0.35">
      <c r="A43" s="6" t="str">
        <f t="shared" si="0"/>
        <v>DISTRIBUCION VOLUMEN X CRITERIO (Consumiciones)Total AperitivosTENER HAMBRE/SIN PLANIFICAR</v>
      </c>
      <c r="B43" s="6" t="s">
        <v>137</v>
      </c>
      <c r="C43" s="6" t="s">
        <v>40</v>
      </c>
      <c r="D43" s="6" t="s">
        <v>191</v>
      </c>
      <c r="E43" s="7">
        <v>40.630151434113102</v>
      </c>
      <c r="F43" s="7">
        <v>41.439827900708799</v>
      </c>
      <c r="G43" s="7">
        <v>41.560565664017901</v>
      </c>
      <c r="H43" s="7">
        <v>43.159211378286599</v>
      </c>
      <c r="I43" s="7"/>
      <c r="J43" s="7"/>
      <c r="K43" s="7"/>
      <c r="L43" s="7"/>
      <c r="M43" s="7"/>
      <c r="N43" s="7"/>
      <c r="O43" s="7"/>
    </row>
    <row r="44" spans="1:15" x14ac:dyDescent="0.35">
      <c r="A44" s="6" t="str">
        <f t="shared" si="0"/>
        <v>DISTRIBUCION VOLUMEN X CRITERIO (Consumiciones)Total AperitivosESTAR DE COMPRAS</v>
      </c>
      <c r="B44" s="6" t="s">
        <v>137</v>
      </c>
      <c r="C44" s="6" t="s">
        <v>40</v>
      </c>
      <c r="D44" s="6" t="s">
        <v>192</v>
      </c>
      <c r="E44" s="7">
        <v>6.5458894227159297</v>
      </c>
      <c r="F44" s="7">
        <v>4.2213930539437596</v>
      </c>
      <c r="G44" s="7">
        <v>3.33951644095256</v>
      </c>
      <c r="H44" s="7">
        <v>3.0808979466823598</v>
      </c>
      <c r="I44" s="7"/>
      <c r="J44" s="7"/>
      <c r="K44" s="7"/>
      <c r="L44" s="7"/>
      <c r="M44" s="7"/>
      <c r="N44" s="7"/>
      <c r="O44" s="7"/>
    </row>
    <row r="45" spans="1:15" x14ac:dyDescent="0.35">
      <c r="A45" s="6" t="str">
        <f t="shared" si="0"/>
        <v>DISTRIBUCION VOLUMEN X CRITERIO (Consumiciones)Total AperitivosNO COCINAR EN CASA</v>
      </c>
      <c r="B45" s="6" t="s">
        <v>137</v>
      </c>
      <c r="C45" s="6" t="s">
        <v>40</v>
      </c>
      <c r="D45" s="6" t="s">
        <v>193</v>
      </c>
      <c r="E45" s="7">
        <v>2.4269673207748599</v>
      </c>
      <c r="F45" s="7">
        <v>2.3196313952893899</v>
      </c>
      <c r="G45" s="7">
        <v>2.52858705122717</v>
      </c>
      <c r="H45" s="7">
        <v>2.24770293126346</v>
      </c>
      <c r="I45" s="7"/>
      <c r="J45" s="7"/>
      <c r="K45" s="7"/>
      <c r="L45" s="7"/>
      <c r="M45" s="7"/>
      <c r="N45" s="7"/>
      <c r="O45" s="7"/>
    </row>
    <row r="46" spans="1:15" x14ac:dyDescent="0.35">
      <c r="A46" s="6" t="str">
        <f t="shared" si="0"/>
        <v>DISTRIBUCION VOLUMEN X CRITERIO (Consumiciones)Total AperitivosCELEBRACION/FIESTA/SALIR TOMAR</v>
      </c>
      <c r="B46" s="6" t="s">
        <v>137</v>
      </c>
      <c r="C46" s="6" t="s">
        <v>40</v>
      </c>
      <c r="D46" s="6" t="s">
        <v>194</v>
      </c>
      <c r="E46" s="7">
        <v>13.8586010394417</v>
      </c>
      <c r="F46" s="7">
        <v>16.745764931962601</v>
      </c>
      <c r="G46" s="7">
        <v>16.860056103916101</v>
      </c>
      <c r="H46" s="7">
        <v>17.052366879156999</v>
      </c>
      <c r="I46" s="7"/>
      <c r="J46" s="7"/>
      <c r="K46" s="7"/>
      <c r="L46" s="7"/>
      <c r="M46" s="7"/>
      <c r="N46" s="7"/>
      <c r="O46" s="7"/>
    </row>
    <row r="47" spans="1:15" x14ac:dyDescent="0.35">
      <c r="A47" s="6" t="str">
        <f t="shared" si="0"/>
        <v>DISTRIBUCION VOLUMEN X CRITERIO (Consumiciones)Total AperitivosVIENDO DEPORTES</v>
      </c>
      <c r="B47" s="6" t="s">
        <v>137</v>
      </c>
      <c r="C47" s="6" t="s">
        <v>40</v>
      </c>
      <c r="D47" s="6" t="s">
        <v>195</v>
      </c>
      <c r="E47" s="7">
        <v>2.4485766302357601</v>
      </c>
      <c r="F47" s="7">
        <v>2.4788476324485198</v>
      </c>
      <c r="G47" s="7">
        <v>2.97970155909975</v>
      </c>
      <c r="H47" s="7">
        <v>2.44128380928858</v>
      </c>
      <c r="I47" s="7"/>
      <c r="J47" s="7"/>
      <c r="K47" s="7"/>
      <c r="L47" s="7"/>
      <c r="M47" s="7"/>
      <c r="N47" s="7"/>
      <c r="O47" s="7"/>
    </row>
    <row r="48" spans="1:15" x14ac:dyDescent="0.35">
      <c r="A48" s="6" t="str">
        <f t="shared" si="0"/>
        <v>DISTRIBUCION VOLUMEN X CRITERIO (Consumiciones)Total AperitivosOTROS MOTIVOS</v>
      </c>
      <c r="B48" s="6" t="s">
        <v>137</v>
      </c>
      <c r="C48" s="6" t="s">
        <v>40</v>
      </c>
      <c r="D48" s="6" t="s">
        <v>196</v>
      </c>
      <c r="E48" s="7">
        <v>11.559836921552099</v>
      </c>
      <c r="F48" s="7">
        <v>7.52121418482563</v>
      </c>
      <c r="G48" s="7">
        <v>7.2631791209744101</v>
      </c>
      <c r="H48" s="7">
        <v>6.8951980740859096</v>
      </c>
      <c r="I48" s="7"/>
      <c r="J48" s="7"/>
      <c r="K48" s="7"/>
      <c r="L48" s="7"/>
      <c r="M48" s="7"/>
      <c r="N48" s="7"/>
      <c r="O48" s="7"/>
    </row>
    <row r="49" spans="1:15" x14ac:dyDescent="0.35">
      <c r="A49" s="6" t="str">
        <f t="shared" si="0"/>
        <v>DISTRIBUCION VOLUMEN X CRITERIO (kg ó litros)Total AperitivosT.ESPAÑA</v>
      </c>
      <c r="B49" s="6" t="s">
        <v>138</v>
      </c>
      <c r="C49" s="6" t="s">
        <v>40</v>
      </c>
      <c r="D49" s="6" t="s">
        <v>45</v>
      </c>
      <c r="E49" s="7">
        <v>100</v>
      </c>
      <c r="F49" s="7">
        <v>100</v>
      </c>
      <c r="G49" s="7">
        <v>100</v>
      </c>
      <c r="H49" s="7">
        <v>100</v>
      </c>
      <c r="I49" s="7"/>
      <c r="J49" s="7"/>
      <c r="K49" s="7"/>
      <c r="L49" s="7"/>
      <c r="M49" s="7"/>
      <c r="N49" s="7"/>
      <c r="O49" s="7"/>
    </row>
    <row r="50" spans="1:15" x14ac:dyDescent="0.35">
      <c r="A50" s="6" t="str">
        <f t="shared" si="0"/>
        <v>DISTRIBUCION VOLUMEN X CRITERIO (kg ó litros)Total AperitivosHiper+Super+Discount+G.A</v>
      </c>
      <c r="B50" s="6" t="s">
        <v>138</v>
      </c>
      <c r="C50" s="6" t="s">
        <v>40</v>
      </c>
      <c r="D50" s="6" t="s">
        <v>23</v>
      </c>
      <c r="E50" s="7">
        <v>52.143387157217397</v>
      </c>
      <c r="F50" s="7">
        <v>49.475961559864899</v>
      </c>
      <c r="G50" s="7">
        <v>47.553049420746497</v>
      </c>
      <c r="H50" s="7">
        <v>50.687789319498698</v>
      </c>
      <c r="I50" s="7"/>
      <c r="J50" s="7"/>
      <c r="K50" s="7"/>
      <c r="L50" s="7"/>
      <c r="M50" s="7"/>
      <c r="N50" s="7"/>
      <c r="O50" s="7"/>
    </row>
    <row r="51" spans="1:15" x14ac:dyDescent="0.35">
      <c r="A51" s="6" t="str">
        <f t="shared" si="0"/>
        <v>DISTRIBUCION VOLUMEN X CRITERIO (kg ó litros)Total AperitivosRestaurantes</v>
      </c>
      <c r="B51" s="6" t="s">
        <v>138</v>
      </c>
      <c r="C51" s="6" t="s">
        <v>40</v>
      </c>
      <c r="D51" s="6" t="s">
        <v>24</v>
      </c>
      <c r="E51" s="7">
        <v>0.57362948315940399</v>
      </c>
      <c r="F51" s="7">
        <v>1.5319912223647101</v>
      </c>
      <c r="G51" s="7">
        <v>1.84730511986926</v>
      </c>
      <c r="H51" s="7">
        <v>1.41024343805494</v>
      </c>
      <c r="I51" s="7"/>
      <c r="J51" s="7"/>
      <c r="K51" s="7"/>
      <c r="L51" s="7"/>
      <c r="M51" s="7"/>
      <c r="N51" s="7"/>
      <c r="O51" s="7"/>
    </row>
    <row r="52" spans="1:15" x14ac:dyDescent="0.35">
      <c r="A52" s="6" t="str">
        <f t="shared" si="0"/>
        <v>DISTRIBUCION VOLUMEN X CRITERIO (kg ó litros)Total AperitivosRestaurantes Fast Food</v>
      </c>
      <c r="B52" s="6" t="s">
        <v>138</v>
      </c>
      <c r="C52" s="6" t="s">
        <v>40</v>
      </c>
      <c r="D52" s="6" t="s">
        <v>25</v>
      </c>
      <c r="E52" s="7">
        <v>2.0350576787052601</v>
      </c>
      <c r="F52" s="7">
        <v>1.7787525120563701</v>
      </c>
      <c r="G52" s="7">
        <v>1.8653235934357899</v>
      </c>
      <c r="H52" s="7">
        <v>1.9060021331182899</v>
      </c>
      <c r="I52" s="7"/>
      <c r="J52" s="7"/>
      <c r="K52" s="7"/>
      <c r="L52" s="7"/>
      <c r="M52" s="7"/>
      <c r="N52" s="7"/>
      <c r="O52" s="7"/>
    </row>
    <row r="53" spans="1:15" x14ac:dyDescent="0.35">
      <c r="A53" s="6" t="str">
        <f t="shared" si="0"/>
        <v>DISTRIBUCION VOLUMEN X CRITERIO (kg ó litros)Total AperitivosBares/Cafeterias/Cervecerias</v>
      </c>
      <c r="B53" s="6" t="s">
        <v>138</v>
      </c>
      <c r="C53" s="6" t="s">
        <v>40</v>
      </c>
      <c r="D53" s="6" t="s">
        <v>26</v>
      </c>
      <c r="E53" s="7">
        <v>6.3512855228126197</v>
      </c>
      <c r="F53" s="7">
        <v>6.5120045107606597</v>
      </c>
      <c r="G53" s="7">
        <v>7.4963624422850597</v>
      </c>
      <c r="H53" s="7">
        <v>7.8663440912894496</v>
      </c>
      <c r="I53" s="7"/>
      <c r="J53" s="7"/>
      <c r="K53" s="7"/>
      <c r="L53" s="7"/>
      <c r="M53" s="7"/>
      <c r="N53" s="7"/>
      <c r="O53" s="7"/>
    </row>
    <row r="54" spans="1:15" x14ac:dyDescent="0.35">
      <c r="A54" s="6" t="str">
        <f t="shared" si="0"/>
        <v>DISTRIBUCION VOLUMEN X CRITERIO (kg ó litros)Total AperitivosPanaderias/Pastelerias</v>
      </c>
      <c r="B54" s="6" t="s">
        <v>138</v>
      </c>
      <c r="C54" s="6" t="s">
        <v>40</v>
      </c>
      <c r="D54" s="6" t="s">
        <v>27</v>
      </c>
      <c r="E54" s="7">
        <v>2.4322660755616101</v>
      </c>
      <c r="F54" s="7">
        <v>1.91682210387195</v>
      </c>
      <c r="G54" s="7">
        <v>1.5873176815236301</v>
      </c>
      <c r="H54" s="7">
        <v>1.39334189437606</v>
      </c>
      <c r="I54" s="7"/>
      <c r="J54" s="7"/>
      <c r="K54" s="7"/>
      <c r="L54" s="7"/>
      <c r="M54" s="7"/>
      <c r="N54" s="7"/>
      <c r="O54" s="7"/>
    </row>
    <row r="55" spans="1:15" x14ac:dyDescent="0.35">
      <c r="A55" s="6" t="str">
        <f t="shared" si="0"/>
        <v>DISTRIBUCION VOLUMEN X CRITERIO (kg ó litros)Total AperitivosTda.Alimentacion/Delicatesen</v>
      </c>
      <c r="B55" s="6" t="s">
        <v>138</v>
      </c>
      <c r="C55" s="6" t="s">
        <v>40</v>
      </c>
      <c r="D55" s="6" t="s">
        <v>150</v>
      </c>
      <c r="E55" s="7">
        <v>8.2592881994263898</v>
      </c>
      <c r="F55" s="7">
        <v>8.1995570061558993</v>
      </c>
      <c r="G55" s="7">
        <v>7.9482684127301297</v>
      </c>
      <c r="H55" s="7">
        <v>7.2571192482804001</v>
      </c>
      <c r="I55" s="7"/>
      <c r="J55" s="7"/>
      <c r="K55" s="7"/>
      <c r="L55" s="7"/>
      <c r="M55" s="7"/>
      <c r="N55" s="7"/>
      <c r="O55" s="7"/>
    </row>
    <row r="56" spans="1:15" x14ac:dyDescent="0.35">
      <c r="A56" s="6" t="str">
        <f t="shared" si="0"/>
        <v>DISTRIBUCION VOLUMEN X CRITERIO (kg ó litros)Total AperitivosCanal Conveniencia/24h</v>
      </c>
      <c r="B56" s="6" t="s">
        <v>138</v>
      </c>
      <c r="C56" s="6" t="s">
        <v>40</v>
      </c>
      <c r="D56" s="6" t="s">
        <v>151</v>
      </c>
      <c r="E56" s="7">
        <v>17.606165303287799</v>
      </c>
      <c r="F56" s="7">
        <v>18.567546308334901</v>
      </c>
      <c r="G56" s="7">
        <v>18.8302579240063</v>
      </c>
      <c r="H56" s="7">
        <v>15.698827859107601</v>
      </c>
      <c r="I56" s="7"/>
      <c r="J56" s="7"/>
      <c r="K56" s="7"/>
      <c r="L56" s="7"/>
      <c r="M56" s="7"/>
      <c r="N56" s="7"/>
      <c r="O56" s="7"/>
    </row>
    <row r="57" spans="1:15" x14ac:dyDescent="0.35">
      <c r="A57" s="6" t="str">
        <f t="shared" si="0"/>
        <v>DISTRIBUCION VOLUMEN X CRITERIO (kg ó litros)Total AperitivosHoteles</v>
      </c>
      <c r="B57" s="6" t="s">
        <v>138</v>
      </c>
      <c r="C57" s="6" t="s">
        <v>40</v>
      </c>
      <c r="D57" s="6" t="s">
        <v>29</v>
      </c>
      <c r="E57" s="7">
        <v>0.10891720570358999</v>
      </c>
      <c r="F57" s="7">
        <v>5.3038758313397799E-2</v>
      </c>
      <c r="G57" s="7">
        <v>0.113367056176591</v>
      </c>
      <c r="H57" s="7">
        <v>0.157588113350181</v>
      </c>
      <c r="I57" s="7"/>
      <c r="J57" s="7"/>
      <c r="K57" s="7"/>
      <c r="L57" s="7"/>
      <c r="M57" s="7"/>
      <c r="N57" s="7"/>
      <c r="O57" s="7"/>
    </row>
    <row r="58" spans="1:15" x14ac:dyDescent="0.35">
      <c r="A58" s="6" t="str">
        <f t="shared" si="0"/>
        <v>DISTRIBUCION VOLUMEN X CRITERIO (kg ó litros)Total AperitivosEstaciones de servicio</v>
      </c>
      <c r="B58" s="6" t="s">
        <v>138</v>
      </c>
      <c r="C58" s="6" t="s">
        <v>40</v>
      </c>
      <c r="D58" s="6" t="s">
        <v>30</v>
      </c>
      <c r="E58" s="7">
        <v>3.1416532704133502</v>
      </c>
      <c r="F58" s="7">
        <v>3.1816356001535402</v>
      </c>
      <c r="G58" s="7">
        <v>2.9194864082518102</v>
      </c>
      <c r="H58" s="7">
        <v>2.8550667848189901</v>
      </c>
      <c r="I58" s="7"/>
      <c r="J58" s="7"/>
      <c r="K58" s="7"/>
      <c r="L58" s="7"/>
      <c r="M58" s="7"/>
      <c r="N58" s="7"/>
      <c r="O58" s="7"/>
    </row>
    <row r="59" spans="1:15" x14ac:dyDescent="0.35">
      <c r="A59" s="6" t="str">
        <f t="shared" si="0"/>
        <v>DISTRIBUCION VOLUMEN X CRITERIO (kg ó litros)Total AperitivosMaquinas dispensadoras</v>
      </c>
      <c r="B59" s="6" t="s">
        <v>138</v>
      </c>
      <c r="C59" s="6" t="s">
        <v>40</v>
      </c>
      <c r="D59" s="6" t="s">
        <v>31</v>
      </c>
      <c r="E59" s="7">
        <v>2.15695803432043</v>
      </c>
      <c r="F59" s="7">
        <v>2.6007596384970899</v>
      </c>
      <c r="G59" s="7">
        <v>2.7068052346145901</v>
      </c>
      <c r="H59" s="7">
        <v>3.6239365846053899</v>
      </c>
      <c r="I59" s="7"/>
      <c r="J59" s="7"/>
      <c r="K59" s="7"/>
      <c r="L59" s="7"/>
      <c r="M59" s="7"/>
      <c r="N59" s="7"/>
      <c r="O59" s="7"/>
    </row>
    <row r="60" spans="1:15" x14ac:dyDescent="0.35">
      <c r="A60" s="6" t="str">
        <f t="shared" si="0"/>
        <v>DISTRIBUCION VOLUMEN X CRITERIO (kg ó litros)Total AperitivosServicio en la empresa</v>
      </c>
      <c r="B60" s="6" t="s">
        <v>138</v>
      </c>
      <c r="C60" s="6" t="s">
        <v>40</v>
      </c>
      <c r="D60" s="6" t="s">
        <v>32</v>
      </c>
      <c r="E60" s="7">
        <v>0.48913436449637199</v>
      </c>
      <c r="F60" s="7">
        <v>0.50956658256352305</v>
      </c>
      <c r="G60" s="7">
        <v>0.89704794901582996</v>
      </c>
      <c r="H60" s="7">
        <v>0.49309684724171698</v>
      </c>
      <c r="I60" s="7"/>
      <c r="J60" s="7"/>
      <c r="K60" s="7"/>
      <c r="L60" s="7"/>
      <c r="M60" s="7"/>
      <c r="N60" s="7"/>
      <c r="O60" s="7"/>
    </row>
    <row r="61" spans="1:15" x14ac:dyDescent="0.35">
      <c r="A61" s="6" t="str">
        <f t="shared" si="0"/>
        <v>DISTRIBUCION VOLUMEN X CRITERIO (kg ó litros)Total AperitivosResto de canales</v>
      </c>
      <c r="B61" s="6" t="s">
        <v>138</v>
      </c>
      <c r="C61" s="6" t="s">
        <v>40</v>
      </c>
      <c r="D61" s="6" t="s">
        <v>33</v>
      </c>
      <c r="E61" s="7">
        <v>4.7022587997554801</v>
      </c>
      <c r="F61" s="7">
        <v>5.6723670947246498</v>
      </c>
      <c r="G61" s="7">
        <v>6.2354089857419304</v>
      </c>
      <c r="H61" s="7">
        <v>6.6506385528168401</v>
      </c>
      <c r="I61" s="7"/>
      <c r="J61" s="7"/>
      <c r="K61" s="7"/>
      <c r="L61" s="7"/>
      <c r="M61" s="7"/>
      <c r="N61" s="7"/>
      <c r="O61" s="7"/>
    </row>
    <row r="62" spans="1:15" x14ac:dyDescent="0.35">
      <c r="A62" s="6" t="str">
        <f t="shared" si="0"/>
        <v>DISTRIBUCION VOLUMEN X CRITERIO (kg ó litros)Total AperitivosEN LA CALLE</v>
      </c>
      <c r="B62" s="6" t="s">
        <v>138</v>
      </c>
      <c r="C62" s="6" t="s">
        <v>40</v>
      </c>
      <c r="D62" s="6" t="s">
        <v>164</v>
      </c>
      <c r="E62" s="7">
        <v>29.8846110862331</v>
      </c>
      <c r="F62" s="7">
        <v>37.757180385999199</v>
      </c>
      <c r="G62" s="7">
        <v>38.311617316262698</v>
      </c>
      <c r="H62" s="7">
        <v>34.418770668667896</v>
      </c>
      <c r="I62" s="7"/>
      <c r="J62" s="7"/>
      <c r="K62" s="7"/>
      <c r="L62" s="7"/>
      <c r="M62" s="7"/>
      <c r="N62" s="7"/>
      <c r="O62" s="7"/>
    </row>
    <row r="63" spans="1:15" x14ac:dyDescent="0.35">
      <c r="A63" s="6" t="str">
        <f t="shared" si="0"/>
        <v>DISTRIBUCION VOLUMEN X CRITERIO (kg ó litros)Total AperitivosEN CASA DE OTROS</v>
      </c>
      <c r="B63" s="6" t="s">
        <v>138</v>
      </c>
      <c r="C63" s="6" t="s">
        <v>40</v>
      </c>
      <c r="D63" s="6" t="s">
        <v>165</v>
      </c>
      <c r="E63" s="7">
        <v>21.817877809452</v>
      </c>
      <c r="F63" s="7">
        <v>23.625990027252101</v>
      </c>
      <c r="G63" s="7">
        <v>19.368736645203398</v>
      </c>
      <c r="H63" s="7">
        <v>21.3614045723751</v>
      </c>
      <c r="I63" s="7"/>
      <c r="J63" s="7"/>
      <c r="K63" s="7"/>
      <c r="L63" s="7"/>
      <c r="M63" s="7"/>
      <c r="N63" s="7"/>
      <c r="O63" s="7"/>
    </row>
    <row r="64" spans="1:15" x14ac:dyDescent="0.35">
      <c r="A64" s="6" t="str">
        <f t="shared" si="0"/>
        <v>DISTRIBUCION VOLUMEN X CRITERIO (kg ó litros)Total AperitivosEN EL ESTABLECIMIENTO</v>
      </c>
      <c r="B64" s="6" t="s">
        <v>138</v>
      </c>
      <c r="C64" s="6" t="s">
        <v>40</v>
      </c>
      <c r="D64" s="6" t="s">
        <v>166</v>
      </c>
      <c r="E64" s="7">
        <v>13.163789287325899</v>
      </c>
      <c r="F64" s="7">
        <v>12.0351273488351</v>
      </c>
      <c r="G64" s="7">
        <v>14.4248268422753</v>
      </c>
      <c r="H64" s="7">
        <v>14.6324397599771</v>
      </c>
      <c r="I64" s="7"/>
      <c r="J64" s="7"/>
      <c r="K64" s="7"/>
      <c r="L64" s="7"/>
      <c r="M64" s="7"/>
      <c r="N64" s="7"/>
      <c r="O64" s="7"/>
    </row>
    <row r="65" spans="1:15" x14ac:dyDescent="0.35">
      <c r="A65" s="6" t="str">
        <f t="shared" si="0"/>
        <v>DISTRIBUCION VOLUMEN X CRITERIO (kg ó litros)Total AperitivosEN EL TRABAJO</v>
      </c>
      <c r="B65" s="6" t="s">
        <v>138</v>
      </c>
      <c r="C65" s="6" t="s">
        <v>40</v>
      </c>
      <c r="D65" s="6" t="s">
        <v>167</v>
      </c>
      <c r="E65" s="7">
        <v>9.15593758509495</v>
      </c>
      <c r="F65" s="7">
        <v>8.5450053828394203</v>
      </c>
      <c r="G65" s="7">
        <v>9.5240430129134808</v>
      </c>
      <c r="H65" s="7">
        <v>8.7559860620094501</v>
      </c>
      <c r="I65" s="7"/>
      <c r="J65" s="7"/>
      <c r="K65" s="7"/>
      <c r="L65" s="7"/>
      <c r="M65" s="7"/>
      <c r="N65" s="7"/>
      <c r="O65" s="7"/>
    </row>
    <row r="66" spans="1:15" x14ac:dyDescent="0.35">
      <c r="A66" s="6" t="str">
        <f t="shared" si="0"/>
        <v>DISTRIBUCION VOLUMEN X CRITERIO (kg ó litros)Total AperitivosEN COLEGIO/INSTITUTO/UNIV.</v>
      </c>
      <c r="B66" s="6" t="s">
        <v>138</v>
      </c>
      <c r="C66" s="6" t="s">
        <v>40</v>
      </c>
      <c r="D66" s="6" t="s">
        <v>168</v>
      </c>
      <c r="E66" s="7">
        <v>0.53973664236683305</v>
      </c>
      <c r="F66" s="7">
        <v>0.958971226027727</v>
      </c>
      <c r="G66" s="7">
        <v>1.4244576198283401</v>
      </c>
      <c r="H66" s="7">
        <v>1.38819333987604</v>
      </c>
      <c r="I66" s="7"/>
      <c r="J66" s="7"/>
      <c r="K66" s="7"/>
      <c r="L66" s="7"/>
      <c r="M66" s="7"/>
      <c r="N66" s="7"/>
      <c r="O66" s="7"/>
    </row>
    <row r="67" spans="1:15" x14ac:dyDescent="0.35">
      <c r="A67" s="6" t="str">
        <f t="shared" si="0"/>
        <v>DISTRIBUCION VOLUMEN X CRITERIO (kg ó litros)Total AperitivosEN MI CASA</v>
      </c>
      <c r="B67" s="6" t="s">
        <v>138</v>
      </c>
      <c r="C67" s="6" t="s">
        <v>40</v>
      </c>
      <c r="D67" s="6" t="s">
        <v>169</v>
      </c>
      <c r="E67" s="7">
        <v>11.201278514017099</v>
      </c>
      <c r="F67" s="7">
        <v>7.4510432041107197</v>
      </c>
      <c r="G67" s="7">
        <v>5.5618944688090499</v>
      </c>
      <c r="H67" s="7">
        <v>6.5555182277539199</v>
      </c>
      <c r="I67" s="7"/>
      <c r="J67" s="7"/>
      <c r="K67" s="7"/>
      <c r="L67" s="7"/>
      <c r="M67" s="7"/>
      <c r="N67" s="7"/>
      <c r="O67" s="7"/>
    </row>
    <row r="68" spans="1:15" x14ac:dyDescent="0.35">
      <c r="A68" s="6" t="str">
        <f t="shared" ref="A68:A131" si="1">B68&amp;C68&amp;D68</f>
        <v>DISTRIBUCION VOLUMEN X CRITERIO (kg ó litros)Total AperitivosEN M.TRANSP.(AVION,TREN,AUTOC,E</v>
      </c>
      <c r="B68" s="6" t="s">
        <v>138</v>
      </c>
      <c r="C68" s="6" t="s">
        <v>40</v>
      </c>
      <c r="D68" s="6" t="s">
        <v>170</v>
      </c>
      <c r="E68" s="7">
        <v>1.4254598932727101</v>
      </c>
      <c r="F68" s="7">
        <v>2.08885066498028</v>
      </c>
      <c r="G68" s="7">
        <v>1.19377994923344</v>
      </c>
      <c r="H68" s="7">
        <v>0.39741313258054001</v>
      </c>
      <c r="I68" s="7"/>
      <c r="J68" s="7"/>
      <c r="K68" s="7"/>
      <c r="L68" s="7"/>
      <c r="M68" s="7"/>
      <c r="N68" s="7"/>
      <c r="O68" s="7"/>
    </row>
    <row r="69" spans="1:15" x14ac:dyDescent="0.35">
      <c r="A69" s="6" t="str">
        <f t="shared" si="1"/>
        <v>DISTRIBUCION VOLUMEN X CRITERIO (kg ó litros)Total AperitivosEN OTRO LUGAR</v>
      </c>
      <c r="B69" s="6" t="s">
        <v>138</v>
      </c>
      <c r="C69" s="6" t="s">
        <v>40</v>
      </c>
      <c r="D69" s="6" t="s">
        <v>171</v>
      </c>
      <c r="E69" s="7">
        <v>12.811313364262</v>
      </c>
      <c r="F69" s="7">
        <v>7.53783543399887</v>
      </c>
      <c r="G69" s="7">
        <v>10.1906435813335</v>
      </c>
      <c r="H69" s="7">
        <v>12.4902751706848</v>
      </c>
      <c r="I69" s="7"/>
      <c r="J69" s="7"/>
      <c r="K69" s="7"/>
      <c r="L69" s="7"/>
      <c r="M69" s="7"/>
      <c r="N69" s="7"/>
      <c r="O69" s="7"/>
    </row>
    <row r="70" spans="1:15" x14ac:dyDescent="0.35">
      <c r="A70" s="6" t="str">
        <f t="shared" si="1"/>
        <v>DISTRIBUCION VOLUMEN X CRITERIO (kg ó litros)Total AperitivosDESAYUNO</v>
      </c>
      <c r="B70" s="6" t="s">
        <v>138</v>
      </c>
      <c r="C70" s="6" t="s">
        <v>40</v>
      </c>
      <c r="D70" s="6" t="s">
        <v>172</v>
      </c>
      <c r="E70" s="7">
        <v>4.3520294956084804</v>
      </c>
      <c r="F70" s="7">
        <v>3.1803561711317099</v>
      </c>
      <c r="G70" s="7">
        <v>4.5041248660241804</v>
      </c>
      <c r="H70" s="7">
        <v>6.6405242280716799</v>
      </c>
      <c r="I70" s="7"/>
      <c r="J70" s="7"/>
      <c r="K70" s="7"/>
      <c r="L70" s="7"/>
      <c r="M70" s="7"/>
      <c r="N70" s="7"/>
      <c r="O70" s="7"/>
    </row>
    <row r="71" spans="1:15" x14ac:dyDescent="0.35">
      <c r="A71" s="6" t="str">
        <f t="shared" si="1"/>
        <v>DISTRIBUCION VOLUMEN X CRITERIO (kg ó litros)Total AperitivosAPERITIVO/ANTES DE COMER</v>
      </c>
      <c r="B71" s="6" t="s">
        <v>138</v>
      </c>
      <c r="C71" s="6" t="s">
        <v>40</v>
      </c>
      <c r="D71" s="6" t="s">
        <v>173</v>
      </c>
      <c r="E71" s="7">
        <v>20.521903909721502</v>
      </c>
      <c r="F71" s="7">
        <v>19.4829989850282</v>
      </c>
      <c r="G71" s="7">
        <v>20.694878183889202</v>
      </c>
      <c r="H71" s="7">
        <v>20.523707532459099</v>
      </c>
      <c r="I71" s="7"/>
      <c r="J71" s="7"/>
      <c r="K71" s="7"/>
      <c r="L71" s="7"/>
      <c r="M71" s="7"/>
      <c r="N71" s="7"/>
      <c r="O71" s="7"/>
    </row>
    <row r="72" spans="1:15" x14ac:dyDescent="0.35">
      <c r="A72" s="6" t="str">
        <f t="shared" si="1"/>
        <v>DISTRIBUCION VOLUMEN X CRITERIO (kg ó litros)Total AperitivosCOMIDA</v>
      </c>
      <c r="B72" s="6" t="s">
        <v>138</v>
      </c>
      <c r="C72" s="6" t="s">
        <v>40</v>
      </c>
      <c r="D72" s="6" t="s">
        <v>174</v>
      </c>
      <c r="E72" s="7">
        <v>9.6947020823477903</v>
      </c>
      <c r="F72" s="7">
        <v>9.9783408837568892</v>
      </c>
      <c r="G72" s="7">
        <v>11.353574902664301</v>
      </c>
      <c r="H72" s="7">
        <v>10.077531491874501</v>
      </c>
      <c r="I72" s="7"/>
      <c r="J72" s="7"/>
      <c r="K72" s="7"/>
      <c r="L72" s="7"/>
      <c r="M72" s="7"/>
      <c r="N72" s="7"/>
      <c r="O72" s="7"/>
    </row>
    <row r="73" spans="1:15" x14ac:dyDescent="0.35">
      <c r="A73" s="6" t="str">
        <f t="shared" si="1"/>
        <v>DISTRIBUCION VOLUMEN X CRITERIO (kg ó litros)Total AperitivosTARDE/MERIENDA</v>
      </c>
      <c r="B73" s="6" t="s">
        <v>138</v>
      </c>
      <c r="C73" s="6" t="s">
        <v>40</v>
      </c>
      <c r="D73" s="6" t="s">
        <v>175</v>
      </c>
      <c r="E73" s="7">
        <v>30.342255239312799</v>
      </c>
      <c r="F73" s="7">
        <v>32.945352908733497</v>
      </c>
      <c r="G73" s="7">
        <v>31.5567241078273</v>
      </c>
      <c r="H73" s="7">
        <v>32.248398290856301</v>
      </c>
      <c r="I73" s="7"/>
      <c r="J73" s="7"/>
      <c r="K73" s="7"/>
      <c r="L73" s="7"/>
      <c r="M73" s="7"/>
      <c r="N73" s="7"/>
      <c r="O73" s="7"/>
    </row>
    <row r="74" spans="1:15" x14ac:dyDescent="0.35">
      <c r="A74" s="6" t="str">
        <f t="shared" si="1"/>
        <v>DISTRIBUCION VOLUMEN X CRITERIO (kg ó litros)Total AperitivosANTES DE CENAR</v>
      </c>
      <c r="B74" s="6" t="s">
        <v>138</v>
      </c>
      <c r="C74" s="6" t="s">
        <v>40</v>
      </c>
      <c r="D74" s="6" t="s">
        <v>176</v>
      </c>
      <c r="E74" s="7">
        <v>6.69501914459335</v>
      </c>
      <c r="F74" s="7">
        <v>8.1340992066316193</v>
      </c>
      <c r="G74" s="7">
        <v>7.1126061392137698</v>
      </c>
      <c r="H74" s="7">
        <v>6.4870959200693203</v>
      </c>
      <c r="I74" s="7"/>
      <c r="J74" s="7"/>
      <c r="K74" s="7"/>
      <c r="L74" s="7"/>
      <c r="M74" s="7"/>
      <c r="N74" s="7"/>
      <c r="O74" s="7"/>
    </row>
    <row r="75" spans="1:15" x14ac:dyDescent="0.35">
      <c r="A75" s="6" t="str">
        <f t="shared" si="1"/>
        <v>DISTRIBUCION VOLUMEN X CRITERIO (kg ó litros)Total AperitivosCENA</v>
      </c>
      <c r="B75" s="6" t="s">
        <v>138</v>
      </c>
      <c r="C75" s="6" t="s">
        <v>40</v>
      </c>
      <c r="D75" s="6" t="s">
        <v>177</v>
      </c>
      <c r="E75" s="7">
        <v>4.7360043764003397</v>
      </c>
      <c r="F75" s="7">
        <v>6.0342952013785602</v>
      </c>
      <c r="G75" s="7">
        <v>4.4433041092999197</v>
      </c>
      <c r="H75" s="7">
        <v>5.2583245791918696</v>
      </c>
      <c r="I75" s="7"/>
      <c r="J75" s="7"/>
      <c r="K75" s="7"/>
      <c r="L75" s="7"/>
      <c r="M75" s="7"/>
      <c r="N75" s="7"/>
      <c r="O75" s="7"/>
    </row>
    <row r="76" spans="1:15" x14ac:dyDescent="0.35">
      <c r="A76" s="6" t="str">
        <f t="shared" si="1"/>
        <v>DISTRIBUCION VOLUMEN X CRITERIO (kg ó litros)Total AperitivosDESPUES DE LA CENA</v>
      </c>
      <c r="B76" s="6" t="s">
        <v>138</v>
      </c>
      <c r="C76" s="6" t="s">
        <v>40</v>
      </c>
      <c r="D76" s="6" t="s">
        <v>178</v>
      </c>
      <c r="E76" s="7">
        <v>2.7740636549198801</v>
      </c>
      <c r="F76" s="7">
        <v>3.12092928226491</v>
      </c>
      <c r="G76" s="7">
        <v>2.5230616478273098</v>
      </c>
      <c r="H76" s="7">
        <v>1.80656729526784</v>
      </c>
      <c r="I76" s="7"/>
      <c r="J76" s="7"/>
      <c r="K76" s="7"/>
      <c r="L76" s="7"/>
      <c r="M76" s="7"/>
      <c r="N76" s="7"/>
      <c r="O76" s="7"/>
    </row>
    <row r="77" spans="1:15" x14ac:dyDescent="0.35">
      <c r="A77" s="6" t="str">
        <f t="shared" si="1"/>
        <v>DISTRIBUCION VOLUMEN X CRITERIO (kg ó litros)Total AperitivosDURANTE EL DIA</v>
      </c>
      <c r="B77" s="6" t="s">
        <v>138</v>
      </c>
      <c r="C77" s="6" t="s">
        <v>40</v>
      </c>
      <c r="D77" s="6" t="s">
        <v>179</v>
      </c>
      <c r="E77" s="7">
        <v>20.884024665271799</v>
      </c>
      <c r="F77" s="7">
        <v>17.1236301514455</v>
      </c>
      <c r="G77" s="7">
        <v>17.811728261486198</v>
      </c>
      <c r="H77" s="7">
        <v>16.957848434957299</v>
      </c>
      <c r="I77" s="7"/>
      <c r="J77" s="7"/>
      <c r="K77" s="7"/>
      <c r="L77" s="7"/>
      <c r="M77" s="7"/>
      <c r="N77" s="7"/>
      <c r="O77" s="7"/>
    </row>
    <row r="78" spans="1:15" x14ac:dyDescent="0.35">
      <c r="A78" s="6" t="str">
        <f t="shared" si="1"/>
        <v>DISTRIBUCION VOLUMEN X CRITERIO (kg ó litros)Total AperitivosCON AMIGOS</v>
      </c>
      <c r="B78" s="6" t="s">
        <v>138</v>
      </c>
      <c r="C78" s="6" t="s">
        <v>40</v>
      </c>
      <c r="D78" s="6" t="s">
        <v>180</v>
      </c>
      <c r="E78" s="7">
        <v>19.966042312172899</v>
      </c>
      <c r="F78" s="7">
        <v>22.267131390983199</v>
      </c>
      <c r="G78" s="7">
        <v>23.243505197995599</v>
      </c>
      <c r="H78" s="7">
        <v>21.052160248245901</v>
      </c>
      <c r="I78" s="7"/>
      <c r="J78" s="7"/>
      <c r="K78" s="7"/>
      <c r="L78" s="7"/>
      <c r="M78" s="7"/>
      <c r="N78" s="7"/>
      <c r="O78" s="7"/>
    </row>
    <row r="79" spans="1:15" x14ac:dyDescent="0.35">
      <c r="A79" s="6" t="str">
        <f t="shared" si="1"/>
        <v>DISTRIBUCION VOLUMEN X CRITERIO (kg ó litros)Total AperitivosCON CLIENTES</v>
      </c>
      <c r="B79" s="6" t="s">
        <v>138</v>
      </c>
      <c r="C79" s="6" t="s">
        <v>40</v>
      </c>
      <c r="D79" s="6" t="s">
        <v>181</v>
      </c>
      <c r="E79" s="7">
        <v>0.30286072723949398</v>
      </c>
      <c r="F79" s="7">
        <v>0.27714971584939802</v>
      </c>
      <c r="G79" s="7">
        <v>0.46285993782248303</v>
      </c>
      <c r="H79" s="7">
        <v>0.41026933942650201</v>
      </c>
      <c r="I79" s="7"/>
      <c r="J79" s="7"/>
      <c r="K79" s="7"/>
      <c r="L79" s="7"/>
      <c r="M79" s="7"/>
      <c r="N79" s="7"/>
      <c r="O79" s="7"/>
    </row>
    <row r="80" spans="1:15" x14ac:dyDescent="0.35">
      <c r="A80" s="6" t="str">
        <f t="shared" si="1"/>
        <v>DISTRIBUCION VOLUMEN X CRITERIO (kg ó litros)Total AperitivosCON COMPAÑEROS DE TRABAJO</v>
      </c>
      <c r="B80" s="6" t="s">
        <v>138</v>
      </c>
      <c r="C80" s="6" t="s">
        <v>40</v>
      </c>
      <c r="D80" s="6" t="s">
        <v>182</v>
      </c>
      <c r="E80" s="7">
        <v>3.59123731108446</v>
      </c>
      <c r="F80" s="7">
        <v>3.62125782883763</v>
      </c>
      <c r="G80" s="7">
        <v>5.0551015923461504</v>
      </c>
      <c r="H80" s="7">
        <v>4.8537651251400504</v>
      </c>
      <c r="I80" s="7"/>
      <c r="J80" s="7"/>
      <c r="K80" s="7"/>
      <c r="L80" s="7"/>
      <c r="M80" s="7"/>
      <c r="N80" s="7"/>
      <c r="O80" s="7"/>
    </row>
    <row r="81" spans="1:15" x14ac:dyDescent="0.35">
      <c r="A81" s="6" t="str">
        <f t="shared" si="1"/>
        <v>DISTRIBUCION VOLUMEN X CRITERIO (kg ó litros)Total AperitivosCON COMPAÑEROS DE CLASE</v>
      </c>
      <c r="B81" s="6" t="s">
        <v>138</v>
      </c>
      <c r="C81" s="6" t="s">
        <v>40</v>
      </c>
      <c r="D81" s="6" t="s">
        <v>183</v>
      </c>
      <c r="E81" s="7">
        <v>0.35085519170875901</v>
      </c>
      <c r="F81" s="7">
        <v>0.54597639421028399</v>
      </c>
      <c r="G81" s="7">
        <v>0.83048020127346101</v>
      </c>
      <c r="H81" s="7">
        <v>0.74748017839515002</v>
      </c>
      <c r="I81" s="7"/>
      <c r="J81" s="7"/>
      <c r="K81" s="7"/>
      <c r="L81" s="7"/>
      <c r="M81" s="7"/>
      <c r="N81" s="7"/>
      <c r="O81" s="7"/>
    </row>
    <row r="82" spans="1:15" x14ac:dyDescent="0.35">
      <c r="A82" s="6" t="str">
        <f t="shared" si="1"/>
        <v>DISTRIBUCION VOLUMEN X CRITERIO (kg ó litros)Total AperitivosCON FAMILIA</v>
      </c>
      <c r="B82" s="6" t="s">
        <v>138</v>
      </c>
      <c r="C82" s="6" t="s">
        <v>40</v>
      </c>
      <c r="D82" s="6" t="s">
        <v>184</v>
      </c>
      <c r="E82" s="7">
        <v>34.670908533344601</v>
      </c>
      <c r="F82" s="7">
        <v>38.704381428504902</v>
      </c>
      <c r="G82" s="7">
        <v>37.706886270619499</v>
      </c>
      <c r="H82" s="7">
        <v>36.679356938779698</v>
      </c>
      <c r="I82" s="7"/>
      <c r="J82" s="7"/>
      <c r="K82" s="7"/>
      <c r="L82" s="7"/>
      <c r="M82" s="7"/>
      <c r="N82" s="7"/>
      <c r="O82" s="7"/>
    </row>
    <row r="83" spans="1:15" x14ac:dyDescent="0.35">
      <c r="A83" s="6" t="str">
        <f t="shared" si="1"/>
        <v>DISTRIBUCION VOLUMEN X CRITERIO (kg ó litros)Total AperitivosCON LA PAREJA</v>
      </c>
      <c r="B83" s="6" t="s">
        <v>138</v>
      </c>
      <c r="C83" s="6" t="s">
        <v>40</v>
      </c>
      <c r="D83" s="6" t="s">
        <v>185</v>
      </c>
      <c r="E83" s="7">
        <v>10.652557944647199</v>
      </c>
      <c r="F83" s="7">
        <v>10.0891571290261</v>
      </c>
      <c r="G83" s="7">
        <v>7.7803309699079604</v>
      </c>
      <c r="H83" s="7">
        <v>8.5283231942807003</v>
      </c>
      <c r="I83" s="7"/>
      <c r="J83" s="7"/>
      <c r="K83" s="7"/>
      <c r="L83" s="7"/>
      <c r="M83" s="7"/>
      <c r="N83" s="7"/>
      <c r="O83" s="7"/>
    </row>
    <row r="84" spans="1:15" x14ac:dyDescent="0.35">
      <c r="A84" s="6" t="str">
        <f t="shared" si="1"/>
        <v>DISTRIBUCION VOLUMEN X CRITERIO (kg ó litros)Total AperitivosESTABA SOLO/A</v>
      </c>
      <c r="B84" s="6" t="s">
        <v>138</v>
      </c>
      <c r="C84" s="6" t="s">
        <v>40</v>
      </c>
      <c r="D84" s="6" t="s">
        <v>186</v>
      </c>
      <c r="E84" s="7">
        <v>29.047907380006599</v>
      </c>
      <c r="F84" s="7">
        <v>22.887650672143401</v>
      </c>
      <c r="G84" s="7">
        <v>23.404211613644499</v>
      </c>
      <c r="H84" s="7">
        <v>26.1362897247928</v>
      </c>
      <c r="I84" s="7"/>
      <c r="J84" s="7"/>
      <c r="K84" s="7"/>
      <c r="L84" s="7"/>
      <c r="M84" s="7"/>
      <c r="N84" s="7"/>
      <c r="O84" s="7"/>
    </row>
    <row r="85" spans="1:15" x14ac:dyDescent="0.35">
      <c r="A85" s="6" t="str">
        <f t="shared" si="1"/>
        <v>DISTRIBUCION VOLUMEN X CRITERIO (kg ó litros)Total AperitivosOTROS</v>
      </c>
      <c r="B85" s="6" t="s">
        <v>138</v>
      </c>
      <c r="C85" s="6" t="s">
        <v>40</v>
      </c>
      <c r="D85" s="6" t="s">
        <v>187</v>
      </c>
      <c r="E85" s="7">
        <v>1.41763491287456</v>
      </c>
      <c r="F85" s="7">
        <v>1.60729619156123</v>
      </c>
      <c r="G85" s="7">
        <v>1.51662427834126</v>
      </c>
      <c r="H85" s="7">
        <v>1.5923470891157101</v>
      </c>
      <c r="I85" s="7"/>
      <c r="J85" s="7"/>
      <c r="K85" s="7"/>
      <c r="L85" s="7"/>
      <c r="M85" s="7"/>
      <c r="N85" s="7"/>
      <c r="O85" s="7"/>
    </row>
    <row r="86" spans="1:15" x14ac:dyDescent="0.35">
      <c r="A86" s="6" t="str">
        <f t="shared" si="1"/>
        <v>DISTRIBUCION VOLUMEN X CRITERIO (kg ó litros)Total AperitivosESTAR TRABAJANDO</v>
      </c>
      <c r="B86" s="6" t="s">
        <v>138</v>
      </c>
      <c r="C86" s="6" t="s">
        <v>40</v>
      </c>
      <c r="D86" s="6" t="s">
        <v>188</v>
      </c>
      <c r="E86" s="7">
        <v>6.8425056043168402</v>
      </c>
      <c r="F86" s="7">
        <v>6.5293492062779404</v>
      </c>
      <c r="G86" s="7">
        <v>7.6571634110208802</v>
      </c>
      <c r="H86" s="7">
        <v>7.2942074604164997</v>
      </c>
      <c r="I86" s="7"/>
      <c r="J86" s="7"/>
      <c r="K86" s="7"/>
      <c r="L86" s="7"/>
      <c r="M86" s="7"/>
      <c r="N86" s="7"/>
      <c r="O86" s="7"/>
    </row>
    <row r="87" spans="1:15" x14ac:dyDescent="0.35">
      <c r="A87" s="6" t="str">
        <f t="shared" si="1"/>
        <v>DISTRIBUCION VOLUMEN X CRITERIO (kg ó litros)Total AperitivosCOMIDA DE NEGOCIOS</v>
      </c>
      <c r="B87" s="6" t="s">
        <v>138</v>
      </c>
      <c r="C87" s="6" t="s">
        <v>40</v>
      </c>
      <c r="D87" s="6" t="s">
        <v>189</v>
      </c>
      <c r="E87" s="7">
        <v>0.20930848877053801</v>
      </c>
      <c r="F87" s="7">
        <v>8.7212974398899801E-2</v>
      </c>
      <c r="G87" s="7">
        <v>0.57447513682018003</v>
      </c>
      <c r="H87" s="7">
        <v>0.21623023546209399</v>
      </c>
      <c r="I87" s="7"/>
      <c r="J87" s="7"/>
      <c r="K87" s="7"/>
      <c r="L87" s="7"/>
      <c r="M87" s="7"/>
      <c r="N87" s="7"/>
      <c r="O87" s="7"/>
    </row>
    <row r="88" spans="1:15" x14ac:dyDescent="0.35">
      <c r="A88" s="6" t="str">
        <f t="shared" si="1"/>
        <v>DISTRIBUCION VOLUMEN X CRITERIO (kg ó litros)Total AperitivosPOR PLACER/RELAX</v>
      </c>
      <c r="B88" s="6" t="s">
        <v>138</v>
      </c>
      <c r="C88" s="6" t="s">
        <v>40</v>
      </c>
      <c r="D88" s="6" t="s">
        <v>190</v>
      </c>
      <c r="E88" s="7">
        <v>17.560343688126501</v>
      </c>
      <c r="F88" s="7">
        <v>19.109773782882002</v>
      </c>
      <c r="G88" s="7">
        <v>19.387117677215802</v>
      </c>
      <c r="H88" s="7">
        <v>18.392248759701801</v>
      </c>
      <c r="I88" s="7"/>
      <c r="J88" s="7"/>
      <c r="K88" s="7"/>
      <c r="L88" s="7"/>
      <c r="M88" s="7"/>
      <c r="N88" s="7"/>
      <c r="O88" s="7"/>
    </row>
    <row r="89" spans="1:15" x14ac:dyDescent="0.35">
      <c r="A89" s="6" t="str">
        <f t="shared" si="1"/>
        <v>DISTRIBUCION VOLUMEN X CRITERIO (kg ó litros)Total AperitivosTENER HAMBRE/SIN PLANIFICAR</v>
      </c>
      <c r="B89" s="6" t="s">
        <v>138</v>
      </c>
      <c r="C89" s="6" t="s">
        <v>40</v>
      </c>
      <c r="D89" s="6" t="s">
        <v>191</v>
      </c>
      <c r="E89" s="7">
        <v>36.094733407423099</v>
      </c>
      <c r="F89" s="7">
        <v>37.895095843929802</v>
      </c>
      <c r="G89" s="7">
        <v>37.358999654275003</v>
      </c>
      <c r="H89" s="7">
        <v>40.597990823777799</v>
      </c>
      <c r="I89" s="7"/>
      <c r="J89" s="7"/>
      <c r="K89" s="7"/>
      <c r="L89" s="7"/>
      <c r="M89" s="7"/>
      <c r="N89" s="7"/>
      <c r="O89" s="7"/>
    </row>
    <row r="90" spans="1:15" x14ac:dyDescent="0.35">
      <c r="A90" s="6" t="str">
        <f t="shared" si="1"/>
        <v>DISTRIBUCION VOLUMEN X CRITERIO (kg ó litros)Total AperitivosESTAR DE COMPRAS</v>
      </c>
      <c r="B90" s="6" t="s">
        <v>138</v>
      </c>
      <c r="C90" s="6" t="s">
        <v>40</v>
      </c>
      <c r="D90" s="6" t="s">
        <v>192</v>
      </c>
      <c r="E90" s="7">
        <v>7.4914428308709997</v>
      </c>
      <c r="F90" s="7">
        <v>5.2937432472912</v>
      </c>
      <c r="G90" s="7">
        <v>3.01672295811573</v>
      </c>
      <c r="H90" s="7">
        <v>2.7545569773015299</v>
      </c>
      <c r="I90" s="7"/>
      <c r="J90" s="7"/>
      <c r="K90" s="7"/>
      <c r="L90" s="7"/>
      <c r="M90" s="7"/>
      <c r="N90" s="7"/>
      <c r="O90" s="7"/>
    </row>
    <row r="91" spans="1:15" x14ac:dyDescent="0.35">
      <c r="A91" s="6" t="str">
        <f t="shared" si="1"/>
        <v>DISTRIBUCION VOLUMEN X CRITERIO (kg ó litros)Total AperitivosNO COCINAR EN CASA</v>
      </c>
      <c r="B91" s="6" t="s">
        <v>138</v>
      </c>
      <c r="C91" s="6" t="s">
        <v>40</v>
      </c>
      <c r="D91" s="6" t="s">
        <v>193</v>
      </c>
      <c r="E91" s="7">
        <v>3.3442923019560702</v>
      </c>
      <c r="F91" s="7">
        <v>3.3801020849491699</v>
      </c>
      <c r="G91" s="7">
        <v>2.9797939853734201</v>
      </c>
      <c r="H91" s="7">
        <v>3.2798415658449902</v>
      </c>
      <c r="I91" s="7"/>
      <c r="J91" s="7"/>
      <c r="K91" s="7"/>
      <c r="L91" s="7"/>
      <c r="M91" s="7"/>
      <c r="N91" s="7"/>
      <c r="O91" s="7"/>
    </row>
    <row r="92" spans="1:15" x14ac:dyDescent="0.35">
      <c r="A92" s="6" t="str">
        <f t="shared" si="1"/>
        <v>DISTRIBUCION VOLUMEN X CRITERIO (kg ó litros)Total AperitivosCELEBRACION/FIESTA/SALIR TOMAR</v>
      </c>
      <c r="B92" s="6" t="s">
        <v>138</v>
      </c>
      <c r="C92" s="6" t="s">
        <v>40</v>
      </c>
      <c r="D92" s="6" t="s">
        <v>194</v>
      </c>
      <c r="E92" s="7">
        <v>14.040325786015</v>
      </c>
      <c r="F92" s="7">
        <v>17.4780563228578</v>
      </c>
      <c r="G92" s="7">
        <v>18.2521661718981</v>
      </c>
      <c r="H92" s="7">
        <v>17.931396751279799</v>
      </c>
      <c r="I92" s="7"/>
      <c r="J92" s="7"/>
      <c r="K92" s="7"/>
      <c r="L92" s="7"/>
      <c r="M92" s="7"/>
      <c r="N92" s="7"/>
      <c r="O92" s="7"/>
    </row>
    <row r="93" spans="1:15" x14ac:dyDescent="0.35">
      <c r="A93" s="6" t="str">
        <f t="shared" si="1"/>
        <v>DISTRIBUCION VOLUMEN X CRITERIO (kg ó litros)Total AperitivosVIENDO DEPORTES</v>
      </c>
      <c r="B93" s="6" t="s">
        <v>138</v>
      </c>
      <c r="C93" s="6" t="s">
        <v>40</v>
      </c>
      <c r="D93" s="6" t="s">
        <v>195</v>
      </c>
      <c r="E93" s="7">
        <v>2.7986452567539502</v>
      </c>
      <c r="F93" s="7">
        <v>2.7128873367877002</v>
      </c>
      <c r="G93" s="7">
        <v>3.22461130272292</v>
      </c>
      <c r="H93" s="7">
        <v>2.74108950968877</v>
      </c>
      <c r="I93" s="7"/>
      <c r="J93" s="7"/>
      <c r="K93" s="7"/>
      <c r="L93" s="7"/>
      <c r="M93" s="7"/>
      <c r="N93" s="7"/>
      <c r="O93" s="7"/>
    </row>
    <row r="94" spans="1:15" x14ac:dyDescent="0.35">
      <c r="A94" s="6" t="str">
        <f t="shared" si="1"/>
        <v>DISTRIBUCION VOLUMEN X CRITERIO (kg ó litros)Total AperitivosOTROS MOTIVOS</v>
      </c>
      <c r="B94" s="6" t="s">
        <v>138</v>
      </c>
      <c r="C94" s="6" t="s">
        <v>40</v>
      </c>
      <c r="D94" s="6" t="s">
        <v>196</v>
      </c>
      <c r="E94" s="7">
        <v>11.6184060270127</v>
      </c>
      <c r="F94" s="7">
        <v>7.5137868015018503</v>
      </c>
      <c r="G94" s="7">
        <v>7.5489523254759501</v>
      </c>
      <c r="H94" s="7">
        <v>6.7924327551742802</v>
      </c>
      <c r="I94" s="7"/>
      <c r="J94" s="7"/>
      <c r="K94" s="7"/>
      <c r="L94" s="7"/>
      <c r="M94" s="7"/>
      <c r="N94" s="7"/>
      <c r="O94" s="7"/>
    </row>
    <row r="95" spans="1:15" x14ac:dyDescent="0.35">
      <c r="A95" s="6" t="str">
        <f t="shared" si="1"/>
        <v>CONSUMO PER CAPITA (kg ó litros por individuo)Total AperitivosT.ESPAÑA</v>
      </c>
      <c r="B95" s="6" t="s">
        <v>132</v>
      </c>
      <c r="C95" s="6" t="s">
        <v>40</v>
      </c>
      <c r="D95" s="6" t="s">
        <v>45</v>
      </c>
      <c r="E95" s="7">
        <v>2.0175355998232001</v>
      </c>
      <c r="F95" s="7">
        <v>1.71964443115821</v>
      </c>
      <c r="G95" s="7">
        <v>1.6846520188260501</v>
      </c>
      <c r="H95" s="7">
        <v>1.5995799693866299</v>
      </c>
      <c r="I95" s="7"/>
      <c r="J95" s="7"/>
      <c r="K95" s="7"/>
      <c r="L95" s="7"/>
      <c r="M95" s="7"/>
      <c r="N95" s="7"/>
      <c r="O95" s="7"/>
    </row>
    <row r="96" spans="1:15" x14ac:dyDescent="0.35">
      <c r="A96" s="6" t="str">
        <f t="shared" si="1"/>
        <v>CONSUMO PER CAPITA (kg ó litros por individuo)Total AperitivosHiper+Super+Discount+G.A</v>
      </c>
      <c r="B96" s="6" t="s">
        <v>132</v>
      </c>
      <c r="C96" s="6" t="s">
        <v>40</v>
      </c>
      <c r="D96" s="6" t="s">
        <v>23</v>
      </c>
      <c r="E96" s="7">
        <v>1.05201130295506</v>
      </c>
      <c r="F96" s="7">
        <v>0.85081080087656802</v>
      </c>
      <c r="G96" s="7">
        <v>0.80110360989530505</v>
      </c>
      <c r="H96" s="7">
        <v>0.81079165871104397</v>
      </c>
      <c r="I96" s="7"/>
      <c r="J96" s="7"/>
      <c r="K96" s="7"/>
      <c r="L96" s="7"/>
      <c r="M96" s="7"/>
      <c r="N96" s="7"/>
      <c r="O96" s="7"/>
    </row>
    <row r="97" spans="1:15" x14ac:dyDescent="0.35">
      <c r="A97" s="6" t="str">
        <f t="shared" si="1"/>
        <v>CONSUMO PER CAPITA (kg ó litros por individuo)Total AperitivosRestaurantes</v>
      </c>
      <c r="B97" s="6" t="s">
        <v>132</v>
      </c>
      <c r="C97" s="6" t="s">
        <v>40</v>
      </c>
      <c r="D97" s="6" t="s">
        <v>24</v>
      </c>
      <c r="E97" s="7">
        <v>1.1573180979949501E-2</v>
      </c>
      <c r="F97" s="7">
        <v>2.6344815958256902E-2</v>
      </c>
      <c r="G97" s="7">
        <v>3.11206672679211E-2</v>
      </c>
      <c r="H97" s="7">
        <v>2.25579736041783E-2</v>
      </c>
      <c r="I97" s="7"/>
      <c r="J97" s="7"/>
      <c r="K97" s="7"/>
      <c r="L97" s="7"/>
      <c r="M97" s="7"/>
      <c r="N97" s="7"/>
      <c r="O97" s="7"/>
    </row>
    <row r="98" spans="1:15" x14ac:dyDescent="0.35">
      <c r="A98" s="6" t="str">
        <f t="shared" si="1"/>
        <v>CONSUMO PER CAPITA (kg ó litros por individuo)Total AperitivosRestaurantes Fast Food</v>
      </c>
      <c r="B98" s="6" t="s">
        <v>132</v>
      </c>
      <c r="C98" s="6" t="s">
        <v>40</v>
      </c>
      <c r="D98" s="6" t="s">
        <v>25</v>
      </c>
      <c r="E98" s="7">
        <v>4.10580125495364E-2</v>
      </c>
      <c r="F98" s="7">
        <v>3.0588232457171498E-2</v>
      </c>
      <c r="G98" s="7">
        <v>3.1424221810423397E-2</v>
      </c>
      <c r="H98" s="7">
        <v>3.04880324468636E-2</v>
      </c>
      <c r="I98" s="7"/>
      <c r="J98" s="7"/>
      <c r="K98" s="7"/>
      <c r="L98" s="7"/>
      <c r="M98" s="7"/>
      <c r="N98" s="7"/>
      <c r="O98" s="7"/>
    </row>
    <row r="99" spans="1:15" x14ac:dyDescent="0.35">
      <c r="A99" s="6" t="str">
        <f t="shared" si="1"/>
        <v>CONSUMO PER CAPITA (kg ó litros por individuo)Total AperitivosBares/Cafeterias/Cervecerias</v>
      </c>
      <c r="B99" s="6" t="s">
        <v>132</v>
      </c>
      <c r="C99" s="6" t="s">
        <v>40</v>
      </c>
      <c r="D99" s="6" t="s">
        <v>26</v>
      </c>
      <c r="E99" s="7">
        <v>0.128139432482443</v>
      </c>
      <c r="F99" s="7">
        <v>0.111983366059481</v>
      </c>
      <c r="G99" s="7">
        <v>0.12628764447894</v>
      </c>
      <c r="H99" s="7">
        <v>0.12582848284816001</v>
      </c>
      <c r="I99" s="7"/>
      <c r="J99" s="7"/>
      <c r="K99" s="7"/>
      <c r="L99" s="7"/>
      <c r="M99" s="7"/>
      <c r="N99" s="7"/>
      <c r="O99" s="7"/>
    </row>
    <row r="100" spans="1:15" x14ac:dyDescent="0.35">
      <c r="A100" s="6" t="str">
        <f t="shared" si="1"/>
        <v>CONSUMO PER CAPITA (kg ó litros por individuo)Total AperitivosPanaderias/Pastelerias</v>
      </c>
      <c r="B100" s="6" t="s">
        <v>132</v>
      </c>
      <c r="C100" s="6" t="s">
        <v>40</v>
      </c>
      <c r="D100" s="6" t="s">
        <v>27</v>
      </c>
      <c r="E100" s="7">
        <v>4.9071832116556899E-2</v>
      </c>
      <c r="F100" s="7">
        <v>3.2962541004387898E-2</v>
      </c>
      <c r="G100" s="7">
        <v>2.67407788862844E-2</v>
      </c>
      <c r="H100" s="7">
        <v>2.2287616030497601E-2</v>
      </c>
      <c r="I100" s="7"/>
      <c r="J100" s="7"/>
      <c r="K100" s="7"/>
      <c r="L100" s="7"/>
      <c r="M100" s="7"/>
      <c r="N100" s="7"/>
      <c r="O100" s="7"/>
    </row>
    <row r="101" spans="1:15" x14ac:dyDescent="0.35">
      <c r="A101" s="6" t="str">
        <f t="shared" si="1"/>
        <v>CONSUMO PER CAPITA (kg ó litros por individuo)Total AperitivosTda.Alimentacion/Delicatesen</v>
      </c>
      <c r="B101" s="6" t="s">
        <v>132</v>
      </c>
      <c r="C101" s="6" t="s">
        <v>40</v>
      </c>
      <c r="D101" s="6" t="s">
        <v>150</v>
      </c>
      <c r="E101" s="7">
        <v>0.16663412573174599</v>
      </c>
      <c r="F101" s="7">
        <v>0.14100320506073899</v>
      </c>
      <c r="G101" s="7">
        <v>0.13390070908447699</v>
      </c>
      <c r="H101" s="7">
        <v>0.11608340299710999</v>
      </c>
      <c r="I101" s="7"/>
      <c r="J101" s="7"/>
      <c r="K101" s="7"/>
      <c r="L101" s="7"/>
      <c r="M101" s="7"/>
      <c r="N101" s="7"/>
      <c r="O101" s="7"/>
    </row>
    <row r="102" spans="1:15" x14ac:dyDescent="0.35">
      <c r="A102" s="6" t="str">
        <f t="shared" si="1"/>
        <v>CONSUMO PER CAPITA (kg ó litros por individuo)Total AperitivosCanal Conveniencia/24h</v>
      </c>
      <c r="B102" s="6" t="s">
        <v>132</v>
      </c>
      <c r="C102" s="6" t="s">
        <v>40</v>
      </c>
      <c r="D102" s="6" t="s">
        <v>151</v>
      </c>
      <c r="E102" s="7">
        <v>0.35521074391979501</v>
      </c>
      <c r="F102" s="7">
        <v>0.319295871815369</v>
      </c>
      <c r="G102" s="7">
        <v>0.31722436709409002</v>
      </c>
      <c r="H102" s="7">
        <v>0.25111528770757602</v>
      </c>
      <c r="I102" s="7"/>
      <c r="J102" s="7"/>
      <c r="K102" s="7"/>
      <c r="L102" s="7"/>
      <c r="M102" s="7"/>
      <c r="N102" s="7"/>
      <c r="O102" s="7"/>
    </row>
    <row r="103" spans="1:15" x14ac:dyDescent="0.35">
      <c r="A103" s="6" t="str">
        <f t="shared" si="1"/>
        <v>CONSUMO PER CAPITA (kg ó litros por individuo)Total AperitivosHoteles</v>
      </c>
      <c r="B103" s="6" t="s">
        <v>132</v>
      </c>
      <c r="C103" s="6" t="s">
        <v>40</v>
      </c>
      <c r="D103" s="6" t="s">
        <v>29</v>
      </c>
      <c r="E103" s="7">
        <v>2.1974437908303399E-3</v>
      </c>
      <c r="F103" s="7">
        <v>9.1207836689473701E-4</v>
      </c>
      <c r="G103" s="7">
        <v>1.90984126478892E-3</v>
      </c>
      <c r="H103" s="7">
        <v>2.5207479949559798E-3</v>
      </c>
      <c r="I103" s="7"/>
      <c r="J103" s="7"/>
      <c r="K103" s="7"/>
      <c r="L103" s="7"/>
      <c r="M103" s="7"/>
      <c r="N103" s="7"/>
      <c r="O103" s="7"/>
    </row>
    <row r="104" spans="1:15" x14ac:dyDescent="0.35">
      <c r="A104" s="6" t="str">
        <f t="shared" si="1"/>
        <v>CONSUMO PER CAPITA (kg ó litros por individuo)Total AperitivosEstaciones de servicio</v>
      </c>
      <c r="B104" s="6" t="s">
        <v>132</v>
      </c>
      <c r="C104" s="6" t="s">
        <v>40</v>
      </c>
      <c r="D104" s="6" t="s">
        <v>30</v>
      </c>
      <c r="E104" s="7">
        <v>6.3383981842289494E-2</v>
      </c>
      <c r="F104" s="7">
        <v>5.4712834940482798E-2</v>
      </c>
      <c r="G104" s="7">
        <v>4.9183203395710098E-2</v>
      </c>
      <c r="H104" s="7">
        <v>4.5669077623271499E-2</v>
      </c>
      <c r="I104" s="7"/>
      <c r="J104" s="7"/>
      <c r="K104" s="7"/>
      <c r="L104" s="7"/>
      <c r="M104" s="7"/>
      <c r="N104" s="7"/>
      <c r="O104" s="7"/>
    </row>
    <row r="105" spans="1:15" x14ac:dyDescent="0.35">
      <c r="A105" s="6" t="str">
        <f t="shared" si="1"/>
        <v>CONSUMO PER CAPITA (kg ó litros por individuo)Total AperitivosMaquinas dispensadoras</v>
      </c>
      <c r="B105" s="6" t="s">
        <v>132</v>
      </c>
      <c r="C105" s="6" t="s">
        <v>40</v>
      </c>
      <c r="D105" s="6" t="s">
        <v>31</v>
      </c>
      <c r="E105" s="7">
        <v>4.3517398782234699E-2</v>
      </c>
      <c r="F105" s="7">
        <v>4.4723835616385398E-2</v>
      </c>
      <c r="G105" s="7">
        <v>4.5600262053497403E-2</v>
      </c>
      <c r="H105" s="7">
        <v>5.79677754462175E-2</v>
      </c>
      <c r="I105" s="7"/>
      <c r="J105" s="7"/>
      <c r="K105" s="7"/>
      <c r="L105" s="7"/>
      <c r="M105" s="7"/>
      <c r="N105" s="7"/>
      <c r="O105" s="7"/>
    </row>
    <row r="106" spans="1:15" x14ac:dyDescent="0.35">
      <c r="A106" s="6" t="str">
        <f t="shared" si="1"/>
        <v>CONSUMO PER CAPITA (kg ó litros por individuo)Total AperitivosServicio en la empresa</v>
      </c>
      <c r="B106" s="6" t="s">
        <v>132</v>
      </c>
      <c r="C106" s="6" t="s">
        <v>40</v>
      </c>
      <c r="D106" s="6" t="s">
        <v>32</v>
      </c>
      <c r="E106" s="7">
        <v>9.8684599654587802E-3</v>
      </c>
      <c r="F106" s="7">
        <v>8.7627341533485399E-3</v>
      </c>
      <c r="G106" s="7">
        <v>1.51121418052156E-2</v>
      </c>
      <c r="H106" s="7">
        <v>7.8874798704985302E-3</v>
      </c>
      <c r="I106" s="7"/>
      <c r="J106" s="7"/>
      <c r="K106" s="7"/>
      <c r="L106" s="7"/>
      <c r="M106" s="7"/>
      <c r="N106" s="7"/>
      <c r="O106" s="7"/>
    </row>
    <row r="107" spans="1:15" x14ac:dyDescent="0.35">
      <c r="A107" s="6" t="str">
        <f t="shared" si="1"/>
        <v>CONSUMO PER CAPITA (kg ó litros por individuo)Total AperitivosResto de canales</v>
      </c>
      <c r="B107" s="6" t="s">
        <v>132</v>
      </c>
      <c r="C107" s="6" t="s">
        <v>40</v>
      </c>
      <c r="D107" s="6" t="s">
        <v>33</v>
      </c>
      <c r="E107" s="7">
        <v>9.4869725097348506E-2</v>
      </c>
      <c r="F107" s="7">
        <v>9.7544569736647796E-2</v>
      </c>
      <c r="G107" s="7">
        <v>0.105044958800288</v>
      </c>
      <c r="H107" s="7">
        <v>0.10638230880015501</v>
      </c>
      <c r="I107" s="7"/>
      <c r="J107" s="7"/>
      <c r="K107" s="7"/>
      <c r="L107" s="7"/>
      <c r="M107" s="7"/>
      <c r="N107" s="7"/>
      <c r="O107" s="7"/>
    </row>
    <row r="108" spans="1:15" x14ac:dyDescent="0.35">
      <c r="A108" s="6" t="str">
        <f t="shared" si="1"/>
        <v>CONSUMO PER CAPITA (kg ó litros por individuo)Total AperitivosEN LA CALLE</v>
      </c>
      <c r="B108" s="6" t="s">
        <v>132</v>
      </c>
      <c r="C108" s="6" t="s">
        <v>40</v>
      </c>
      <c r="D108" s="6" t="s">
        <v>164</v>
      </c>
      <c r="E108" s="7">
        <v>0.60293248079226103</v>
      </c>
      <c r="F108" s="7">
        <v>0.649289117881371</v>
      </c>
      <c r="G108" s="7">
        <v>0.64541787196561096</v>
      </c>
      <c r="H108" s="7">
        <v>0.550555813625902</v>
      </c>
      <c r="I108" s="7"/>
      <c r="J108" s="7"/>
      <c r="K108" s="7"/>
      <c r="L108" s="7"/>
      <c r="M108" s="7"/>
      <c r="N108" s="7"/>
      <c r="O108" s="7"/>
    </row>
    <row r="109" spans="1:15" x14ac:dyDescent="0.35">
      <c r="A109" s="6" t="str">
        <f t="shared" si="1"/>
        <v>CONSUMO PER CAPITA (kg ó litros por individuo)Total AperitivosEN CASA DE OTROS</v>
      </c>
      <c r="B109" s="6" t="s">
        <v>132</v>
      </c>
      <c r="C109" s="6" t="s">
        <v>40</v>
      </c>
      <c r="D109" s="6" t="s">
        <v>165</v>
      </c>
      <c r="E109" s="7">
        <v>0.440183457716259</v>
      </c>
      <c r="F109" s="7">
        <v>0.40628309813035202</v>
      </c>
      <c r="G109" s="7">
        <v>0.326295856015133</v>
      </c>
      <c r="H109" s="7">
        <v>0.34169266295897399</v>
      </c>
      <c r="I109" s="7"/>
      <c r="J109" s="7"/>
      <c r="K109" s="7"/>
      <c r="L109" s="7"/>
      <c r="M109" s="7"/>
      <c r="N109" s="7"/>
      <c r="O109" s="7"/>
    </row>
    <row r="110" spans="1:15" x14ac:dyDescent="0.35">
      <c r="A110" s="6" t="str">
        <f t="shared" si="1"/>
        <v>CONSUMO PER CAPITA (kg ó litros por individuo)Total AperitivosEN EL ESTABLECIMIENTO</v>
      </c>
      <c r="B110" s="6" t="s">
        <v>132</v>
      </c>
      <c r="C110" s="6" t="s">
        <v>40</v>
      </c>
      <c r="D110" s="6" t="s">
        <v>166</v>
      </c>
      <c r="E110" s="7">
        <v>0.26558422188286301</v>
      </c>
      <c r="F110" s="7">
        <v>0.20696143409691301</v>
      </c>
      <c r="G110" s="7">
        <v>0.24300823215249101</v>
      </c>
      <c r="H110" s="7">
        <v>0.23405754356884401</v>
      </c>
      <c r="I110" s="7"/>
      <c r="J110" s="7"/>
      <c r="K110" s="7"/>
      <c r="L110" s="7"/>
      <c r="M110" s="7"/>
      <c r="N110" s="7"/>
      <c r="O110" s="7"/>
    </row>
    <row r="111" spans="1:15" x14ac:dyDescent="0.35">
      <c r="A111" s="6" t="str">
        <f t="shared" si="1"/>
        <v>CONSUMO PER CAPITA (kg ó litros por individuo)Total AperitivosEN EL TRABAJO</v>
      </c>
      <c r="B111" s="6" t="s">
        <v>132</v>
      </c>
      <c r="C111" s="6" t="s">
        <v>40</v>
      </c>
      <c r="D111" s="6" t="s">
        <v>167</v>
      </c>
      <c r="E111" s="7">
        <v>0.18472432675310499</v>
      </c>
      <c r="F111" s="7">
        <v>0.14694377331779501</v>
      </c>
      <c r="G111" s="7">
        <v>0.16044698096013399</v>
      </c>
      <c r="H111" s="7">
        <v>0.140058984325104</v>
      </c>
      <c r="I111" s="7"/>
      <c r="J111" s="7"/>
      <c r="K111" s="7"/>
      <c r="L111" s="7"/>
      <c r="M111" s="7"/>
      <c r="N111" s="7"/>
      <c r="O111" s="7"/>
    </row>
    <row r="112" spans="1:15" x14ac:dyDescent="0.35">
      <c r="A112" s="6" t="str">
        <f t="shared" si="1"/>
        <v>CONSUMO PER CAPITA (kg ó litros por individuo)Total AperitivosEN COLEGIO/INSTITUTO/UNIV.</v>
      </c>
      <c r="B112" s="6" t="s">
        <v>132</v>
      </c>
      <c r="C112" s="6" t="s">
        <v>40</v>
      </c>
      <c r="D112" s="6" t="s">
        <v>168</v>
      </c>
      <c r="E112" s="7">
        <v>1.08893814989116E-2</v>
      </c>
      <c r="F112" s="7">
        <v>1.6490901177140901E-2</v>
      </c>
      <c r="G112" s="7">
        <v>2.39971572608586E-2</v>
      </c>
      <c r="H112" s="7">
        <v>2.2205260370066902E-2</v>
      </c>
      <c r="I112" s="7"/>
      <c r="J112" s="7"/>
      <c r="K112" s="7"/>
      <c r="L112" s="7"/>
      <c r="M112" s="7"/>
      <c r="N112" s="7"/>
      <c r="O112" s="7"/>
    </row>
    <row r="113" spans="1:15" x14ac:dyDescent="0.35">
      <c r="A113" s="6" t="str">
        <f t="shared" si="1"/>
        <v>CONSUMO PER CAPITA (kg ó litros por individuo)Total AperitivosEN MI CASA</v>
      </c>
      <c r="B113" s="6" t="s">
        <v>132</v>
      </c>
      <c r="C113" s="6" t="s">
        <v>40</v>
      </c>
      <c r="D113" s="6" t="s">
        <v>169</v>
      </c>
      <c r="E113" s="7">
        <v>0.22598978228536601</v>
      </c>
      <c r="F113" s="7">
        <v>0.128131434468124</v>
      </c>
      <c r="G113" s="7">
        <v>9.3698539863910593E-2</v>
      </c>
      <c r="H113" s="7">
        <v>0.10486073889988801</v>
      </c>
      <c r="I113" s="7"/>
      <c r="J113" s="7"/>
      <c r="K113" s="7"/>
      <c r="L113" s="7"/>
      <c r="M113" s="7"/>
      <c r="N113" s="7"/>
      <c r="O113" s="7"/>
    </row>
    <row r="114" spans="1:15" x14ac:dyDescent="0.35">
      <c r="A114" s="6" t="str">
        <f t="shared" si="1"/>
        <v>CONSUMO PER CAPITA (kg ó litros por individuo)Total AperitivosEN M.TRANSP.(AVION,TREN,AUTOC,E</v>
      </c>
      <c r="B114" s="6" t="s">
        <v>132</v>
      </c>
      <c r="C114" s="6" t="s">
        <v>40</v>
      </c>
      <c r="D114" s="6" t="s">
        <v>170</v>
      </c>
      <c r="E114" s="7">
        <v>2.8759166177664299E-2</v>
      </c>
      <c r="F114" s="7">
        <v>3.5920819552146301E-2</v>
      </c>
      <c r="G114" s="7">
        <v>2.0111037782269602E-2</v>
      </c>
      <c r="H114" s="7">
        <v>6.3569407339455703E-3</v>
      </c>
      <c r="I114" s="7"/>
      <c r="J114" s="7"/>
      <c r="K114" s="7"/>
      <c r="L114" s="7"/>
      <c r="M114" s="7"/>
      <c r="N114" s="7"/>
      <c r="O114" s="7"/>
    </row>
    <row r="115" spans="1:15" x14ac:dyDescent="0.35">
      <c r="A115" s="6" t="str">
        <f t="shared" si="1"/>
        <v>CONSUMO PER CAPITA (kg ó litros por individuo)Total AperitivosEN OTRO LUGAR</v>
      </c>
      <c r="B115" s="6" t="s">
        <v>132</v>
      </c>
      <c r="C115" s="6" t="s">
        <v>40</v>
      </c>
      <c r="D115" s="6" t="s">
        <v>171</v>
      </c>
      <c r="E115" s="7">
        <v>0.25847288390984302</v>
      </c>
      <c r="F115" s="7">
        <v>0.12962399389347701</v>
      </c>
      <c r="G115" s="7">
        <v>0.17167694128435401</v>
      </c>
      <c r="H115" s="7">
        <v>0.199791923358558</v>
      </c>
      <c r="I115" s="7"/>
      <c r="J115" s="7"/>
      <c r="K115" s="7"/>
      <c r="L115" s="7"/>
      <c r="M115" s="7"/>
      <c r="N115" s="7"/>
      <c r="O115" s="7"/>
    </row>
    <row r="116" spans="1:15" x14ac:dyDescent="0.35">
      <c r="A116" s="6" t="str">
        <f t="shared" si="1"/>
        <v>CONSUMO PER CAPITA (kg ó litros por individuo)Total AperitivosDESAYUNO</v>
      </c>
      <c r="B116" s="6" t="s">
        <v>132</v>
      </c>
      <c r="C116" s="6" t="s">
        <v>40</v>
      </c>
      <c r="D116" s="6" t="s">
        <v>172</v>
      </c>
      <c r="E116" s="7">
        <v>8.7803757716186398E-2</v>
      </c>
      <c r="F116" s="7">
        <v>5.4690836348764801E-2</v>
      </c>
      <c r="G116" s="7">
        <v>7.5878841138671604E-2</v>
      </c>
      <c r="H116" s="7">
        <v>0.10622049740897301</v>
      </c>
      <c r="I116" s="7"/>
      <c r="J116" s="7"/>
      <c r="K116" s="7"/>
      <c r="L116" s="7"/>
      <c r="M116" s="7"/>
      <c r="N116" s="7"/>
      <c r="O116" s="7"/>
    </row>
    <row r="117" spans="1:15" x14ac:dyDescent="0.35">
      <c r="A117" s="6" t="str">
        <f t="shared" si="1"/>
        <v>CONSUMO PER CAPITA (kg ó litros por individuo)Total AperitivosAPERITIVO/ANTES DE COMER</v>
      </c>
      <c r="B117" s="6" t="s">
        <v>132</v>
      </c>
      <c r="C117" s="6" t="s">
        <v>40</v>
      </c>
      <c r="D117" s="6" t="s">
        <v>173</v>
      </c>
      <c r="E117" s="7">
        <v>0.41403665933228501</v>
      </c>
      <c r="F117" s="7">
        <v>0.33503839173977101</v>
      </c>
      <c r="G117" s="7">
        <v>0.34863674555778501</v>
      </c>
      <c r="H117" s="7">
        <v>0.32829317774630401</v>
      </c>
      <c r="I117" s="7"/>
      <c r="J117" s="7"/>
      <c r="K117" s="7"/>
      <c r="L117" s="7"/>
      <c r="M117" s="7"/>
      <c r="N117" s="7"/>
      <c r="O117" s="7"/>
    </row>
    <row r="118" spans="1:15" x14ac:dyDescent="0.35">
      <c r="A118" s="6" t="str">
        <f t="shared" si="1"/>
        <v>CONSUMO PER CAPITA (kg ó litros por individuo)Total AperitivosCOMIDA</v>
      </c>
      <c r="B118" s="6" t="s">
        <v>132</v>
      </c>
      <c r="C118" s="6" t="s">
        <v>40</v>
      </c>
      <c r="D118" s="6" t="s">
        <v>174</v>
      </c>
      <c r="E118" s="7">
        <v>0.19559407917733301</v>
      </c>
      <c r="F118" s="7">
        <v>0.171592028346369</v>
      </c>
      <c r="G118" s="7">
        <v>0.19126822681984701</v>
      </c>
      <c r="H118" s="7">
        <v>0.16119819599759999</v>
      </c>
      <c r="I118" s="7"/>
      <c r="J118" s="7"/>
      <c r="K118" s="7"/>
      <c r="L118" s="7"/>
      <c r="M118" s="7"/>
      <c r="N118" s="7"/>
      <c r="O118" s="7"/>
    </row>
    <row r="119" spans="1:15" x14ac:dyDescent="0.35">
      <c r="A119" s="6" t="str">
        <f t="shared" si="1"/>
        <v>CONSUMO PER CAPITA (kg ó litros por individuo)Total AperitivosTARDE/MERIENDA</v>
      </c>
      <c r="B119" s="6" t="s">
        <v>132</v>
      </c>
      <c r="C119" s="6" t="s">
        <v>40</v>
      </c>
      <c r="D119" s="6" t="s">
        <v>175</v>
      </c>
      <c r="E119" s="7">
        <v>0.61216573877075597</v>
      </c>
      <c r="F119" s="7">
        <v>0.56654333408661695</v>
      </c>
      <c r="G119" s="7">
        <v>0.53162111980763804</v>
      </c>
      <c r="H119" s="7">
        <v>0.51583893118883495</v>
      </c>
      <c r="I119" s="7"/>
      <c r="J119" s="7"/>
      <c r="K119" s="7"/>
      <c r="L119" s="7"/>
      <c r="M119" s="7"/>
      <c r="N119" s="7"/>
      <c r="O119" s="7"/>
    </row>
    <row r="120" spans="1:15" x14ac:dyDescent="0.35">
      <c r="A120" s="6" t="str">
        <f t="shared" si="1"/>
        <v>CONSUMO PER CAPITA (kg ó litros por individuo)Total AperitivosANTES DE CENAR</v>
      </c>
      <c r="B120" s="6" t="s">
        <v>132</v>
      </c>
      <c r="C120" s="6" t="s">
        <v>40</v>
      </c>
      <c r="D120" s="6" t="s">
        <v>176</v>
      </c>
      <c r="E120" s="7">
        <v>0.13507440242327801</v>
      </c>
      <c r="F120" s="7">
        <v>0.139877652874072</v>
      </c>
      <c r="G120" s="7">
        <v>0.119822700217336</v>
      </c>
      <c r="H120" s="7">
        <v>0.103766277185722</v>
      </c>
      <c r="I120" s="7"/>
      <c r="J120" s="7"/>
      <c r="K120" s="7"/>
      <c r="L120" s="7"/>
      <c r="M120" s="7"/>
      <c r="N120" s="7"/>
      <c r="O120" s="7"/>
    </row>
    <row r="121" spans="1:15" x14ac:dyDescent="0.35">
      <c r="A121" s="6" t="str">
        <f t="shared" si="1"/>
        <v>CONSUMO PER CAPITA (kg ó litros por individuo)Total AperitivosCENA</v>
      </c>
      <c r="B121" s="6" t="s">
        <v>132</v>
      </c>
      <c r="C121" s="6" t="s">
        <v>40</v>
      </c>
      <c r="D121" s="6" t="s">
        <v>177</v>
      </c>
      <c r="E121" s="7">
        <v>9.5550549037453802E-2</v>
      </c>
      <c r="F121" s="7">
        <v>0.103768418534448</v>
      </c>
      <c r="G121" s="7">
        <v>7.4854251855104803E-2</v>
      </c>
      <c r="H121" s="7">
        <v>8.4111137715596807E-2</v>
      </c>
      <c r="I121" s="7"/>
      <c r="J121" s="7"/>
      <c r="K121" s="7"/>
      <c r="L121" s="7"/>
      <c r="M121" s="7"/>
      <c r="N121" s="7"/>
      <c r="O121" s="7"/>
    </row>
    <row r="122" spans="1:15" x14ac:dyDescent="0.35">
      <c r="A122" s="6" t="str">
        <f t="shared" si="1"/>
        <v>CONSUMO PER CAPITA (kg ó litros por individuo)Total AperitivosDESPUES DE LA CENA</v>
      </c>
      <c r="B122" s="6" t="s">
        <v>132</v>
      </c>
      <c r="C122" s="6" t="s">
        <v>40</v>
      </c>
      <c r="D122" s="6" t="s">
        <v>178</v>
      </c>
      <c r="E122" s="7">
        <v>5.5967725854313699E-2</v>
      </c>
      <c r="F122" s="7">
        <v>5.3668901800794401E-2</v>
      </c>
      <c r="G122" s="7">
        <v>4.2504813163982899E-2</v>
      </c>
      <c r="H122" s="7">
        <v>2.8897490937310401E-2</v>
      </c>
      <c r="I122" s="7"/>
      <c r="J122" s="7"/>
      <c r="K122" s="7"/>
      <c r="L122" s="7"/>
      <c r="M122" s="7"/>
      <c r="N122" s="7"/>
      <c r="O122" s="7"/>
    </row>
    <row r="123" spans="1:15" x14ac:dyDescent="0.35">
      <c r="A123" s="6" t="str">
        <f t="shared" si="1"/>
        <v>CONSUMO PER CAPITA (kg ó litros por individuo)Total AperitivosDURANTE EL DIA</v>
      </c>
      <c r="B123" s="6" t="s">
        <v>132</v>
      </c>
      <c r="C123" s="6" t="s">
        <v>40</v>
      </c>
      <c r="D123" s="6" t="s">
        <v>179</v>
      </c>
      <c r="E123" s="7">
        <v>0.42134254629575801</v>
      </c>
      <c r="F123" s="7">
        <v>0.29446567215020703</v>
      </c>
      <c r="G123" s="7">
        <v>0.30006571052647601</v>
      </c>
      <c r="H123" s="7">
        <v>0.27125427669581198</v>
      </c>
      <c r="I123" s="7"/>
      <c r="J123" s="7"/>
      <c r="K123" s="7"/>
      <c r="L123" s="7"/>
      <c r="M123" s="7"/>
      <c r="N123" s="7"/>
      <c r="O123" s="7"/>
    </row>
    <row r="124" spans="1:15" x14ac:dyDescent="0.35">
      <c r="A124" s="6" t="str">
        <f t="shared" si="1"/>
        <v>CONSUMO PER CAPITA (kg ó litros por individuo)Total AperitivosCON AMIGOS</v>
      </c>
      <c r="B124" s="6" t="s">
        <v>132</v>
      </c>
      <c r="C124" s="6" t="s">
        <v>40</v>
      </c>
      <c r="D124" s="6" t="s">
        <v>180</v>
      </c>
      <c r="E124" s="7">
        <v>0.40282209401917202</v>
      </c>
      <c r="F124" s="7">
        <v>0.38291557126352899</v>
      </c>
      <c r="G124" s="7">
        <v>0.39157233112802498</v>
      </c>
      <c r="H124" s="7">
        <v>0.336746220285358</v>
      </c>
      <c r="I124" s="7"/>
      <c r="J124" s="7"/>
      <c r="K124" s="7"/>
      <c r="L124" s="7"/>
      <c r="M124" s="7"/>
      <c r="N124" s="7"/>
      <c r="O124" s="7"/>
    </row>
    <row r="125" spans="1:15" x14ac:dyDescent="0.35">
      <c r="A125" s="6" t="str">
        <f t="shared" si="1"/>
        <v>CONSUMO PER CAPITA (kg ó litros por individuo)Total AperitivosCON CLIENTES</v>
      </c>
      <c r="B125" s="6" t="s">
        <v>132</v>
      </c>
      <c r="C125" s="6" t="s">
        <v>40</v>
      </c>
      <c r="D125" s="6" t="s">
        <v>181</v>
      </c>
      <c r="E125" s="7">
        <v>6.1103228893184197E-3</v>
      </c>
      <c r="F125" s="7">
        <v>4.7659916238100303E-3</v>
      </c>
      <c r="G125" s="7">
        <v>7.7975840077884702E-3</v>
      </c>
      <c r="H125" s="7">
        <v>6.5625873629093301E-3</v>
      </c>
      <c r="I125" s="7"/>
      <c r="J125" s="7"/>
      <c r="K125" s="7"/>
      <c r="L125" s="7"/>
      <c r="M125" s="7"/>
      <c r="N125" s="7"/>
      <c r="O125" s="7"/>
    </row>
    <row r="126" spans="1:15" x14ac:dyDescent="0.35">
      <c r="A126" s="6" t="str">
        <f t="shared" si="1"/>
        <v>CONSUMO PER CAPITA (kg ó litros por individuo)Total AperitivosCON COMPAÑEROS DE TRABAJO</v>
      </c>
      <c r="B126" s="6" t="s">
        <v>132</v>
      </c>
      <c r="C126" s="6" t="s">
        <v>40</v>
      </c>
      <c r="D126" s="6" t="s">
        <v>182</v>
      </c>
      <c r="E126" s="7">
        <v>7.2454485517585002E-2</v>
      </c>
      <c r="F126" s="7">
        <v>6.2272775299903098E-2</v>
      </c>
      <c r="G126" s="7">
        <v>8.51608707582103E-2</v>
      </c>
      <c r="H126" s="7">
        <v>7.7639846370806995E-2</v>
      </c>
      <c r="I126" s="7"/>
      <c r="J126" s="7"/>
      <c r="K126" s="7"/>
      <c r="L126" s="7"/>
      <c r="M126" s="7"/>
      <c r="N126" s="7"/>
      <c r="O126" s="7"/>
    </row>
    <row r="127" spans="1:15" x14ac:dyDescent="0.35">
      <c r="A127" s="6" t="str">
        <f t="shared" si="1"/>
        <v>CONSUMO PER CAPITA (kg ó litros por individuo)Total AperitivosCON COMPAÑEROS DE CLASE</v>
      </c>
      <c r="B127" s="6" t="s">
        <v>132</v>
      </c>
      <c r="C127" s="6" t="s">
        <v>40</v>
      </c>
      <c r="D127" s="6" t="s">
        <v>183</v>
      </c>
      <c r="E127" s="7">
        <v>7.0786265058334899E-3</v>
      </c>
      <c r="F127" s="7">
        <v>9.3888583917293503E-3</v>
      </c>
      <c r="G127" s="7">
        <v>1.3990708186173101E-2</v>
      </c>
      <c r="H127" s="7">
        <v>1.19565424998613E-2</v>
      </c>
      <c r="I127" s="7"/>
      <c r="J127" s="7"/>
      <c r="K127" s="7"/>
      <c r="L127" s="7"/>
      <c r="M127" s="7"/>
      <c r="N127" s="7"/>
      <c r="O127" s="7"/>
    </row>
    <row r="128" spans="1:15" x14ac:dyDescent="0.35">
      <c r="A128" s="6" t="str">
        <f t="shared" si="1"/>
        <v>CONSUMO PER CAPITA (kg ó litros por individuo)Total AperitivosCON FAMILIA</v>
      </c>
      <c r="B128" s="6" t="s">
        <v>132</v>
      </c>
      <c r="C128" s="6" t="s">
        <v>40</v>
      </c>
      <c r="D128" s="6" t="s">
        <v>184</v>
      </c>
      <c r="E128" s="7">
        <v>0.69949820456828304</v>
      </c>
      <c r="F128" s="7">
        <v>0.665578053670423</v>
      </c>
      <c r="G128" s="7">
        <v>0.63522990226774501</v>
      </c>
      <c r="H128" s="7">
        <v>0.58671575129980802</v>
      </c>
      <c r="I128" s="7"/>
      <c r="J128" s="7"/>
      <c r="K128" s="7"/>
      <c r="L128" s="7"/>
      <c r="M128" s="7"/>
      <c r="N128" s="7"/>
      <c r="O128" s="7"/>
    </row>
    <row r="129" spans="1:15" x14ac:dyDescent="0.35">
      <c r="A129" s="6" t="str">
        <f t="shared" si="1"/>
        <v>CONSUMO PER CAPITA (kg ó litros por individuo)Total AperitivosCON LA PAREJA</v>
      </c>
      <c r="B129" s="6" t="s">
        <v>132</v>
      </c>
      <c r="C129" s="6" t="s">
        <v>40</v>
      </c>
      <c r="D129" s="6" t="s">
        <v>185</v>
      </c>
      <c r="E129" s="7">
        <v>0.21491909366078399</v>
      </c>
      <c r="F129" s="7">
        <v>0.17349766543748499</v>
      </c>
      <c r="G129" s="7">
        <v>0.13107152210532899</v>
      </c>
      <c r="H129" s="7">
        <v>0.13641737120991601</v>
      </c>
      <c r="I129" s="7"/>
      <c r="J129" s="7"/>
      <c r="K129" s="7"/>
      <c r="L129" s="7"/>
      <c r="M129" s="7"/>
      <c r="N129" s="7"/>
      <c r="O129" s="7"/>
    </row>
    <row r="130" spans="1:15" x14ac:dyDescent="0.35">
      <c r="A130" s="6" t="str">
        <f t="shared" si="1"/>
        <v>CONSUMO PER CAPITA (kg ó litros por individuo)Total AperitivosESTABA SOLO/A</v>
      </c>
      <c r="B130" s="6" t="s">
        <v>132</v>
      </c>
      <c r="C130" s="6" t="s">
        <v>40</v>
      </c>
      <c r="D130" s="6" t="s">
        <v>186</v>
      </c>
      <c r="E130" s="7">
        <v>0.58605174486008305</v>
      </c>
      <c r="F130" s="7">
        <v>0.39358647884098702</v>
      </c>
      <c r="G130" s="7">
        <v>0.39427968823915999</v>
      </c>
      <c r="H130" s="7">
        <v>0.418070879234202</v>
      </c>
      <c r="I130" s="7"/>
      <c r="J130" s="7"/>
      <c r="K130" s="7"/>
      <c r="L130" s="7"/>
      <c r="M130" s="7"/>
      <c r="N130" s="7"/>
      <c r="O130" s="7"/>
    </row>
    <row r="131" spans="1:15" x14ac:dyDescent="0.35">
      <c r="A131" s="6" t="str">
        <f t="shared" si="1"/>
        <v>CONSUMO PER CAPITA (kg ó litros por individuo)Total AperitivosOTROS</v>
      </c>
      <c r="B131" s="6" t="s">
        <v>132</v>
      </c>
      <c r="C131" s="6" t="s">
        <v>40</v>
      </c>
      <c r="D131" s="6" t="s">
        <v>187</v>
      </c>
      <c r="E131" s="7">
        <v>2.8601286270606499E-2</v>
      </c>
      <c r="F131" s="7">
        <v>2.76397802846578E-2</v>
      </c>
      <c r="G131" s="7">
        <v>2.5549844291414499E-2</v>
      </c>
      <c r="H131" s="7">
        <v>2.5470861833002199E-2</v>
      </c>
      <c r="I131" s="7"/>
      <c r="J131" s="7"/>
      <c r="K131" s="7"/>
      <c r="L131" s="7"/>
      <c r="M131" s="7"/>
      <c r="N131" s="7"/>
      <c r="O131" s="7"/>
    </row>
    <row r="132" spans="1:15" x14ac:dyDescent="0.35">
      <c r="A132" s="6" t="str">
        <f t="shared" ref="A132:A140" si="2">B132&amp;C132&amp;D132</f>
        <v>CONSUMO PER CAPITA (kg ó litros por individuo)Total AperitivosESTAR TRABAJANDO</v>
      </c>
      <c r="B132" s="6" t="s">
        <v>132</v>
      </c>
      <c r="C132" s="6" t="s">
        <v>40</v>
      </c>
      <c r="D132" s="6" t="s">
        <v>188</v>
      </c>
      <c r="E132" s="7">
        <v>0.13805000969311701</v>
      </c>
      <c r="F132" s="7">
        <v>0.11228161267485599</v>
      </c>
      <c r="G132" s="7">
        <v>0.12899657061082501</v>
      </c>
      <c r="H132" s="7">
        <v>0.11667669178640799</v>
      </c>
      <c r="I132" s="7"/>
      <c r="J132" s="7"/>
      <c r="K132" s="7"/>
      <c r="L132" s="7"/>
      <c r="M132" s="7"/>
      <c r="N132" s="7"/>
      <c r="O132" s="7"/>
    </row>
    <row r="133" spans="1:15" x14ac:dyDescent="0.35">
      <c r="A133" s="6" t="str">
        <f t="shared" si="2"/>
        <v>CONSUMO PER CAPITA (kg ó litros por individuo)Total AperitivosCOMIDA DE NEGOCIOS</v>
      </c>
      <c r="B133" s="6" t="s">
        <v>132</v>
      </c>
      <c r="C133" s="6" t="s">
        <v>40</v>
      </c>
      <c r="D133" s="6" t="s">
        <v>189</v>
      </c>
      <c r="E133" s="7">
        <v>4.2228734675578998E-3</v>
      </c>
      <c r="F133" s="7">
        <v>1.4997533128940201E-3</v>
      </c>
      <c r="G133" s="7">
        <v>9.6779108824914702E-3</v>
      </c>
      <c r="H133" s="7">
        <v>3.4587756299028702E-3</v>
      </c>
      <c r="I133" s="7"/>
      <c r="J133" s="7"/>
      <c r="K133" s="7"/>
      <c r="L133" s="7"/>
      <c r="M133" s="7"/>
      <c r="N133" s="7"/>
      <c r="O133" s="7"/>
    </row>
    <row r="134" spans="1:15" x14ac:dyDescent="0.35">
      <c r="A134" s="6" t="str">
        <f t="shared" si="2"/>
        <v>CONSUMO PER CAPITA (kg ó litros por individuo)Total AperitivosPOR PLACER/RELAX</v>
      </c>
      <c r="B134" s="6" t="s">
        <v>132</v>
      </c>
      <c r="C134" s="6" t="s">
        <v>40</v>
      </c>
      <c r="D134" s="6" t="s">
        <v>190</v>
      </c>
      <c r="E134" s="7">
        <v>0.35428623451289998</v>
      </c>
      <c r="F134" s="7">
        <v>0.32862018730106901</v>
      </c>
      <c r="G134" s="7">
        <v>0.32660556458560802</v>
      </c>
      <c r="H134" s="7">
        <v>0.29419875636096399</v>
      </c>
      <c r="I134" s="7"/>
      <c r="J134" s="7"/>
      <c r="K134" s="7"/>
      <c r="L134" s="7"/>
      <c r="M134" s="7"/>
      <c r="N134" s="7"/>
      <c r="O134" s="7"/>
    </row>
    <row r="135" spans="1:15" x14ac:dyDescent="0.35">
      <c r="A135" s="6" t="str">
        <f t="shared" si="2"/>
        <v>CONSUMO PER CAPITA (kg ó litros por individuo)Total AperitivosTENER HAMBRE/SIN PLANIFICAR</v>
      </c>
      <c r="B135" s="6" t="s">
        <v>132</v>
      </c>
      <c r="C135" s="6" t="s">
        <v>40</v>
      </c>
      <c r="D135" s="6" t="s">
        <v>191</v>
      </c>
      <c r="E135" s="7">
        <v>0.72822430196069399</v>
      </c>
      <c r="F135" s="7">
        <v>0.65166076386208205</v>
      </c>
      <c r="G135" s="7">
        <v>0.62936920862031298</v>
      </c>
      <c r="H135" s="7">
        <v>0.64939726215931404</v>
      </c>
      <c r="I135" s="7"/>
      <c r="J135" s="7"/>
      <c r="K135" s="7"/>
      <c r="L135" s="7"/>
      <c r="M135" s="7"/>
    </row>
    <row r="136" spans="1:15" x14ac:dyDescent="0.35">
      <c r="A136" s="6" t="str">
        <f t="shared" si="2"/>
        <v>CONSUMO PER CAPITA (kg ó litros por individuo)Total AperitivosESTAR DE COMPRAS</v>
      </c>
      <c r="B136" s="6" t="s">
        <v>132</v>
      </c>
      <c r="C136" s="6" t="s">
        <v>40</v>
      </c>
      <c r="D136" s="6" t="s">
        <v>192</v>
      </c>
      <c r="E136" s="7">
        <v>0.15114253862376001</v>
      </c>
      <c r="F136" s="7">
        <v>9.1033566359489296E-2</v>
      </c>
      <c r="G136" s="7">
        <v>5.0821291283108902E-2</v>
      </c>
      <c r="H136" s="7">
        <v>4.4061354115406501E-2</v>
      </c>
      <c r="I136" s="7"/>
      <c r="J136" s="7"/>
      <c r="K136" s="7"/>
      <c r="L136" s="7"/>
      <c r="M136" s="7"/>
    </row>
    <row r="137" spans="1:15" x14ac:dyDescent="0.35">
      <c r="A137" s="6" t="str">
        <f t="shared" si="2"/>
        <v>CONSUMO PER CAPITA (kg ó litros por individuo)Total AperitivosNO COCINAR EN CASA</v>
      </c>
      <c r="B137" s="6" t="s">
        <v>132</v>
      </c>
      <c r="C137" s="6" t="s">
        <v>40</v>
      </c>
      <c r="D137" s="6" t="s">
        <v>193</v>
      </c>
      <c r="E137" s="7">
        <v>6.7472287064685998E-2</v>
      </c>
      <c r="F137" s="7">
        <v>5.8125764030904303E-2</v>
      </c>
      <c r="G137" s="7">
        <v>5.0199163639450102E-2</v>
      </c>
      <c r="H137" s="7">
        <v>5.2463686994733499E-2</v>
      </c>
      <c r="I137" s="7"/>
      <c r="J137" s="7"/>
      <c r="K137" s="7"/>
      <c r="L137" s="7"/>
      <c r="M137" s="7"/>
    </row>
    <row r="138" spans="1:15" x14ac:dyDescent="0.35">
      <c r="A138" s="6" t="str">
        <f t="shared" si="2"/>
        <v>CONSUMO PER CAPITA (kg ó litros por individuo)Total AperitivosCELEBRACION/FIESTA/SALIR TOMAR</v>
      </c>
      <c r="B138" s="6" t="s">
        <v>132</v>
      </c>
      <c r="C138" s="6" t="s">
        <v>40</v>
      </c>
      <c r="D138" s="6" t="s">
        <v>194</v>
      </c>
      <c r="E138" s="7">
        <v>0.283268552029521</v>
      </c>
      <c r="F138" s="7">
        <v>0.30056044421488798</v>
      </c>
      <c r="G138" s="7">
        <v>0.30748562505286497</v>
      </c>
      <c r="H138" s="7">
        <v>0.28682699658709498</v>
      </c>
      <c r="I138" s="7"/>
      <c r="J138" s="7"/>
      <c r="K138" s="7"/>
      <c r="L138" s="7"/>
      <c r="M138" s="7"/>
    </row>
    <row r="139" spans="1:15" x14ac:dyDescent="0.35">
      <c r="A139" s="6" t="str">
        <f t="shared" si="2"/>
        <v>CONSUMO PER CAPITA (kg ó litros por individuo)Total AperitivosVIENDO DEPORTES</v>
      </c>
      <c r="B139" s="6" t="s">
        <v>132</v>
      </c>
      <c r="C139" s="6" t="s">
        <v>40</v>
      </c>
      <c r="D139" s="6" t="s">
        <v>195</v>
      </c>
      <c r="E139" s="7">
        <v>5.6463670773296698E-2</v>
      </c>
      <c r="F139" s="7">
        <v>4.66520323381832E-2</v>
      </c>
      <c r="G139" s="7">
        <v>5.4323476629662103E-2</v>
      </c>
      <c r="H139" s="7">
        <v>4.3845918966417603E-2</v>
      </c>
      <c r="I139" s="7"/>
      <c r="J139" s="7"/>
      <c r="K139" s="7"/>
      <c r="L139" s="7"/>
      <c r="M139" s="7"/>
    </row>
    <row r="140" spans="1:15" x14ac:dyDescent="0.35">
      <c r="A140" s="6" t="str">
        <f t="shared" si="2"/>
        <v>CONSUMO PER CAPITA (kg ó litros por individuo)Total AperitivosOTROS MOTIVOS</v>
      </c>
      <c r="B140" s="6" t="s">
        <v>132</v>
      </c>
      <c r="C140" s="6" t="s">
        <v>40</v>
      </c>
      <c r="D140" s="6" t="s">
        <v>196</v>
      </c>
      <c r="E140" s="7">
        <v>0.23440542145178</v>
      </c>
      <c r="F140" s="7">
        <v>0.12921048002819199</v>
      </c>
      <c r="G140" s="7">
        <v>0.127173593838</v>
      </c>
      <c r="H140" s="7">
        <v>0.108650371230632</v>
      </c>
      <c r="I140" s="7"/>
      <c r="J140" s="7"/>
      <c r="K140" s="7"/>
      <c r="L140" s="7"/>
      <c r="M140" s="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U31"/>
  <sheetViews>
    <sheetView topLeftCell="I1" workbookViewId="0">
      <selection activeCell="G3" sqref="G3:G101"/>
    </sheetView>
  </sheetViews>
  <sheetFormatPr baseColWidth="10" defaultRowHeight="14.5" x14ac:dyDescent="0.35"/>
  <cols>
    <col min="4" max="4" width="44.54296875" bestFit="1" customWidth="1"/>
    <col min="5" max="5" width="41.6328125" bestFit="1" customWidth="1"/>
    <col min="6" max="6" width="8" customWidth="1"/>
    <col min="7" max="7" width="8.1796875" customWidth="1"/>
    <col min="8" max="8" width="36.81640625" bestFit="1" customWidth="1"/>
    <col min="20" max="20" width="23.1796875" customWidth="1"/>
    <col min="21" max="21" width="11.453125" style="1"/>
  </cols>
  <sheetData>
    <row r="2" spans="3:21" x14ac:dyDescent="0.35">
      <c r="C2" s="98" t="s">
        <v>43</v>
      </c>
      <c r="D2" s="98"/>
      <c r="G2" s="98" t="s">
        <v>135</v>
      </c>
      <c r="H2" s="98"/>
      <c r="L2" s="98" t="s">
        <v>136</v>
      </c>
      <c r="M2" s="98"/>
      <c r="U2" s="1" t="s">
        <v>163</v>
      </c>
    </row>
    <row r="3" spans="3:21" x14ac:dyDescent="0.35">
      <c r="C3">
        <v>1</v>
      </c>
      <c r="D3" t="s">
        <v>139</v>
      </c>
      <c r="E3" t="s">
        <v>125</v>
      </c>
      <c r="G3">
        <v>1</v>
      </c>
      <c r="H3" t="s">
        <v>40</v>
      </c>
      <c r="L3">
        <v>1</v>
      </c>
      <c r="M3" t="s">
        <v>137</v>
      </c>
      <c r="R3" t="s">
        <v>197</v>
      </c>
      <c r="S3" t="s">
        <v>40</v>
      </c>
      <c r="T3" t="s">
        <v>45</v>
      </c>
      <c r="U3" s="1">
        <v>100</v>
      </c>
    </row>
    <row r="4" spans="3:21" x14ac:dyDescent="0.35">
      <c r="C4">
        <v>2</v>
      </c>
      <c r="D4" t="s">
        <v>140</v>
      </c>
      <c r="E4" t="s">
        <v>126</v>
      </c>
      <c r="G4">
        <v>2</v>
      </c>
      <c r="H4" t="s">
        <v>41</v>
      </c>
      <c r="L4">
        <v>2</v>
      </c>
      <c r="M4" t="s">
        <v>138</v>
      </c>
      <c r="T4" t="s">
        <v>1</v>
      </c>
      <c r="U4" s="1">
        <v>9.3599645235522502</v>
      </c>
    </row>
    <row r="5" spans="3:21" x14ac:dyDescent="0.35">
      <c r="C5">
        <v>3</v>
      </c>
      <c r="D5" t="s">
        <v>141</v>
      </c>
      <c r="E5" t="s">
        <v>127</v>
      </c>
      <c r="G5">
        <v>3</v>
      </c>
      <c r="H5" t="s">
        <v>34</v>
      </c>
      <c r="L5">
        <v>3</v>
      </c>
      <c r="M5" t="s">
        <v>132</v>
      </c>
      <c r="T5" t="s">
        <v>2</v>
      </c>
      <c r="U5" s="1">
        <v>13.119898283983799</v>
      </c>
    </row>
    <row r="6" spans="3:21" x14ac:dyDescent="0.35">
      <c r="C6">
        <v>4</v>
      </c>
      <c r="D6" t="s">
        <v>142</v>
      </c>
      <c r="E6" t="s">
        <v>128</v>
      </c>
      <c r="G6">
        <v>4</v>
      </c>
      <c r="H6" t="s">
        <v>35</v>
      </c>
      <c r="T6" t="s">
        <v>3</v>
      </c>
      <c r="U6" s="1">
        <v>15.6200179676055</v>
      </c>
    </row>
    <row r="7" spans="3:21" x14ac:dyDescent="0.35">
      <c r="C7">
        <v>5</v>
      </c>
      <c r="D7" t="s">
        <v>143</v>
      </c>
      <c r="E7" t="s">
        <v>129</v>
      </c>
      <c r="G7">
        <v>5</v>
      </c>
      <c r="H7" t="s">
        <v>36</v>
      </c>
      <c r="T7" t="s">
        <v>4</v>
      </c>
      <c r="U7" s="1">
        <v>20.500100052901999</v>
      </c>
    </row>
    <row r="8" spans="3:21" x14ac:dyDescent="0.35">
      <c r="C8">
        <v>6</v>
      </c>
      <c r="D8" t="s">
        <v>144</v>
      </c>
      <c r="E8" t="s">
        <v>130</v>
      </c>
      <c r="G8">
        <v>6</v>
      </c>
      <c r="H8" t="s">
        <v>42</v>
      </c>
      <c r="T8" t="s">
        <v>5</v>
      </c>
      <c r="U8" s="1">
        <v>13.520163626420899</v>
      </c>
    </row>
    <row r="9" spans="3:21" x14ac:dyDescent="0.35">
      <c r="C9">
        <v>7</v>
      </c>
      <c r="D9" t="s">
        <v>145</v>
      </c>
      <c r="E9" t="s">
        <v>131</v>
      </c>
      <c r="G9">
        <v>7</v>
      </c>
      <c r="H9" t="s">
        <v>37</v>
      </c>
      <c r="T9" t="s">
        <v>6</v>
      </c>
      <c r="U9" s="1">
        <v>9.5401609812080395</v>
      </c>
    </row>
    <row r="10" spans="3:21" x14ac:dyDescent="0.35">
      <c r="C10">
        <v>8</v>
      </c>
      <c r="D10" t="s">
        <v>146</v>
      </c>
      <c r="E10" t="s">
        <v>155</v>
      </c>
      <c r="G10">
        <v>8</v>
      </c>
      <c r="H10" t="s">
        <v>38</v>
      </c>
      <c r="T10" t="s">
        <v>7</v>
      </c>
      <c r="U10" s="1">
        <v>9.2998914877533405</v>
      </c>
    </row>
    <row r="11" spans="3:21" x14ac:dyDescent="0.35">
      <c r="C11">
        <v>9</v>
      </c>
      <c r="D11" t="s">
        <v>147</v>
      </c>
      <c r="E11" t="s">
        <v>132</v>
      </c>
      <c r="G11">
        <v>9</v>
      </c>
      <c r="H11" t="s">
        <v>39</v>
      </c>
      <c r="T11" t="s">
        <v>8</v>
      </c>
      <c r="U11" s="1">
        <v>9.0398098869696906</v>
      </c>
    </row>
    <row r="12" spans="3:21" x14ac:dyDescent="0.35">
      <c r="C12">
        <v>10</v>
      </c>
      <c r="D12" t="s">
        <v>148</v>
      </c>
      <c r="E12" t="s">
        <v>133</v>
      </c>
      <c r="T12" t="s">
        <v>9</v>
      </c>
      <c r="U12" s="1">
        <v>5.9710240460927704</v>
      </c>
    </row>
    <row r="13" spans="3:21" x14ac:dyDescent="0.35">
      <c r="C13">
        <v>11</v>
      </c>
      <c r="D13" t="s">
        <v>149</v>
      </c>
      <c r="E13" t="s">
        <v>134</v>
      </c>
      <c r="T13" t="s">
        <v>10</v>
      </c>
      <c r="U13" s="1">
        <v>6.8659993623405802</v>
      </c>
    </row>
    <row r="14" spans="3:21" x14ac:dyDescent="0.35">
      <c r="T14" t="s">
        <v>11</v>
      </c>
      <c r="U14" s="1">
        <v>8.2710504983286803</v>
      </c>
    </row>
    <row r="15" spans="3:21" x14ac:dyDescent="0.35">
      <c r="T15" t="s">
        <v>12</v>
      </c>
      <c r="U15" s="1">
        <v>18.352373071585799</v>
      </c>
    </row>
    <row r="16" spans="3:21" x14ac:dyDescent="0.35">
      <c r="T16" t="s">
        <v>13</v>
      </c>
      <c r="U16" s="1">
        <v>20.282982722519399</v>
      </c>
    </row>
    <row r="17" spans="20:21" x14ac:dyDescent="0.35">
      <c r="T17" t="s">
        <v>14</v>
      </c>
      <c r="U17" s="1">
        <v>10.318608177801</v>
      </c>
    </row>
    <row r="18" spans="20:21" x14ac:dyDescent="0.35">
      <c r="T18" t="s">
        <v>15</v>
      </c>
      <c r="U18" s="1">
        <v>12.672149075028001</v>
      </c>
    </row>
    <row r="19" spans="20:21" x14ac:dyDescent="0.35">
      <c r="T19" t="s">
        <v>16</v>
      </c>
      <c r="U19" s="1">
        <v>17.265807842295501</v>
      </c>
    </row>
    <row r="20" spans="20:21" x14ac:dyDescent="0.35">
      <c r="T20" t="s">
        <v>48</v>
      </c>
      <c r="U20" s="1">
        <v>6.9736429992871001</v>
      </c>
    </row>
    <row r="21" spans="20:21" x14ac:dyDescent="0.35">
      <c r="T21" t="s">
        <v>49</v>
      </c>
      <c r="U21" s="1">
        <v>6.7868818088778102</v>
      </c>
    </row>
    <row r="22" spans="20:21" x14ac:dyDescent="0.35">
      <c r="T22" t="s">
        <v>50</v>
      </c>
      <c r="U22" s="1">
        <v>14.337157946830301</v>
      </c>
    </row>
    <row r="23" spans="20:21" x14ac:dyDescent="0.35">
      <c r="T23" t="s">
        <v>51</v>
      </c>
      <c r="U23" s="1">
        <v>28.8900035114407</v>
      </c>
    </row>
    <row r="24" spans="20:21" x14ac:dyDescent="0.35">
      <c r="T24" t="s">
        <v>52</v>
      </c>
      <c r="U24" s="1">
        <v>19.904705759943099</v>
      </c>
    </row>
    <row r="25" spans="20:21" x14ac:dyDescent="0.35">
      <c r="T25" t="s">
        <v>53</v>
      </c>
      <c r="U25" s="1">
        <v>23.107609292077601</v>
      </c>
    </row>
    <row r="26" spans="20:21" x14ac:dyDescent="0.35">
      <c r="T26" t="s">
        <v>17</v>
      </c>
      <c r="U26" s="1">
        <v>21.470198828849899</v>
      </c>
    </row>
    <row r="27" spans="20:21" x14ac:dyDescent="0.35">
      <c r="T27" t="s">
        <v>18</v>
      </c>
      <c r="U27" s="1">
        <v>33.022033791161299</v>
      </c>
    </row>
    <row r="28" spans="20:21" x14ac:dyDescent="0.35">
      <c r="T28" t="s">
        <v>19</v>
      </c>
      <c r="U28" s="1">
        <v>26.294199446265399</v>
      </c>
    </row>
    <row r="29" spans="20:21" x14ac:dyDescent="0.35">
      <c r="T29" t="s">
        <v>20</v>
      </c>
      <c r="U29" s="1">
        <v>19.2135780555057</v>
      </c>
    </row>
    <row r="30" spans="20:21" x14ac:dyDescent="0.35">
      <c r="T30" t="s">
        <v>21</v>
      </c>
      <c r="U30" s="1">
        <v>49.600113399012997</v>
      </c>
    </row>
    <row r="31" spans="20:21" x14ac:dyDescent="0.35">
      <c r="T31" t="s">
        <v>22</v>
      </c>
      <c r="U31" s="1">
        <v>50.399888982473001</v>
      </c>
    </row>
  </sheetData>
  <mergeCells count="3">
    <mergeCell ref="G2:H2"/>
    <mergeCell ref="C2:D2"/>
    <mergeCell ref="L2:M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J256"/>
  <sheetViews>
    <sheetView showGridLines="0" showRowColHeaders="0" zoomScale="85" zoomScaleNormal="85" workbookViewId="0">
      <selection activeCell="C10" sqref="C10"/>
    </sheetView>
  </sheetViews>
  <sheetFormatPr baseColWidth="10" defaultRowHeight="14.5" x14ac:dyDescent="0.35"/>
  <cols>
    <col min="1" max="1" width="54.81640625" style="13" customWidth="1"/>
    <col min="2" max="2" width="8.453125" style="13" customWidth="1"/>
    <col min="3" max="6" width="18.54296875" style="13" customWidth="1"/>
    <col min="7" max="7" width="3.36328125" style="13" customWidth="1"/>
    <col min="8" max="8" width="18.54296875" style="13" customWidth="1"/>
    <col min="9" max="9" width="1.26953125" style="13" customWidth="1"/>
    <col min="10" max="10" width="53.81640625" style="3" customWidth="1"/>
    <col min="11" max="11" width="21.7265625" style="3" bestFit="1" customWidth="1"/>
    <col min="12" max="12" width="25.7265625" style="3" customWidth="1"/>
    <col min="13" max="13" width="19.54296875" style="3" customWidth="1"/>
    <col min="14" max="16384" width="10.90625" style="3"/>
  </cols>
  <sheetData>
    <row r="1" spans="1:10" ht="48.75" customHeight="1" x14ac:dyDescent="0.35">
      <c r="A1" s="99" t="s">
        <v>123</v>
      </c>
      <c r="B1" s="99"/>
      <c r="C1" s="100"/>
      <c r="D1" s="100"/>
      <c r="E1" s="100"/>
      <c r="F1" s="100"/>
      <c r="G1" s="100"/>
      <c r="H1" s="100"/>
      <c r="I1" s="100"/>
    </row>
    <row r="2" spans="1:10" x14ac:dyDescent="0.35">
      <c r="A2" s="22">
        <v>2</v>
      </c>
      <c r="B2" s="22"/>
      <c r="C2" s="15"/>
      <c r="D2" s="15"/>
      <c r="E2" s="15"/>
      <c r="F2" s="15"/>
      <c r="G2" s="15"/>
      <c r="H2" s="15"/>
      <c r="I2" s="15"/>
    </row>
    <row r="3" spans="1:10" ht="21" customHeight="1" x14ac:dyDescent="0.35">
      <c r="A3" s="15"/>
      <c r="C3" s="15"/>
      <c r="D3" s="15"/>
      <c r="E3" s="15"/>
      <c r="F3" s="15"/>
      <c r="G3" s="15"/>
      <c r="H3" s="15"/>
      <c r="I3" s="15"/>
    </row>
    <row r="4" spans="1:10" ht="19" thickBot="1" x14ac:dyDescent="0.4">
      <c r="A4" s="23" t="s">
        <v>44</v>
      </c>
      <c r="B4" s="24"/>
      <c r="C4" s="15"/>
      <c r="D4" s="15"/>
      <c r="E4" s="15"/>
      <c r="F4" s="15"/>
      <c r="G4" s="15"/>
      <c r="H4" s="15"/>
      <c r="I4" s="15"/>
    </row>
    <row r="5" spans="1:10" ht="15" thickTop="1" x14ac:dyDescent="0.35">
      <c r="A5" s="25"/>
      <c r="B5" s="26"/>
      <c r="C5" s="15"/>
      <c r="D5" s="15"/>
      <c r="E5" s="15"/>
      <c r="F5" s="15"/>
      <c r="G5" s="15"/>
      <c r="H5" s="15"/>
      <c r="I5" s="15"/>
    </row>
    <row r="6" spans="1:10" ht="32.25" customHeight="1" x14ac:dyDescent="0.35">
      <c r="A6" s="27">
        <v>1</v>
      </c>
      <c r="B6" s="24"/>
      <c r="C6" s="26">
        <v>4</v>
      </c>
      <c r="D6" s="26">
        <v>5</v>
      </c>
      <c r="E6" s="26">
        <v>6</v>
      </c>
      <c r="F6" s="26">
        <v>7</v>
      </c>
      <c r="G6" s="3"/>
      <c r="H6" s="3"/>
      <c r="I6" s="15"/>
    </row>
    <row r="7" spans="1:10" ht="25" customHeight="1" x14ac:dyDescent="0.35">
      <c r="A7" s="28" t="str">
        <f>VLOOKUP(A6,DESPLEGABLES!C3:E13,3,0)</f>
        <v>VOLUMEN (miles Consumiciones)</v>
      </c>
      <c r="B7" s="28"/>
      <c r="C7" s="73" t="str">
        <f>KPI_DATOS!D2</f>
        <v>AÑO 2020</v>
      </c>
      <c r="D7" s="73" t="str">
        <f>KPI_DATOS!E2</f>
        <v>AÑO 2021</v>
      </c>
      <c r="E7" s="73" t="str">
        <f>KPI_DATOS!F2</f>
        <v>AÑO 2022</v>
      </c>
      <c r="F7" s="73" t="str">
        <f>KPI_DATOS!G2</f>
        <v>AÑO 2023</v>
      </c>
      <c r="G7" s="31"/>
      <c r="H7" s="74" t="str">
        <f>"Evolucion "&amp;F7&amp;" vs "&amp;E7</f>
        <v>Evolucion AÑO 2023 vs AÑO 2022</v>
      </c>
      <c r="I7" s="15"/>
    </row>
    <row r="8" spans="1:10" ht="25" customHeight="1" x14ac:dyDescent="0.35">
      <c r="A8" s="29" t="s">
        <v>40</v>
      </c>
      <c r="C8" s="30">
        <f>IF($A$6&lt;4,VLOOKUP($A$7&amp;$A8,KPI_DATOS!$A$2:$L$101,KPI!C$6,0)/1000,VLOOKUP($A$7&amp;$A8,KPI_DATOS!$A$2:$L$101,KPI!C$6,0))</f>
        <v>692.52559999999994</v>
      </c>
      <c r="D8" s="30">
        <f>IF($A$6&lt;4,VLOOKUP($A$7&amp;$A8,KPI_DATOS!$A$2:$L$101,KPI!D$6,0)/1000,VLOOKUP($A$7&amp;$A8,KPI_DATOS!$A$2:$L$101,KPI!D$6,0))</f>
        <v>598.53819999999996</v>
      </c>
      <c r="E8" s="30">
        <f>IF($A$6&lt;4,VLOOKUP($A$7&amp;$A8,KPI_DATOS!$A$2:$L$101,KPI!E$6,0)/1000,VLOOKUP($A$7&amp;$A8,KPI_DATOS!$A$2:$L$101,KPI!E$6,0))</f>
        <v>581.20719999999994</v>
      </c>
      <c r="F8" s="30">
        <f>IF($A$6&lt;4,VLOOKUP($A$7&amp;$A8,KPI_DATOS!$A$2:$L$101,KPI!F$6,0)/1000,VLOOKUP($A$7&amp;$A8,KPI_DATOS!$A$2:$L$101,KPI!F$6,0))</f>
        <v>529.57709999999997</v>
      </c>
      <c r="G8" s="31"/>
      <c r="H8" s="21">
        <f>IFERROR(IF(A6=4,(E8-D8),((E8/D8-1)*100)),"-")</f>
        <v>-2.895554536034628</v>
      </c>
      <c r="I8" s="15"/>
      <c r="J8" s="32"/>
    </row>
    <row r="9" spans="1:10" ht="25" customHeight="1" x14ac:dyDescent="0.35">
      <c r="A9" s="33" t="s">
        <v>41</v>
      </c>
      <c r="C9" s="30">
        <f>IF($A$6&lt;4,VLOOKUP($A$7&amp;$A9,KPI_DATOS!$A$2:$L$101,KPI!C$6,0)/1000,VLOOKUP($A$7&amp;$A9,KPI_DATOS!$A$2:$L$101,KPI!C$6,0))</f>
        <v>320.24490000000003</v>
      </c>
      <c r="D9" s="30">
        <f>IF($A$6&lt;4,VLOOKUP($A$7&amp;$A9,KPI_DATOS!$A$2:$L$101,KPI!D$6,0)/1000,VLOOKUP($A$7&amp;$A9,KPI_DATOS!$A$2:$L$101,KPI!D$6,0))</f>
        <v>278.029</v>
      </c>
      <c r="E9" s="30">
        <f>IF($A$6&lt;4,VLOOKUP($A$7&amp;$A9,KPI_DATOS!$A$2:$L$101,KPI!E$6,0)/1000,VLOOKUP($A$7&amp;$A9,KPI_DATOS!$A$2:$L$101,KPI!E$6,0))</f>
        <v>279.48359999999997</v>
      </c>
      <c r="F9" s="30">
        <f>IF($A$6&lt;4,VLOOKUP($A$7&amp;$A9,KPI_DATOS!$A$2:$L$101,KPI!F$6,0)/1000,VLOOKUP($A$7&amp;$A9,KPI_DATOS!$A$2:$L$101,KPI!F$6,0))</f>
        <v>268.70979999999997</v>
      </c>
      <c r="G9" s="31"/>
      <c r="H9" s="21">
        <f t="shared" ref="H9:H16" si="0">IFERROR(IF(A7=4,(E9-D9),((E9/D9-1)*100)),"-")</f>
        <v>0.5231828334454125</v>
      </c>
      <c r="I9" s="15"/>
      <c r="J9" s="34"/>
    </row>
    <row r="10" spans="1:10" ht="25" customHeight="1" x14ac:dyDescent="0.35">
      <c r="A10" s="35" t="s">
        <v>34</v>
      </c>
      <c r="C10" s="30">
        <f>IF($A$6&lt;4,VLOOKUP($A$7&amp;$A10,KPI_DATOS!$A$2:$L$101,KPI!C$6,0)/1000,VLOOKUP($A$7&amp;$A10,KPI_DATOS!$A$2:$L$101,KPI!C$6,0))</f>
        <v>156.19579999999999</v>
      </c>
      <c r="D10" s="30">
        <f>IF($A$6&lt;4,VLOOKUP($A$7&amp;$A10,KPI_DATOS!$A$2:$L$101,KPI!D$6,0)/1000,VLOOKUP($A$7&amp;$A10,KPI_DATOS!$A$2:$L$101,KPI!D$6,0))</f>
        <v>146.87360000000001</v>
      </c>
      <c r="E10" s="30">
        <f>IF($A$6&lt;4,VLOOKUP($A$7&amp;$A10,KPI_DATOS!$A$2:$L$101,KPI!E$6,0)/1000,VLOOKUP($A$7&amp;$A10,KPI_DATOS!$A$2:$L$101,KPI!E$6,0))</f>
        <v>145.57249999999999</v>
      </c>
      <c r="F10" s="30">
        <f>IF($A$6&lt;4,VLOOKUP($A$7&amp;$A10,KPI_DATOS!$A$2:$L$101,KPI!F$6,0)/1000,VLOOKUP($A$7&amp;$A10,KPI_DATOS!$A$2:$L$101,KPI!F$6,0))</f>
        <v>135.3989</v>
      </c>
      <c r="G10" s="31"/>
      <c r="H10" s="21">
        <f t="shared" si="0"/>
        <v>-0.88586376312694837</v>
      </c>
      <c r="I10" s="15"/>
      <c r="J10" s="34"/>
    </row>
    <row r="11" spans="1:10" ht="25" customHeight="1" x14ac:dyDescent="0.35">
      <c r="A11" s="36" t="s">
        <v>35</v>
      </c>
      <c r="C11" s="30">
        <f>IF($A$6&lt;4,VLOOKUP($A$7&amp;$A11,KPI_DATOS!$A$2:$L$101,KPI!C$6,0)/1000,VLOOKUP($A$7&amp;$A11,KPI_DATOS!$A$2:$L$101,KPI!C$6,0))</f>
        <v>164.04910000000001</v>
      </c>
      <c r="D11" s="30">
        <f>IF($A$6&lt;4,VLOOKUP($A$7&amp;$A11,KPI_DATOS!$A$2:$L$101,KPI!D$6,0)/1000,VLOOKUP($A$7&amp;$A11,KPI_DATOS!$A$2:$L$101,KPI!D$6,0))</f>
        <v>131.15539999999999</v>
      </c>
      <c r="E11" s="30">
        <f>IF($A$6&lt;4,VLOOKUP($A$7&amp;$A11,KPI_DATOS!$A$2:$L$101,KPI!E$6,0)/1000,VLOOKUP($A$7&amp;$A11,KPI_DATOS!$A$2:$L$101,KPI!E$6,0))</f>
        <v>133.9111</v>
      </c>
      <c r="F11" s="30">
        <f>IF($A$6&lt;4,VLOOKUP($A$7&amp;$A11,KPI_DATOS!$A$2:$L$101,KPI!F$6,0)/1000,VLOOKUP($A$7&amp;$A11,KPI_DATOS!$A$2:$L$101,KPI!F$6,0))</f>
        <v>133.3108</v>
      </c>
      <c r="G11" s="31"/>
      <c r="H11" s="21">
        <f t="shared" si="0"/>
        <v>2.1010953418616474</v>
      </c>
      <c r="I11" s="15"/>
      <c r="J11" s="34"/>
    </row>
    <row r="12" spans="1:10" ht="25" customHeight="1" x14ac:dyDescent="0.35">
      <c r="A12" s="36" t="s">
        <v>36</v>
      </c>
      <c r="C12" s="30">
        <f>IF($A$6&lt;4,VLOOKUP($A$7&amp;$A12,KPI_DATOS!$A$2:$L$101,KPI!C$6,0)/1000,VLOOKUP($A$7&amp;$A12,KPI_DATOS!$A$2:$L$101,KPI!C$6,0))</f>
        <v>99.167330000000007</v>
      </c>
      <c r="D12" s="30">
        <f>IF($A$6&lt;4,VLOOKUP($A$7&amp;$A12,KPI_DATOS!$A$2:$L$101,KPI!D$6,0)/1000,VLOOKUP($A$7&amp;$A12,KPI_DATOS!$A$2:$L$101,KPI!D$6,0))</f>
        <v>81.088160000000002</v>
      </c>
      <c r="E12" s="30">
        <f>IF($A$6&lt;4,VLOOKUP($A$7&amp;$A12,KPI_DATOS!$A$2:$L$101,KPI!E$6,0)/1000,VLOOKUP($A$7&amp;$A12,KPI_DATOS!$A$2:$L$101,KPI!E$6,0))</f>
        <v>73.961820000000003</v>
      </c>
      <c r="F12" s="30">
        <f>IF($A$6&lt;4,VLOOKUP($A$7&amp;$A12,KPI_DATOS!$A$2:$L$101,KPI!F$6,0)/1000,VLOOKUP($A$7&amp;$A12,KPI_DATOS!$A$2:$L$101,KPI!F$6,0))</f>
        <v>75.404730000000001</v>
      </c>
      <c r="G12" s="31"/>
      <c r="H12" s="21">
        <f t="shared" si="0"/>
        <v>-8.7883853820335815</v>
      </c>
      <c r="I12" s="15"/>
      <c r="J12" s="34"/>
    </row>
    <row r="13" spans="1:10" ht="25" customHeight="1" x14ac:dyDescent="0.35">
      <c r="A13" s="36" t="s">
        <v>42</v>
      </c>
      <c r="C13" s="30">
        <f>IF($A$6&lt;4,VLOOKUP($A$7&amp;$A13,KPI_DATOS!$A$2:$L$101,KPI!C$6,0)/1000,VLOOKUP($A$7&amp;$A13,KPI_DATOS!$A$2:$L$101,KPI!C$6,0))</f>
        <v>96.742960000000011</v>
      </c>
      <c r="D13" s="30">
        <f>IF($A$6&lt;4,VLOOKUP($A$7&amp;$A13,KPI_DATOS!$A$2:$L$101,KPI!D$6,0)/1000,VLOOKUP($A$7&amp;$A13,KPI_DATOS!$A$2:$L$101,KPI!D$6,0))</f>
        <v>99.385509999999996</v>
      </c>
      <c r="E13" s="30">
        <f>IF($A$6&lt;4,VLOOKUP($A$7&amp;$A13,KPI_DATOS!$A$2:$L$101,KPI!E$6,0)/1000,VLOOKUP($A$7&amp;$A13,KPI_DATOS!$A$2:$L$101,KPI!E$6,0))</f>
        <v>91.59742</v>
      </c>
      <c r="F13" s="30">
        <f>IF($A$6&lt;4,VLOOKUP($A$7&amp;$A13,KPI_DATOS!$A$2:$L$101,KPI!F$6,0)/1000,VLOOKUP($A$7&amp;$A13,KPI_DATOS!$A$2:$L$101,KPI!F$6,0))</f>
        <v>75.319659999999999</v>
      </c>
      <c r="G13" s="31"/>
      <c r="H13" s="21">
        <f t="shared" si="0"/>
        <v>-7.8362429291754854</v>
      </c>
      <c r="I13" s="15"/>
      <c r="J13" s="34"/>
    </row>
    <row r="14" spans="1:10" ht="25" customHeight="1" x14ac:dyDescent="0.35">
      <c r="A14" s="36" t="s">
        <v>37</v>
      </c>
      <c r="C14" s="30">
        <f>IF($A$6&lt;4,VLOOKUP($A$7&amp;$A14,KPI_DATOS!$A$2:$L$101,KPI!C$6,0)/1000,VLOOKUP($A$7&amp;$A14,KPI_DATOS!$A$2:$L$101,KPI!C$6,0))</f>
        <v>61.143430000000002</v>
      </c>
      <c r="D14" s="30">
        <f>IF($A$6&lt;4,VLOOKUP($A$7&amp;$A14,KPI_DATOS!$A$2:$L$101,KPI!D$6,0)/1000,VLOOKUP($A$7&amp;$A14,KPI_DATOS!$A$2:$L$101,KPI!D$6,0))</f>
        <v>40.913629999999998</v>
      </c>
      <c r="E14" s="30">
        <f>IF($A$6&lt;4,VLOOKUP($A$7&amp;$A14,KPI_DATOS!$A$2:$L$101,KPI!E$6,0)/1000,VLOOKUP($A$7&amp;$A14,KPI_DATOS!$A$2:$L$101,KPI!E$6,0))</f>
        <v>40.145319999999998</v>
      </c>
      <c r="F14" s="30">
        <f>IF($A$6&lt;4,VLOOKUP($A$7&amp;$A14,KPI_DATOS!$A$2:$L$101,KPI!F$6,0)/1000,VLOOKUP($A$7&amp;$A14,KPI_DATOS!$A$2:$L$101,KPI!F$6,0))</f>
        <v>29.359020000000001</v>
      </c>
      <c r="G14" s="31"/>
      <c r="H14" s="21">
        <f t="shared" si="0"/>
        <v>-1.8778827495873562</v>
      </c>
      <c r="I14" s="15"/>
      <c r="J14" s="34"/>
    </row>
    <row r="15" spans="1:10" ht="25" customHeight="1" x14ac:dyDescent="0.35">
      <c r="A15" s="36" t="s">
        <v>38</v>
      </c>
      <c r="C15" s="30">
        <f>IF($A$6&lt;4,VLOOKUP($A$7&amp;$A15,KPI_DATOS!$A$2:$L$101,KPI!C$6,0)/1000,VLOOKUP($A$7&amp;$A15,KPI_DATOS!$A$2:$L$101,KPI!C$6,0))</f>
        <v>48.8018</v>
      </c>
      <c r="D15" s="30">
        <f>IF($A$6&lt;4,VLOOKUP($A$7&amp;$A15,KPI_DATOS!$A$2:$L$101,KPI!D$6,0)/1000,VLOOKUP($A$7&amp;$A15,KPI_DATOS!$A$2:$L$101,KPI!D$6,0))</f>
        <v>31.998349999999999</v>
      </c>
      <c r="E15" s="30">
        <f>IF($A$6&lt;4,VLOOKUP($A$7&amp;$A15,KPI_DATOS!$A$2:$L$101,KPI!E$6,0)/1000,VLOOKUP($A$7&amp;$A15,KPI_DATOS!$A$2:$L$101,KPI!E$6,0))</f>
        <v>35.126669999999997</v>
      </c>
      <c r="F15" s="30">
        <f>IF($A$6&lt;4,VLOOKUP($A$7&amp;$A15,KPI_DATOS!$A$2:$L$101,KPI!F$6,0)/1000,VLOOKUP($A$7&amp;$A15,KPI_DATOS!$A$2:$L$101,KPI!F$6,0))</f>
        <v>30.289860000000001</v>
      </c>
      <c r="G15" s="31"/>
      <c r="H15" s="21">
        <f t="shared" si="0"/>
        <v>9.7765041009927103</v>
      </c>
      <c r="I15" s="15"/>
      <c r="J15" s="34"/>
    </row>
    <row r="16" spans="1:10" ht="25" customHeight="1" x14ac:dyDescent="0.35">
      <c r="A16" s="35" t="s">
        <v>39</v>
      </c>
      <c r="C16" s="30">
        <f>IF($A$6&lt;4,VLOOKUP($A$7&amp;$A16,KPI_DATOS!$A$2:$L$101,KPI!C$6,0)/1000,VLOOKUP($A$7&amp;$A16,KPI_DATOS!$A$2:$L$101,KPI!C$6,0))</f>
        <v>66.425219999999996</v>
      </c>
      <c r="D16" s="30">
        <f>IF($A$6&lt;4,VLOOKUP($A$7&amp;$A16,KPI_DATOS!$A$2:$L$101,KPI!D$6,0)/1000,VLOOKUP($A$7&amp;$A16,KPI_DATOS!$A$2:$L$101,KPI!D$6,0))</f>
        <v>67.123550000000009</v>
      </c>
      <c r="E16" s="30">
        <f>IF($A$6&lt;4,VLOOKUP($A$7&amp;$A16,KPI_DATOS!$A$2:$L$101,KPI!E$6,0)/1000,VLOOKUP($A$7&amp;$A16,KPI_DATOS!$A$2:$L$101,KPI!E$6,0))</f>
        <v>60.892389999999999</v>
      </c>
      <c r="F16" s="30">
        <f>IF($A$6&lt;4,VLOOKUP($A$7&amp;$A16,KPI_DATOS!$A$2:$L$101,KPI!F$6,0)/1000,VLOOKUP($A$7&amp;$A16,KPI_DATOS!$A$2:$L$101,KPI!F$6,0))</f>
        <v>50.494080000000004</v>
      </c>
      <c r="G16" s="31"/>
      <c r="H16" s="21">
        <f t="shared" si="0"/>
        <v>-9.2831204547435426</v>
      </c>
      <c r="I16" s="15"/>
      <c r="J16" s="34"/>
    </row>
    <row r="17" spans="1:10" ht="25" customHeight="1" x14ac:dyDescent="0.35">
      <c r="A17" s="36"/>
      <c r="C17" s="37"/>
      <c r="D17" s="37"/>
      <c r="E17" s="37"/>
      <c r="F17" s="37"/>
      <c r="G17" s="37"/>
      <c r="H17" s="37"/>
      <c r="I17" s="37"/>
      <c r="J17" s="37"/>
    </row>
    <row r="18" spans="1:10" ht="25" customHeight="1" x14ac:dyDescent="0.35">
      <c r="A18" s="37"/>
      <c r="C18" s="37"/>
      <c r="D18" s="37"/>
      <c r="E18" s="37"/>
      <c r="F18" s="37"/>
      <c r="G18" s="37"/>
      <c r="H18" s="37"/>
      <c r="I18" s="37"/>
      <c r="J18" s="37"/>
    </row>
    <row r="19" spans="1:10" ht="25" customHeight="1" x14ac:dyDescent="0.35">
      <c r="A19" s="37"/>
      <c r="C19" s="37"/>
      <c r="D19" s="37"/>
      <c r="E19" s="37"/>
      <c r="F19" s="37"/>
      <c r="G19" s="37"/>
      <c r="H19" s="37"/>
      <c r="I19" s="37"/>
      <c r="J19" s="37"/>
    </row>
    <row r="20" spans="1:10" ht="25" customHeight="1" x14ac:dyDescent="0.35">
      <c r="A20" s="36"/>
      <c r="C20" s="37"/>
      <c r="D20" s="37"/>
      <c r="E20" s="37"/>
      <c r="F20" s="37"/>
      <c r="G20" s="37"/>
      <c r="H20" s="37"/>
      <c r="I20" s="37"/>
      <c r="J20" s="37"/>
    </row>
    <row r="21" spans="1:10" ht="25" customHeight="1" x14ac:dyDescent="0.35">
      <c r="A21" s="36"/>
      <c r="C21" s="37"/>
      <c r="D21" s="37"/>
      <c r="E21" s="37"/>
      <c r="F21" s="37"/>
      <c r="G21" s="37"/>
      <c r="H21" s="37"/>
      <c r="I21" s="37"/>
      <c r="J21" s="37"/>
    </row>
    <row r="22" spans="1:10" ht="25" customHeight="1" x14ac:dyDescent="0.35">
      <c r="A22" s="36"/>
      <c r="C22" s="37"/>
      <c r="D22" s="37"/>
      <c r="E22" s="37"/>
      <c r="F22" s="37"/>
      <c r="G22" s="37"/>
      <c r="H22" s="37"/>
      <c r="I22" s="37"/>
      <c r="J22" s="37"/>
    </row>
    <row r="23" spans="1:10" ht="25" customHeight="1" x14ac:dyDescent="0.35">
      <c r="A23" s="36"/>
      <c r="C23" s="37"/>
      <c r="D23" s="37"/>
      <c r="E23" s="37"/>
      <c r="F23" s="37"/>
      <c r="G23" s="37"/>
      <c r="H23" s="37"/>
      <c r="I23" s="37"/>
      <c r="J23" s="37"/>
    </row>
    <row r="24" spans="1:10" ht="25" customHeight="1" x14ac:dyDescent="0.35">
      <c r="A24" s="33"/>
      <c r="C24" s="37"/>
      <c r="D24" s="37"/>
      <c r="E24" s="37"/>
      <c r="F24" s="37"/>
      <c r="G24" s="37"/>
      <c r="H24" s="37"/>
      <c r="I24" s="37"/>
      <c r="J24" s="37"/>
    </row>
    <row r="25" spans="1:10" ht="25" customHeight="1" x14ac:dyDescent="0.35">
      <c r="A25" s="35"/>
      <c r="C25" s="37"/>
      <c r="D25" s="37"/>
      <c r="E25" s="37"/>
      <c r="F25" s="37"/>
      <c r="G25" s="37"/>
      <c r="H25" s="37"/>
      <c r="I25" s="37"/>
      <c r="J25" s="37"/>
    </row>
    <row r="26" spans="1:10" ht="25" customHeight="1" x14ac:dyDescent="0.35">
      <c r="A26" s="36"/>
      <c r="C26" s="37"/>
      <c r="D26" s="37"/>
      <c r="E26" s="37"/>
      <c r="F26" s="37"/>
      <c r="G26" s="37"/>
      <c r="H26" s="37"/>
      <c r="I26" s="37"/>
      <c r="J26" s="37"/>
    </row>
    <row r="27" spans="1:10" ht="25" customHeight="1" x14ac:dyDescent="0.35">
      <c r="A27" s="36"/>
      <c r="C27" s="37"/>
      <c r="D27" s="37"/>
      <c r="E27" s="37"/>
      <c r="F27" s="37"/>
      <c r="G27" s="37"/>
      <c r="H27" s="37"/>
      <c r="I27" s="37"/>
      <c r="J27" s="37"/>
    </row>
    <row r="28" spans="1:10" ht="25" customHeight="1" x14ac:dyDescent="0.35">
      <c r="A28" s="36"/>
      <c r="C28" s="37"/>
      <c r="D28" s="37"/>
      <c r="E28" s="37"/>
      <c r="F28" s="37"/>
      <c r="G28" s="37"/>
      <c r="H28" s="37"/>
      <c r="I28" s="37"/>
      <c r="J28" s="37"/>
    </row>
    <row r="29" spans="1:10" ht="25" customHeight="1" x14ac:dyDescent="0.35">
      <c r="A29" s="36"/>
      <c r="C29" s="37"/>
      <c r="D29" s="37"/>
      <c r="E29" s="37"/>
      <c r="F29" s="37"/>
      <c r="G29" s="37"/>
      <c r="H29" s="37"/>
      <c r="I29" s="37"/>
      <c r="J29" s="37"/>
    </row>
    <row r="30" spans="1:10" ht="25" customHeight="1" x14ac:dyDescent="0.35">
      <c r="A30" s="36"/>
      <c r="C30" s="37"/>
      <c r="D30" s="37"/>
      <c r="E30" s="37"/>
      <c r="F30" s="37"/>
      <c r="G30" s="37"/>
      <c r="H30" s="37"/>
      <c r="I30" s="37"/>
      <c r="J30" s="37"/>
    </row>
    <row r="31" spans="1:10" ht="25" customHeight="1" x14ac:dyDescent="0.35">
      <c r="A31" s="36"/>
      <c r="C31" s="37"/>
      <c r="D31" s="37"/>
      <c r="E31" s="37"/>
      <c r="F31" s="37"/>
      <c r="G31" s="37"/>
      <c r="H31" s="37"/>
      <c r="I31" s="37"/>
      <c r="J31" s="37"/>
    </row>
    <row r="32" spans="1:10" ht="25" customHeight="1" x14ac:dyDescent="0.35">
      <c r="A32" s="36"/>
      <c r="C32" s="37"/>
      <c r="D32" s="37"/>
      <c r="E32" s="37"/>
      <c r="F32" s="37"/>
      <c r="G32" s="37"/>
      <c r="H32" s="37"/>
      <c r="I32" s="37"/>
      <c r="J32" s="37"/>
    </row>
    <row r="33" spans="1:10" ht="25" customHeight="1" x14ac:dyDescent="0.35">
      <c r="A33" s="36"/>
      <c r="C33" s="37"/>
      <c r="D33" s="37"/>
      <c r="E33" s="37"/>
      <c r="F33" s="37"/>
      <c r="G33" s="37"/>
      <c r="H33" s="37"/>
      <c r="I33" s="37"/>
      <c r="J33" s="37"/>
    </row>
    <row r="34" spans="1:10" ht="25" customHeight="1" x14ac:dyDescent="0.35">
      <c r="A34" s="35"/>
      <c r="C34" s="37"/>
      <c r="D34" s="37"/>
      <c r="E34" s="37"/>
      <c r="F34" s="37"/>
      <c r="G34" s="37"/>
      <c r="H34" s="37"/>
      <c r="I34" s="37"/>
      <c r="J34" s="37"/>
    </row>
    <row r="35" spans="1:10" ht="25" customHeight="1" x14ac:dyDescent="0.35">
      <c r="A35" s="36"/>
      <c r="C35" s="37"/>
      <c r="D35" s="37"/>
      <c r="E35" s="37"/>
      <c r="F35" s="37"/>
      <c r="G35" s="37"/>
      <c r="H35" s="37"/>
      <c r="I35" s="37"/>
      <c r="J35" s="37"/>
    </row>
    <row r="36" spans="1:10" ht="25" customHeight="1" x14ac:dyDescent="0.35">
      <c r="A36" s="36"/>
      <c r="C36" s="37"/>
      <c r="D36" s="37"/>
      <c r="E36" s="37"/>
      <c r="F36" s="37"/>
      <c r="G36" s="37"/>
      <c r="H36" s="37"/>
      <c r="I36" s="37"/>
      <c r="J36" s="37"/>
    </row>
    <row r="37" spans="1:10" ht="25" customHeight="1" x14ac:dyDescent="0.35">
      <c r="A37" s="36"/>
      <c r="C37" s="37"/>
      <c r="D37" s="37"/>
      <c r="E37" s="37"/>
      <c r="F37" s="37"/>
      <c r="G37" s="37"/>
      <c r="H37" s="37"/>
      <c r="I37" s="37"/>
      <c r="J37" s="37"/>
    </row>
    <row r="38" spans="1:10" ht="25" customHeight="1" x14ac:dyDescent="0.35">
      <c r="A38" s="36"/>
      <c r="C38" s="37"/>
      <c r="D38" s="37"/>
      <c r="E38" s="37"/>
      <c r="F38" s="37"/>
      <c r="G38" s="37"/>
      <c r="H38" s="37"/>
      <c r="I38" s="37"/>
      <c r="J38" s="37"/>
    </row>
    <row r="39" spans="1:10" ht="25" customHeight="1" x14ac:dyDescent="0.35">
      <c r="A39" s="33"/>
      <c r="C39" s="37"/>
      <c r="D39" s="37"/>
      <c r="E39" s="37"/>
      <c r="F39" s="37"/>
      <c r="G39" s="37"/>
      <c r="H39" s="37"/>
      <c r="I39" s="37"/>
      <c r="J39" s="37"/>
    </row>
    <row r="40" spans="1:10" ht="25" customHeight="1" x14ac:dyDescent="0.35">
      <c r="A40" s="38"/>
      <c r="C40" s="37"/>
      <c r="D40" s="37"/>
      <c r="E40" s="37"/>
      <c r="F40" s="37"/>
      <c r="G40" s="37"/>
      <c r="H40" s="37"/>
      <c r="I40" s="37"/>
      <c r="J40" s="37"/>
    </row>
    <row r="41" spans="1:10" ht="25" customHeight="1" x14ac:dyDescent="0.35">
      <c r="A41" s="38"/>
      <c r="C41" s="37"/>
      <c r="D41" s="37"/>
      <c r="E41" s="37"/>
      <c r="F41" s="37"/>
      <c r="G41" s="37"/>
      <c r="H41" s="37"/>
      <c r="I41" s="37"/>
      <c r="J41" s="37"/>
    </row>
    <row r="42" spans="1:10" ht="25" customHeight="1" x14ac:dyDescent="0.35">
      <c r="A42" s="38"/>
      <c r="C42" s="37"/>
      <c r="D42" s="37"/>
      <c r="E42" s="37"/>
      <c r="F42" s="37"/>
      <c r="G42" s="37"/>
      <c r="H42" s="37"/>
      <c r="I42" s="37"/>
      <c r="J42" s="37"/>
    </row>
    <row r="43" spans="1:10" ht="25" customHeight="1" x14ac:dyDescent="0.35">
      <c r="A43" s="38"/>
      <c r="C43" s="37"/>
      <c r="D43" s="37"/>
      <c r="E43" s="37"/>
      <c r="F43" s="37"/>
      <c r="G43" s="37"/>
      <c r="H43" s="37"/>
      <c r="I43" s="37"/>
      <c r="J43" s="37"/>
    </row>
    <row r="44" spans="1:10" ht="25" customHeight="1" x14ac:dyDescent="0.35">
      <c r="A44" s="33"/>
      <c r="C44" s="37"/>
      <c r="D44" s="37"/>
      <c r="E44" s="37"/>
      <c r="F44" s="37"/>
      <c r="G44" s="37"/>
      <c r="H44" s="37"/>
      <c r="I44" s="37"/>
      <c r="J44" s="37"/>
    </row>
    <row r="45" spans="1:10" ht="25" customHeight="1" x14ac:dyDescent="0.35">
      <c r="A45" s="35"/>
      <c r="C45" s="37"/>
      <c r="D45" s="37"/>
      <c r="E45" s="37"/>
      <c r="F45" s="37"/>
      <c r="G45" s="37"/>
      <c r="H45" s="37"/>
      <c r="I45" s="37"/>
      <c r="J45" s="37"/>
    </row>
    <row r="46" spans="1:10" ht="25" customHeight="1" x14ac:dyDescent="0.35">
      <c r="A46" s="36"/>
      <c r="C46" s="37"/>
      <c r="D46" s="37"/>
      <c r="E46" s="37"/>
      <c r="F46" s="37"/>
      <c r="G46" s="37"/>
      <c r="H46" s="37"/>
      <c r="I46" s="37"/>
      <c r="J46" s="37"/>
    </row>
    <row r="47" spans="1:10" ht="25" customHeight="1" x14ac:dyDescent="0.35">
      <c r="A47" s="36"/>
      <c r="C47" s="37"/>
      <c r="D47" s="37"/>
      <c r="E47" s="37"/>
      <c r="F47" s="37"/>
      <c r="G47" s="37"/>
      <c r="H47" s="37"/>
      <c r="I47" s="37"/>
      <c r="J47" s="37"/>
    </row>
    <row r="48" spans="1:10" ht="25" customHeight="1" x14ac:dyDescent="0.35">
      <c r="A48" s="36"/>
      <c r="C48" s="37"/>
      <c r="D48" s="37"/>
      <c r="E48" s="37"/>
      <c r="F48" s="37"/>
      <c r="G48" s="37"/>
      <c r="H48" s="37"/>
      <c r="I48" s="37"/>
      <c r="J48" s="37"/>
    </row>
    <row r="49" spans="1:10" ht="25" customHeight="1" x14ac:dyDescent="0.35">
      <c r="A49" s="36"/>
      <c r="C49" s="37"/>
      <c r="D49" s="37"/>
      <c r="E49" s="37"/>
      <c r="F49" s="37"/>
      <c r="G49" s="37"/>
      <c r="H49" s="37"/>
      <c r="I49" s="37"/>
      <c r="J49" s="37"/>
    </row>
    <row r="50" spans="1:10" ht="25" customHeight="1" x14ac:dyDescent="0.35">
      <c r="A50" s="36"/>
      <c r="C50" s="37"/>
      <c r="D50" s="37"/>
      <c r="E50" s="37"/>
      <c r="F50" s="37"/>
      <c r="G50" s="37"/>
      <c r="H50" s="37"/>
      <c r="I50" s="37"/>
      <c r="J50" s="37"/>
    </row>
    <row r="51" spans="1:10" ht="25" customHeight="1" x14ac:dyDescent="0.35">
      <c r="A51" s="36"/>
      <c r="C51" s="37"/>
      <c r="D51" s="37"/>
      <c r="E51" s="37"/>
      <c r="F51" s="37"/>
      <c r="G51" s="37"/>
      <c r="H51" s="37"/>
      <c r="I51" s="37"/>
      <c r="J51" s="37"/>
    </row>
    <row r="52" spans="1:10" ht="25" customHeight="1" x14ac:dyDescent="0.35">
      <c r="A52" s="36"/>
      <c r="C52" s="37"/>
      <c r="D52" s="37"/>
      <c r="E52" s="37"/>
      <c r="F52" s="37"/>
      <c r="G52" s="37"/>
      <c r="H52" s="37"/>
      <c r="I52" s="37"/>
      <c r="J52" s="37"/>
    </row>
    <row r="53" spans="1:10" ht="25" customHeight="1" x14ac:dyDescent="0.35">
      <c r="A53" s="35"/>
      <c r="C53" s="37"/>
      <c r="D53" s="37"/>
      <c r="E53" s="37"/>
      <c r="F53" s="37"/>
      <c r="G53" s="37"/>
      <c r="H53" s="37"/>
      <c r="I53" s="37"/>
      <c r="J53" s="37"/>
    </row>
    <row r="54" spans="1:10" ht="25" customHeight="1" x14ac:dyDescent="0.35">
      <c r="A54" s="33"/>
      <c r="C54" s="37"/>
      <c r="D54" s="37"/>
      <c r="E54" s="37"/>
      <c r="F54" s="37"/>
      <c r="G54" s="37"/>
      <c r="H54" s="37"/>
      <c r="I54" s="37"/>
      <c r="J54" s="37"/>
    </row>
    <row r="55" spans="1:10" ht="25" customHeight="1" x14ac:dyDescent="0.35">
      <c r="A55" s="38"/>
      <c r="C55" s="37"/>
      <c r="D55" s="37"/>
      <c r="E55" s="37"/>
      <c r="F55" s="37"/>
      <c r="G55" s="37"/>
      <c r="H55" s="37"/>
      <c r="I55" s="37"/>
      <c r="J55" s="37"/>
    </row>
    <row r="56" spans="1:10" ht="25" customHeight="1" x14ac:dyDescent="0.35">
      <c r="A56" s="38"/>
      <c r="C56" s="37"/>
      <c r="D56" s="37"/>
      <c r="E56" s="37"/>
      <c r="F56" s="37"/>
      <c r="G56" s="37"/>
      <c r="H56" s="37"/>
      <c r="I56" s="37"/>
      <c r="J56" s="37"/>
    </row>
    <row r="57" spans="1:10" ht="25" customHeight="1" x14ac:dyDescent="0.35">
      <c r="A57" s="38"/>
      <c r="C57" s="37"/>
      <c r="D57" s="37"/>
      <c r="E57" s="37"/>
      <c r="F57" s="37"/>
      <c r="G57" s="37"/>
      <c r="H57" s="37"/>
      <c r="I57" s="37"/>
      <c r="J57" s="37"/>
    </row>
    <row r="58" spans="1:10" ht="25" customHeight="1" x14ac:dyDescent="0.35">
      <c r="A58" s="38"/>
      <c r="C58" s="37"/>
      <c r="D58" s="37"/>
      <c r="E58" s="37"/>
      <c r="F58" s="37"/>
      <c r="G58" s="37"/>
      <c r="H58" s="37"/>
      <c r="I58" s="37"/>
      <c r="J58" s="37"/>
    </row>
    <row r="59" spans="1:10" ht="25" customHeight="1" x14ac:dyDescent="0.35">
      <c r="A59" s="38"/>
      <c r="C59" s="37"/>
      <c r="D59" s="37"/>
      <c r="E59" s="37"/>
      <c r="F59" s="37"/>
      <c r="G59" s="37"/>
      <c r="H59" s="37"/>
      <c r="I59" s="37"/>
      <c r="J59" s="37"/>
    </row>
    <row r="60" spans="1:10" ht="25" customHeight="1" x14ac:dyDescent="0.35">
      <c r="A60" s="38"/>
      <c r="C60" s="37"/>
      <c r="D60" s="37"/>
      <c r="E60" s="37"/>
      <c r="F60" s="37"/>
      <c r="G60" s="37"/>
      <c r="H60" s="37"/>
      <c r="I60" s="37"/>
      <c r="J60" s="37"/>
    </row>
    <row r="61" spans="1:10" ht="25" customHeight="1" x14ac:dyDescent="0.35">
      <c r="A61" s="38"/>
      <c r="C61" s="37"/>
      <c r="D61" s="37"/>
      <c r="E61" s="37"/>
      <c r="F61" s="37"/>
      <c r="G61" s="37"/>
      <c r="H61" s="37"/>
      <c r="I61" s="37"/>
      <c r="J61" s="37"/>
    </row>
    <row r="62" spans="1:10" ht="25" customHeight="1" x14ac:dyDescent="0.35">
      <c r="A62" s="38"/>
      <c r="C62" s="37"/>
      <c r="D62" s="37"/>
      <c r="E62" s="37"/>
      <c r="F62" s="37"/>
      <c r="G62" s="37"/>
      <c r="H62" s="37"/>
      <c r="I62" s="37"/>
      <c r="J62" s="37"/>
    </row>
    <row r="63" spans="1:10" ht="25" customHeight="1" x14ac:dyDescent="0.35">
      <c r="A63" s="38"/>
      <c r="C63" s="37"/>
      <c r="D63" s="37"/>
      <c r="E63" s="37"/>
      <c r="F63" s="37"/>
      <c r="G63" s="37"/>
      <c r="H63" s="37"/>
      <c r="I63" s="37"/>
      <c r="J63" s="37"/>
    </row>
    <row r="64" spans="1:10" ht="25" customHeight="1" x14ac:dyDescent="0.35">
      <c r="A64" s="33"/>
      <c r="C64" s="37"/>
      <c r="D64" s="37"/>
      <c r="E64" s="37"/>
      <c r="F64" s="37"/>
      <c r="G64" s="37"/>
      <c r="H64" s="37"/>
      <c r="I64" s="37"/>
      <c r="J64" s="37"/>
    </row>
    <row r="65" spans="1:10" ht="25" customHeight="1" x14ac:dyDescent="0.35">
      <c r="A65" s="33"/>
      <c r="C65" s="37"/>
      <c r="D65" s="37"/>
      <c r="E65" s="37"/>
      <c r="F65" s="37"/>
      <c r="G65" s="37"/>
      <c r="H65" s="37"/>
      <c r="I65" s="37"/>
      <c r="J65" s="37"/>
    </row>
    <row r="66" spans="1:10" ht="25" customHeight="1" x14ac:dyDescent="0.35">
      <c r="A66" s="33"/>
      <c r="C66" s="37"/>
      <c r="D66" s="37"/>
      <c r="E66" s="37"/>
      <c r="F66" s="37"/>
      <c r="G66" s="37"/>
      <c r="H66" s="37"/>
      <c r="I66" s="37"/>
      <c r="J66" s="37"/>
    </row>
    <row r="67" spans="1:10" ht="25" customHeight="1" x14ac:dyDescent="0.35">
      <c r="A67" s="33"/>
      <c r="C67" s="37"/>
      <c r="D67" s="37"/>
      <c r="E67" s="37"/>
      <c r="F67" s="37"/>
      <c r="G67" s="37"/>
      <c r="H67" s="37"/>
      <c r="I67" s="37"/>
      <c r="J67" s="37"/>
    </row>
    <row r="68" spans="1:10" ht="25" customHeight="1" x14ac:dyDescent="0.35">
      <c r="A68" s="33"/>
      <c r="C68" s="37"/>
      <c r="D68" s="37"/>
      <c r="E68" s="37"/>
      <c r="F68" s="37"/>
      <c r="G68" s="37"/>
      <c r="H68" s="37"/>
      <c r="I68" s="37"/>
      <c r="J68" s="37"/>
    </row>
    <row r="69" spans="1:10" ht="25" customHeight="1" x14ac:dyDescent="0.35">
      <c r="A69" s="39"/>
      <c r="C69" s="37"/>
      <c r="D69" s="37"/>
      <c r="E69" s="37"/>
      <c r="F69" s="37"/>
      <c r="G69" s="37"/>
      <c r="H69" s="37"/>
      <c r="I69" s="37"/>
      <c r="J69" s="37"/>
    </row>
    <row r="70" spans="1:10" ht="25" customHeight="1" x14ac:dyDescent="0.35">
      <c r="A70" s="39"/>
      <c r="C70" s="37"/>
      <c r="D70" s="37"/>
      <c r="E70" s="37"/>
      <c r="F70" s="37"/>
      <c r="G70" s="37"/>
      <c r="H70" s="37"/>
      <c r="I70" s="37"/>
      <c r="J70" s="37"/>
    </row>
    <row r="71" spans="1:10" ht="25" customHeight="1" x14ac:dyDescent="0.35">
      <c r="A71" s="39"/>
      <c r="C71" s="37"/>
      <c r="D71" s="37"/>
      <c r="E71" s="37"/>
      <c r="F71" s="37"/>
      <c r="G71" s="37"/>
      <c r="H71" s="37"/>
      <c r="I71" s="37"/>
      <c r="J71" s="37"/>
    </row>
    <row r="72" spans="1:10" ht="25" customHeight="1" x14ac:dyDescent="0.35">
      <c r="A72" s="39"/>
      <c r="C72" s="37"/>
      <c r="D72" s="37"/>
      <c r="E72" s="37"/>
      <c r="F72" s="37"/>
      <c r="G72" s="37"/>
      <c r="H72" s="37"/>
      <c r="I72" s="37"/>
      <c r="J72" s="37"/>
    </row>
    <row r="73" spans="1:10" ht="25" customHeight="1" x14ac:dyDescent="0.35">
      <c r="A73" s="40"/>
      <c r="C73" s="37"/>
      <c r="D73" s="37"/>
      <c r="E73" s="37"/>
      <c r="F73" s="37"/>
      <c r="G73" s="37"/>
      <c r="H73" s="37"/>
      <c r="I73" s="37"/>
      <c r="J73" s="37"/>
    </row>
    <row r="74" spans="1:10" ht="25" customHeight="1" x14ac:dyDescent="0.35">
      <c r="A74" s="40"/>
      <c r="C74" s="37"/>
      <c r="D74" s="37"/>
      <c r="E74" s="37"/>
      <c r="F74" s="37"/>
      <c r="G74" s="37"/>
      <c r="H74" s="37"/>
      <c r="I74" s="37"/>
      <c r="J74" s="37"/>
    </row>
    <row r="75" spans="1:10" ht="25" customHeight="1" x14ac:dyDescent="0.35">
      <c r="A75" s="39"/>
      <c r="C75" s="37"/>
      <c r="D75" s="37"/>
      <c r="E75" s="37"/>
      <c r="F75" s="37"/>
      <c r="G75" s="37"/>
      <c r="H75" s="37"/>
      <c r="I75" s="37"/>
      <c r="J75" s="37"/>
    </row>
    <row r="76" spans="1:10" ht="25" customHeight="1" x14ac:dyDescent="0.35">
      <c r="A76" s="38"/>
      <c r="C76" s="37"/>
      <c r="D76" s="37"/>
      <c r="E76" s="37"/>
      <c r="F76" s="37"/>
      <c r="G76" s="37"/>
      <c r="H76" s="37"/>
      <c r="I76" s="37"/>
      <c r="J76" s="37"/>
    </row>
    <row r="77" spans="1:10" ht="25" customHeight="1" x14ac:dyDescent="0.35">
      <c r="A77" s="38"/>
      <c r="C77" s="37"/>
      <c r="D77" s="37"/>
      <c r="E77" s="37"/>
      <c r="F77" s="37"/>
      <c r="G77" s="37"/>
      <c r="H77" s="37"/>
      <c r="I77" s="37"/>
      <c r="J77" s="37"/>
    </row>
    <row r="78" spans="1:10" ht="25" customHeight="1" x14ac:dyDescent="0.35">
      <c r="A78" s="38"/>
      <c r="C78" s="37"/>
      <c r="D78" s="37"/>
      <c r="E78" s="37"/>
      <c r="F78" s="37"/>
      <c r="G78" s="37"/>
      <c r="H78" s="37"/>
      <c r="I78" s="37"/>
      <c r="J78" s="37"/>
    </row>
    <row r="79" spans="1:10" ht="25" customHeight="1" x14ac:dyDescent="0.35">
      <c r="A79" s="33"/>
      <c r="C79" s="37"/>
      <c r="D79" s="37"/>
      <c r="E79" s="37"/>
      <c r="F79" s="37"/>
      <c r="G79" s="37"/>
      <c r="H79" s="37"/>
      <c r="I79" s="37"/>
      <c r="J79" s="37"/>
    </row>
    <row r="80" spans="1:10" ht="25" customHeight="1" x14ac:dyDescent="0.35">
      <c r="C80" s="37"/>
      <c r="D80" s="37"/>
      <c r="E80" s="37"/>
      <c r="F80" s="37"/>
      <c r="G80" s="37"/>
      <c r="H80" s="37"/>
      <c r="I80" s="37"/>
      <c r="J80" s="37"/>
    </row>
    <row r="81" spans="3:10" ht="25" customHeight="1" x14ac:dyDescent="0.35">
      <c r="C81" s="37"/>
      <c r="D81" s="37"/>
      <c r="E81" s="37"/>
      <c r="F81" s="37"/>
      <c r="G81" s="37"/>
      <c r="H81" s="37"/>
      <c r="I81" s="37"/>
      <c r="J81" s="37"/>
    </row>
    <row r="82" spans="3:10" x14ac:dyDescent="0.35">
      <c r="C82" s="37"/>
      <c r="D82" s="37"/>
      <c r="E82" s="37"/>
      <c r="F82" s="37"/>
      <c r="G82" s="37"/>
      <c r="H82" s="37"/>
      <c r="I82" s="37"/>
      <c r="J82" s="37"/>
    </row>
    <row r="83" spans="3:10" x14ac:dyDescent="0.35">
      <c r="C83" s="37"/>
      <c r="D83" s="37"/>
      <c r="E83" s="37"/>
      <c r="F83" s="37"/>
      <c r="G83" s="37"/>
      <c r="H83" s="37"/>
      <c r="I83" s="37"/>
      <c r="J83" s="37"/>
    </row>
    <row r="84" spans="3:10" x14ac:dyDescent="0.35">
      <c r="C84" s="37"/>
      <c r="D84" s="37"/>
      <c r="E84" s="37"/>
      <c r="F84" s="37"/>
      <c r="G84" s="37"/>
      <c r="H84" s="37"/>
      <c r="I84" s="37"/>
      <c r="J84" s="37"/>
    </row>
    <row r="85" spans="3:10" x14ac:dyDescent="0.35">
      <c r="C85" s="37"/>
      <c r="D85" s="37"/>
      <c r="E85" s="37"/>
      <c r="F85" s="37"/>
      <c r="G85" s="37"/>
      <c r="H85" s="37"/>
      <c r="I85" s="37"/>
      <c r="J85" s="37"/>
    </row>
    <row r="86" spans="3:10" x14ac:dyDescent="0.35">
      <c r="C86" s="37"/>
      <c r="D86" s="37"/>
      <c r="E86" s="37"/>
      <c r="F86" s="37"/>
      <c r="G86" s="37"/>
      <c r="H86" s="37"/>
      <c r="I86" s="37"/>
      <c r="J86" s="37"/>
    </row>
    <row r="87" spans="3:10" x14ac:dyDescent="0.35">
      <c r="C87" s="37"/>
      <c r="D87" s="37"/>
      <c r="E87" s="37"/>
      <c r="F87" s="37"/>
      <c r="G87" s="37"/>
      <c r="H87" s="37"/>
      <c r="I87" s="37"/>
      <c r="J87" s="37"/>
    </row>
    <row r="88" spans="3:10" x14ac:dyDescent="0.35">
      <c r="C88" s="37"/>
      <c r="D88" s="37"/>
      <c r="E88" s="37"/>
      <c r="F88" s="37"/>
      <c r="G88" s="37"/>
      <c r="H88" s="37"/>
      <c r="I88" s="37"/>
      <c r="J88" s="37"/>
    </row>
    <row r="89" spans="3:10" x14ac:dyDescent="0.35">
      <c r="C89" s="37"/>
      <c r="D89" s="37"/>
      <c r="E89" s="37"/>
      <c r="F89" s="37"/>
      <c r="G89" s="37"/>
      <c r="H89" s="37"/>
      <c r="I89" s="37"/>
      <c r="J89" s="37"/>
    </row>
    <row r="90" spans="3:10" x14ac:dyDescent="0.35">
      <c r="C90" s="37"/>
      <c r="D90" s="37"/>
      <c r="E90" s="37"/>
      <c r="F90" s="37"/>
      <c r="G90" s="37"/>
      <c r="H90" s="37"/>
      <c r="I90" s="37"/>
      <c r="J90" s="37"/>
    </row>
    <row r="91" spans="3:10" x14ac:dyDescent="0.35">
      <c r="C91" s="37"/>
      <c r="D91" s="37"/>
      <c r="E91" s="37"/>
      <c r="F91" s="37"/>
      <c r="G91" s="37"/>
      <c r="H91" s="37"/>
      <c r="I91" s="37"/>
      <c r="J91" s="37"/>
    </row>
    <row r="92" spans="3:10" x14ac:dyDescent="0.35">
      <c r="C92" s="37"/>
      <c r="D92" s="37"/>
      <c r="E92" s="37"/>
      <c r="F92" s="37"/>
      <c r="G92" s="37"/>
      <c r="H92" s="37"/>
      <c r="I92" s="37"/>
      <c r="J92" s="37"/>
    </row>
    <row r="93" spans="3:10" x14ac:dyDescent="0.35">
      <c r="C93" s="37"/>
      <c r="D93" s="37"/>
      <c r="E93" s="37"/>
      <c r="F93" s="37"/>
      <c r="G93" s="37"/>
      <c r="H93" s="37"/>
      <c r="I93" s="37"/>
      <c r="J93" s="37"/>
    </row>
    <row r="94" spans="3:10" x14ac:dyDescent="0.35">
      <c r="C94" s="37"/>
      <c r="D94" s="37"/>
      <c r="E94" s="37"/>
      <c r="F94" s="37"/>
      <c r="G94" s="37"/>
      <c r="H94" s="37"/>
      <c r="I94" s="37"/>
      <c r="J94" s="37"/>
    </row>
    <row r="95" spans="3:10" x14ac:dyDescent="0.35">
      <c r="C95" s="37"/>
      <c r="D95" s="37"/>
      <c r="E95" s="37"/>
      <c r="F95" s="37"/>
      <c r="G95" s="37"/>
      <c r="H95" s="37"/>
      <c r="I95" s="37"/>
      <c r="J95" s="37"/>
    </row>
    <row r="96" spans="3:10" x14ac:dyDescent="0.35">
      <c r="C96" s="37"/>
      <c r="D96" s="37"/>
      <c r="E96" s="37"/>
      <c r="F96" s="37"/>
      <c r="G96" s="37"/>
      <c r="H96" s="37"/>
      <c r="I96" s="37"/>
      <c r="J96" s="37"/>
    </row>
    <row r="97" spans="3:10" x14ac:dyDescent="0.35">
      <c r="C97" s="37"/>
      <c r="D97" s="37"/>
      <c r="E97" s="37"/>
      <c r="F97" s="37"/>
      <c r="G97" s="37"/>
      <c r="H97" s="37"/>
      <c r="I97" s="37"/>
      <c r="J97" s="37"/>
    </row>
    <row r="98" spans="3:10" x14ac:dyDescent="0.35">
      <c r="C98" s="37"/>
      <c r="D98" s="37"/>
      <c r="E98" s="37"/>
      <c r="F98" s="37"/>
      <c r="G98" s="37"/>
      <c r="H98" s="37"/>
      <c r="I98" s="37"/>
      <c r="J98" s="37"/>
    </row>
    <row r="99" spans="3:10" x14ac:dyDescent="0.35">
      <c r="C99" s="37"/>
      <c r="D99" s="37"/>
      <c r="E99" s="37"/>
      <c r="F99" s="37"/>
      <c r="G99" s="37"/>
      <c r="H99" s="37"/>
      <c r="I99" s="37"/>
      <c r="J99" s="37"/>
    </row>
    <row r="100" spans="3:10" x14ac:dyDescent="0.35">
      <c r="C100" s="37"/>
      <c r="D100" s="37"/>
      <c r="E100" s="37"/>
      <c r="F100" s="37"/>
      <c r="G100" s="37"/>
      <c r="H100" s="37"/>
      <c r="I100" s="37"/>
      <c r="J100" s="37"/>
    </row>
    <row r="101" spans="3:10" x14ac:dyDescent="0.35">
      <c r="C101" s="37"/>
      <c r="D101" s="37"/>
      <c r="E101" s="37"/>
      <c r="F101" s="37"/>
      <c r="G101" s="37"/>
      <c r="H101" s="37"/>
      <c r="I101" s="37"/>
      <c r="J101" s="37"/>
    </row>
    <row r="102" spans="3:10" x14ac:dyDescent="0.35">
      <c r="C102" s="37"/>
      <c r="D102" s="37"/>
      <c r="E102" s="37"/>
      <c r="F102" s="37"/>
      <c r="G102" s="37"/>
      <c r="H102" s="37"/>
      <c r="I102" s="37"/>
      <c r="J102" s="37"/>
    </row>
    <row r="103" spans="3:10" x14ac:dyDescent="0.35">
      <c r="C103" s="37"/>
      <c r="D103" s="37"/>
      <c r="E103" s="37"/>
      <c r="F103" s="37"/>
      <c r="G103" s="37"/>
      <c r="H103" s="37"/>
      <c r="I103" s="37"/>
      <c r="J103" s="37"/>
    </row>
    <row r="104" spans="3:10" x14ac:dyDescent="0.35">
      <c r="C104" s="37"/>
      <c r="D104" s="37"/>
      <c r="E104" s="37"/>
      <c r="F104" s="37"/>
      <c r="G104" s="37"/>
      <c r="H104" s="37"/>
      <c r="I104" s="37"/>
      <c r="J104" s="37"/>
    </row>
    <row r="105" spans="3:10" x14ac:dyDescent="0.35">
      <c r="C105" s="37"/>
      <c r="D105" s="37"/>
      <c r="E105" s="37"/>
      <c r="F105" s="37"/>
      <c r="G105" s="37"/>
      <c r="H105" s="37"/>
      <c r="I105" s="37"/>
      <c r="J105" s="37"/>
    </row>
    <row r="106" spans="3:10" x14ac:dyDescent="0.35">
      <c r="C106" s="37"/>
      <c r="D106" s="37"/>
      <c r="E106" s="37"/>
      <c r="F106" s="37"/>
      <c r="G106" s="37"/>
      <c r="H106" s="37"/>
      <c r="I106" s="37"/>
      <c r="J106" s="37"/>
    </row>
    <row r="107" spans="3:10" x14ac:dyDescent="0.35">
      <c r="C107" s="37"/>
      <c r="D107" s="37"/>
      <c r="E107" s="37"/>
      <c r="F107" s="37"/>
      <c r="G107" s="37"/>
      <c r="H107" s="37"/>
      <c r="I107" s="37"/>
      <c r="J107" s="37"/>
    </row>
    <row r="108" spans="3:10" x14ac:dyDescent="0.35">
      <c r="C108" s="37"/>
      <c r="D108" s="37"/>
      <c r="E108" s="37"/>
      <c r="F108" s="37"/>
      <c r="G108" s="37"/>
      <c r="H108" s="37"/>
      <c r="I108" s="37"/>
      <c r="J108" s="37"/>
    </row>
    <row r="109" spans="3:10" x14ac:dyDescent="0.35">
      <c r="C109" s="37"/>
      <c r="D109" s="37"/>
      <c r="E109" s="37"/>
      <c r="F109" s="37"/>
      <c r="G109" s="37"/>
      <c r="H109" s="37"/>
      <c r="I109" s="37"/>
      <c r="J109" s="37"/>
    </row>
    <row r="110" spans="3:10" x14ac:dyDescent="0.35">
      <c r="C110" s="37"/>
      <c r="D110" s="37"/>
      <c r="E110" s="37"/>
      <c r="F110" s="37"/>
      <c r="G110" s="37"/>
      <c r="H110" s="37"/>
      <c r="I110" s="37"/>
      <c r="J110" s="37"/>
    </row>
    <row r="111" spans="3:10" x14ac:dyDescent="0.35">
      <c r="C111" s="37"/>
      <c r="D111" s="37"/>
      <c r="E111" s="37"/>
      <c r="F111" s="37"/>
      <c r="G111" s="37"/>
      <c r="H111" s="37"/>
      <c r="I111" s="37"/>
      <c r="J111" s="37"/>
    </row>
    <row r="112" spans="3:10" x14ac:dyDescent="0.35">
      <c r="C112" s="37"/>
      <c r="D112" s="37"/>
      <c r="E112" s="37"/>
      <c r="F112" s="37"/>
      <c r="G112" s="37"/>
      <c r="H112" s="37"/>
      <c r="I112" s="37"/>
      <c r="J112" s="37"/>
    </row>
    <row r="113" spans="3:10" x14ac:dyDescent="0.35">
      <c r="C113" s="37"/>
      <c r="D113" s="37"/>
      <c r="E113" s="37"/>
      <c r="F113" s="37"/>
      <c r="G113" s="37"/>
      <c r="H113" s="37"/>
      <c r="I113" s="37"/>
      <c r="J113" s="37"/>
    </row>
    <row r="114" spans="3:10" x14ac:dyDescent="0.35">
      <c r="C114" s="37"/>
      <c r="D114" s="37"/>
      <c r="E114" s="37"/>
      <c r="F114" s="37"/>
      <c r="G114" s="37"/>
      <c r="H114" s="37"/>
      <c r="I114" s="37"/>
      <c r="J114" s="37"/>
    </row>
    <row r="115" spans="3:10" x14ac:dyDescent="0.35">
      <c r="C115" s="37"/>
      <c r="D115" s="37"/>
      <c r="E115" s="37"/>
      <c r="F115" s="37"/>
      <c r="G115" s="37"/>
      <c r="H115" s="37"/>
      <c r="I115" s="37"/>
      <c r="J115" s="37"/>
    </row>
    <row r="116" spans="3:10" x14ac:dyDescent="0.35">
      <c r="C116" s="37"/>
      <c r="D116" s="37"/>
      <c r="E116" s="37"/>
      <c r="F116" s="37"/>
      <c r="G116" s="37"/>
      <c r="H116" s="37"/>
      <c r="I116" s="37"/>
      <c r="J116" s="37"/>
    </row>
    <row r="117" spans="3:10" x14ac:dyDescent="0.35">
      <c r="C117" s="37"/>
      <c r="D117" s="37"/>
      <c r="E117" s="37"/>
      <c r="F117" s="37"/>
      <c r="G117" s="37"/>
      <c r="H117" s="37"/>
      <c r="I117" s="37"/>
      <c r="J117" s="37"/>
    </row>
    <row r="118" spans="3:10" x14ac:dyDescent="0.35">
      <c r="C118" s="37"/>
      <c r="D118" s="37"/>
      <c r="E118" s="37"/>
      <c r="F118" s="37"/>
      <c r="G118" s="37"/>
      <c r="H118" s="37"/>
      <c r="I118" s="37"/>
      <c r="J118" s="37"/>
    </row>
    <row r="119" spans="3:10" x14ac:dyDescent="0.35">
      <c r="C119" s="37"/>
      <c r="D119" s="37"/>
      <c r="E119" s="37"/>
      <c r="F119" s="37"/>
      <c r="G119" s="37"/>
      <c r="H119" s="37"/>
      <c r="I119" s="37"/>
      <c r="J119" s="37"/>
    </row>
    <row r="120" spans="3:10" x14ac:dyDescent="0.35">
      <c r="C120" s="37"/>
      <c r="D120" s="37"/>
      <c r="E120" s="37"/>
      <c r="F120" s="37"/>
      <c r="G120" s="37"/>
      <c r="H120" s="37"/>
      <c r="I120" s="37"/>
      <c r="J120" s="37"/>
    </row>
    <row r="121" spans="3:10" x14ac:dyDescent="0.35">
      <c r="C121" s="37"/>
      <c r="D121" s="37"/>
      <c r="E121" s="37"/>
      <c r="F121" s="37"/>
      <c r="G121" s="37"/>
      <c r="H121" s="37"/>
      <c r="I121" s="37"/>
      <c r="J121" s="37"/>
    </row>
    <row r="122" spans="3:10" x14ac:dyDescent="0.35">
      <c r="C122" s="37"/>
      <c r="D122" s="37"/>
      <c r="E122" s="37"/>
      <c r="F122" s="37"/>
      <c r="G122" s="37"/>
      <c r="H122" s="37"/>
      <c r="I122" s="37"/>
      <c r="J122" s="37"/>
    </row>
    <row r="123" spans="3:10" x14ac:dyDescent="0.35">
      <c r="C123" s="37"/>
      <c r="D123" s="37"/>
      <c r="E123" s="37"/>
      <c r="F123" s="37"/>
      <c r="G123" s="37"/>
      <c r="H123" s="37"/>
      <c r="I123" s="37"/>
      <c r="J123" s="37"/>
    </row>
    <row r="124" spans="3:10" x14ac:dyDescent="0.35">
      <c r="C124" s="37"/>
      <c r="D124" s="37"/>
      <c r="E124" s="37"/>
      <c r="F124" s="37"/>
      <c r="G124" s="37"/>
      <c r="H124" s="37"/>
      <c r="I124" s="37"/>
      <c r="J124" s="37"/>
    </row>
    <row r="125" spans="3:10" x14ac:dyDescent="0.35">
      <c r="C125" s="37"/>
      <c r="D125" s="37"/>
      <c r="E125" s="37"/>
      <c r="F125" s="37"/>
      <c r="G125" s="37"/>
      <c r="H125" s="37"/>
      <c r="I125" s="37"/>
      <c r="J125" s="37"/>
    </row>
    <row r="126" spans="3:10" x14ac:dyDescent="0.35">
      <c r="C126" s="37"/>
      <c r="D126" s="37"/>
      <c r="E126" s="37"/>
      <c r="F126" s="37"/>
      <c r="G126" s="37"/>
      <c r="H126" s="37"/>
      <c r="I126" s="37"/>
      <c r="J126" s="37"/>
    </row>
    <row r="127" spans="3:10" x14ac:dyDescent="0.35">
      <c r="C127" s="37"/>
      <c r="D127" s="37"/>
      <c r="E127" s="37"/>
      <c r="F127" s="37"/>
      <c r="G127" s="37"/>
      <c r="H127" s="37"/>
      <c r="I127" s="37"/>
      <c r="J127" s="37"/>
    </row>
    <row r="128" spans="3:10" x14ac:dyDescent="0.35">
      <c r="C128" s="37"/>
      <c r="D128" s="37"/>
      <c r="E128" s="37"/>
      <c r="F128" s="37"/>
      <c r="G128" s="37"/>
      <c r="H128" s="37"/>
      <c r="I128" s="37"/>
      <c r="J128" s="37"/>
    </row>
    <row r="129" spans="3:10" x14ac:dyDescent="0.35">
      <c r="C129" s="37"/>
      <c r="D129" s="37"/>
      <c r="E129" s="37"/>
      <c r="F129" s="37"/>
      <c r="G129" s="37"/>
      <c r="H129" s="37"/>
      <c r="I129" s="37"/>
      <c r="J129" s="37"/>
    </row>
    <row r="130" spans="3:10" x14ac:dyDescent="0.35">
      <c r="C130" s="37"/>
      <c r="D130" s="37"/>
      <c r="E130" s="37"/>
      <c r="F130" s="37"/>
      <c r="G130" s="37"/>
      <c r="H130" s="37"/>
      <c r="I130" s="37"/>
      <c r="J130" s="37"/>
    </row>
    <row r="131" spans="3:10" x14ac:dyDescent="0.35">
      <c r="C131" s="37"/>
      <c r="D131" s="37"/>
      <c r="E131" s="37"/>
      <c r="F131" s="37"/>
      <c r="G131" s="37"/>
      <c r="H131" s="37"/>
      <c r="I131" s="37"/>
      <c r="J131" s="37"/>
    </row>
    <row r="132" spans="3:10" x14ac:dyDescent="0.35">
      <c r="C132" s="37"/>
      <c r="D132" s="37"/>
      <c r="E132" s="37"/>
      <c r="F132" s="37"/>
      <c r="G132" s="37"/>
      <c r="H132" s="37"/>
      <c r="I132" s="37"/>
      <c r="J132" s="37"/>
    </row>
    <row r="133" spans="3:10" x14ac:dyDescent="0.35">
      <c r="C133" s="37"/>
      <c r="D133" s="37"/>
      <c r="E133" s="37"/>
      <c r="F133" s="37"/>
      <c r="G133" s="37"/>
      <c r="H133" s="37"/>
      <c r="I133" s="37"/>
      <c r="J133" s="37"/>
    </row>
    <row r="134" spans="3:10" x14ac:dyDescent="0.35">
      <c r="C134" s="37"/>
      <c r="D134" s="37"/>
      <c r="E134" s="37"/>
      <c r="F134" s="37"/>
      <c r="G134" s="37"/>
      <c r="H134" s="37"/>
      <c r="I134" s="37"/>
      <c r="J134" s="37"/>
    </row>
    <row r="135" spans="3:10" x14ac:dyDescent="0.35">
      <c r="C135" s="37"/>
      <c r="D135" s="37"/>
      <c r="E135" s="37"/>
      <c r="F135" s="37"/>
      <c r="G135" s="37"/>
      <c r="H135" s="37"/>
      <c r="I135" s="37"/>
      <c r="J135" s="37"/>
    </row>
    <row r="136" spans="3:10" x14ac:dyDescent="0.35">
      <c r="C136" s="37"/>
      <c r="D136" s="37"/>
      <c r="E136" s="37"/>
      <c r="F136" s="37"/>
      <c r="G136" s="37"/>
      <c r="H136" s="37"/>
      <c r="I136" s="37"/>
      <c r="J136" s="37"/>
    </row>
    <row r="137" spans="3:10" x14ac:dyDescent="0.35">
      <c r="C137" s="37"/>
      <c r="D137" s="37"/>
      <c r="E137" s="37"/>
      <c r="F137" s="37"/>
      <c r="G137" s="37"/>
      <c r="H137" s="37"/>
      <c r="I137" s="37"/>
      <c r="J137" s="37"/>
    </row>
    <row r="138" spans="3:10" x14ac:dyDescent="0.35">
      <c r="C138" s="37"/>
      <c r="D138" s="37"/>
      <c r="E138" s="37"/>
      <c r="F138" s="37"/>
      <c r="G138" s="37"/>
      <c r="H138" s="37"/>
      <c r="I138" s="37"/>
      <c r="J138" s="37"/>
    </row>
    <row r="139" spans="3:10" x14ac:dyDescent="0.35">
      <c r="C139" s="37"/>
      <c r="D139" s="37"/>
      <c r="E139" s="37"/>
      <c r="F139" s="37"/>
      <c r="G139" s="37"/>
      <c r="H139" s="37"/>
      <c r="I139" s="37"/>
      <c r="J139" s="37"/>
    </row>
    <row r="140" spans="3:10" x14ac:dyDescent="0.35">
      <c r="C140" s="37"/>
      <c r="D140" s="37"/>
      <c r="E140" s="37"/>
      <c r="F140" s="37"/>
      <c r="G140" s="37"/>
      <c r="H140" s="37"/>
      <c r="I140" s="37"/>
      <c r="J140" s="37"/>
    </row>
    <row r="141" spans="3:10" x14ac:dyDescent="0.35">
      <c r="C141" s="37"/>
      <c r="D141" s="37"/>
      <c r="E141" s="37"/>
      <c r="F141" s="37"/>
      <c r="G141" s="37"/>
      <c r="H141" s="37"/>
      <c r="I141" s="37"/>
      <c r="J141" s="37"/>
    </row>
    <row r="142" spans="3:10" x14ac:dyDescent="0.35">
      <c r="C142" s="37"/>
      <c r="D142" s="37"/>
      <c r="E142" s="37"/>
      <c r="F142" s="37"/>
      <c r="G142" s="37"/>
      <c r="H142" s="37"/>
      <c r="I142" s="37"/>
      <c r="J142" s="37"/>
    </row>
    <row r="143" spans="3:10" x14ac:dyDescent="0.35">
      <c r="C143" s="37"/>
      <c r="D143" s="37"/>
      <c r="E143" s="37"/>
      <c r="F143" s="37"/>
      <c r="G143" s="37"/>
      <c r="H143" s="37"/>
      <c r="I143" s="37"/>
      <c r="J143" s="37"/>
    </row>
    <row r="144" spans="3:10" x14ac:dyDescent="0.35">
      <c r="C144" s="37"/>
      <c r="D144" s="37"/>
      <c r="E144" s="37"/>
      <c r="F144" s="37"/>
      <c r="G144" s="37"/>
      <c r="H144" s="37"/>
      <c r="I144" s="37"/>
      <c r="J144" s="37"/>
    </row>
    <row r="145" spans="3:10" x14ac:dyDescent="0.35">
      <c r="C145" s="37"/>
      <c r="D145" s="37"/>
      <c r="E145" s="37"/>
      <c r="F145" s="37"/>
      <c r="G145" s="37"/>
      <c r="H145" s="37"/>
      <c r="I145" s="37"/>
      <c r="J145" s="37"/>
    </row>
    <row r="146" spans="3:10" x14ac:dyDescent="0.35">
      <c r="C146" s="37"/>
      <c r="D146" s="37"/>
      <c r="E146" s="37"/>
      <c r="F146" s="37"/>
      <c r="G146" s="37"/>
      <c r="H146" s="37"/>
      <c r="I146" s="37"/>
      <c r="J146" s="37"/>
    </row>
    <row r="147" spans="3:10" x14ac:dyDescent="0.35">
      <c r="C147" s="37"/>
      <c r="D147" s="37"/>
      <c r="E147" s="37"/>
      <c r="F147" s="37"/>
      <c r="G147" s="37"/>
      <c r="H147" s="37"/>
      <c r="I147" s="37"/>
      <c r="J147" s="37"/>
    </row>
    <row r="148" spans="3:10" x14ac:dyDescent="0.35">
      <c r="C148" s="37"/>
      <c r="D148" s="37"/>
      <c r="E148" s="37"/>
      <c r="F148" s="37"/>
      <c r="G148" s="37"/>
      <c r="H148" s="37"/>
      <c r="I148" s="37"/>
      <c r="J148" s="37"/>
    </row>
    <row r="149" spans="3:10" x14ac:dyDescent="0.35">
      <c r="C149" s="37"/>
      <c r="D149" s="37"/>
      <c r="E149" s="37"/>
      <c r="F149" s="37"/>
      <c r="G149" s="37"/>
      <c r="H149" s="37"/>
      <c r="I149" s="37"/>
      <c r="J149" s="37"/>
    </row>
    <row r="150" spans="3:10" x14ac:dyDescent="0.35">
      <c r="C150" s="37"/>
      <c r="D150" s="37"/>
      <c r="E150" s="37"/>
      <c r="F150" s="37"/>
      <c r="G150" s="37"/>
      <c r="H150" s="37"/>
      <c r="I150" s="37"/>
      <c r="J150" s="37"/>
    </row>
    <row r="151" spans="3:10" x14ac:dyDescent="0.35">
      <c r="C151" s="37"/>
      <c r="D151" s="37"/>
      <c r="E151" s="37"/>
      <c r="F151" s="37"/>
      <c r="G151" s="37"/>
      <c r="H151" s="37"/>
      <c r="I151" s="37"/>
      <c r="J151" s="37"/>
    </row>
    <row r="152" spans="3:10" x14ac:dyDescent="0.35">
      <c r="C152" s="37"/>
      <c r="D152" s="37"/>
      <c r="E152" s="37"/>
      <c r="F152" s="37"/>
      <c r="G152" s="37"/>
      <c r="H152" s="37"/>
      <c r="I152" s="37"/>
      <c r="J152" s="37"/>
    </row>
    <row r="153" spans="3:10" x14ac:dyDescent="0.35">
      <c r="C153" s="37"/>
      <c r="D153" s="37"/>
      <c r="E153" s="37"/>
      <c r="F153" s="37"/>
      <c r="G153" s="37"/>
      <c r="H153" s="37"/>
      <c r="I153" s="37"/>
      <c r="J153" s="37"/>
    </row>
    <row r="154" spans="3:10" x14ac:dyDescent="0.35">
      <c r="C154" s="37"/>
      <c r="D154" s="37"/>
      <c r="E154" s="37"/>
      <c r="F154" s="37"/>
      <c r="G154" s="37"/>
      <c r="H154" s="37"/>
      <c r="I154" s="37"/>
      <c r="J154" s="37"/>
    </row>
    <row r="155" spans="3:10" x14ac:dyDescent="0.35">
      <c r="C155" s="37"/>
      <c r="D155" s="37"/>
      <c r="E155" s="37"/>
      <c r="F155" s="37"/>
      <c r="G155" s="37"/>
      <c r="H155" s="37"/>
      <c r="I155" s="37"/>
      <c r="J155" s="37"/>
    </row>
    <row r="156" spans="3:10" x14ac:dyDescent="0.35">
      <c r="C156" s="37"/>
      <c r="D156" s="37"/>
      <c r="E156" s="37"/>
      <c r="F156" s="37"/>
      <c r="G156" s="37"/>
      <c r="H156" s="37"/>
      <c r="I156" s="37"/>
      <c r="J156" s="37"/>
    </row>
    <row r="157" spans="3:10" x14ac:dyDescent="0.35">
      <c r="C157" s="37"/>
      <c r="D157" s="37"/>
      <c r="E157" s="37"/>
      <c r="F157" s="37"/>
      <c r="G157" s="37"/>
      <c r="H157" s="37"/>
      <c r="I157" s="37"/>
      <c r="J157" s="37"/>
    </row>
    <row r="158" spans="3:10" x14ac:dyDescent="0.35">
      <c r="C158" s="37"/>
      <c r="D158" s="37"/>
      <c r="E158" s="37"/>
      <c r="F158" s="37"/>
      <c r="G158" s="37"/>
      <c r="H158" s="37"/>
      <c r="I158" s="37"/>
      <c r="J158" s="37"/>
    </row>
    <row r="159" spans="3:10" x14ac:dyDescent="0.35">
      <c r="C159" s="37"/>
      <c r="D159" s="37"/>
      <c r="E159" s="37"/>
      <c r="F159" s="37"/>
      <c r="G159" s="37"/>
      <c r="H159" s="37"/>
      <c r="I159" s="37"/>
      <c r="J159" s="37"/>
    </row>
    <row r="160" spans="3:10" x14ac:dyDescent="0.35">
      <c r="C160" s="37"/>
      <c r="D160" s="37"/>
      <c r="E160" s="37"/>
      <c r="F160" s="37"/>
      <c r="G160" s="37"/>
      <c r="H160" s="37"/>
      <c r="I160" s="37"/>
      <c r="J160" s="37"/>
    </row>
    <row r="161" spans="3:10" x14ac:dyDescent="0.35">
      <c r="C161" s="37"/>
      <c r="D161" s="37"/>
      <c r="E161" s="37"/>
      <c r="F161" s="37"/>
      <c r="G161" s="37"/>
      <c r="H161" s="37"/>
      <c r="I161" s="37"/>
      <c r="J161" s="37"/>
    </row>
    <row r="162" spans="3:10" x14ac:dyDescent="0.35">
      <c r="C162" s="37"/>
      <c r="D162" s="37"/>
      <c r="E162" s="37"/>
      <c r="F162" s="37"/>
      <c r="G162" s="37"/>
      <c r="H162" s="37"/>
      <c r="I162" s="37"/>
      <c r="J162" s="37"/>
    </row>
    <row r="163" spans="3:10" x14ac:dyDescent="0.35">
      <c r="C163" s="37"/>
      <c r="D163" s="37"/>
      <c r="E163" s="37"/>
      <c r="F163" s="37"/>
      <c r="G163" s="37"/>
      <c r="H163" s="37"/>
      <c r="I163" s="37"/>
      <c r="J163" s="37"/>
    </row>
    <row r="164" spans="3:10" x14ac:dyDescent="0.35">
      <c r="C164" s="37"/>
      <c r="D164" s="37"/>
      <c r="E164" s="37"/>
      <c r="F164" s="37"/>
      <c r="G164" s="37"/>
      <c r="H164" s="37"/>
      <c r="I164" s="37"/>
      <c r="J164" s="37"/>
    </row>
    <row r="165" spans="3:10" x14ac:dyDescent="0.35">
      <c r="C165" s="37"/>
      <c r="D165" s="37"/>
      <c r="E165" s="37"/>
      <c r="F165" s="37"/>
      <c r="G165" s="37"/>
      <c r="H165" s="37"/>
      <c r="I165" s="37"/>
      <c r="J165" s="37"/>
    </row>
    <row r="166" spans="3:10" x14ac:dyDescent="0.35">
      <c r="C166" s="37"/>
      <c r="D166" s="37"/>
      <c r="E166" s="37"/>
      <c r="F166" s="37"/>
      <c r="G166" s="37"/>
      <c r="H166" s="37"/>
      <c r="I166" s="37"/>
      <c r="J166" s="37"/>
    </row>
    <row r="167" spans="3:10" x14ac:dyDescent="0.35">
      <c r="C167" s="37"/>
      <c r="D167" s="37"/>
      <c r="E167" s="37"/>
      <c r="F167" s="37"/>
      <c r="G167" s="37"/>
      <c r="H167" s="37"/>
      <c r="I167" s="37"/>
      <c r="J167" s="37"/>
    </row>
    <row r="168" spans="3:10" x14ac:dyDescent="0.35">
      <c r="C168" s="37"/>
      <c r="D168" s="37"/>
      <c r="E168" s="37"/>
      <c r="F168" s="37"/>
      <c r="G168" s="37"/>
      <c r="H168" s="37"/>
      <c r="I168" s="37"/>
      <c r="J168" s="37"/>
    </row>
    <row r="169" spans="3:10" x14ac:dyDescent="0.35">
      <c r="C169" s="37"/>
      <c r="D169" s="37"/>
      <c r="E169" s="37"/>
      <c r="F169" s="37"/>
      <c r="G169" s="37"/>
      <c r="H169" s="37"/>
      <c r="I169" s="37"/>
      <c r="J169" s="37"/>
    </row>
    <row r="170" spans="3:10" x14ac:dyDescent="0.35">
      <c r="C170" s="37"/>
      <c r="D170" s="37"/>
      <c r="E170" s="37"/>
      <c r="F170" s="37"/>
      <c r="G170" s="37"/>
      <c r="H170" s="37"/>
      <c r="I170" s="37"/>
      <c r="J170" s="37"/>
    </row>
    <row r="171" spans="3:10" x14ac:dyDescent="0.35">
      <c r="C171" s="37"/>
      <c r="D171" s="37"/>
      <c r="E171" s="37"/>
      <c r="F171" s="37"/>
      <c r="G171" s="37"/>
      <c r="H171" s="37"/>
      <c r="I171" s="37"/>
      <c r="J171" s="37"/>
    </row>
    <row r="172" spans="3:10" x14ac:dyDescent="0.35">
      <c r="C172" s="37"/>
      <c r="D172" s="37"/>
      <c r="E172" s="37"/>
      <c r="F172" s="37"/>
      <c r="G172" s="37"/>
      <c r="H172" s="37"/>
      <c r="I172" s="37"/>
      <c r="J172" s="37"/>
    </row>
    <row r="173" spans="3:10" x14ac:dyDescent="0.35">
      <c r="C173" s="37"/>
      <c r="D173" s="37"/>
      <c r="E173" s="37"/>
      <c r="F173" s="37"/>
      <c r="G173" s="37"/>
      <c r="H173" s="37"/>
      <c r="I173" s="37"/>
      <c r="J173" s="37"/>
    </row>
    <row r="174" spans="3:10" x14ac:dyDescent="0.35">
      <c r="C174" s="37"/>
      <c r="D174" s="37"/>
      <c r="E174" s="37"/>
      <c r="F174" s="37"/>
      <c r="G174" s="37"/>
      <c r="H174" s="37"/>
      <c r="I174" s="37"/>
      <c r="J174" s="37"/>
    </row>
    <row r="175" spans="3:10" x14ac:dyDescent="0.35">
      <c r="C175" s="37"/>
      <c r="D175" s="37"/>
      <c r="E175" s="37"/>
      <c r="F175" s="37"/>
      <c r="G175" s="37"/>
      <c r="H175" s="37"/>
      <c r="I175" s="37"/>
      <c r="J175" s="37"/>
    </row>
    <row r="176" spans="3:10" x14ac:dyDescent="0.35">
      <c r="C176" s="37"/>
      <c r="D176" s="37"/>
      <c r="E176" s="37"/>
      <c r="F176" s="37"/>
      <c r="G176" s="37"/>
      <c r="H176" s="37"/>
      <c r="I176" s="37"/>
      <c r="J176" s="37"/>
    </row>
    <row r="177" spans="3:10" x14ac:dyDescent="0.35">
      <c r="C177" s="37"/>
      <c r="D177" s="37"/>
      <c r="E177" s="37"/>
      <c r="F177" s="37"/>
      <c r="G177" s="37"/>
      <c r="H177" s="37"/>
      <c r="I177" s="37"/>
      <c r="J177" s="37"/>
    </row>
    <row r="178" spans="3:10" x14ac:dyDescent="0.35">
      <c r="C178" s="37"/>
      <c r="D178" s="37"/>
      <c r="E178" s="37"/>
      <c r="F178" s="37"/>
      <c r="G178" s="37"/>
      <c r="H178" s="37"/>
      <c r="I178" s="37"/>
      <c r="J178" s="37"/>
    </row>
    <row r="179" spans="3:10" x14ac:dyDescent="0.35">
      <c r="C179" s="37"/>
      <c r="D179" s="37"/>
      <c r="E179" s="37"/>
      <c r="F179" s="37"/>
      <c r="G179" s="37"/>
      <c r="H179" s="37"/>
      <c r="I179" s="37"/>
      <c r="J179" s="37"/>
    </row>
    <row r="180" spans="3:10" x14ac:dyDescent="0.35">
      <c r="C180" s="37"/>
      <c r="D180" s="37"/>
      <c r="E180" s="37"/>
      <c r="F180" s="37"/>
      <c r="G180" s="37"/>
      <c r="H180" s="37"/>
      <c r="I180" s="37"/>
      <c r="J180" s="37"/>
    </row>
    <row r="181" spans="3:10" x14ac:dyDescent="0.35">
      <c r="C181" s="37"/>
      <c r="D181" s="37"/>
      <c r="E181" s="37"/>
      <c r="F181" s="37"/>
      <c r="G181" s="37"/>
      <c r="H181" s="37"/>
      <c r="I181" s="37"/>
      <c r="J181" s="37"/>
    </row>
    <row r="182" spans="3:10" x14ac:dyDescent="0.35">
      <c r="C182" s="37"/>
      <c r="D182" s="37"/>
      <c r="E182" s="37"/>
      <c r="F182" s="37"/>
      <c r="G182" s="37"/>
      <c r="H182" s="37"/>
      <c r="I182" s="37"/>
      <c r="J182" s="37"/>
    </row>
    <row r="183" spans="3:10" x14ac:dyDescent="0.35">
      <c r="C183" s="37"/>
      <c r="D183" s="37"/>
      <c r="E183" s="37"/>
      <c r="F183" s="37"/>
      <c r="G183" s="37"/>
      <c r="H183" s="37"/>
      <c r="I183" s="37"/>
      <c r="J183" s="37"/>
    </row>
    <row r="184" spans="3:10" x14ac:dyDescent="0.35">
      <c r="C184" s="37"/>
      <c r="D184" s="37"/>
      <c r="E184" s="37"/>
      <c r="F184" s="37"/>
      <c r="G184" s="37"/>
      <c r="H184" s="37"/>
      <c r="I184" s="37"/>
      <c r="J184" s="37"/>
    </row>
    <row r="185" spans="3:10" x14ac:dyDescent="0.35">
      <c r="C185" s="37"/>
      <c r="D185" s="37"/>
      <c r="E185" s="37"/>
      <c r="F185" s="37"/>
      <c r="G185" s="37"/>
      <c r="H185" s="37"/>
      <c r="I185" s="37"/>
      <c r="J185" s="37"/>
    </row>
    <row r="186" spans="3:10" x14ac:dyDescent="0.35">
      <c r="C186" s="37"/>
      <c r="D186" s="37"/>
      <c r="E186" s="37"/>
      <c r="F186" s="37"/>
      <c r="G186" s="37"/>
      <c r="H186" s="37"/>
      <c r="I186" s="37"/>
      <c r="J186" s="37"/>
    </row>
    <row r="187" spans="3:10" x14ac:dyDescent="0.35">
      <c r="C187" s="37"/>
      <c r="D187" s="37"/>
      <c r="E187" s="37"/>
      <c r="F187" s="37"/>
      <c r="G187" s="37"/>
      <c r="H187" s="37"/>
      <c r="I187" s="37"/>
      <c r="J187" s="37"/>
    </row>
    <row r="188" spans="3:10" x14ac:dyDescent="0.35">
      <c r="C188" s="37"/>
      <c r="D188" s="37"/>
      <c r="E188" s="37"/>
      <c r="F188" s="37"/>
      <c r="G188" s="37"/>
      <c r="H188" s="37"/>
      <c r="I188" s="37"/>
      <c r="J188" s="37"/>
    </row>
    <row r="189" spans="3:10" x14ac:dyDescent="0.35">
      <c r="C189" s="37"/>
      <c r="D189" s="37"/>
      <c r="E189" s="37"/>
      <c r="F189" s="37"/>
      <c r="G189" s="37"/>
      <c r="H189" s="37"/>
      <c r="I189" s="37"/>
      <c r="J189" s="37"/>
    </row>
    <row r="190" spans="3:10" x14ac:dyDescent="0.35">
      <c r="C190" s="37"/>
      <c r="D190" s="37"/>
      <c r="E190" s="37"/>
      <c r="F190" s="37"/>
      <c r="G190" s="37"/>
      <c r="H190" s="37"/>
      <c r="I190" s="37"/>
      <c r="J190" s="37"/>
    </row>
    <row r="191" spans="3:10" x14ac:dyDescent="0.35">
      <c r="C191" s="37"/>
      <c r="D191" s="37"/>
      <c r="E191" s="37"/>
      <c r="F191" s="37"/>
      <c r="G191" s="37"/>
      <c r="H191" s="37"/>
      <c r="I191" s="37"/>
      <c r="J191" s="37"/>
    </row>
    <row r="192" spans="3:10" x14ac:dyDescent="0.35">
      <c r="C192" s="37"/>
      <c r="D192" s="37"/>
      <c r="E192" s="37"/>
      <c r="F192" s="37"/>
      <c r="G192" s="37"/>
      <c r="H192" s="37"/>
      <c r="I192" s="37"/>
      <c r="J192" s="37"/>
    </row>
    <row r="193" spans="3:10" x14ac:dyDescent="0.35">
      <c r="C193" s="37"/>
      <c r="D193" s="37"/>
      <c r="E193" s="37"/>
      <c r="F193" s="37"/>
      <c r="G193" s="37"/>
      <c r="H193" s="37"/>
      <c r="I193" s="37"/>
      <c r="J193" s="37"/>
    </row>
    <row r="194" spans="3:10" x14ac:dyDescent="0.35">
      <c r="C194" s="37"/>
      <c r="D194" s="37"/>
      <c r="E194" s="37"/>
      <c r="F194" s="37"/>
      <c r="G194" s="37"/>
      <c r="H194" s="37"/>
      <c r="I194" s="37"/>
      <c r="J194" s="37"/>
    </row>
    <row r="195" spans="3:10" x14ac:dyDescent="0.35">
      <c r="C195" s="37"/>
      <c r="D195" s="37"/>
      <c r="E195" s="37"/>
      <c r="F195" s="37"/>
      <c r="G195" s="37"/>
      <c r="H195" s="37"/>
      <c r="I195" s="37"/>
      <c r="J195" s="37"/>
    </row>
    <row r="196" spans="3:10" x14ac:dyDescent="0.35">
      <c r="C196" s="37"/>
      <c r="D196" s="37"/>
      <c r="E196" s="37"/>
      <c r="F196" s="37"/>
      <c r="G196" s="37"/>
      <c r="H196" s="37"/>
      <c r="I196" s="37"/>
      <c r="J196" s="37"/>
    </row>
    <row r="197" spans="3:10" x14ac:dyDescent="0.35">
      <c r="C197" s="37"/>
      <c r="D197" s="37"/>
      <c r="E197" s="37"/>
      <c r="F197" s="37"/>
      <c r="G197" s="37"/>
      <c r="H197" s="37"/>
      <c r="I197" s="37"/>
      <c r="J197" s="37"/>
    </row>
    <row r="198" spans="3:10" x14ac:dyDescent="0.35">
      <c r="C198" s="37"/>
      <c r="D198" s="37"/>
      <c r="E198" s="37"/>
      <c r="F198" s="37"/>
      <c r="G198" s="37"/>
      <c r="H198" s="37"/>
      <c r="I198" s="37"/>
      <c r="J198" s="37"/>
    </row>
    <row r="199" spans="3:10" x14ac:dyDescent="0.35">
      <c r="C199" s="37"/>
      <c r="D199" s="37"/>
      <c r="E199" s="37"/>
      <c r="F199" s="37"/>
      <c r="G199" s="37"/>
      <c r="H199" s="37"/>
      <c r="I199" s="37"/>
      <c r="J199" s="37"/>
    </row>
    <row r="200" spans="3:10" x14ac:dyDescent="0.35">
      <c r="C200" s="37"/>
      <c r="D200" s="37"/>
      <c r="E200" s="37"/>
      <c r="F200" s="37"/>
      <c r="G200" s="37"/>
      <c r="H200" s="37"/>
      <c r="I200" s="37"/>
      <c r="J200" s="37"/>
    </row>
    <row r="201" spans="3:10" x14ac:dyDescent="0.35">
      <c r="C201" s="37"/>
      <c r="D201" s="37"/>
      <c r="E201" s="37"/>
      <c r="F201" s="37"/>
      <c r="G201" s="37"/>
      <c r="H201" s="37"/>
      <c r="I201" s="37"/>
      <c r="J201" s="37"/>
    </row>
    <row r="202" spans="3:10" x14ac:dyDescent="0.35">
      <c r="C202" s="37"/>
      <c r="D202" s="37"/>
      <c r="E202" s="37"/>
      <c r="F202" s="37"/>
      <c r="G202" s="37"/>
      <c r="H202" s="37"/>
      <c r="I202" s="37"/>
      <c r="J202" s="37"/>
    </row>
    <row r="203" spans="3:10" x14ac:dyDescent="0.35">
      <c r="C203" s="37"/>
      <c r="D203" s="37"/>
      <c r="E203" s="37"/>
      <c r="F203" s="37"/>
      <c r="G203" s="37"/>
      <c r="H203" s="37"/>
      <c r="I203" s="37"/>
      <c r="J203" s="37"/>
    </row>
    <row r="204" spans="3:10" x14ac:dyDescent="0.35">
      <c r="C204" s="37"/>
      <c r="D204" s="37"/>
      <c r="E204" s="37"/>
      <c r="F204" s="37"/>
      <c r="G204" s="37"/>
      <c r="H204" s="37"/>
      <c r="I204" s="37"/>
      <c r="J204" s="37"/>
    </row>
    <row r="205" spans="3:10" x14ac:dyDescent="0.35">
      <c r="C205" s="37"/>
      <c r="D205" s="37"/>
      <c r="E205" s="37"/>
      <c r="F205" s="37"/>
      <c r="G205" s="37"/>
      <c r="H205" s="37"/>
      <c r="I205" s="37"/>
      <c r="J205" s="37"/>
    </row>
    <row r="206" spans="3:10" x14ac:dyDescent="0.35">
      <c r="C206" s="37"/>
      <c r="D206" s="37"/>
      <c r="E206" s="37"/>
      <c r="F206" s="37"/>
      <c r="G206" s="37"/>
      <c r="H206" s="37"/>
      <c r="I206" s="37"/>
      <c r="J206" s="37"/>
    </row>
    <row r="207" spans="3:10" x14ac:dyDescent="0.35">
      <c r="C207" s="37"/>
      <c r="D207" s="37"/>
      <c r="E207" s="37"/>
      <c r="F207" s="37"/>
      <c r="G207" s="37"/>
      <c r="H207" s="37"/>
      <c r="I207" s="37"/>
      <c r="J207" s="37"/>
    </row>
    <row r="208" spans="3:10" x14ac:dyDescent="0.35">
      <c r="C208" s="37"/>
      <c r="D208" s="37"/>
      <c r="E208" s="37"/>
      <c r="F208" s="37"/>
      <c r="G208" s="37"/>
      <c r="H208" s="37"/>
      <c r="I208" s="37"/>
      <c r="J208" s="37"/>
    </row>
    <row r="209" spans="3:10" x14ac:dyDescent="0.35">
      <c r="C209" s="37"/>
      <c r="D209" s="37"/>
      <c r="E209" s="37"/>
      <c r="F209" s="37"/>
      <c r="G209" s="37"/>
      <c r="H209" s="37"/>
      <c r="I209" s="37"/>
      <c r="J209" s="37"/>
    </row>
    <row r="210" spans="3:10" x14ac:dyDescent="0.35">
      <c r="C210" s="37"/>
      <c r="D210" s="37"/>
      <c r="E210" s="37"/>
      <c r="F210" s="37"/>
      <c r="G210" s="37"/>
      <c r="H210" s="37"/>
      <c r="I210" s="37"/>
      <c r="J210" s="37"/>
    </row>
    <row r="211" spans="3:10" x14ac:dyDescent="0.35">
      <c r="C211" s="37"/>
      <c r="D211" s="37"/>
      <c r="E211" s="37"/>
      <c r="F211" s="37"/>
      <c r="G211" s="37"/>
      <c r="H211" s="37"/>
      <c r="I211" s="37"/>
      <c r="J211" s="37"/>
    </row>
    <row r="212" spans="3:10" x14ac:dyDescent="0.35">
      <c r="C212" s="37"/>
      <c r="D212" s="37"/>
      <c r="E212" s="37"/>
      <c r="F212" s="37"/>
      <c r="G212" s="37"/>
      <c r="H212" s="37"/>
      <c r="I212" s="37"/>
      <c r="J212" s="37"/>
    </row>
    <row r="213" spans="3:10" x14ac:dyDescent="0.35">
      <c r="C213" s="37"/>
      <c r="D213" s="37"/>
      <c r="E213" s="37"/>
      <c r="F213" s="37"/>
      <c r="G213" s="37"/>
      <c r="H213" s="37"/>
      <c r="I213" s="37"/>
      <c r="J213" s="37"/>
    </row>
    <row r="214" spans="3:10" x14ac:dyDescent="0.35">
      <c r="C214" s="37"/>
      <c r="D214" s="37"/>
      <c r="E214" s="37"/>
      <c r="F214" s="37"/>
      <c r="G214" s="37"/>
      <c r="H214" s="37"/>
      <c r="I214" s="37"/>
      <c r="J214" s="37"/>
    </row>
    <row r="215" spans="3:10" x14ac:dyDescent="0.35">
      <c r="C215" s="37"/>
      <c r="D215" s="37"/>
      <c r="E215" s="37"/>
      <c r="F215" s="37"/>
      <c r="G215" s="37"/>
      <c r="H215" s="37"/>
      <c r="I215" s="37"/>
      <c r="J215" s="37"/>
    </row>
    <row r="216" spans="3:10" x14ac:dyDescent="0.35">
      <c r="C216" s="37"/>
      <c r="D216" s="37"/>
      <c r="E216" s="37"/>
      <c r="F216" s="37"/>
      <c r="G216" s="37"/>
      <c r="H216" s="37"/>
      <c r="I216" s="37"/>
      <c r="J216" s="37"/>
    </row>
    <row r="217" spans="3:10" x14ac:dyDescent="0.35">
      <c r="C217" s="37"/>
      <c r="D217" s="37"/>
      <c r="E217" s="37"/>
      <c r="F217" s="37"/>
      <c r="G217" s="37"/>
      <c r="H217" s="37"/>
      <c r="I217" s="37"/>
      <c r="J217" s="37"/>
    </row>
    <row r="218" spans="3:10" x14ac:dyDescent="0.35">
      <c r="C218" s="37"/>
      <c r="D218" s="37"/>
      <c r="E218" s="37"/>
      <c r="F218" s="37"/>
      <c r="G218" s="37"/>
      <c r="H218" s="37"/>
      <c r="I218" s="37"/>
      <c r="J218" s="37"/>
    </row>
    <row r="219" spans="3:10" x14ac:dyDescent="0.35">
      <c r="C219" s="37"/>
      <c r="D219" s="37"/>
      <c r="E219" s="37"/>
      <c r="F219" s="37"/>
      <c r="G219" s="37"/>
      <c r="H219" s="37"/>
      <c r="I219" s="37"/>
      <c r="J219" s="37"/>
    </row>
    <row r="220" spans="3:10" x14ac:dyDescent="0.35">
      <c r="C220" s="37"/>
      <c r="D220" s="37"/>
      <c r="E220" s="37"/>
      <c r="F220" s="37"/>
      <c r="G220" s="37"/>
      <c r="H220" s="37"/>
      <c r="I220" s="37"/>
      <c r="J220" s="37"/>
    </row>
    <row r="221" spans="3:10" x14ac:dyDescent="0.35">
      <c r="C221" s="37"/>
      <c r="D221" s="37"/>
      <c r="E221" s="37"/>
      <c r="F221" s="37"/>
      <c r="G221" s="37"/>
      <c r="H221" s="37"/>
      <c r="I221" s="37"/>
      <c r="J221" s="37"/>
    </row>
    <row r="222" spans="3:10" x14ac:dyDescent="0.35">
      <c r="C222" s="37"/>
      <c r="D222" s="37"/>
      <c r="E222" s="37"/>
      <c r="F222" s="37"/>
      <c r="G222" s="37"/>
      <c r="H222" s="37"/>
      <c r="I222" s="37"/>
      <c r="J222" s="37"/>
    </row>
    <row r="223" spans="3:10" x14ac:dyDescent="0.35">
      <c r="C223" s="37"/>
      <c r="D223" s="37"/>
      <c r="E223" s="37"/>
      <c r="F223" s="37"/>
      <c r="G223" s="37"/>
      <c r="H223" s="37"/>
      <c r="I223" s="37"/>
      <c r="J223" s="37"/>
    </row>
    <row r="224" spans="3:10" x14ac:dyDescent="0.35">
      <c r="C224" s="37"/>
      <c r="D224" s="37"/>
      <c r="E224" s="37"/>
      <c r="F224" s="37"/>
      <c r="G224" s="37"/>
      <c r="H224" s="37"/>
      <c r="I224" s="37"/>
      <c r="J224" s="37"/>
    </row>
    <row r="225" spans="3:10" x14ac:dyDescent="0.35">
      <c r="C225" s="37"/>
      <c r="D225" s="37"/>
      <c r="E225" s="37"/>
      <c r="F225" s="37"/>
      <c r="G225" s="37"/>
      <c r="H225" s="37"/>
      <c r="I225" s="37"/>
      <c r="J225" s="37"/>
    </row>
    <row r="226" spans="3:10" x14ac:dyDescent="0.35">
      <c r="C226" s="37"/>
      <c r="D226" s="37"/>
      <c r="E226" s="37"/>
      <c r="F226" s="37"/>
      <c r="G226" s="37"/>
      <c r="H226" s="37"/>
      <c r="I226" s="37"/>
      <c r="J226" s="37"/>
    </row>
    <row r="227" spans="3:10" x14ac:dyDescent="0.35">
      <c r="C227" s="37"/>
      <c r="D227" s="37"/>
      <c r="E227" s="37"/>
      <c r="F227" s="37"/>
      <c r="G227" s="37"/>
      <c r="H227" s="37"/>
      <c r="I227" s="37"/>
      <c r="J227" s="37"/>
    </row>
    <row r="228" spans="3:10" x14ac:dyDescent="0.35">
      <c r="C228" s="37"/>
      <c r="D228" s="37"/>
      <c r="E228" s="37"/>
      <c r="F228" s="37"/>
      <c r="G228" s="37"/>
      <c r="H228" s="37"/>
      <c r="I228" s="37"/>
      <c r="J228" s="37"/>
    </row>
    <row r="229" spans="3:10" x14ac:dyDescent="0.35">
      <c r="C229" s="37"/>
      <c r="D229" s="37"/>
      <c r="E229" s="37"/>
      <c r="F229" s="37"/>
      <c r="G229" s="37"/>
      <c r="H229" s="37"/>
      <c r="I229" s="37"/>
      <c r="J229" s="37"/>
    </row>
    <row r="230" spans="3:10" x14ac:dyDescent="0.35">
      <c r="C230" s="37"/>
      <c r="D230" s="37"/>
      <c r="E230" s="37"/>
      <c r="F230" s="37"/>
      <c r="G230" s="37"/>
      <c r="H230" s="37"/>
      <c r="I230" s="37"/>
      <c r="J230" s="37"/>
    </row>
    <row r="231" spans="3:10" x14ac:dyDescent="0.35">
      <c r="C231" s="37"/>
      <c r="D231" s="37"/>
      <c r="E231" s="37"/>
      <c r="F231" s="37"/>
      <c r="G231" s="37"/>
      <c r="H231" s="37"/>
      <c r="I231" s="37"/>
      <c r="J231" s="37"/>
    </row>
    <row r="232" spans="3:10" x14ac:dyDescent="0.35">
      <c r="C232" s="37"/>
      <c r="D232" s="37"/>
      <c r="E232" s="37"/>
      <c r="F232" s="37"/>
      <c r="G232" s="37"/>
      <c r="H232" s="37"/>
      <c r="I232" s="37"/>
      <c r="J232" s="37"/>
    </row>
    <row r="233" spans="3:10" x14ac:dyDescent="0.35">
      <c r="C233" s="37"/>
      <c r="D233" s="37"/>
      <c r="E233" s="37"/>
      <c r="F233" s="37"/>
      <c r="G233" s="37"/>
      <c r="H233" s="37"/>
      <c r="I233" s="37"/>
      <c r="J233" s="37"/>
    </row>
    <row r="234" spans="3:10" x14ac:dyDescent="0.35">
      <c r="C234" s="37"/>
      <c r="D234" s="37"/>
      <c r="E234" s="37"/>
      <c r="F234" s="37"/>
      <c r="G234" s="37"/>
      <c r="H234" s="37"/>
      <c r="I234" s="37"/>
      <c r="J234" s="37"/>
    </row>
    <row r="235" spans="3:10" x14ac:dyDescent="0.35">
      <c r="C235" s="37"/>
      <c r="D235" s="37"/>
      <c r="E235" s="37"/>
      <c r="F235" s="37"/>
      <c r="G235" s="37"/>
      <c r="H235" s="37"/>
      <c r="I235" s="37"/>
      <c r="J235" s="37"/>
    </row>
    <row r="236" spans="3:10" x14ac:dyDescent="0.35">
      <c r="C236" s="37"/>
      <c r="D236" s="37"/>
      <c r="E236" s="37"/>
      <c r="F236" s="37"/>
      <c r="G236" s="37"/>
      <c r="H236" s="37"/>
      <c r="I236" s="37"/>
      <c r="J236" s="37"/>
    </row>
    <row r="237" spans="3:10" x14ac:dyDescent="0.35">
      <c r="C237" s="37"/>
      <c r="D237" s="37"/>
      <c r="E237" s="37"/>
      <c r="F237" s="37"/>
      <c r="G237" s="37"/>
      <c r="H237" s="37"/>
      <c r="I237" s="37"/>
      <c r="J237" s="37"/>
    </row>
    <row r="238" spans="3:10" x14ac:dyDescent="0.35">
      <c r="C238" s="37"/>
      <c r="D238" s="37"/>
      <c r="E238" s="37"/>
      <c r="F238" s="37"/>
      <c r="G238" s="37"/>
      <c r="H238" s="37"/>
      <c r="I238" s="37"/>
      <c r="J238" s="37"/>
    </row>
    <row r="239" spans="3:10" x14ac:dyDescent="0.35">
      <c r="C239" s="37"/>
      <c r="D239" s="37"/>
      <c r="E239" s="37"/>
      <c r="F239" s="37"/>
      <c r="G239" s="37"/>
      <c r="H239" s="37"/>
      <c r="I239" s="37"/>
      <c r="J239" s="37"/>
    </row>
    <row r="240" spans="3:10" x14ac:dyDescent="0.35">
      <c r="C240" s="37"/>
      <c r="D240" s="37"/>
      <c r="E240" s="37"/>
      <c r="F240" s="37"/>
      <c r="G240" s="37"/>
      <c r="H240" s="37"/>
      <c r="I240" s="37"/>
      <c r="J240" s="37"/>
    </row>
    <row r="241" spans="3:10" x14ac:dyDescent="0.35">
      <c r="C241" s="37"/>
      <c r="D241" s="37"/>
      <c r="E241" s="37"/>
      <c r="F241" s="37"/>
      <c r="G241" s="37"/>
      <c r="H241" s="37"/>
      <c r="I241" s="37"/>
      <c r="J241" s="37"/>
    </row>
    <row r="242" spans="3:10" x14ac:dyDescent="0.35">
      <c r="C242" s="37"/>
      <c r="D242" s="37"/>
      <c r="E242" s="37"/>
      <c r="F242" s="37"/>
      <c r="G242" s="37"/>
      <c r="H242" s="37"/>
      <c r="I242" s="37"/>
      <c r="J242" s="37"/>
    </row>
    <row r="243" spans="3:10" x14ac:dyDescent="0.35">
      <c r="C243" s="37"/>
      <c r="D243" s="37"/>
      <c r="E243" s="37"/>
      <c r="F243" s="37"/>
      <c r="G243" s="37"/>
      <c r="H243" s="37"/>
      <c r="I243" s="37"/>
      <c r="J243" s="37"/>
    </row>
    <row r="244" spans="3:10" x14ac:dyDescent="0.35">
      <c r="C244" s="37"/>
      <c r="D244" s="37"/>
      <c r="E244" s="37"/>
      <c r="F244" s="37"/>
      <c r="G244" s="37"/>
      <c r="H244" s="37"/>
      <c r="I244" s="37"/>
      <c r="J244" s="37"/>
    </row>
    <row r="245" spans="3:10" x14ac:dyDescent="0.35">
      <c r="C245" s="37"/>
      <c r="D245" s="37"/>
      <c r="E245" s="37"/>
      <c r="F245" s="37"/>
      <c r="G245" s="37"/>
      <c r="H245" s="37"/>
      <c r="I245" s="37"/>
      <c r="J245" s="37"/>
    </row>
    <row r="246" spans="3:10" x14ac:dyDescent="0.35">
      <c r="C246" s="37"/>
      <c r="D246" s="37"/>
      <c r="E246" s="37"/>
      <c r="F246" s="37"/>
      <c r="G246" s="37"/>
      <c r="H246" s="37"/>
      <c r="I246" s="37"/>
      <c r="J246" s="37"/>
    </row>
    <row r="247" spans="3:10" x14ac:dyDescent="0.35">
      <c r="C247" s="37"/>
      <c r="D247" s="37"/>
      <c r="E247" s="37"/>
      <c r="F247" s="37"/>
      <c r="G247" s="37"/>
      <c r="H247" s="37"/>
      <c r="I247" s="37"/>
      <c r="J247" s="37"/>
    </row>
    <row r="248" spans="3:10" x14ac:dyDescent="0.35">
      <c r="C248" s="37"/>
      <c r="D248" s="37"/>
      <c r="E248" s="37"/>
      <c r="F248" s="37"/>
      <c r="G248" s="37"/>
      <c r="H248" s="37"/>
      <c r="I248" s="37"/>
      <c r="J248" s="37"/>
    </row>
    <row r="249" spans="3:10" x14ac:dyDescent="0.35">
      <c r="C249" s="37"/>
      <c r="D249" s="37"/>
      <c r="E249" s="37"/>
      <c r="F249" s="37"/>
      <c r="G249" s="37"/>
      <c r="H249" s="37"/>
      <c r="I249" s="37"/>
      <c r="J249" s="37"/>
    </row>
    <row r="250" spans="3:10" x14ac:dyDescent="0.35">
      <c r="C250" s="37"/>
      <c r="D250" s="37"/>
      <c r="E250" s="37"/>
      <c r="F250" s="37"/>
      <c r="G250" s="37"/>
      <c r="H250" s="37"/>
      <c r="I250" s="37"/>
      <c r="J250" s="37"/>
    </row>
    <row r="251" spans="3:10" x14ac:dyDescent="0.35">
      <c r="C251" s="37"/>
      <c r="D251" s="37"/>
      <c r="E251" s="37"/>
      <c r="F251" s="37"/>
      <c r="G251" s="37"/>
      <c r="H251" s="37"/>
      <c r="I251" s="37"/>
      <c r="J251" s="37"/>
    </row>
    <row r="252" spans="3:10" x14ac:dyDescent="0.35">
      <c r="C252" s="37"/>
      <c r="D252" s="37"/>
      <c r="E252" s="37"/>
      <c r="F252" s="37"/>
      <c r="G252" s="37"/>
      <c r="H252" s="37"/>
      <c r="I252" s="37"/>
      <c r="J252" s="37"/>
    </row>
    <row r="253" spans="3:10" x14ac:dyDescent="0.35">
      <c r="C253" s="37"/>
      <c r="D253" s="37"/>
      <c r="E253" s="37"/>
      <c r="F253" s="37"/>
      <c r="G253" s="37"/>
      <c r="H253" s="37"/>
      <c r="I253" s="37"/>
      <c r="J253" s="37"/>
    </row>
    <row r="254" spans="3:10" x14ac:dyDescent="0.35">
      <c r="C254" s="37"/>
      <c r="D254" s="37"/>
      <c r="E254" s="37"/>
      <c r="F254" s="37"/>
      <c r="G254" s="37"/>
      <c r="H254" s="37"/>
      <c r="I254" s="37"/>
      <c r="J254" s="37"/>
    </row>
    <row r="255" spans="3:10" x14ac:dyDescent="0.35">
      <c r="C255" s="37"/>
      <c r="D255" s="37"/>
      <c r="E255" s="37"/>
      <c r="F255" s="37"/>
      <c r="G255" s="37"/>
      <c r="H255" s="37"/>
      <c r="I255" s="37"/>
      <c r="J255" s="37"/>
    </row>
    <row r="256" spans="3:10" x14ac:dyDescent="0.35">
      <c r="C256" s="37"/>
      <c r="D256" s="37"/>
      <c r="E256" s="37"/>
      <c r="F256" s="37"/>
      <c r="G256" s="37"/>
      <c r="H256" s="37"/>
      <c r="I256" s="37"/>
      <c r="J256" s="37"/>
    </row>
  </sheetData>
  <sheetProtection sheet="1" objects="1" scenarios="1"/>
  <mergeCells count="1">
    <mergeCell ref="A1:I1"/>
  </mergeCells>
  <conditionalFormatting sqref="C9:E16">
    <cfRule type="containsErrors" dxfId="1" priority="2">
      <formula>ISERROR(C9)</formula>
    </cfRule>
  </conditionalFormatting>
  <conditionalFormatting sqref="H8:H16">
    <cfRule type="containsErrors" dxfId="0" priority="1">
      <formula>ISERROR(H8)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5</xdr:row>
                    <xdr:rowOff>6350</xdr:rowOff>
                  </from>
                  <to>
                    <xdr:col>1</xdr:col>
                    <xdr:colOff>393700</xdr:colOff>
                    <xdr:row>6</xdr:row>
                    <xdr:rowOff>234950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323c106f721dd97401445be828b1536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4ddc52ad63ee0542f3354956ba04d7"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34165C-8278-4FC3-88DA-702886F523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23C4E0-2A3C-42C4-87B9-92782A482E46}">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3.xml><?xml version="1.0" encoding="utf-8"?>
<ds:datastoreItem xmlns:ds="http://schemas.openxmlformats.org/officeDocument/2006/customXml" ds:itemID="{709BFDFC-0F42-43D7-9E5B-CEF5360DE7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Maria Lozano</cp:lastModifiedBy>
  <dcterms:created xsi:type="dcterms:W3CDTF">2019-04-04T11:02:49Z</dcterms:created>
  <dcterms:modified xsi:type="dcterms:W3CDTF">2024-03-11T09:46:34Z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SIP_Label_3741da7a-79c1-417c-b408-16c0bfe99fca_Enabled">
    <vt:lpwstr>true</vt:lpwstr>
  </property>
  <property fmtid="{D5CDD505-2E9C-101B-9397-08002B2CF9AE}" pid="4" name="MSIP_Label_3741da7a-79c1-417c-b408-16c0bfe99fca_SetDate">
    <vt:lpwstr>2023-02-16T14:16:13Z</vt:lpwstr>
  </property>
  <property fmtid="{D5CDD505-2E9C-101B-9397-08002B2CF9AE}" pid="5" name="MSIP_Label_3741da7a-79c1-417c-b408-16c0bfe99fca_Method">
    <vt:lpwstr>Standard</vt:lpwstr>
  </property>
  <property fmtid="{D5CDD505-2E9C-101B-9397-08002B2CF9AE}" pid="6" name="MSIP_Label_3741da7a-79c1-417c-b408-16c0bfe99fca_Name">
    <vt:lpwstr>Internal Only - Amber</vt:lpwstr>
  </property>
  <property fmtid="{D5CDD505-2E9C-101B-9397-08002B2CF9AE}" pid="7" name="MSIP_Label_3741da7a-79c1-417c-b408-16c0bfe99fca_SiteId">
    <vt:lpwstr>1e355c04-e0a4-42ed-8e2d-7351591f0ef1</vt:lpwstr>
  </property>
  <property fmtid="{D5CDD505-2E9C-101B-9397-08002B2CF9AE}" pid="8" name="MSIP_Label_3741da7a-79c1-417c-b408-16c0bfe99fca_ActionId">
    <vt:lpwstr>d5c9e336-fd99-49bb-855e-df80ea2b8aa2</vt:lpwstr>
  </property>
  <property fmtid="{D5CDD505-2E9C-101B-9397-08002B2CF9AE}" pid="9" name="MSIP_Label_3741da7a-79c1-417c-b408-16c0bfe99fca_ContentBits">
    <vt:lpwstr>0</vt:lpwstr>
  </property>
  <property fmtid="{D5CDD505-2E9C-101B-9397-08002B2CF9AE}" pid="10" name="MediaServiceImageTags">
    <vt:lpwstr/>
  </property>
</Properties>
</file>