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archivos\SGPADE\ssectorial\Q 2014\ARCHIVOS CONSUMO Y DESPERDICIO\CONSUMO EXTRADOM\Extradoméstico para web\2023\"/>
    </mc:Choice>
  </mc:AlternateContent>
  <xr:revisionPtr revIDLastSave="0" documentId="8_{22785B70-4E68-44DB-AFF9-87D2F33BF51A}" xr6:coauthVersionLast="47" xr6:coauthVersionMax="47" xr10:uidLastSave="{00000000-0000-0000-0000-000000000000}"/>
  <bookViews>
    <workbookView showSheetTabs="0" xWindow="-108" yWindow="-108" windowWidth="23256" windowHeight="12576" tabRatio="795" xr2:uid="{00000000-000D-0000-FFFF-FFFF00000000}"/>
  </bookViews>
  <sheets>
    <sheet name="PORTADA" sheetId="15" r:id="rId1"/>
    <sheet name="Conclusiones" sheetId="19" r:id="rId2"/>
    <sheet name="VARIABLES" sheetId="16"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KPI!$A$1:$I$16</definedName>
    <definedName name="_xlnm.Print_Area" localSheetId="3">METODOLOGÍA!$A$1:$J$27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9" l="1"/>
  <c r="A7" i="5" l="1"/>
  <c r="A6" i="9" l="1"/>
  <c r="E7" i="8"/>
  <c r="A9" i="8"/>
  <c r="H19" i="8" l="1"/>
  <c r="H20" i="8"/>
  <c r="H31" i="8"/>
  <c r="H35" i="8"/>
  <c r="H13" i="8"/>
  <c r="H24" i="8"/>
  <c r="H22" i="8"/>
  <c r="H12" i="8"/>
  <c r="H17" i="8"/>
  <c r="H10" i="8"/>
  <c r="H28" i="8"/>
  <c r="H38" i="8"/>
  <c r="H21" i="8"/>
  <c r="H16" i="8"/>
  <c r="H14" i="8"/>
  <c r="H25" i="8"/>
  <c r="H30" i="8"/>
  <c r="H34" i="8"/>
  <c r="H29" i="8"/>
  <c r="H36" i="8"/>
  <c r="H18" i="8"/>
  <c r="H26" i="8"/>
  <c r="H37" i="8"/>
  <c r="H32" i="8"/>
  <c r="H15" i="8"/>
  <c r="H23" i="8"/>
  <c r="H33" i="8"/>
  <c r="H27" i="8"/>
  <c r="H11" i="8"/>
  <c r="C7" i="5" l="1"/>
  <c r="D7" i="5"/>
  <c r="E7" i="5"/>
  <c r="F7" i="5"/>
  <c r="A384" i="7" l="1"/>
  <c r="A465" i="7"/>
  <c r="A503" i="7"/>
  <c r="A499" i="7"/>
  <c r="A518" i="7"/>
  <c r="A477" i="7"/>
  <c r="A441" i="7"/>
  <c r="A408" i="7"/>
  <c r="A522" i="7"/>
  <c r="A470" i="7"/>
  <c r="A369" i="7"/>
  <c r="A391" i="7"/>
  <c r="A501" i="7"/>
  <c r="A482" i="7"/>
  <c r="A395" i="7"/>
  <c r="A497" i="7"/>
  <c r="A427" i="7"/>
  <c r="A394" i="7"/>
  <c r="A443" i="7"/>
  <c r="A414" i="7"/>
  <c r="A410" i="7"/>
  <c r="A451" i="7"/>
  <c r="A523" i="7"/>
  <c r="A373" i="7"/>
  <c r="A520" i="7"/>
  <c r="A355" i="7"/>
  <c r="A360" i="7"/>
  <c r="A517" i="7"/>
  <c r="A500" i="7"/>
  <c r="A444" i="7"/>
  <c r="A460" i="7"/>
  <c r="A483" i="7"/>
  <c r="A422" i="7"/>
  <c r="A374" i="7"/>
  <c r="A353" i="7"/>
  <c r="A392" i="7"/>
  <c r="A446" i="7"/>
  <c r="A356" i="7"/>
  <c r="A492" i="7"/>
  <c r="A415" i="7"/>
  <c r="A401" i="7"/>
  <c r="A435" i="7"/>
  <c r="A454" i="7"/>
  <c r="A513" i="7"/>
  <c r="A452" i="7"/>
  <c r="A365" i="7"/>
  <c r="A400" i="7"/>
  <c r="A455" i="7"/>
  <c r="A468" i="7"/>
  <c r="A463" i="7"/>
  <c r="A434" i="7"/>
  <c r="A445" i="7"/>
  <c r="A418" i="7"/>
  <c r="A411" i="7"/>
  <c r="A486" i="7"/>
  <c r="A433" i="7"/>
  <c r="A364" i="7"/>
  <c r="A496" i="7"/>
  <c r="A504" i="7"/>
  <c r="A406" i="7"/>
  <c r="A352" i="7"/>
  <c r="A476" i="7"/>
  <c r="A359" i="7"/>
  <c r="A403" i="7"/>
  <c r="A396" i="7"/>
  <c r="A412" i="7"/>
  <c r="A453" i="7"/>
  <c r="A430" i="7"/>
  <c r="A508" i="7"/>
  <c r="A358" i="7"/>
  <c r="A491" i="7"/>
  <c r="A461" i="7"/>
  <c r="A439" i="7"/>
  <c r="A510" i="7"/>
  <c r="A519" i="7"/>
  <c r="A429" i="7"/>
  <c r="A490" i="7"/>
  <c r="A498" i="7"/>
  <c r="A509" i="7"/>
  <c r="A448" i="7"/>
  <c r="A402" i="7"/>
  <c r="A472" i="7"/>
  <c r="A397" i="7"/>
  <c r="A423" i="7"/>
  <c r="A375" i="7"/>
  <c r="A417" i="7"/>
  <c r="A507" i="7"/>
  <c r="A361" i="7"/>
  <c r="A437" i="7"/>
  <c r="A399" i="7"/>
  <c r="A388" i="7"/>
  <c r="A458" i="7"/>
  <c r="A432" i="7"/>
  <c r="A407" i="7"/>
  <c r="A385" i="7"/>
  <c r="A367" i="7"/>
  <c r="A516" i="7"/>
  <c r="A378" i="7"/>
  <c r="A466" i="7"/>
  <c r="A479" i="7"/>
  <c r="A351" i="7"/>
  <c r="A488" i="7"/>
  <c r="A416" i="7"/>
  <c r="A419" i="7"/>
  <c r="A398" i="7"/>
  <c r="A436" i="7"/>
  <c r="A450" i="7"/>
  <c r="A380" i="7"/>
  <c r="A409" i="7"/>
  <c r="A487" i="7"/>
  <c r="A431" i="7"/>
  <c r="A386" i="7"/>
  <c r="A357" i="7"/>
  <c r="A379" i="7"/>
  <c r="A376" i="7"/>
  <c r="A494" i="7"/>
  <c r="A424" i="7"/>
  <c r="A514" i="7"/>
  <c r="A469" i="7"/>
  <c r="A389" i="7"/>
  <c r="A428" i="7"/>
  <c r="A438" i="7"/>
  <c r="A354" i="7"/>
  <c r="A457" i="7"/>
  <c r="A480" i="7"/>
  <c r="A493" i="7"/>
  <c r="A521" i="7"/>
  <c r="A390" i="7"/>
  <c r="A471" i="7"/>
  <c r="A447" i="7"/>
  <c r="A425" i="7"/>
  <c r="A362" i="7"/>
  <c r="A420" i="7"/>
  <c r="A377" i="7"/>
  <c r="A467" i="7"/>
  <c r="A495" i="7"/>
  <c r="A366" i="7"/>
  <c r="A511" i="7"/>
  <c r="A413" i="7"/>
  <c r="A421" i="7"/>
  <c r="A404" i="7"/>
  <c r="A370" i="7"/>
  <c r="A512" i="7"/>
  <c r="A524" i="7"/>
  <c r="A502" i="7"/>
  <c r="A449" i="7"/>
  <c r="A405" i="7"/>
  <c r="A440" i="7"/>
  <c r="A485" i="7"/>
  <c r="A371" i="7"/>
  <c r="A372" i="7"/>
  <c r="A363" i="7"/>
  <c r="A383" i="7"/>
  <c r="A462" i="7"/>
  <c r="A475" i="7"/>
  <c r="A393" i="7"/>
  <c r="A473" i="7"/>
  <c r="A484" i="7"/>
  <c r="A382" i="7"/>
  <c r="A515" i="7"/>
  <c r="A489" i="7"/>
  <c r="A387" i="7"/>
  <c r="A464" i="7"/>
  <c r="A481" i="7"/>
  <c r="A474" i="7"/>
  <c r="A381" i="7"/>
  <c r="A368" i="7"/>
  <c r="A442" i="7"/>
  <c r="A459" i="7"/>
  <c r="A478" i="7"/>
  <c r="A505" i="7"/>
  <c r="A456" i="7"/>
  <c r="A506" i="7"/>
  <c r="A426" i="7"/>
  <c r="A34" i="3"/>
  <c r="A36" i="3"/>
  <c r="A35" i="3"/>
  <c r="A38" i="3"/>
  <c r="A37" i="3"/>
  <c r="A33" i="3"/>
  <c r="A601" i="10"/>
  <c r="A705" i="10"/>
  <c r="A815" i="10"/>
  <c r="A653" i="10"/>
  <c r="A670" i="10"/>
  <c r="A577" i="10"/>
  <c r="A742" i="10"/>
  <c r="A689" i="10"/>
  <c r="A723" i="10"/>
  <c r="A728" i="10"/>
  <c r="A721" i="10"/>
  <c r="A819" i="10"/>
  <c r="A805" i="10"/>
  <c r="A622" i="10"/>
  <c r="A680" i="10"/>
  <c r="A626" i="10"/>
  <c r="A800" i="10"/>
  <c r="A712" i="10"/>
  <c r="A644" i="10"/>
  <c r="A771" i="10"/>
  <c r="A674" i="10"/>
  <c r="A732" i="10"/>
  <c r="A692" i="10"/>
  <c r="A581" i="10"/>
  <c r="A735" i="10"/>
  <c r="A586" i="10"/>
  <c r="A624" i="10"/>
  <c r="A825" i="10"/>
  <c r="A774" i="10"/>
  <c r="A782" i="10"/>
  <c r="A603" i="10"/>
  <c r="A590" i="10"/>
  <c r="A688" i="10"/>
  <c r="A702" i="10"/>
  <c r="A754" i="10"/>
  <c r="A633" i="10"/>
  <c r="A684" i="10"/>
  <c r="A655" i="10"/>
  <c r="A791" i="10"/>
  <c r="A618" i="10"/>
  <c r="A813" i="10"/>
  <c r="A585" i="10"/>
  <c r="A668" i="10"/>
  <c r="A796" i="10"/>
  <c r="A683" i="10"/>
  <c r="A700" i="10"/>
  <c r="A607" i="10"/>
  <c r="A647" i="10"/>
  <c r="A802" i="10"/>
  <c r="A641" i="10"/>
  <c r="A808" i="10"/>
  <c r="A751" i="10"/>
  <c r="A681" i="10"/>
  <c r="A574" i="10"/>
  <c r="A616" i="10"/>
  <c r="A608" i="10"/>
  <c r="A566" i="10"/>
  <c r="A766" i="10"/>
  <c r="A635" i="10"/>
  <c r="A763" i="10"/>
  <c r="A811" i="10"/>
  <c r="A717" i="10"/>
  <c r="A648" i="10"/>
  <c r="A753" i="10"/>
  <c r="A817" i="10"/>
  <c r="A593" i="10"/>
  <c r="A611" i="10"/>
  <c r="A777" i="10"/>
  <c r="A609" i="10"/>
  <c r="A801" i="10"/>
  <c r="A613" i="10"/>
  <c r="A776" i="10"/>
  <c r="A658" i="10"/>
  <c r="A645" i="10"/>
  <c r="A778" i="10"/>
  <c r="A561" i="10"/>
  <c r="A652" i="10"/>
  <c r="A745" i="10"/>
  <c r="A643" i="10"/>
  <c r="A638" i="10"/>
  <c r="A713" i="10"/>
  <c r="A598" i="10"/>
  <c r="A625" i="10"/>
  <c r="A765" i="10"/>
  <c r="A672" i="10"/>
  <c r="A665" i="10"/>
  <c r="A797" i="10"/>
  <c r="A752" i="10"/>
  <c r="A827" i="10"/>
  <c r="A830" i="10"/>
  <c r="A605" i="10"/>
  <c r="A695" i="10"/>
  <c r="A634" i="10"/>
  <c r="A573" i="10"/>
  <c r="A821" i="10"/>
  <c r="A697" i="10"/>
  <c r="A769" i="10"/>
  <c r="A698" i="10"/>
  <c r="A630" i="10"/>
  <c r="A775" i="10"/>
  <c r="A803" i="10"/>
  <c r="A746" i="10"/>
  <c r="A730" i="10"/>
  <c r="A580" i="10"/>
  <c r="A615" i="10"/>
  <c r="A812" i="10"/>
  <c r="A739" i="10"/>
  <c r="A583" i="10"/>
  <c r="A809" i="10"/>
  <c r="A637" i="10"/>
  <c r="A773" i="10"/>
  <c r="A828" i="10"/>
  <c r="A724" i="10"/>
  <c r="A567" i="10"/>
  <c r="A707" i="10"/>
  <c r="A699" i="10"/>
  <c r="A787" i="10"/>
  <c r="A639" i="10"/>
  <c r="A798" i="10"/>
  <c r="A650" i="10"/>
  <c r="A748" i="10"/>
  <c r="A804" i="10"/>
  <c r="A661" i="10"/>
  <c r="A756" i="10"/>
  <c r="A662" i="10"/>
  <c r="A824" i="10"/>
  <c r="A823" i="10"/>
  <c r="A694" i="10"/>
  <c r="A646" i="10"/>
  <c r="A799" i="10"/>
  <c r="A682" i="10"/>
  <c r="A632" i="10"/>
  <c r="A709" i="10"/>
  <c r="A731" i="10"/>
  <c r="A612" i="10"/>
  <c r="A631" i="10"/>
  <c r="A606" i="10"/>
  <c r="A629" i="10"/>
  <c r="A582" i="10"/>
  <c r="A736" i="10"/>
  <c r="A779" i="10"/>
  <c r="A687" i="10"/>
  <c r="A759" i="10"/>
  <c r="A667" i="10"/>
  <c r="A758" i="10"/>
  <c r="A711" i="10"/>
  <c r="A579" i="10"/>
  <c r="A781" i="10"/>
  <c r="A673" i="10"/>
  <c r="A651" i="10"/>
  <c r="A708" i="10"/>
  <c r="A725" i="10"/>
  <c r="A696" i="10"/>
  <c r="A562" i="10"/>
  <c r="A578" i="10"/>
  <c r="A679" i="10"/>
  <c r="A676" i="10"/>
  <c r="A720" i="10"/>
  <c r="A588" i="10"/>
  <c r="A664" i="10"/>
  <c r="A738" i="10"/>
  <c r="A780" i="10"/>
  <c r="A733" i="10"/>
  <c r="A767" i="10"/>
  <c r="A636" i="10"/>
  <c r="A628" i="10"/>
  <c r="A793" i="10"/>
  <c r="A785" i="10"/>
  <c r="A614" i="10"/>
  <c r="A627" i="10"/>
  <c r="A829" i="10"/>
  <c r="A749" i="10"/>
  <c r="A558" i="10"/>
  <c r="A703" i="10"/>
  <c r="A820" i="10"/>
  <c r="A572" i="10"/>
  <c r="A744" i="10"/>
  <c r="A571" i="10"/>
  <c r="A597" i="10"/>
  <c r="A568" i="10"/>
  <c r="A564" i="10"/>
  <c r="A565" i="10"/>
  <c r="A783" i="10"/>
  <c r="A826" i="10"/>
  <c r="A770" i="10"/>
  <c r="A710" i="10"/>
  <c r="A599" i="10"/>
  <c r="A594" i="10"/>
  <c r="A595" i="10"/>
  <c r="A604" i="10"/>
  <c r="A675" i="10"/>
  <c r="A772" i="10"/>
  <c r="A706" i="10"/>
  <c r="A560" i="10"/>
  <c r="A610" i="10"/>
  <c r="A691" i="10"/>
  <c r="A654" i="10"/>
  <c r="A790" i="10"/>
  <c r="A806" i="10"/>
  <c r="A750" i="10"/>
  <c r="A559" i="10"/>
  <c r="A556" i="10"/>
  <c r="A788" i="10"/>
  <c r="A704" i="10"/>
  <c r="A640" i="10"/>
  <c r="A737" i="10"/>
  <c r="A701" i="10"/>
  <c r="A789" i="10"/>
  <c r="A760" i="10"/>
  <c r="A807" i="10"/>
  <c r="A757" i="10"/>
  <c r="A822" i="10"/>
  <c r="A715" i="10"/>
  <c r="A718" i="10"/>
  <c r="A729" i="10"/>
  <c r="A669" i="10"/>
  <c r="A741" i="10"/>
  <c r="A761" i="10"/>
  <c r="A762" i="10"/>
  <c r="A659" i="10"/>
  <c r="A584" i="10"/>
  <c r="A784" i="10"/>
  <c r="A570" i="10"/>
  <c r="A589" i="10"/>
  <c r="A617" i="10"/>
  <c r="A660" i="10"/>
  <c r="A727" i="10"/>
  <c r="A575" i="10"/>
  <c r="A810" i="10"/>
  <c r="A786" i="10"/>
  <c r="A621" i="10"/>
  <c r="A592" i="10"/>
  <c r="A792" i="10"/>
  <c r="A677" i="10"/>
  <c r="A602" i="10"/>
  <c r="A569" i="10"/>
  <c r="A734" i="10"/>
  <c r="A690" i="10"/>
  <c r="A764" i="10"/>
  <c r="A557" i="10"/>
  <c r="A600" i="10"/>
  <c r="A576" i="10"/>
  <c r="A663" i="10"/>
  <c r="A714" i="10"/>
  <c r="A596" i="10"/>
  <c r="A686" i="10"/>
  <c r="A794" i="10"/>
  <c r="A685" i="10"/>
  <c r="A656" i="10"/>
  <c r="A747" i="10"/>
  <c r="A726" i="10"/>
  <c r="A743" i="10"/>
  <c r="A563" i="10"/>
  <c r="A740" i="10"/>
  <c r="A693" i="10"/>
  <c r="A623" i="10"/>
  <c r="A722" i="10"/>
  <c r="A620" i="10"/>
  <c r="A591" i="10"/>
  <c r="A755" i="10"/>
  <c r="A719" i="10"/>
  <c r="A814" i="10"/>
  <c r="A657" i="10"/>
  <c r="A795" i="10"/>
  <c r="A666" i="10"/>
  <c r="A678" i="10"/>
  <c r="A768" i="10"/>
  <c r="A818" i="10"/>
  <c r="A816" i="10"/>
  <c r="A642" i="10"/>
  <c r="A619" i="10"/>
  <c r="A587" i="10"/>
  <c r="A555" i="10"/>
  <c r="A671" i="10"/>
  <c r="A649" i="10"/>
  <c r="A716" i="10"/>
  <c r="A43" i="3"/>
  <c r="A40" i="3"/>
  <c r="A44" i="3"/>
  <c r="A42" i="3"/>
  <c r="A41" i="3"/>
  <c r="A39" i="3"/>
  <c r="A125" i="7"/>
  <c r="A16" i="7"/>
  <c r="A27" i="7"/>
  <c r="A105" i="7"/>
  <c r="A134" i="7"/>
  <c r="A51" i="7"/>
  <c r="A24" i="7"/>
  <c r="A157" i="7"/>
  <c r="A129" i="7"/>
  <c r="A137" i="7"/>
  <c r="A19" i="7"/>
  <c r="A151" i="7"/>
  <c r="A26" i="7"/>
  <c r="A127" i="7"/>
  <c r="A133" i="7"/>
  <c r="A31" i="7"/>
  <c r="A58" i="7"/>
  <c r="A93" i="7"/>
  <c r="A64" i="7"/>
  <c r="A47" i="7"/>
  <c r="A59" i="7"/>
  <c r="A37" i="7"/>
  <c r="A95" i="7"/>
  <c r="A102" i="7"/>
  <c r="A170" i="7"/>
  <c r="A153" i="7"/>
  <c r="A123" i="7"/>
  <c r="A35" i="7"/>
  <c r="A80" i="7"/>
  <c r="A154" i="7"/>
  <c r="A61" i="7"/>
  <c r="A39" i="7"/>
  <c r="A90" i="7"/>
  <c r="A152" i="7"/>
  <c r="A14" i="7"/>
  <c r="A143" i="7"/>
  <c r="A36" i="7"/>
  <c r="A60" i="7"/>
  <c r="A74" i="7"/>
  <c r="A78" i="7"/>
  <c r="A48" i="7"/>
  <c r="A28" i="7"/>
  <c r="A3" i="7"/>
  <c r="A72" i="7"/>
  <c r="A130" i="7"/>
  <c r="A113" i="7"/>
  <c r="A122" i="7"/>
  <c r="A43" i="7"/>
  <c r="A168" i="7"/>
  <c r="A147" i="7"/>
  <c r="A119" i="7"/>
  <c r="A117" i="7"/>
  <c r="A87" i="7"/>
  <c r="A139" i="7"/>
  <c r="A68" i="7"/>
  <c r="A144" i="7"/>
  <c r="A158" i="7"/>
  <c r="A91" i="7"/>
  <c r="A175" i="7"/>
  <c r="A30" i="7"/>
  <c r="A150" i="7"/>
  <c r="A9" i="7"/>
  <c r="A156" i="7"/>
  <c r="A32" i="7"/>
  <c r="A111" i="7"/>
  <c r="A169" i="7"/>
  <c r="A94" i="7"/>
  <c r="A53" i="7"/>
  <c r="A54" i="7"/>
  <c r="A18" i="7"/>
  <c r="A165" i="7"/>
  <c r="A96" i="7"/>
  <c r="A108" i="7"/>
  <c r="A141" i="7"/>
  <c r="A10" i="7"/>
  <c r="A103" i="7"/>
  <c r="A4" i="7"/>
  <c r="A128" i="7"/>
  <c r="A101" i="7"/>
  <c r="A148" i="7"/>
  <c r="A98" i="7"/>
  <c r="A7" i="7"/>
  <c r="A17" i="7"/>
  <c r="A46" i="7"/>
  <c r="A85" i="7"/>
  <c r="A109" i="7"/>
  <c r="A50" i="7"/>
  <c r="A33" i="7"/>
  <c r="A142" i="7"/>
  <c r="A83" i="7"/>
  <c r="A145" i="7"/>
  <c r="A20" i="7"/>
  <c r="A136" i="7"/>
  <c r="A38" i="7"/>
  <c r="A81" i="7"/>
  <c r="A118" i="7"/>
  <c r="A173" i="7"/>
  <c r="A15" i="7"/>
  <c r="A149" i="7"/>
  <c r="A146" i="7"/>
  <c r="A62" i="7"/>
  <c r="A45" i="7"/>
  <c r="A57" i="7"/>
  <c r="A107" i="7"/>
  <c r="A112" i="7"/>
  <c r="A126" i="7"/>
  <c r="A138" i="7"/>
  <c r="A121" i="7"/>
  <c r="A29" i="7"/>
  <c r="A12" i="7"/>
  <c r="A99" i="7"/>
  <c r="A140" i="7"/>
  <c r="A13" i="7"/>
  <c r="A76" i="7"/>
  <c r="A55" i="7"/>
  <c r="A163" i="7"/>
  <c r="A34" i="7"/>
  <c r="A171" i="7"/>
  <c r="A23" i="7"/>
  <c r="A120" i="7"/>
  <c r="A132" i="7"/>
  <c r="A21" i="7"/>
  <c r="A164" i="7"/>
  <c r="A88" i="7"/>
  <c r="A6" i="7"/>
  <c r="A115" i="7"/>
  <c r="A159" i="7"/>
  <c r="A65" i="7"/>
  <c r="A63" i="7"/>
  <c r="A70" i="7"/>
  <c r="A106" i="7"/>
  <c r="A110" i="7"/>
  <c r="A176" i="7"/>
  <c r="A92" i="7"/>
  <c r="A114" i="7"/>
  <c r="A97" i="7"/>
  <c r="A124" i="7"/>
  <c r="A11" i="7"/>
  <c r="A160" i="7"/>
  <c r="A52" i="7"/>
  <c r="A116" i="7"/>
  <c r="A86" i="7"/>
  <c r="A82" i="7"/>
  <c r="A162" i="7"/>
  <c r="A42" i="7"/>
  <c r="A25" i="7"/>
  <c r="A73" i="7"/>
  <c r="A22" i="7"/>
  <c r="A69" i="7"/>
  <c r="A8" i="7"/>
  <c r="A89" i="7"/>
  <c r="A172" i="7"/>
  <c r="A71" i="7"/>
  <c r="A167" i="7"/>
  <c r="A77" i="7"/>
  <c r="A75" i="7"/>
  <c r="A56" i="7"/>
  <c r="A100" i="7"/>
  <c r="A174" i="7"/>
  <c r="A155" i="7"/>
  <c r="A166" i="7"/>
  <c r="A5" i="7"/>
  <c r="A161" i="7"/>
  <c r="A44" i="7"/>
  <c r="A135" i="7"/>
  <c r="A79" i="7"/>
  <c r="A67" i="7"/>
  <c r="A84" i="7"/>
  <c r="A40" i="7"/>
  <c r="A66" i="7"/>
  <c r="A49" i="7"/>
  <c r="A41" i="7"/>
  <c r="A131" i="7"/>
  <c r="A104" i="7"/>
  <c r="A50" i="3"/>
  <c r="A48" i="3"/>
  <c r="A46" i="3"/>
  <c r="A45" i="3"/>
  <c r="A47" i="3"/>
  <c r="A49" i="3"/>
  <c r="A54" i="3"/>
  <c r="A52" i="3"/>
  <c r="A51" i="3"/>
  <c r="A53" i="3"/>
  <c r="A55" i="3"/>
  <c r="A56" i="3"/>
  <c r="A5" i="3"/>
  <c r="A7" i="3"/>
  <c r="A6" i="3"/>
  <c r="A4" i="3"/>
  <c r="A8" i="3"/>
  <c r="A3" i="3"/>
  <c r="A299" i="10"/>
  <c r="A322" i="10"/>
  <c r="A536" i="10"/>
  <c r="A285" i="10"/>
  <c r="A445" i="10"/>
  <c r="A309" i="10"/>
  <c r="A419" i="10"/>
  <c r="A539" i="10"/>
  <c r="A397" i="10"/>
  <c r="A376" i="10"/>
  <c r="A553" i="10"/>
  <c r="A405" i="10"/>
  <c r="A420" i="10"/>
  <c r="A535" i="10"/>
  <c r="A360" i="10"/>
  <c r="A298" i="10"/>
  <c r="A302" i="10"/>
  <c r="A456" i="10"/>
  <c r="A416" i="10"/>
  <c r="A489" i="10"/>
  <c r="A350" i="10"/>
  <c r="A480" i="10"/>
  <c r="A356" i="10"/>
  <c r="A361" i="10"/>
  <c r="A303" i="10"/>
  <c r="A428" i="10"/>
  <c r="A532" i="10"/>
  <c r="A317" i="10"/>
  <c r="A291" i="10"/>
  <c r="A295" i="10"/>
  <c r="A316" i="10"/>
  <c r="A342" i="10"/>
  <c r="A490" i="10"/>
  <c r="A433" i="10"/>
  <c r="A391" i="10"/>
  <c r="A300" i="10"/>
  <c r="A427" i="10"/>
  <c r="A353" i="10"/>
  <c r="A517" i="10"/>
  <c r="A368" i="10"/>
  <c r="A374" i="10"/>
  <c r="A521" i="10"/>
  <c r="A414" i="10"/>
  <c r="A375" i="10"/>
  <c r="A545" i="10"/>
  <c r="A482" i="10"/>
  <c r="A439" i="10"/>
  <c r="A310" i="10"/>
  <c r="A453" i="10"/>
  <c r="A547" i="10"/>
  <c r="A443" i="10"/>
  <c r="A540" i="10"/>
  <c r="A437" i="10"/>
  <c r="A429" i="10"/>
  <c r="A363" i="10"/>
  <c r="A448" i="10"/>
  <c r="A473" i="10"/>
  <c r="A408" i="10"/>
  <c r="A470" i="10"/>
  <c r="A372" i="10"/>
  <c r="A515" i="10"/>
  <c r="A476" i="10"/>
  <c r="A417" i="10"/>
  <c r="A328" i="10"/>
  <c r="A422" i="10"/>
  <c r="A551" i="10"/>
  <c r="A296" i="10"/>
  <c r="A280" i="10"/>
  <c r="A503" i="10"/>
  <c r="A425" i="10"/>
  <c r="A464" i="10"/>
  <c r="A434" i="10"/>
  <c r="A507" i="10"/>
  <c r="A378" i="10"/>
  <c r="A358" i="10"/>
  <c r="A321" i="10"/>
  <c r="A518" i="10"/>
  <c r="A442" i="10"/>
  <c r="A526" i="10"/>
  <c r="A362" i="10"/>
  <c r="A466" i="10"/>
  <c r="A468" i="10"/>
  <c r="A435" i="10"/>
  <c r="A505" i="10"/>
  <c r="A454" i="10"/>
  <c r="A524" i="10"/>
  <c r="A366" i="10"/>
  <c r="A514" i="10"/>
  <c r="A522" i="10"/>
  <c r="A538" i="10"/>
  <c r="A305" i="10"/>
  <c r="A491" i="10"/>
  <c r="A523" i="10"/>
  <c r="A318" i="10"/>
  <c r="A475" i="10"/>
  <c r="A283" i="10"/>
  <c r="A332" i="10"/>
  <c r="A502" i="10"/>
  <c r="A462" i="10"/>
  <c r="A383" i="10"/>
  <c r="A380" i="10"/>
  <c r="A504" i="10"/>
  <c r="A449" i="10"/>
  <c r="A528" i="10"/>
  <c r="A472" i="10"/>
  <c r="A371" i="10"/>
  <c r="A373" i="10"/>
  <c r="A410" i="10"/>
  <c r="A314" i="10"/>
  <c r="A367" i="10"/>
  <c r="A511" i="10"/>
  <c r="A478" i="10"/>
  <c r="A339" i="10"/>
  <c r="A333" i="10"/>
  <c r="A396" i="10"/>
  <c r="A500" i="10"/>
  <c r="A486" i="10"/>
  <c r="A401" i="10"/>
  <c r="A471" i="10"/>
  <c r="A512" i="10"/>
  <c r="A496" i="10"/>
  <c r="A444" i="10"/>
  <c r="A450" i="10"/>
  <c r="A352" i="10"/>
  <c r="A495" i="10"/>
  <c r="A477" i="10"/>
  <c r="A323" i="10"/>
  <c r="A381" i="10"/>
  <c r="A331" i="10"/>
  <c r="A498" i="10"/>
  <c r="A487" i="10"/>
  <c r="A406" i="10"/>
  <c r="A409" i="10"/>
  <c r="A386" i="10"/>
  <c r="A399" i="10"/>
  <c r="A282" i="10"/>
  <c r="A288" i="10"/>
  <c r="A293" i="10"/>
  <c r="A440" i="10"/>
  <c r="A508" i="10"/>
  <c r="A525" i="10"/>
  <c r="A308" i="10"/>
  <c r="A451" i="10"/>
  <c r="A304" i="10"/>
  <c r="A347" i="10"/>
  <c r="A326" i="10"/>
  <c r="A541" i="10"/>
  <c r="A343" i="10"/>
  <c r="A510" i="10"/>
  <c r="A402" i="10"/>
  <c r="A413" i="10"/>
  <c r="A340" i="10"/>
  <c r="A493" i="10"/>
  <c r="A387" i="10"/>
  <c r="A537" i="10"/>
  <c r="A370" i="10"/>
  <c r="A346" i="10"/>
  <c r="A492" i="10"/>
  <c r="A436" i="10"/>
  <c r="A461" i="10"/>
  <c r="A390" i="10"/>
  <c r="A336" i="10"/>
  <c r="A424" i="10"/>
  <c r="A549" i="10"/>
  <c r="A334" i="10"/>
  <c r="A519" i="10"/>
  <c r="A485" i="10"/>
  <c r="A364" i="10"/>
  <c r="A338" i="10"/>
  <c r="A543" i="10"/>
  <c r="A415" i="10"/>
  <c r="A348" i="10"/>
  <c r="A311" i="10"/>
  <c r="A384" i="10"/>
  <c r="A307" i="10"/>
  <c r="A330" i="10"/>
  <c r="A327" i="10"/>
  <c r="A465" i="10"/>
  <c r="A513" i="10"/>
  <c r="A531" i="10"/>
  <c r="A284" i="10"/>
  <c r="A404" i="10"/>
  <c r="A530" i="10"/>
  <c r="A379" i="10"/>
  <c r="A455" i="10"/>
  <c r="A479" i="10"/>
  <c r="A458" i="10"/>
  <c r="A313" i="10"/>
  <c r="A447" i="10"/>
  <c r="A382" i="10"/>
  <c r="A438" i="10"/>
  <c r="A506" i="10"/>
  <c r="A412" i="10"/>
  <c r="A474" i="10"/>
  <c r="A516" i="10"/>
  <c r="A312" i="10"/>
  <c r="A509" i="10"/>
  <c r="A279" i="10"/>
  <c r="A301" i="10"/>
  <c r="A306" i="10"/>
  <c r="A546" i="10"/>
  <c r="A497" i="10"/>
  <c r="A351" i="10"/>
  <c r="A281" i="10"/>
  <c r="A432" i="10"/>
  <c r="A459" i="10"/>
  <c r="A365" i="10"/>
  <c r="A393" i="10"/>
  <c r="A463" i="10"/>
  <c r="A344" i="10"/>
  <c r="A355" i="10"/>
  <c r="A430" i="10"/>
  <c r="A527" i="10"/>
  <c r="A423" i="10"/>
  <c r="A329" i="10"/>
  <c r="A407" i="10"/>
  <c r="A452" i="10"/>
  <c r="A554" i="10"/>
  <c r="A488" i="10"/>
  <c r="A529" i="10"/>
  <c r="A499" i="10"/>
  <c r="A315" i="10"/>
  <c r="A552" i="10"/>
  <c r="A359" i="10"/>
  <c r="A345" i="10"/>
  <c r="A341" i="10"/>
  <c r="A394" i="10"/>
  <c r="A292" i="10"/>
  <c r="A286" i="10"/>
  <c r="A398" i="10"/>
  <c r="A377" i="10"/>
  <c r="A457" i="10"/>
  <c r="A431" i="10"/>
  <c r="A484" i="10"/>
  <c r="A357" i="10"/>
  <c r="A335" i="10"/>
  <c r="A369" i="10"/>
  <c r="A389" i="10"/>
  <c r="A544" i="10"/>
  <c r="A320" i="10"/>
  <c r="A467" i="10"/>
  <c r="A520" i="10"/>
  <c r="A494" i="10"/>
  <c r="A325" i="10"/>
  <c r="A548" i="10"/>
  <c r="A460" i="10"/>
  <c r="A294" i="10"/>
  <c r="A395" i="10"/>
  <c r="A290" i="10"/>
  <c r="A388" i="10"/>
  <c r="A481" i="10"/>
  <c r="A542" i="10"/>
  <c r="A534" i="10"/>
  <c r="A550" i="10"/>
  <c r="A385" i="10"/>
  <c r="A319" i="10"/>
  <c r="A418" i="10"/>
  <c r="A324" i="10"/>
  <c r="A421" i="10"/>
  <c r="A483" i="10"/>
  <c r="A354" i="10"/>
  <c r="A349" i="10"/>
  <c r="A337" i="10"/>
  <c r="A400" i="10"/>
  <c r="A469" i="10"/>
  <c r="A297" i="10"/>
  <c r="A426" i="10"/>
  <c r="A533" i="10"/>
  <c r="A403" i="10"/>
  <c r="A446" i="10"/>
  <c r="A392" i="10"/>
  <c r="A411" i="10"/>
  <c r="A289" i="10"/>
  <c r="A287" i="10"/>
  <c r="A441" i="10"/>
  <c r="A501" i="10"/>
  <c r="A61" i="3"/>
  <c r="A60" i="3"/>
  <c r="A58" i="3"/>
  <c r="A59" i="3"/>
  <c r="A57" i="3"/>
  <c r="A62" i="3"/>
  <c r="A11" i="3"/>
  <c r="A12" i="3"/>
  <c r="A9" i="3"/>
  <c r="A14" i="3"/>
  <c r="A13" i="3"/>
  <c r="A10" i="3"/>
  <c r="H7" i="5"/>
  <c r="F9" i="8"/>
  <c r="F8" i="9"/>
  <c r="A228" i="7"/>
  <c r="A305" i="7"/>
  <c r="A343" i="7"/>
  <c r="A331" i="7"/>
  <c r="A347" i="7"/>
  <c r="A340" i="7"/>
  <c r="A267" i="7"/>
  <c r="A225" i="7"/>
  <c r="A229" i="7"/>
  <c r="A200" i="7"/>
  <c r="A230" i="7"/>
  <c r="A208" i="7"/>
  <c r="A199" i="7"/>
  <c r="A241" i="7"/>
  <c r="A277" i="7"/>
  <c r="A201" i="7"/>
  <c r="A264" i="7"/>
  <c r="A294" i="7"/>
  <c r="A272" i="7"/>
  <c r="A339" i="7"/>
  <c r="A346" i="7"/>
  <c r="A265" i="7"/>
  <c r="A320" i="7"/>
  <c r="A314" i="7"/>
  <c r="A306" i="7"/>
  <c r="A209" i="7"/>
  <c r="A206" i="7"/>
  <c r="A275" i="7"/>
  <c r="A287" i="7"/>
  <c r="A322" i="7"/>
  <c r="A278" i="7"/>
  <c r="A324" i="7"/>
  <c r="A329" i="7"/>
  <c r="A203" i="7"/>
  <c r="A293" i="7"/>
  <c r="A186" i="7"/>
  <c r="A263" i="7"/>
  <c r="A341" i="7"/>
  <c r="A250" i="7"/>
  <c r="A236" i="7"/>
  <c r="A194" i="7"/>
  <c r="A187" i="7"/>
  <c r="A261" i="7"/>
  <c r="A238" i="7"/>
  <c r="A310" i="7"/>
  <c r="A198" i="7"/>
  <c r="A188" i="7"/>
  <c r="A288" i="7"/>
  <c r="A262" i="7"/>
  <c r="A240" i="7"/>
  <c r="A245" i="7"/>
  <c r="A207" i="7"/>
  <c r="A255" i="7"/>
  <c r="A244" i="7"/>
  <c r="A234" i="7"/>
  <c r="A222" i="7"/>
  <c r="A178" i="7"/>
  <c r="A317" i="7"/>
  <c r="A242" i="7"/>
  <c r="A217" i="7"/>
  <c r="A252" i="7"/>
  <c r="A271" i="7"/>
  <c r="A249" i="7"/>
  <c r="A300" i="7"/>
  <c r="A280" i="7"/>
  <c r="A189" i="7"/>
  <c r="A183" i="7"/>
  <c r="A336" i="7"/>
  <c r="A224" i="7"/>
  <c r="A247" i="7"/>
  <c r="A233" i="7"/>
  <c r="A290" i="7"/>
  <c r="A330" i="7"/>
  <c r="A286" i="7"/>
  <c r="A282" i="7"/>
  <c r="A184" i="7"/>
  <c r="A235" i="7"/>
  <c r="A338" i="7"/>
  <c r="A289" i="7"/>
  <c r="A302" i="7"/>
  <c r="A269" i="7"/>
  <c r="A307" i="7"/>
  <c r="A268" i="7"/>
  <c r="A350" i="7"/>
  <c r="A328" i="7"/>
  <c r="A298" i="7"/>
  <c r="A333" i="7"/>
  <c r="A283" i="7"/>
  <c r="A258" i="7"/>
  <c r="A327" i="7"/>
  <c r="A243" i="7"/>
  <c r="A295" i="7"/>
  <c r="A273" i="7"/>
  <c r="A321" i="7"/>
  <c r="A216" i="7"/>
  <c r="A214" i="7"/>
  <c r="A326" i="7"/>
  <c r="A304" i="7"/>
  <c r="A248" i="7"/>
  <c r="A205" i="7"/>
  <c r="A342" i="7"/>
  <c r="A334" i="7"/>
  <c r="A182" i="7"/>
  <c r="A215" i="7"/>
  <c r="A297" i="7"/>
  <c r="A197" i="7"/>
  <c r="A193" i="7"/>
  <c r="A223" i="7"/>
  <c r="A227" i="7"/>
  <c r="A335" i="7"/>
  <c r="A313" i="7"/>
  <c r="A276" i="7"/>
  <c r="A232" i="7"/>
  <c r="A195" i="7"/>
  <c r="A308" i="7"/>
  <c r="A246" i="7"/>
  <c r="A177" i="7"/>
  <c r="A311" i="7"/>
  <c r="A179" i="7"/>
  <c r="A348" i="7"/>
  <c r="A309" i="7"/>
  <c r="A274" i="7"/>
  <c r="A344" i="7"/>
  <c r="A202" i="7"/>
  <c r="A318" i="7"/>
  <c r="A220" i="7"/>
  <c r="A301" i="7"/>
  <c r="A190" i="7"/>
  <c r="A231" i="7"/>
  <c r="A266" i="7"/>
  <c r="A315" i="7"/>
  <c r="A239" i="7"/>
  <c r="A260" i="7"/>
  <c r="A181" i="7"/>
  <c r="A303" i="7"/>
  <c r="A281" i="7"/>
  <c r="A299" i="7"/>
  <c r="A218" i="7"/>
  <c r="A316" i="7"/>
  <c r="A323" i="7"/>
  <c r="A192" i="7"/>
  <c r="A337" i="7"/>
  <c r="A213" i="7"/>
  <c r="A345" i="7"/>
  <c r="A221" i="7"/>
  <c r="A319" i="7"/>
  <c r="A204" i="7"/>
  <c r="A256" i="7"/>
  <c r="A210" i="7"/>
  <c r="A196" i="7"/>
  <c r="A285" i="7"/>
  <c r="A257" i="7"/>
  <c r="A279" i="7"/>
  <c r="A251" i="7"/>
  <c r="A212" i="7"/>
  <c r="A349" i="7"/>
  <c r="A291" i="7"/>
  <c r="A325" i="7"/>
  <c r="A332" i="7"/>
  <c r="A292" i="7"/>
  <c r="A253" i="7"/>
  <c r="A296" i="7"/>
  <c r="A226" i="7"/>
  <c r="A219" i="7"/>
  <c r="A180" i="7"/>
  <c r="A270" i="7"/>
  <c r="A312" i="7"/>
  <c r="A211" i="7"/>
  <c r="A185" i="7"/>
  <c r="A237" i="7"/>
  <c r="A284" i="7"/>
  <c r="A191" i="7"/>
  <c r="A254" i="7"/>
  <c r="A259" i="7"/>
  <c r="A67" i="3"/>
  <c r="A65" i="3"/>
  <c r="A66" i="3"/>
  <c r="A63" i="3"/>
  <c r="A64" i="3"/>
  <c r="A68" i="3"/>
  <c r="A20" i="3"/>
  <c r="A18" i="3"/>
  <c r="A17" i="3"/>
  <c r="A15" i="3"/>
  <c r="A16" i="3"/>
  <c r="A19" i="3"/>
  <c r="E9" i="8"/>
  <c r="E8" i="9"/>
  <c r="A23" i="3"/>
  <c r="A25" i="3"/>
  <c r="A22" i="3"/>
  <c r="A21" i="3"/>
  <c r="A24" i="3"/>
  <c r="A26" i="3"/>
  <c r="D9" i="8"/>
  <c r="D8" i="9"/>
  <c r="A51" i="10"/>
  <c r="A194" i="10"/>
  <c r="A99" i="10"/>
  <c r="A92" i="10"/>
  <c r="A217" i="10"/>
  <c r="A258" i="10"/>
  <c r="A148" i="10"/>
  <c r="A231" i="10"/>
  <c r="A87" i="10"/>
  <c r="A83" i="10"/>
  <c r="A157" i="10"/>
  <c r="A149" i="10"/>
  <c r="A210" i="10"/>
  <c r="A269" i="10"/>
  <c r="A74" i="10"/>
  <c r="A246" i="10"/>
  <c r="A68" i="10"/>
  <c r="A151" i="10"/>
  <c r="A190" i="10"/>
  <c r="A199" i="10"/>
  <c r="A213" i="10"/>
  <c r="A197" i="10"/>
  <c r="A130" i="10"/>
  <c r="A35" i="10"/>
  <c r="A178" i="10"/>
  <c r="A120" i="10"/>
  <c r="A239" i="10"/>
  <c r="A119" i="10"/>
  <c r="A98" i="10"/>
  <c r="A206" i="10"/>
  <c r="A263" i="10"/>
  <c r="A136" i="10"/>
  <c r="A54" i="10"/>
  <c r="A191" i="10"/>
  <c r="A139" i="10"/>
  <c r="A90" i="10"/>
  <c r="A33" i="10"/>
  <c r="A202" i="10"/>
  <c r="A241" i="10"/>
  <c r="A32" i="10"/>
  <c r="A71" i="10"/>
  <c r="A127" i="10"/>
  <c r="A230" i="10"/>
  <c r="A86" i="10"/>
  <c r="A254" i="10"/>
  <c r="A91" i="10"/>
  <c r="A256" i="10"/>
  <c r="A245" i="10"/>
  <c r="A153" i="10"/>
  <c r="A161" i="10"/>
  <c r="A82" i="10"/>
  <c r="A56" i="10"/>
  <c r="A150" i="10"/>
  <c r="A251" i="10"/>
  <c r="A134" i="10"/>
  <c r="A270" i="10"/>
  <c r="A67" i="10"/>
  <c r="A60" i="10"/>
  <c r="A138" i="10"/>
  <c r="A57" i="10"/>
  <c r="A66" i="10"/>
  <c r="A49" i="10"/>
  <c r="A52" i="10"/>
  <c r="A110" i="10"/>
  <c r="A250" i="10"/>
  <c r="A22" i="10"/>
  <c r="A146" i="10"/>
  <c r="A3" i="10"/>
  <c r="A124" i="10"/>
  <c r="A248" i="10"/>
  <c r="A140" i="10"/>
  <c r="A180" i="10"/>
  <c r="A116" i="10"/>
  <c r="A175" i="10"/>
  <c r="A95" i="10"/>
  <c r="A6" i="10"/>
  <c r="A15" i="10"/>
  <c r="A75" i="10"/>
  <c r="A77" i="10"/>
  <c r="A10" i="10"/>
  <c r="A271" i="10"/>
  <c r="A58" i="10"/>
  <c r="A186" i="10"/>
  <c r="A96" i="10"/>
  <c r="A209" i="10"/>
  <c r="A266" i="10"/>
  <c r="A55" i="10"/>
  <c r="A141" i="10"/>
  <c r="A179" i="10"/>
  <c r="A189" i="10"/>
  <c r="A122" i="10"/>
  <c r="A4" i="10"/>
  <c r="A89" i="10"/>
  <c r="A97" i="10"/>
  <c r="A233" i="10"/>
  <c r="A181" i="10"/>
  <c r="A235" i="10"/>
  <c r="A115" i="10"/>
  <c r="A236" i="10"/>
  <c r="A203" i="10"/>
  <c r="A201" i="10"/>
  <c r="A133" i="10"/>
  <c r="A156" i="10"/>
  <c r="A13" i="10"/>
  <c r="A12" i="10"/>
  <c r="A215" i="10"/>
  <c r="A224" i="10"/>
  <c r="A24" i="10"/>
  <c r="A46" i="10"/>
  <c r="A30" i="10"/>
  <c r="A61" i="10"/>
  <c r="A78" i="10"/>
  <c r="A243" i="10"/>
  <c r="A162" i="10"/>
  <c r="A225" i="10"/>
  <c r="A18" i="10"/>
  <c r="A265" i="10"/>
  <c r="A113" i="10"/>
  <c r="A159" i="10"/>
  <c r="A104" i="10"/>
  <c r="A79" i="10"/>
  <c r="A229" i="10"/>
  <c r="A226" i="10"/>
  <c r="A218" i="10"/>
  <c r="A187" i="10"/>
  <c r="A177" i="10"/>
  <c r="A193" i="10"/>
  <c r="A160" i="10"/>
  <c r="A145" i="10"/>
  <c r="A16" i="10"/>
  <c r="A65" i="10"/>
  <c r="A273" i="10"/>
  <c r="A196" i="10"/>
  <c r="A244" i="10"/>
  <c r="A208" i="10"/>
  <c r="A19" i="10"/>
  <c r="A132" i="10"/>
  <c r="A262" i="10"/>
  <c r="A275" i="10"/>
  <c r="A105" i="10"/>
  <c r="A214" i="10"/>
  <c r="A48" i="10"/>
  <c r="A198" i="10"/>
  <c r="A182" i="10"/>
  <c r="A131" i="10"/>
  <c r="A59" i="10"/>
  <c r="A5" i="10"/>
  <c r="A25" i="10"/>
  <c r="A137" i="10"/>
  <c r="A228" i="10"/>
  <c r="A188" i="10"/>
  <c r="A200" i="10"/>
  <c r="A100" i="10"/>
  <c r="A94" i="10"/>
  <c r="A103" i="10"/>
  <c r="A142" i="10"/>
  <c r="A53" i="10"/>
  <c r="A73" i="10"/>
  <c r="A170" i="10"/>
  <c r="A20" i="10"/>
  <c r="A212" i="10"/>
  <c r="A184" i="10"/>
  <c r="A223" i="10"/>
  <c r="A168" i="10"/>
  <c r="A165" i="10"/>
  <c r="A70" i="10"/>
  <c r="A14" i="10"/>
  <c r="A125" i="10"/>
  <c r="A192" i="10"/>
  <c r="A154" i="10"/>
  <c r="A7" i="10"/>
  <c r="A240" i="10"/>
  <c r="A126" i="10"/>
  <c r="A76" i="10"/>
  <c r="A144" i="10"/>
  <c r="A205" i="10"/>
  <c r="A222" i="10"/>
  <c r="A274" i="10"/>
  <c r="A109" i="10"/>
  <c r="A42" i="10"/>
  <c r="A278" i="10"/>
  <c r="A247" i="10"/>
  <c r="A169" i="10"/>
  <c r="A220" i="10"/>
  <c r="A40" i="10"/>
  <c r="A41" i="10"/>
  <c r="A118" i="10"/>
  <c r="A257" i="10"/>
  <c r="A195" i="10"/>
  <c r="A102" i="10"/>
  <c r="A69" i="10"/>
  <c r="A252" i="10"/>
  <c r="A9" i="10"/>
  <c r="A17" i="10"/>
  <c r="A204" i="10"/>
  <c r="A164" i="10"/>
  <c r="A183" i="10"/>
  <c r="A158" i="10"/>
  <c r="A167" i="10"/>
  <c r="A227" i="10"/>
  <c r="A114" i="10"/>
  <c r="A28" i="10"/>
  <c r="A121" i="10"/>
  <c r="A249" i="10"/>
  <c r="A8" i="10"/>
  <c r="A264" i="10"/>
  <c r="A237" i="10"/>
  <c r="A106" i="10"/>
  <c r="A62" i="10"/>
  <c r="A93" i="10"/>
  <c r="A85" i="10"/>
  <c r="A267" i="10"/>
  <c r="A107" i="10"/>
  <c r="A129" i="10"/>
  <c r="A50" i="10"/>
  <c r="A81" i="10"/>
  <c r="A80" i="10"/>
  <c r="A64" i="10"/>
  <c r="A39" i="10"/>
  <c r="A112" i="10"/>
  <c r="A45" i="10"/>
  <c r="A173" i="10"/>
  <c r="A147" i="10"/>
  <c r="A221" i="10"/>
  <c r="A261" i="10"/>
  <c r="A26" i="10"/>
  <c r="A128" i="10"/>
  <c r="A84" i="10"/>
  <c r="A176" i="10"/>
  <c r="A207" i="10"/>
  <c r="A29" i="10"/>
  <c r="A21" i="10"/>
  <c r="A166" i="10"/>
  <c r="A277" i="10"/>
  <c r="A101" i="10"/>
  <c r="A219" i="10"/>
  <c r="A163" i="10"/>
  <c r="A108" i="10"/>
  <c r="A123" i="10"/>
  <c r="A63" i="10"/>
  <c r="A44" i="10"/>
  <c r="A135" i="10"/>
  <c r="A117" i="10"/>
  <c r="A27" i="10"/>
  <c r="A37" i="10"/>
  <c r="A34" i="10"/>
  <c r="A255" i="10"/>
  <c r="A259" i="10"/>
  <c r="A185" i="10"/>
  <c r="A232" i="10"/>
  <c r="A152" i="10"/>
  <c r="A174" i="10"/>
  <c r="A38" i="10"/>
  <c r="A47" i="10"/>
  <c r="A43" i="10"/>
  <c r="A171" i="10"/>
  <c r="A268" i="10"/>
  <c r="A155" i="10"/>
  <c r="A242" i="10"/>
  <c r="A216" i="10"/>
  <c r="A238" i="10"/>
  <c r="A72" i="10"/>
  <c r="A111" i="10"/>
  <c r="A31" i="10"/>
  <c r="A276" i="10"/>
  <c r="A211" i="10"/>
  <c r="A11" i="10"/>
  <c r="A36" i="10"/>
  <c r="A88" i="10"/>
  <c r="A143" i="10"/>
  <c r="A23" i="10"/>
  <c r="A260" i="10"/>
  <c r="A172" i="10"/>
  <c r="A272" i="10"/>
  <c r="A234" i="10"/>
  <c r="A253" i="10"/>
  <c r="A32" i="3"/>
  <c r="A27" i="3"/>
  <c r="A30" i="3"/>
  <c r="A31" i="3"/>
  <c r="A28" i="3"/>
  <c r="A29" i="3"/>
  <c r="C9" i="8"/>
  <c r="C8" i="9"/>
  <c r="F13" i="5" l="1"/>
  <c r="D13" i="5"/>
  <c r="D10" i="5"/>
  <c r="D11" i="5"/>
  <c r="D8" i="5"/>
  <c r="D12" i="5"/>
  <c r="D9" i="5"/>
  <c r="E13" i="5"/>
  <c r="C13" i="5"/>
  <c r="E11" i="5"/>
  <c r="F9" i="5"/>
  <c r="F10" i="5"/>
  <c r="E9" i="5"/>
  <c r="C10" i="5"/>
  <c r="F8" i="5"/>
  <c r="E12" i="5"/>
  <c r="E10" i="5"/>
  <c r="C9" i="5"/>
  <c r="F11" i="5"/>
  <c r="E8" i="5"/>
  <c r="C8" i="5"/>
  <c r="F12" i="5"/>
  <c r="C12" i="5"/>
  <c r="C11" i="5"/>
  <c r="F33" i="9"/>
  <c r="F48" i="9"/>
  <c r="F55" i="9"/>
  <c r="F57" i="9"/>
  <c r="F18" i="9"/>
  <c r="F25" i="9"/>
  <c r="C43" i="9"/>
  <c r="D43" i="9"/>
  <c r="C58" i="9"/>
  <c r="C24" i="9"/>
  <c r="E20" i="9"/>
  <c r="D49" i="9"/>
  <c r="C48" i="9"/>
  <c r="C53" i="9"/>
  <c r="D51" i="9"/>
  <c r="E28" i="9"/>
  <c r="E40" i="9"/>
  <c r="C28" i="9"/>
  <c r="D27" i="9"/>
  <c r="D57" i="9"/>
  <c r="C46" i="9"/>
  <c r="E46" i="9"/>
  <c r="D58" i="9"/>
  <c r="E14" i="9"/>
  <c r="C37" i="9"/>
  <c r="F42" i="9"/>
  <c r="F26" i="9"/>
  <c r="F51" i="9"/>
  <c r="F24" i="9"/>
  <c r="F19" i="9"/>
  <c r="F58" i="9"/>
  <c r="D14" i="9"/>
  <c r="C44" i="9"/>
  <c r="D25" i="9"/>
  <c r="D34" i="9"/>
  <c r="E49" i="9"/>
  <c r="E16" i="9"/>
  <c r="C51" i="9"/>
  <c r="D29" i="9"/>
  <c r="D55" i="9"/>
  <c r="E26" i="9"/>
  <c r="E9" i="9"/>
  <c r="C12" i="9"/>
  <c r="C55" i="9"/>
  <c r="E48" i="9"/>
  <c r="D42" i="9"/>
  <c r="E21" i="9"/>
  <c r="E35" i="9"/>
  <c r="E34" i="9"/>
  <c r="C42" i="9"/>
  <c r="D16" i="9"/>
  <c r="F52" i="9"/>
  <c r="F40" i="9"/>
  <c r="F9" i="9"/>
  <c r="F49" i="9"/>
  <c r="F29" i="9"/>
  <c r="F37" i="9"/>
  <c r="D26" i="9"/>
  <c r="E55" i="9"/>
  <c r="E12" i="9"/>
  <c r="E22" i="9"/>
  <c r="D37" i="9"/>
  <c r="D13" i="9"/>
  <c r="C27" i="9"/>
  <c r="D15" i="9"/>
  <c r="D46" i="9"/>
  <c r="C19" i="9"/>
  <c r="C13" i="9"/>
  <c r="D38" i="9"/>
  <c r="E17" i="9"/>
  <c r="D28" i="9"/>
  <c r="E45" i="9"/>
  <c r="E11" i="9"/>
  <c r="E25" i="9"/>
  <c r="C52" i="9"/>
  <c r="F59" i="9"/>
  <c r="E30" i="9"/>
  <c r="E19" i="9"/>
  <c r="E52" i="9"/>
  <c r="F53" i="9"/>
  <c r="F16" i="9"/>
  <c r="F11" i="9"/>
  <c r="F36" i="9"/>
  <c r="F30" i="9"/>
  <c r="F35" i="9"/>
  <c r="D30" i="9"/>
  <c r="E31" i="9"/>
  <c r="C34" i="9"/>
  <c r="E58" i="9"/>
  <c r="E33" i="9"/>
  <c r="C30" i="9"/>
  <c r="C38" i="9"/>
  <c r="D48" i="9"/>
  <c r="E37" i="9"/>
  <c r="D22" i="9"/>
  <c r="D18" i="9"/>
  <c r="D33" i="9"/>
  <c r="D20" i="9"/>
  <c r="D54" i="9"/>
  <c r="C15" i="9"/>
  <c r="D19" i="9"/>
  <c r="D31" i="9"/>
  <c r="F17" i="9"/>
  <c r="E43" i="9"/>
  <c r="E13" i="9"/>
  <c r="F12" i="9"/>
  <c r="F38" i="9"/>
  <c r="F20" i="9"/>
  <c r="F45" i="9"/>
  <c r="F31" i="9"/>
  <c r="F44" i="9"/>
  <c r="E24" i="9"/>
  <c r="D59" i="9"/>
  <c r="C18" i="9"/>
  <c r="C26" i="9"/>
  <c r="C22" i="9"/>
  <c r="C54" i="9"/>
  <c r="E47" i="9"/>
  <c r="C36" i="9"/>
  <c r="E27" i="9"/>
  <c r="C56" i="9"/>
  <c r="C14" i="9"/>
  <c r="C20" i="9"/>
  <c r="E59" i="9"/>
  <c r="E54" i="9"/>
  <c r="D44" i="9"/>
  <c r="D53" i="9"/>
  <c r="C59" i="9"/>
  <c r="F27" i="9"/>
  <c r="E15" i="9"/>
  <c r="D52" i="9"/>
  <c r="F13" i="9"/>
  <c r="F34" i="9"/>
  <c r="F21" i="9"/>
  <c r="F43" i="9"/>
  <c r="F28" i="9"/>
  <c r="F46" i="9"/>
  <c r="E51" i="9"/>
  <c r="D9" i="9"/>
  <c r="C25" i="9"/>
  <c r="E18" i="9"/>
  <c r="D56" i="9"/>
  <c r="D12" i="9"/>
  <c r="D17" i="9"/>
  <c r="C16" i="9"/>
  <c r="D24" i="9"/>
  <c r="C57" i="9"/>
  <c r="C31" i="9"/>
  <c r="C17" i="9"/>
  <c r="D47" i="9"/>
  <c r="D11" i="9"/>
  <c r="C11" i="9"/>
  <c r="D35" i="9"/>
  <c r="D45" i="9"/>
  <c r="F15" i="9"/>
  <c r="E53" i="9"/>
  <c r="C45" i="9"/>
  <c r="E44" i="9"/>
  <c r="F14" i="9"/>
  <c r="F47" i="9"/>
  <c r="F22" i="9"/>
  <c r="F56" i="9"/>
  <c r="F39" i="9"/>
  <c r="E39" i="9"/>
  <c r="E29" i="9"/>
  <c r="C40" i="9"/>
  <c r="E42" i="9"/>
  <c r="C47" i="9"/>
  <c r="E36" i="9"/>
  <c r="D36" i="9"/>
  <c r="D39" i="9"/>
  <c r="C39" i="9"/>
  <c r="E56" i="9"/>
  <c r="C29" i="9"/>
  <c r="C49" i="9"/>
  <c r="E38" i="9"/>
  <c r="D21" i="9"/>
  <c r="D40" i="9"/>
  <c r="E57" i="9"/>
  <c r="C9" i="9"/>
  <c r="F54" i="9"/>
  <c r="C33" i="9"/>
  <c r="C35" i="9"/>
  <c r="C21" i="9"/>
  <c r="F37" i="8"/>
  <c r="F36" i="8"/>
  <c r="F32" i="8"/>
  <c r="F15" i="8"/>
  <c r="C26" i="8"/>
  <c r="E16" i="8"/>
  <c r="C24" i="8"/>
  <c r="D27" i="8"/>
  <c r="D16" i="8"/>
  <c r="E10" i="8"/>
  <c r="E20" i="8"/>
  <c r="C18" i="8"/>
  <c r="E14" i="8"/>
  <c r="E23" i="8"/>
  <c r="E21" i="8"/>
  <c r="E12" i="8"/>
  <c r="F31" i="8"/>
  <c r="F11" i="8"/>
  <c r="F19" i="8"/>
  <c r="F35" i="8"/>
  <c r="C28" i="8"/>
  <c r="D37" i="8"/>
  <c r="E24" i="8"/>
  <c r="C25" i="8"/>
  <c r="E13" i="8"/>
  <c r="E30" i="8"/>
  <c r="E33" i="8"/>
  <c r="D18" i="8"/>
  <c r="E19" i="8"/>
  <c r="C14" i="8"/>
  <c r="D24" i="8"/>
  <c r="F12" i="8"/>
  <c r="E27" i="8"/>
  <c r="D23" i="8"/>
  <c r="F22" i="8"/>
  <c r="F26" i="8"/>
  <c r="F13" i="8"/>
  <c r="F30" i="8"/>
  <c r="D21" i="8"/>
  <c r="D22" i="8"/>
  <c r="C21" i="8"/>
  <c r="E22" i="8"/>
  <c r="E37" i="8"/>
  <c r="E31" i="8"/>
  <c r="E32" i="8"/>
  <c r="E25" i="8"/>
  <c r="C33" i="8"/>
  <c r="E36" i="8"/>
  <c r="C16" i="8"/>
  <c r="F25" i="8"/>
  <c r="F28" i="8"/>
  <c r="F38" i="8"/>
  <c r="D32" i="8"/>
  <c r="E38" i="8"/>
  <c r="C17" i="8"/>
  <c r="D33" i="8"/>
  <c r="E35" i="8"/>
  <c r="E18" i="8"/>
  <c r="E28" i="8"/>
  <c r="D11" i="8"/>
  <c r="D17" i="8"/>
  <c r="E26" i="8"/>
  <c r="E17" i="8"/>
  <c r="F33" i="8"/>
  <c r="D28" i="8"/>
  <c r="C29" i="8"/>
  <c r="F18" i="8"/>
  <c r="F14" i="8"/>
  <c r="F29" i="8"/>
  <c r="D31" i="8"/>
  <c r="E11" i="8"/>
  <c r="C19" i="8"/>
  <c r="C11" i="8"/>
  <c r="D20" i="8"/>
  <c r="D10" i="8"/>
  <c r="C32" i="8"/>
  <c r="D35" i="8"/>
  <c r="D19" i="8"/>
  <c r="E34" i="8"/>
  <c r="D25" i="8"/>
  <c r="D30" i="8"/>
  <c r="F20" i="8"/>
  <c r="F16" i="8"/>
  <c r="F23" i="8"/>
  <c r="D26" i="8"/>
  <c r="C13" i="8"/>
  <c r="D13" i="8"/>
  <c r="D38" i="8"/>
  <c r="C23" i="8"/>
  <c r="D14" i="8"/>
  <c r="D34" i="8"/>
  <c r="E29" i="8"/>
  <c r="C31" i="8"/>
  <c r="D15" i="8"/>
  <c r="C30" i="8"/>
  <c r="F21" i="8"/>
  <c r="D36" i="8"/>
  <c r="D12" i="8"/>
  <c r="F10" i="8"/>
  <c r="F17" i="8"/>
  <c r="F34" i="8"/>
  <c r="F27" i="8"/>
  <c r="C36" i="8"/>
  <c r="C15" i="8"/>
  <c r="C38" i="8"/>
  <c r="E15" i="8"/>
  <c r="C22" i="8"/>
  <c r="C10" i="8"/>
  <c r="C34" i="8"/>
  <c r="C27" i="8"/>
  <c r="D29" i="8"/>
  <c r="C12" i="8"/>
  <c r="C37" i="8"/>
  <c r="F24" i="8"/>
  <c r="C20" i="8"/>
  <c r="C35" i="8"/>
  <c r="H12" i="5" l="1"/>
  <c r="H11" i="5"/>
  <c r="H9" i="5"/>
  <c r="H8" i="5"/>
  <c r="H10" i="5"/>
  <c r="H1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tc={C2FC50E9-05CD-49E6-998E-3D8843F1B69E}</author>
  </authors>
  <commentList>
    <comment ref="H7" authorId="0" shapeId="0" xr:uid="{C2FC50E9-05CD-49E6-998E-3D8843F1B69E}">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<sst xmlns="http://schemas.openxmlformats.org/spreadsheetml/2006/main" count="1756" uniqueCount="199">
  <si>
    <t>Informe consumo de alimentacion fuera del hogar</t>
  </si>
  <si>
    <t>Principales variables</t>
  </si>
  <si>
    <t>Perfil sociodemografico</t>
  </si>
  <si>
    <t>Lugares y motivos de consumo</t>
  </si>
  <si>
    <t>Metodología</t>
  </si>
  <si>
    <t>Glosario Variables</t>
  </si>
  <si>
    <t>Conclusiones</t>
  </si>
  <si>
    <t xml:space="preserve">                              Informe consumo de alimentacion fuera del hogar</t>
  </si>
  <si>
    <t>El aumento del precio medio en el sector extradoméstico (5,7 %) provoca que el sector facture un 3,1 % más, sin embargo, no frena la caída en consumo (2,5 %).</t>
  </si>
  <si>
    <t xml:space="preserve">El consumo extradoméstico es masivo en España. El 95,9 % de la población residente en España ha realizado algún consumo de producto de alimentación fuera de casa. En promedio, se sale en torno a 113,8 veces a consumir fuera de casa, cifra inferior a la registrada hace un año (116,44 actos/persona/año) se pierden, por tanto, casi 3 actos de compra fuera de casa. A este hecho, hemos de añadir que se reducen el número consumiciones un 2,3 %. Por lo que salimos menos veces y realizamos un menor número de consumiciones. 
El gasto per cápita realizado a cierre de año 2023 por persona en el entorno extradoméstico asciende a 1.001,86 €, cantidad un 1,8 % superior que en el ejercicio anterior (984,51 €). Esto es lógico, ya que debemos tener en cuenta que el año 2023 ha estado marcado por la inflación y la subida de precios constante en muchos de los sectores y categorías. 
La caída en el consumo extradoméstico se explica fundamentalmente por la reducción en el consumo de bebidas (3,2 %), especialmente frías (3,6 %). No obstante, la caída se traslada también tanto al consumo de aperitivos (3,8 %), aunque estos contribuyen en menor medida al retroceso, teniendo en cuenta que su peso con respecto al mercado es del 1,4 %.
Si tenemos en cuenta el momento de consumo, el año 2023 cierra con un descenso que se extiende a todos los momentos, salvo para el desayuno, que crece un 1,7 %, siendo su cuota de participación del 11,1 %. Si bien, los momentos principales como comida y cena (36,6 % y 20,6 % de cuota respectivamente), siguen siendo los favoritos para consumir fuera de casa, si bien pierden intensidad de consumo a cierre de año 2023. 
Por su parte, es importante mencionar el retroceso del 5,0 % que se produce en el momento aperitivo/antes de comer. Y es que si tenemos en cuenta que la caída más pronunciada se produce en las bebidas no es ilógico pensar que el retroceso de estas en el momento aperitivo y antes de comer, se sitúen detrás de la fuga de 1 de cada 5 kilolitros a cierre de año. 
El establecimiento es la opción preferida por los individuos residentes en España a la hora de realizar consumo fuera de casa y es que acumula un 71,4 % del volumen total. Hay que destacar que es el único lugar que gana importancia con respecto al año 2022 y cierra con una evolución positiva de las compras del 0,8 %. En contraste, el consumo extradoméstico que se realiza en la casa propia o en casa de otras personas cierra con un retroceso del 12,3 % y 3,7 %, respectivamente. Por su parte, también retroceden momentos como el consumo en el trabajo (12,0 %), que pasa de representar un 6,2 % a un 5,6 %.
El consumo fuera de casa es social. Más de un tercio del volumen consumido (34,3 %) se realiza en familia, seguido con el 26,0 % el realizado con amigos. No obstante, la evolución es desigual, cae un 7,1 % el consumo en familia, mientras que el consumo con amigos se incrementa un 1,1 %. Consumimos por ocio, y es que 3 de cada 10 kilolitros consumidos fuera de casa, se hacen con motivo de celebración, fiesta o para salir a tomar algo. 
Por su parte y relacionándolo con el momento, se observa un retroceso del 4,9 % en el consumo realizado con compañeros de trabajo, es algo lógico si tenemos en cuenta que se reduce el consumo en el ámbito laboral.
La evolución del consumo extradoméstico es trasversal a todas las regiones, siendo especialmente relevante el retroceso en Andalucía y Madrid AM, siendo responsables de un 33 % del consumo fuera de casa. Por su parte, cierra en positivo en áreas como Región Catalano Aragonesa y Noroeste con un peso cercano al 20 % del total del mercado. 
Por edades, el retroceso en el consumo fuera de casa se distribuye de manera desigual. Los responsables directos del retroceso del consumo son adultos entre 25-49 años, a pesar de ello son responsables de más de un tercio del consumo realizado fuera de casa. Por su parte, contrasta el aumento de las compras de jóvenes entre 15-24 años (6,3 %). 
Es importante destacar el papel tan importante que desempeñan los adultos de más de 50 años fuera de casa. Siguen siendo una pieza clave del consumo extradoméstico, agrupan más del 60 % del volumen consumido fuera de casa, a cierre de año además consumen un 0,9 % más de cantidad que hace un año y en líneas de penetración, superan el promedio nacional con más del 97,8 % de los individuos consumiendo. </t>
  </si>
  <si>
    <t>Variables utilizadas en el informe</t>
  </si>
  <si>
    <t>Periodicidad</t>
  </si>
  <si>
    <t>Trim 1: de Enero a Marzo</t>
  </si>
  <si>
    <t>Trim 2: de Abril a Junio</t>
  </si>
  <si>
    <t>Trim 3: de Julio a Septiembre</t>
  </si>
  <si>
    <t>Trim 4: de Octubre a Diciembre</t>
  </si>
  <si>
    <t>TAM : Ultimos 12 meses</t>
  </si>
  <si>
    <t>Variables</t>
  </si>
  <si>
    <r>
      <rPr>
        <b/>
        <sz val="11"/>
        <rFont val="Calibri"/>
        <family val="2"/>
        <scheme val="minor"/>
      </rPr>
      <t xml:space="preserve">Volumen (millones de consumiciones): </t>
    </r>
    <r>
      <rPr>
        <sz val="11"/>
        <rFont val="Calibri"/>
        <family val="2"/>
        <scheme val="minor"/>
      </rPr>
      <t>Volumen total en consumiciones realizado por los individuos residentes en España.</t>
    </r>
  </si>
  <si>
    <r>
      <rPr>
        <b/>
        <sz val="11"/>
        <rFont val="Calibri"/>
        <family val="2"/>
        <scheme val="minor"/>
      </rPr>
      <t>Volumen (millones de kilos consumidos):</t>
    </r>
    <r>
      <rPr>
        <sz val="11"/>
        <rFont val="Calibri"/>
        <family val="2"/>
        <scheme val="minor"/>
      </rPr>
      <t xml:space="preserve"> Volumen total de kilos consumidos por los individuos residentes en España.</t>
    </r>
  </si>
  <si>
    <r>
      <rPr>
        <b/>
        <sz val="11"/>
        <rFont val="Calibri"/>
        <family val="2"/>
        <scheme val="minor"/>
      </rPr>
      <t>Valor (euros):</t>
    </r>
    <r>
      <rPr>
        <sz val="11"/>
        <rFont val="Calibri"/>
        <family val="2"/>
        <scheme val="minor"/>
      </rPr>
      <t xml:space="preserve"> Gasto total realizado por los individuos residentes en España.</t>
    </r>
  </si>
  <si>
    <r>
      <rPr>
        <b/>
        <sz val="11"/>
        <rFont val="Calibri"/>
        <family val="2"/>
        <scheme val="minor"/>
      </rPr>
      <t>Penetración (%):</t>
    </r>
    <r>
      <rPr>
        <sz val="11"/>
        <rFont val="Calibri"/>
        <family val="2"/>
        <scheme val="minor"/>
      </rPr>
      <t xml:space="preserve"> Porcentaje de Individuos que han consumido el producto/categoria a lo largo del periodo de estudio.</t>
    </r>
  </si>
  <si>
    <r>
      <rPr>
        <b/>
        <sz val="11"/>
        <rFont val="Calibri"/>
        <family val="2"/>
        <scheme val="minor"/>
      </rPr>
      <t>Frecuencia:</t>
    </r>
    <r>
      <rPr>
        <sz val="11"/>
        <rFont val="Calibri"/>
        <family val="2"/>
        <scheme val="minor"/>
      </rPr>
      <t xml:space="preserve"> Actos de consumo.</t>
    </r>
  </si>
  <si>
    <r>
      <rPr>
        <b/>
        <sz val="11"/>
        <rFont val="Calibri"/>
        <family val="2"/>
        <scheme val="minor"/>
      </rPr>
      <t xml:space="preserve">Consumo medio (consumiciones medias porconsumidor): </t>
    </r>
    <r>
      <rPr>
        <sz val="11"/>
        <rFont val="Calibri"/>
        <family val="2"/>
        <scheme val="minor"/>
      </rPr>
      <t>Promedio de consumiciones por consumidor en el periodo de estudio.</t>
    </r>
  </si>
  <si>
    <r>
      <rPr>
        <b/>
        <sz val="11"/>
        <rFont val="Calibri"/>
        <family val="2"/>
        <scheme val="minor"/>
      </rPr>
      <t>Consumo medio (kilos por consumidor):</t>
    </r>
    <r>
      <rPr>
        <sz val="11"/>
        <rFont val="Calibri"/>
        <family val="2"/>
        <scheme val="minor"/>
      </rPr>
      <t xml:space="preserve"> Promedio de kilos consumidos por consumidor en el periodo de estudio.</t>
    </r>
  </si>
  <si>
    <r>
      <rPr>
        <b/>
        <sz val="11"/>
        <rFont val="Calibri"/>
        <family val="2"/>
        <scheme val="minor"/>
      </rPr>
      <t>Consumo por acto (consumiciones):</t>
    </r>
    <r>
      <rPr>
        <sz val="11"/>
        <rFont val="Calibri"/>
        <family val="2"/>
        <scheme val="minor"/>
      </rPr>
      <t xml:space="preserve"> Número de consumiciones por acto de consumo de fuera de casa</t>
    </r>
  </si>
  <si>
    <r>
      <rPr>
        <b/>
        <sz val="11"/>
        <rFont val="Calibri"/>
        <family val="2"/>
        <scheme val="minor"/>
      </rPr>
      <t>Consumo per cápita (Kilos o litros por individuo):</t>
    </r>
    <r>
      <rPr>
        <sz val="11"/>
        <rFont val="Calibri"/>
        <family val="2"/>
        <scheme val="minor"/>
      </rPr>
      <t xml:space="preserve"> Ratio entre volumen total y total individuos.</t>
    </r>
  </si>
  <si>
    <r>
      <rPr>
        <b/>
        <sz val="11"/>
        <rFont val="Calibri"/>
        <family val="2"/>
        <scheme val="minor"/>
      </rPr>
      <t xml:space="preserve">Gasto per cápita (euros por individuo): </t>
    </r>
    <r>
      <rPr>
        <sz val="11"/>
        <rFont val="Calibri"/>
        <family val="2"/>
        <scheme val="minor"/>
      </rPr>
      <t>Ratio entre gasto total y total individuos.</t>
    </r>
  </si>
  <si>
    <r>
      <rPr>
        <b/>
        <sz val="11"/>
        <rFont val="Calibri"/>
        <family val="2"/>
        <scheme val="minor"/>
      </rPr>
      <t>Precio medio (€/kg o €/l):</t>
    </r>
    <r>
      <rPr>
        <sz val="11"/>
        <rFont val="Calibri"/>
        <family val="2"/>
        <scheme val="minor"/>
      </rPr>
      <t xml:space="preserve"> Precio medio pagado por kilo o litro.</t>
    </r>
  </si>
  <si>
    <t>Regiones</t>
  </si>
  <si>
    <r>
      <rPr>
        <b/>
        <sz val="11"/>
        <rFont val="Calibri"/>
        <family val="2"/>
        <scheme val="minor"/>
      </rPr>
      <t>AMB:</t>
    </r>
    <r>
      <rPr>
        <sz val="11"/>
        <rFont val="Calibri"/>
        <family val="2"/>
        <scheme val="minor"/>
      </rPr>
      <t xml:space="preserve"> Área metropolitana de Barcelona.</t>
    </r>
  </si>
  <si>
    <r>
      <rPr>
        <b/>
        <sz val="11"/>
        <rFont val="Calibri"/>
        <family val="2"/>
        <scheme val="minor"/>
      </rPr>
      <t xml:space="preserve">Rto Cat Aragón: </t>
    </r>
    <r>
      <rPr>
        <sz val="11"/>
        <rFont val="Calibri"/>
        <family val="2"/>
        <scheme val="minor"/>
      </rPr>
      <t>Zaragoza, Huesca, Lerida, Islas Baleares, Tarragona, Lerida y Gerona.</t>
    </r>
  </si>
  <si>
    <r>
      <rPr>
        <b/>
        <sz val="11"/>
        <rFont val="Calibri"/>
        <family val="2"/>
        <scheme val="minor"/>
      </rPr>
      <t>Levante:</t>
    </r>
    <r>
      <rPr>
        <sz val="11"/>
        <rFont val="Calibri"/>
        <family val="2"/>
        <scheme val="minor"/>
      </rPr>
      <t xml:space="preserve"> Castellón, Valencia, Alicante, Murcia y Albacete.</t>
    </r>
  </si>
  <si>
    <r>
      <rPr>
        <b/>
        <sz val="11"/>
        <rFont val="Calibri"/>
        <family val="2"/>
        <scheme val="minor"/>
      </rPr>
      <t xml:space="preserve">Andalucia: </t>
    </r>
    <r>
      <rPr>
        <sz val="11"/>
        <rFont val="Calibri"/>
        <family val="2"/>
        <scheme val="minor"/>
      </rPr>
      <t>Cádiz, Málaga, Granada, Almería, Jaén, Córdoba, Sevilla, Huelva y Badajoz.</t>
    </r>
  </si>
  <si>
    <r>
      <rPr>
        <b/>
        <sz val="11"/>
        <rFont val="Calibri"/>
        <family val="2"/>
        <scheme val="minor"/>
      </rPr>
      <t>AMM:</t>
    </r>
    <r>
      <rPr>
        <sz val="11"/>
        <rFont val="Calibri"/>
        <family val="2"/>
        <scheme val="minor"/>
      </rPr>
      <t xml:space="preserve"> Área metropolitana de Madrid.</t>
    </r>
  </si>
  <si>
    <r>
      <rPr>
        <b/>
        <sz val="11"/>
        <rFont val="Calibri"/>
        <family val="2"/>
        <scheme val="minor"/>
      </rPr>
      <t xml:space="preserve">Resto Centro: </t>
    </r>
    <r>
      <rPr>
        <sz val="11"/>
        <rFont val="Calibri"/>
        <family val="2"/>
        <scheme val="minor"/>
      </rPr>
      <t>Zamora, Valladolid, Soria, Segovia, Salamanca, Ávila, Guadalajara, Teruel, Cuenca, Ciudad Real, Toledo y Cáceres.</t>
    </r>
  </si>
  <si>
    <r>
      <rPr>
        <b/>
        <sz val="11"/>
        <rFont val="Calibri"/>
        <family val="2"/>
        <scheme val="minor"/>
      </rPr>
      <t xml:space="preserve">Norte Centro: </t>
    </r>
    <r>
      <rPr>
        <sz val="11"/>
        <rFont val="Calibri"/>
        <family val="2"/>
        <scheme val="minor"/>
      </rPr>
      <t>Cantabria, Palencia, Burgos, La Rioja, Álava, Navarra, Vizcaya y Guipúzcoa.</t>
    </r>
  </si>
  <si>
    <r>
      <rPr>
        <b/>
        <sz val="11"/>
        <rFont val="Calibri"/>
        <family val="2"/>
        <scheme val="minor"/>
      </rPr>
      <t xml:space="preserve">Noroeste: </t>
    </r>
    <r>
      <rPr>
        <sz val="11"/>
        <rFont val="Calibri"/>
        <family val="2"/>
        <scheme val="minor"/>
      </rPr>
      <t>La Coruña, Pontevedra, Orense, Lugo, Asturias y León.</t>
    </r>
  </si>
  <si>
    <t>* No se incluye Canarias</t>
  </si>
  <si>
    <t>Informe consumo alimentacion fuera del hogar</t>
  </si>
  <si>
    <t>Metodología del panel de consumo alimentario fuera de hogares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</si>
  <si>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</si>
  <si>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AÑO 2020</t>
  </si>
  <si>
    <t>AÑO 2021</t>
  </si>
  <si>
    <t>AÑO 2022</t>
  </si>
  <si>
    <t>AÑO 2023</t>
  </si>
  <si>
    <t>VOLUMEN (miles Consumiciones)</t>
  </si>
  <si>
    <t>TotalAlimentacion</t>
  </si>
  <si>
    <t>.T.Alimentos TOTAL ING</t>
  </si>
  <si>
    <t>Total Bebidas</t>
  </si>
  <si>
    <t>Total Bebidas Frias</t>
  </si>
  <si>
    <t>Total Bebidas Calientes</t>
  </si>
  <si>
    <t>Total Aperitivos</t>
  </si>
  <si>
    <t>VOLUMEN (Miles kg ó litros)</t>
  </si>
  <si>
    <t>VALOR (Miles Euros)</t>
  </si>
  <si>
    <t>PENETRACION (%)</t>
  </si>
  <si>
    <t>FRECUENCIA COMPRA (Actos)</t>
  </si>
  <si>
    <t>COMPRA MEDIA (Consumiciones)</t>
  </si>
  <si>
    <t>CONSUMO MEDIO (kg ó litros por consumidor)</t>
  </si>
  <si>
    <t>VOLUMEN POR ACTO (consumiciones)</t>
  </si>
  <si>
    <t>CONSUMO PER CAPITA (kg ó litros por individuo)</t>
  </si>
  <si>
    <t>GASTO PER CAPITA (€ por individuo)</t>
  </si>
  <si>
    <t>PRECIO MEDIO (kg ó litros)</t>
  </si>
  <si>
    <t>DISTRIBUCION VOLUMEN X CRITERIO (Consumiciones)</t>
  </si>
  <si>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</si>
  <si>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</si>
  <si>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</si>
  <si>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</si>
  <si>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</si>
  <si>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</si>
  <si>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</si>
  <si>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</si>
  <si>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</si>
  <si>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</si>
  <si>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</si>
  <si>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</si>
  <si>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</si>
  <si>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</si>
  <si>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</si>
  <si>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</si>
  <si>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</si>
  <si>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DE 15 A 19 AÑOS</t>
  </si>
  <si>
    <t>DE 20 A 24 AÑOS</t>
  </si>
  <si>
    <t>DE 25 A 34 AÑOS</t>
  </si>
  <si>
    <t>DE 35 A 49 AÑOS</t>
  </si>
  <si>
    <t>DE 50 A 59 AÑOS</t>
  </si>
  <si>
    <t>DE 60 A 75 AÑOS</t>
  </si>
  <si>
    <t>ALTA Y MEDIA ALTA</t>
  </si>
  <si>
    <t>MEDIA</t>
  </si>
  <si>
    <t>MEDIA BAJA</t>
  </si>
  <si>
    <t>BAJA</t>
  </si>
  <si>
    <t>HOMBRE</t>
  </si>
  <si>
    <t>MUJER</t>
  </si>
  <si>
    <t>DISTRIBUCION VOLUMEN X CRITERIO (kg ó litros)</t>
  </si>
  <si>
    <t>Hiper+Super+Discount+G.A</t>
  </si>
  <si>
    <t>Restaurantes</t>
  </si>
  <si>
    <t>Restaurantes Fast Food</t>
  </si>
  <si>
    <t>Bares/Cafeterias/Cervecerias</t>
  </si>
  <si>
    <t>Panaderias/Pastelerias</t>
  </si>
  <si>
    <t>Tda.Alimentacion/Delicatesen</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</si>
  <si>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</si>
  <si>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</si>
  <si>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</si>
  <si>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</si>
  <si>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</si>
  <si>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</si>
  <si>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</si>
  <si>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</si>
  <si>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</si>
  <si>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</si>
  <si>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</si>
  <si>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</si>
  <si>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</si>
  <si>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</si>
  <si>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</si>
  <si>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</si>
  <si>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</si>
  <si>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</si>
  <si>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</si>
  <si>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</si>
  <si>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</si>
  <si>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</si>
  <si>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</si>
  <si>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</si>
  <si>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</si>
  <si>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</si>
  <si>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</si>
  <si>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</si>
  <si>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</si>
  <si>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</si>
  <si>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</si>
  <si>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</si>
  <si>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</si>
  <si>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</si>
  <si>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</si>
  <si>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</si>
  <si>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</si>
  <si>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</si>
  <si>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</si>
  <si>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KPI</t>
  </si>
  <si>
    <t>PERFIL - NOMECLATURA</t>
  </si>
  <si>
    <t>Motivos</t>
  </si>
  <si>
    <t>TRIM 2 20</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</si>
  <si>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</si>
  <si>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</si>
  <si>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</si>
  <si>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</si>
  <si>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</si>
  <si>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</si>
  <si>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</si>
  <si>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</si>
  <si>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</si>
  <si>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</si>
  <si>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</si>
  <si>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 xml:space="preserve">     Informe consumo de alimentacion fuera del hogar</t>
  </si>
  <si>
    <t>Dimensión</t>
  </si>
  <si>
    <t>Total Alimentacion</t>
  </si>
  <si>
    <t xml:space="preserve">            Informe consumo de alimentacion fuera del hogar</t>
  </si>
  <si>
    <t>Perfil Sociodemografico</t>
  </si>
  <si>
    <t>Perfil de la categoría</t>
  </si>
  <si>
    <t xml:space="preserve">% Poblacion </t>
  </si>
  <si>
    <t>T.ESPAñA</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</si>
  <si>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</si>
  <si>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</si>
  <si>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 xml:space="preserve">                                       Informe consumo de alimentacion fuera del hogar</t>
  </si>
  <si>
    <t>Motivos y Lugares de Consumo</t>
  </si>
  <si>
    <t>Tda.Alimentacion/24 horas</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</si>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</sst>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0\ _€_-;\-* #,##0.0\ _€_-;_-* &quot;-&quot;??\ _€_-;_-@_-"/>
    <numFmt numFmtId="166" formatCode="_-* #,##0.0\ _€_-;\-* #,##0.0\ _€_-;_-* &quot;-&quot;?\ _€_-;_-@_-"/>
    <numFmt numFmtId="167" formatCode="0.0"/>
    <numFmt numFmtId="168" formatCode="#,##0_ ;\-#,##0\ "/>
    <numFmt numFmtId="169" formatCode="0.0%"/>
  </numFmts>
  <fonts count="37"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sz val="14"/>
      <color rgb="FFFF0000"/>
      <name val="Calibri"/>
      <family val="2"/>
    </font>
    <font>
      <sz val="20"/>
      <name val="Calibri"/>
      <family val="2"/>
      <scheme val="minor"/>
    </font>
    <font>
      <b/>
      <sz val="20"/>
      <name val="Calibri"/>
      <family val="2"/>
      <scheme val="minor"/>
    </font>
    <font>
      <sz val="16"/>
      <name val="Calibri"/>
      <family val="2"/>
      <scheme val="minor"/>
    </font>
    <font>
      <sz val="14"/>
      <name val="Calibri"/>
      <family val="2"/>
      <scheme val="minor"/>
    </font>
    <font>
      <b/>
      <sz val="14"/>
      <name val="Calibri"/>
      <family val="2"/>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7">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right/>
      <top/>
      <bottom style="medium">
        <color indexed="64"/>
      </bottom>
      <diagonal/>
    </border>
    <border>
      <left/>
      <right/>
      <top style="thin">
        <color indexed="64"/>
      </top>
      <bottom style="double">
        <color indexed="64"/>
      </bottom>
      <diagonal/>
    </border>
    <border>
      <left style="thick">
        <color rgb="FF92AE29"/>
      </left>
      <right/>
      <top style="thin">
        <color indexed="64"/>
      </top>
      <bottom style="medium">
        <color indexed="64"/>
      </bottom>
      <diagonal/>
    </border>
    <border>
      <left/>
      <right/>
      <top style="thin">
        <color indexed="64"/>
      </top>
      <bottom style="medium">
        <color indexed="64"/>
      </bottom>
      <diagonal/>
    </border>
    <border>
      <left/>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
    <xf numFmtId="0" fontId="0" fillId="0" borderId="0"/>
    <xf numFmtId="164" fontId="1" fillId="0" borderId="0" applyFont="0" applyFill="0" applyBorder="0" applyAlignment="0" applyProtection="0"/>
    <xf numFmtId="0" fontId="24" fillId="0" borderId="0" applyNumberFormat="0" applyFill="0" applyBorder="0" applyAlignment="0" applyProtection="0"/>
    <xf numFmtId="0" fontId="27"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9" fontId="1" fillId="0" borderId="0" applyFont="0" applyFill="0" applyBorder="0" applyAlignment="0" applyProtection="0"/>
  </cellStyleXfs>
  <cellXfs count="111">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10" fillId="0" borderId="0" xfId="0" applyFont="1" applyAlignment="1" applyProtection="1">
      <alignment vertical="top"/>
      <protection locked="0"/>
    </xf>
    <xf numFmtId="0" fontId="11" fillId="0" borderId="0" xfId="0" applyFont="1" applyAlignment="1" applyProtection="1">
      <alignment vertical="top"/>
      <protection locked="0"/>
    </xf>
    <xf numFmtId="0" fontId="0" fillId="0" borderId="0" xfId="0" applyProtection="1">
      <protection hidden="1"/>
    </xf>
    <xf numFmtId="0" fontId="18" fillId="0" borderId="0" xfId="0" applyFont="1"/>
    <xf numFmtId="164" fontId="18" fillId="0" borderId="0" xfId="1" applyFont="1" applyFill="1" applyBorder="1"/>
    <xf numFmtId="164" fontId="19" fillId="0" borderId="0" xfId="1" applyFont="1" applyFill="1" applyBorder="1"/>
    <xf numFmtId="0" fontId="6" fillId="0" borderId="0" xfId="0" applyFont="1" applyAlignment="1">
      <alignment vertical="center" wrapText="1"/>
    </xf>
    <xf numFmtId="0" fontId="25" fillId="0" borderId="0" xfId="0" applyFont="1" applyAlignment="1">
      <alignment vertical="center" wrapText="1"/>
    </xf>
    <xf numFmtId="0" fontId="25" fillId="0" borderId="0" xfId="0" applyFont="1" applyAlignment="1">
      <alignment vertical="center"/>
    </xf>
    <xf numFmtId="0" fontId="26"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3" fillId="0" borderId="0" xfId="0" applyFont="1" applyAlignment="1" applyProtection="1">
      <alignment vertical="top"/>
      <protection locked="0"/>
    </xf>
    <xf numFmtId="0" fontId="5" fillId="0" borderId="0" xfId="0" applyFont="1" applyAlignment="1" applyProtection="1">
      <alignment horizontal="left" indent="2"/>
      <protection locked="0"/>
    </xf>
    <xf numFmtId="0" fontId="5" fillId="0" borderId="0" xfId="0" applyFont="1" applyProtection="1">
      <protection locked="0"/>
    </xf>
    <xf numFmtId="164" fontId="0" fillId="0" borderId="0" xfId="1" applyFont="1" applyBorder="1"/>
    <xf numFmtId="164" fontId="18" fillId="0" borderId="0" xfId="1" applyFont="1" applyBorder="1"/>
    <xf numFmtId="165" fontId="18" fillId="0" borderId="18" xfId="1" applyNumberFormat="1" applyFont="1" applyFill="1" applyBorder="1" applyProtection="1">
      <protection hidden="1"/>
    </xf>
    <xf numFmtId="165" fontId="18" fillId="0" borderId="0" xfId="1" applyNumberFormat="1" applyFont="1" applyFill="1" applyBorder="1" applyProtection="1">
      <protection hidden="1"/>
    </xf>
    <xf numFmtId="165" fontId="18" fillId="0" borderId="13" xfId="1" applyNumberFormat="1" applyFont="1" applyFill="1" applyBorder="1" applyProtection="1">
      <protection hidden="1"/>
    </xf>
    <xf numFmtId="165" fontId="18" fillId="0" borderId="14" xfId="1" applyNumberFormat="1" applyFont="1" applyFill="1" applyBorder="1" applyProtection="1">
      <protection hidden="1"/>
    </xf>
    <xf numFmtId="165" fontId="18" fillId="0" borderId="5" xfId="1" applyNumberFormat="1" applyFont="1" applyFill="1" applyBorder="1" applyProtection="1">
      <protection hidden="1"/>
    </xf>
    <xf numFmtId="165" fontId="18" fillId="0" borderId="15" xfId="1" applyNumberFormat="1" applyFont="1" applyFill="1" applyBorder="1" applyProtection="1">
      <protection hidden="1"/>
    </xf>
    <xf numFmtId="165" fontId="18" fillId="0" borderId="2" xfId="1" applyNumberFormat="1" applyFont="1" applyFill="1" applyBorder="1" applyProtection="1">
      <protection hidden="1"/>
    </xf>
    <xf numFmtId="165" fontId="18" fillId="0" borderId="16" xfId="1" applyNumberFormat="1" applyFont="1" applyFill="1" applyBorder="1" applyProtection="1">
      <protection hidden="1"/>
    </xf>
    <xf numFmtId="165" fontId="18" fillId="0" borderId="9" xfId="1" applyNumberFormat="1" applyFont="1" applyFill="1" applyBorder="1" applyProtection="1">
      <protection hidden="1"/>
    </xf>
    <xf numFmtId="165" fontId="18" fillId="0" borderId="17" xfId="1" applyNumberFormat="1" applyFont="1" applyFill="1" applyBorder="1" applyProtection="1">
      <protection hidden="1"/>
    </xf>
    <xf numFmtId="165" fontId="19" fillId="0" borderId="5" xfId="1" applyNumberFormat="1" applyFont="1" applyFill="1" applyBorder="1" applyProtection="1">
      <protection hidden="1"/>
    </xf>
    <xf numFmtId="164" fontId="18" fillId="0" borderId="2" xfId="1" applyFont="1" applyFill="1" applyBorder="1" applyProtection="1">
      <protection hidden="1"/>
    </xf>
    <xf numFmtId="0" fontId="20" fillId="0" borderId="0" xfId="0" applyFont="1" applyAlignment="1" applyProtection="1">
      <alignment vertical="center" wrapText="1"/>
      <protection locked="0"/>
    </xf>
    <xf numFmtId="0" fontId="13" fillId="0" borderId="0" xfId="0" applyFont="1" applyAlignment="1" applyProtection="1">
      <alignment horizontal="center" vertical="center"/>
      <protection locked="0"/>
    </xf>
    <xf numFmtId="0" fontId="23" fillId="0" borderId="0" xfId="0" applyFont="1" applyAlignment="1" applyProtection="1">
      <alignment horizontal="left" indent="5"/>
      <protection locked="0"/>
    </xf>
    <xf numFmtId="0" fontId="17" fillId="0" borderId="0" xfId="0" applyFont="1" applyAlignment="1">
      <alignment horizontal="left"/>
    </xf>
    <xf numFmtId="167" fontId="18" fillId="0" borderId="2" xfId="1" applyNumberFormat="1" applyFont="1" applyFill="1" applyBorder="1" applyAlignment="1" applyProtection="1">
      <alignment horizontal="center"/>
      <protection hidden="1"/>
    </xf>
    <xf numFmtId="0" fontId="30" fillId="0" borderId="0" xfId="0" applyFont="1" applyProtection="1">
      <protection locked="0"/>
    </xf>
    <xf numFmtId="0" fontId="5" fillId="0" borderId="0" xfId="0" applyFont="1" applyAlignment="1" applyProtection="1">
      <alignment horizontal="left"/>
      <protection locked="0"/>
    </xf>
    <xf numFmtId="49" fontId="22" fillId="0" borderId="0" xfId="0" applyNumberFormat="1" applyFont="1" applyAlignment="1" applyProtection="1">
      <alignment horizontal="left"/>
      <protection locked="0"/>
    </xf>
    <xf numFmtId="49" fontId="14" fillId="0" borderId="0" xfId="0" applyNumberFormat="1" applyFont="1" applyAlignment="1" applyProtection="1">
      <alignment horizontal="left"/>
      <protection locked="0"/>
    </xf>
    <xf numFmtId="0" fontId="18" fillId="0" borderId="0" xfId="0" applyFont="1" applyProtection="1">
      <protection locked="0"/>
    </xf>
    <xf numFmtId="0" fontId="31" fillId="0" borderId="0" xfId="0" applyFont="1" applyAlignment="1" applyProtection="1">
      <alignment vertical="center" wrapText="1"/>
      <protection locked="0"/>
    </xf>
    <xf numFmtId="0" fontId="4" fillId="0" borderId="0" xfId="0" applyFont="1" applyAlignment="1" applyProtection="1">
      <alignment horizontal="center" vertical="center" wrapText="1"/>
      <protection locked="0"/>
    </xf>
    <xf numFmtId="0" fontId="18" fillId="0" borderId="0" xfId="0" applyFont="1" applyProtection="1">
      <protection hidden="1"/>
    </xf>
    <xf numFmtId="164" fontId="18" fillId="0" borderId="0" xfId="0" applyNumberFormat="1" applyFont="1" applyProtection="1">
      <protection locked="0"/>
    </xf>
    <xf numFmtId="0" fontId="23" fillId="0" borderId="0" xfId="0" applyFont="1" applyAlignment="1" applyProtection="1">
      <alignment horizontal="left" indent="8"/>
      <protection locked="0"/>
    </xf>
    <xf numFmtId="0" fontId="18" fillId="0" borderId="0" xfId="0" applyFont="1" applyAlignment="1" applyProtection="1">
      <alignment horizontal="left" indent="11"/>
      <protection locked="0"/>
    </xf>
    <xf numFmtId="0" fontId="32" fillId="0" borderId="0" xfId="2" applyFont="1" applyAlignment="1">
      <alignment horizontal="left" vertical="center"/>
    </xf>
    <xf numFmtId="0" fontId="18" fillId="0" borderId="0" xfId="0" applyFont="1" applyAlignment="1">
      <alignment wrapText="1"/>
    </xf>
    <xf numFmtId="0" fontId="7" fillId="0" borderId="20" xfId="0" applyFont="1" applyBorder="1" applyAlignment="1">
      <alignment vertical="center" wrapText="1"/>
    </xf>
    <xf numFmtId="0" fontId="18" fillId="0" borderId="0" xfId="0" applyFont="1" applyAlignment="1">
      <alignment horizontal="left" wrapText="1"/>
    </xf>
    <xf numFmtId="0" fontId="18" fillId="0" borderId="0" xfId="0" applyFont="1" applyAlignment="1">
      <alignment vertical="center" wrapText="1"/>
    </xf>
    <xf numFmtId="0" fontId="18" fillId="0" borderId="0" xfId="0" applyFont="1" applyAlignment="1">
      <alignment horizontal="left" vertical="center" wrapText="1"/>
    </xf>
    <xf numFmtId="0" fontId="13" fillId="0" borderId="0" xfId="0" applyFont="1"/>
    <xf numFmtId="0" fontId="7" fillId="0" borderId="23" xfId="0" applyFont="1" applyBorder="1" applyAlignment="1">
      <alignment vertical="center" wrapText="1"/>
    </xf>
    <xf numFmtId="0" fontId="7" fillId="0" borderId="23" xfId="0" applyFont="1" applyBorder="1" applyAlignment="1" applyProtection="1">
      <alignment vertical="center" wrapText="1"/>
      <protection locked="0"/>
    </xf>
    <xf numFmtId="0" fontId="4" fillId="0" borderId="0" xfId="0" applyFont="1" applyAlignment="1" applyProtection="1">
      <alignment horizontal="left"/>
      <protection locked="0"/>
    </xf>
    <xf numFmtId="164" fontId="0" fillId="0" borderId="0" xfId="1" applyFont="1" applyProtection="1">
      <protection locked="0"/>
    </xf>
    <xf numFmtId="168" fontId="5" fillId="0" borderId="0" xfId="1" applyNumberFormat="1" applyFont="1" applyProtection="1">
      <protection locked="0"/>
    </xf>
    <xf numFmtId="164" fontId="0" fillId="0" borderId="0" xfId="1" applyFont="1" applyProtection="1">
      <protection hidden="1"/>
    </xf>
    <xf numFmtId="0" fontId="5" fillId="0" borderId="0" xfId="0" applyFont="1" applyAlignment="1" applyProtection="1">
      <alignment horizontal="center" vertical="center" wrapText="1"/>
      <protection hidden="1"/>
    </xf>
    <xf numFmtId="0" fontId="4" fillId="0" borderId="0" xfId="0" applyFont="1" applyProtection="1">
      <protection hidden="1"/>
    </xf>
    <xf numFmtId="164" fontId="21" fillId="3" borderId="1" xfId="0" applyNumberFormat="1" applyFont="1" applyFill="1" applyBorder="1" applyAlignment="1" applyProtection="1">
      <alignment horizontal="center" vertical="center" wrapText="1"/>
      <protection hidden="1"/>
    </xf>
    <xf numFmtId="0" fontId="21" fillId="3" borderId="1" xfId="0" applyFont="1" applyFill="1" applyBorder="1" applyAlignment="1" applyProtection="1">
      <alignment horizontal="center" vertical="center" wrapText="1"/>
      <protection hidden="1"/>
    </xf>
    <xf numFmtId="169" fontId="18" fillId="0" borderId="0" xfId="11" applyNumberFormat="1" applyFont="1" applyProtection="1">
      <protection hidden="1"/>
    </xf>
    <xf numFmtId="164" fontId="18" fillId="0" borderId="0" xfId="0" applyNumberFormat="1" applyFont="1" applyProtection="1">
      <protection hidden="1"/>
    </xf>
    <xf numFmtId="0" fontId="12" fillId="0" borderId="0" xfId="0" applyFont="1" applyAlignment="1" applyProtection="1">
      <alignment horizontal="center" vertical="center"/>
      <protection hidden="1"/>
    </xf>
    <xf numFmtId="164" fontId="8" fillId="3" borderId="10" xfId="0" applyNumberFormat="1" applyFont="1" applyFill="1" applyBorder="1" applyAlignment="1" applyProtection="1">
      <alignment horizontal="center" vertical="center" wrapText="1"/>
      <protection hidden="1"/>
    </xf>
    <xf numFmtId="0" fontId="21" fillId="4" borderId="1" xfId="0" applyFont="1" applyFill="1" applyBorder="1" applyAlignment="1" applyProtection="1">
      <alignment horizontal="center" vertical="center" wrapText="1"/>
      <protection hidden="1"/>
    </xf>
    <xf numFmtId="0" fontId="8" fillId="0" borderId="11" xfId="0" applyFont="1" applyBorder="1" applyAlignment="1" applyProtection="1">
      <alignment vertical="center"/>
      <protection hidden="1"/>
    </xf>
    <xf numFmtId="0" fontId="5" fillId="0" borderId="12" xfId="0" applyFont="1" applyBorder="1" applyProtection="1">
      <protection hidden="1"/>
    </xf>
    <xf numFmtId="0" fontId="9" fillId="0" borderId="3" xfId="0" applyFont="1" applyBorder="1" applyAlignment="1" applyProtection="1">
      <alignment horizontal="left" vertical="center" indent="2"/>
      <protection hidden="1"/>
    </xf>
    <xf numFmtId="0" fontId="5" fillId="0" borderId="4" xfId="0" applyFont="1" applyBorder="1" applyProtection="1">
      <protection hidden="1"/>
    </xf>
    <xf numFmtId="0" fontId="9" fillId="0" borderId="6" xfId="0" applyFont="1" applyBorder="1" applyAlignment="1" applyProtection="1">
      <alignment horizontal="left" vertical="center" indent="2"/>
      <protection hidden="1"/>
    </xf>
    <xf numFmtId="0" fontId="5" fillId="0" borderId="0" xfId="0" applyFont="1" applyProtection="1">
      <protection hidden="1"/>
    </xf>
    <xf numFmtId="0" fontId="9" fillId="0" borderId="7" xfId="0" applyFont="1" applyBorder="1" applyAlignment="1" applyProtection="1">
      <alignment horizontal="left" vertical="center" indent="2"/>
      <protection hidden="1"/>
    </xf>
    <xf numFmtId="0" fontId="5" fillId="0" borderId="8" xfId="0" applyFont="1" applyBorder="1" applyProtection="1">
      <protection hidden="1"/>
    </xf>
    <xf numFmtId="0" fontId="18" fillId="0" borderId="0" xfId="0" applyFont="1" applyAlignment="1" applyProtection="1">
      <alignment horizontal="left" indent="3"/>
      <protection hidden="1"/>
    </xf>
    <xf numFmtId="0" fontId="22" fillId="0" borderId="0" xfId="0" applyFont="1" applyAlignment="1" applyProtection="1">
      <alignment horizontal="left"/>
      <protection hidden="1"/>
    </xf>
    <xf numFmtId="165" fontId="15" fillId="0" borderId="0" xfId="1" applyNumberFormat="1" applyFont="1" applyBorder="1" applyAlignment="1" applyProtection="1">
      <alignment horizontal="right"/>
      <protection hidden="1"/>
    </xf>
    <xf numFmtId="0" fontId="16" fillId="0" borderId="0" xfId="0" applyFont="1" applyAlignment="1" applyProtection="1">
      <alignment horizontal="right"/>
      <protection hidden="1"/>
    </xf>
    <xf numFmtId="0" fontId="18" fillId="0" borderId="0" xfId="0" quotePrefix="1" applyFont="1" applyAlignment="1" applyProtection="1">
      <alignment horizontal="left" indent="3"/>
      <protection hidden="1"/>
    </xf>
    <xf numFmtId="49" fontId="22" fillId="0" borderId="0" xfId="0" applyNumberFormat="1" applyFont="1" applyAlignment="1" applyProtection="1">
      <alignment horizontal="left"/>
      <protection hidden="1"/>
    </xf>
    <xf numFmtId="0" fontId="0" fillId="0" borderId="0" xfId="0" applyAlignment="1" applyProtection="1">
      <alignment horizontal="center"/>
      <protection hidden="1"/>
    </xf>
    <xf numFmtId="166" fontId="0" fillId="0" borderId="0" xfId="0" applyNumberFormat="1" applyProtection="1">
      <protection hidden="1"/>
    </xf>
    <xf numFmtId="0" fontId="12" fillId="0" borderId="0" xfId="0" applyFont="1" applyAlignment="1" applyProtection="1">
      <alignment horizontal="center" vertical="center"/>
      <protection locked="0"/>
    </xf>
    <xf numFmtId="0" fontId="18" fillId="0" borderId="0" xfId="0" applyFont="1" applyAlignment="1" applyProtection="1">
      <alignment horizontal="left" indent="3"/>
      <protection locked="0"/>
    </xf>
    <xf numFmtId="0" fontId="18" fillId="0" borderId="0" xfId="0" applyFont="1" applyAlignment="1" applyProtection="1">
      <alignment horizontal="left" indent="5"/>
      <protection locked="0"/>
    </xf>
    <xf numFmtId="0" fontId="18" fillId="0" borderId="6" xfId="0" applyFont="1" applyBorder="1" applyAlignment="1" applyProtection="1">
      <alignment horizontal="left" indent="5"/>
      <protection locked="0"/>
    </xf>
    <xf numFmtId="0" fontId="17" fillId="0" borderId="0" xfId="0" applyFont="1" applyAlignment="1">
      <alignment vertical="center" wrapText="1"/>
    </xf>
    <xf numFmtId="0" fontId="33" fillId="0" borderId="0" xfId="0" applyFont="1" applyAlignment="1">
      <alignment horizontal="center" vertical="center" wrapText="1"/>
    </xf>
    <xf numFmtId="164" fontId="35" fillId="0" borderId="0" xfId="4" applyFont="1" applyFill="1" applyAlignment="1">
      <alignment horizontal="center" vertical="center" wrapText="1"/>
    </xf>
    <xf numFmtId="0" fontId="36" fillId="0" borderId="19" xfId="0" applyFont="1" applyBorder="1" applyAlignment="1">
      <alignment horizontal="center" vertical="center"/>
    </xf>
    <xf numFmtId="0" fontId="18" fillId="0" borderId="24" xfId="0" applyFont="1" applyBorder="1" applyAlignment="1">
      <alignment horizontal="left" vertical="top" wrapText="1"/>
    </xf>
    <xf numFmtId="0" fontId="18" fillId="0" borderId="25" xfId="0" applyFont="1" applyBorder="1" applyAlignment="1">
      <alignment horizontal="left" vertical="top"/>
    </xf>
    <xf numFmtId="0" fontId="18" fillId="0" borderId="26" xfId="0" applyFont="1" applyBorder="1" applyAlignment="1">
      <alignment horizontal="left" vertical="top"/>
    </xf>
    <xf numFmtId="164" fontId="34" fillId="0" borderId="0" xfId="4" applyFont="1" applyFill="1" applyAlignment="1">
      <alignment horizontal="center" vertical="center" wrapText="1"/>
    </xf>
    <xf numFmtId="0" fontId="36" fillId="0" borderId="21" xfId="0" applyFont="1" applyBorder="1" applyAlignment="1">
      <alignment horizontal="center" vertical="center"/>
    </xf>
    <xf numFmtId="0" fontId="36" fillId="0" borderId="22" xfId="0" applyFont="1" applyBorder="1" applyAlignment="1">
      <alignment horizontal="center" vertical="center"/>
    </xf>
    <xf numFmtId="0" fontId="34" fillId="0" borderId="0" xfId="0" applyFont="1" applyAlignment="1">
      <alignment horizontal="center" vertical="center" wrapText="1"/>
    </xf>
    <xf numFmtId="0" fontId="25" fillId="0" borderId="21" xfId="0" applyFont="1" applyBorder="1" applyAlignment="1">
      <alignment horizontal="center" vertical="center"/>
    </xf>
    <xf numFmtId="0" fontId="25" fillId="0" borderId="22" xfId="0" applyFont="1" applyBorder="1" applyAlignment="1">
      <alignment horizontal="center" vertical="center"/>
    </xf>
    <xf numFmtId="0" fontId="28" fillId="0" borderId="0" xfId="3" applyFont="1" applyAlignment="1">
      <alignment horizontal="left" vertical="top" wrapText="1"/>
    </xf>
    <xf numFmtId="0" fontId="0" fillId="2" borderId="0" xfId="0" applyFill="1" applyAlignment="1">
      <alignment horizontal="center"/>
    </xf>
    <xf numFmtId="0" fontId="32" fillId="0" borderId="0" xfId="0"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34" fillId="0" borderId="0" xfId="0" applyFont="1" applyAlignment="1" applyProtection="1">
      <alignment horizontal="center" vertical="center" wrapText="1"/>
      <protection locked="0"/>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1" val="0"/>
</file>

<file path=xl/ctrlProps/ctrlProp2.xml><?xml version="1.0" encoding="utf-8"?>
<formControlPr xmlns="http://schemas.microsoft.com/office/spreadsheetml/2009/9/main" objectType="Drop" dropStyle="combo" dx="22" fmlaLink="A7" fmlaRange="DESPLEGABLES!$L$3:$L$5" noThreeD="1" sel="1" val="0"/>
</file>

<file path=xl/ctrlProps/ctrlProp3.xml><?xml version="1.0" encoding="utf-8"?>
<formControlPr xmlns="http://schemas.microsoft.com/office/spreadsheetml/2009/9/main" objectType="Drop" dropStyle="combo" dx="22" fmlaLink="D7" fmlaRange="DESPLEGABLES!$G$3:$G$8" noThreeD="1" sel="1" val="0"/>
</file>

<file path=xl/ctrlProps/ctrlProp4.xml><?xml version="1.0" encoding="utf-8"?>
<formControlPr xmlns="http://schemas.microsoft.com/office/spreadsheetml/2009/9/main" objectType="Drop" dropStyle="combo" dx="22" fmlaLink="A8" fmlaRange="DESPLEGABLES!$L$3:$L$5" noThreeD="1" sel="1" val="0"/>
</file>

<file path=xl/ctrlProps/ctrlProp5.xml><?xml version="1.0" encoding="utf-8"?>
<formControlPr xmlns="http://schemas.microsoft.com/office/spreadsheetml/2009/9/main" objectType="Drop" dropStyle="combo" dx="31" fmlaLink="$C$6" fmlaRange="DESPLEGABLES!$G$3:$G$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5.png"/><Relationship Id="rId5" Type="http://schemas.openxmlformats.org/officeDocument/2006/relationships/image" Target="../media/image3.png"/><Relationship Id="rId4" Type="http://schemas.microsoft.com/office/2007/relationships/hdphoto" Target="../media/hdphoto1.wdp"/></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101600</xdr:rowOff>
    </xdr:from>
    <xdr:to>
      <xdr:col>2</xdr:col>
      <xdr:colOff>330732</xdr:colOff>
      <xdr:row>0</xdr:row>
      <xdr:rowOff>582465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14300" y="101600"/>
          <a:ext cx="1740432" cy="480865"/>
        </a:xfrm>
        <a:prstGeom prst="rect">
          <a:avLst/>
        </a:prstGeom>
      </xdr:spPr>
    </xdr:pic>
    <xdr:clientData/>
  </xdr:twoCellAnchor>
  <xdr:twoCellAnchor editAs="oneCell">
    <xdr:from>
      <xdr:col>6</xdr:col>
      <xdr:colOff>446259</xdr:colOff>
      <xdr:row>4</xdr:row>
      <xdr:rowOff>142875</xdr:rowOff>
    </xdr:from>
    <xdr:to>
      <xdr:col>15</xdr:col>
      <xdr:colOff>349701</xdr:colOff>
      <xdr:row>13</xdr:row>
      <xdr:rowOff>123825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018259" y="1409700"/>
          <a:ext cx="6761442" cy="3609975"/>
        </a:xfrm>
        <a:prstGeom prst="rect">
          <a:avLst/>
        </a:prstGeom>
      </xdr:spPr>
    </xdr:pic>
    <xdr:clientData/>
  </xdr:twoCellAnchor>
  <xdr:twoCellAnchor editAs="oneCell">
    <xdr:from>
      <xdr:col>12</xdr:col>
      <xdr:colOff>333376</xdr:colOff>
      <xdr:row>0</xdr:row>
      <xdr:rowOff>193674</xdr:rowOff>
    </xdr:from>
    <xdr:to>
      <xdr:col>15</xdr:col>
      <xdr:colOff>215900</xdr:colOff>
      <xdr:row>0</xdr:row>
      <xdr:rowOff>616629</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77376" y="193674"/>
          <a:ext cx="2168524" cy="4229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6427321</xdr:colOff>
      <xdr:row>0</xdr:row>
      <xdr:rowOff>134473</xdr:rowOff>
    </xdr:from>
    <xdr:to>
      <xdr:col>3</xdr:col>
      <xdr:colOff>112059</xdr:colOff>
      <xdr:row>0</xdr:row>
      <xdr:rowOff>574148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6516968" y="134473"/>
          <a:ext cx="1584885" cy="439675"/>
        </a:xfrm>
        <a:prstGeom prst="rect">
          <a:avLst/>
        </a:prstGeom>
      </xdr:spPr>
    </xdr:pic>
    <xdr:clientData/>
  </xdr:twoCellAnchor>
  <xdr:twoCellAnchor editAs="oneCell">
    <xdr:from>
      <xdr:col>1</xdr:col>
      <xdr:colOff>629211</xdr:colOff>
      <xdr:row>0</xdr:row>
      <xdr:rowOff>254560</xdr:rowOff>
    </xdr:from>
    <xdr:to>
      <xdr:col>1</xdr:col>
      <xdr:colOff>2383900</xdr:colOff>
      <xdr:row>1</xdr:row>
      <xdr:rowOff>44823</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18858" y="254560"/>
          <a:ext cx="1754689" cy="406587"/>
        </a:xfrm>
        <a:prstGeom prst="rect">
          <a:avLst/>
        </a:prstGeom>
      </xdr:spPr>
    </xdr:pic>
    <xdr:clientData/>
  </xdr:twoCellAnchor>
  <xdr:twoCellAnchor editAs="oneCell">
    <xdr:from>
      <xdr:col>1</xdr:col>
      <xdr:colOff>0</xdr:colOff>
      <xdr:row>0</xdr:row>
      <xdr:rowOff>166688</xdr:rowOff>
    </xdr:from>
    <xdr:to>
      <xdr:col>1</xdr:col>
      <xdr:colOff>641046</xdr:colOff>
      <xdr:row>0</xdr:row>
      <xdr:rowOff>582612</xdr:rowOff>
    </xdr:to>
    <xdr:pic>
      <xdr:nvPicPr>
        <xdr:cNvPr id="11" name="Imagen 10">
          <a:hlinkClick xmlns:r="http://schemas.openxmlformats.org/officeDocument/2006/relationships" r:id="rId3"/>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87313" y="166688"/>
          <a:ext cx="637871" cy="419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200-000002000000}"/>
            </a:ext>
          </a:extLst>
        </xdr:cNvPr>
        <xdr:cNvGrpSpPr/>
      </xdr:nvGrpSpPr>
      <xdr:grpSpPr>
        <a:xfrm>
          <a:off x="1585632" y="10555906"/>
          <a:ext cx="4238625" cy="2975197"/>
          <a:chOff x="2450483" y="941737"/>
          <a:chExt cx="6608172" cy="4643216"/>
        </a:xfrm>
        <a:noFill/>
      </xdr:grpSpPr>
      <xdr:grpSp>
        <xdr:nvGrpSpPr>
          <xdr:cNvPr id="3" name="Group 248">
            <a:extLst>
              <a:ext uri="{FF2B5EF4-FFF2-40B4-BE49-F238E27FC236}">
                <a16:creationId xmlns:a16="http://schemas.microsoft.com/office/drawing/2014/main" id="{00000000-0008-0000-02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2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2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2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2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2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2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2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2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2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2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2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2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2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2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2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2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2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2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2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2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2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2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2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2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2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2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2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2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2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2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2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2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2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2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2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2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2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2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2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2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2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2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2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2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2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2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2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2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2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2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2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2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2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2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2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2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2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2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2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2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2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2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2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2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2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2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2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2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2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2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2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2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2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2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2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2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2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2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5953500</xdr:colOff>
      <xdr:row>0</xdr:row>
      <xdr:rowOff>131295</xdr:rowOff>
    </xdr:from>
    <xdr:to>
      <xdr:col>2</xdr:col>
      <xdr:colOff>2990</xdr:colOff>
      <xdr:row>0</xdr:row>
      <xdr:rowOff>597236</xdr:rowOff>
    </xdr:to>
    <xdr:pic>
      <xdr:nvPicPr>
        <xdr:cNvPr id="83" name="Imagen 82">
          <a:extLst>
            <a:ext uri="{FF2B5EF4-FFF2-40B4-BE49-F238E27FC236}">
              <a16:creationId xmlns:a16="http://schemas.microsoft.com/office/drawing/2014/main" id="{00000000-0008-0000-0200-000053000000}"/>
            </a:ext>
          </a:extLst>
        </xdr:cNvPr>
        <xdr:cNvPicPr>
          <a:picLocks noChangeAspect="1"/>
        </xdr:cNvPicPr>
      </xdr:nvPicPr>
      <xdr:blipFill>
        <a:blip xmlns:r="http://schemas.openxmlformats.org/officeDocument/2006/relationships" r:embed="rId1"/>
        <a:stretch>
          <a:fillRect/>
        </a:stretch>
      </xdr:blipFill>
      <xdr:spPr>
        <a:xfrm>
          <a:off x="6043147" y="131295"/>
          <a:ext cx="1640915" cy="465941"/>
        </a:xfrm>
        <a:prstGeom prst="rect">
          <a:avLst/>
        </a:prstGeom>
      </xdr:spPr>
    </xdr:pic>
    <xdr:clientData/>
  </xdr:twoCellAnchor>
  <xdr:twoCellAnchor editAs="oneCell">
    <xdr:from>
      <xdr:col>1</xdr:col>
      <xdr:colOff>78441</xdr:colOff>
      <xdr:row>0</xdr:row>
      <xdr:rowOff>168088</xdr:rowOff>
    </xdr:from>
    <xdr:to>
      <xdr:col>1</xdr:col>
      <xdr:colOff>713137</xdr:colOff>
      <xdr:row>0</xdr:row>
      <xdr:rowOff>580837</xdr:rowOff>
    </xdr:to>
    <xdr:pic>
      <xdr:nvPicPr>
        <xdr:cNvPr id="86" name="Imagen 85">
          <a:hlinkClick xmlns:r="http://schemas.openxmlformats.org/officeDocument/2006/relationships" r:id="rId2"/>
          <a:extLst>
            <a:ext uri="{FF2B5EF4-FFF2-40B4-BE49-F238E27FC236}">
              <a16:creationId xmlns:a16="http://schemas.microsoft.com/office/drawing/2014/main" id="{00000000-0008-0000-0200-00005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68088" y="168088"/>
          <a:ext cx="641046" cy="419099"/>
        </a:xfrm>
        <a:prstGeom prst="rect">
          <a:avLst/>
        </a:prstGeom>
      </xdr:spPr>
    </xdr:pic>
    <xdr:clientData/>
  </xdr:twoCellAnchor>
  <xdr:twoCellAnchor editAs="oneCell">
    <xdr:from>
      <xdr:col>1</xdr:col>
      <xdr:colOff>762000</xdr:colOff>
      <xdr:row>0</xdr:row>
      <xdr:rowOff>470647</xdr:rowOff>
    </xdr:from>
    <xdr:to>
      <xdr:col>1</xdr:col>
      <xdr:colOff>2092325</xdr:colOff>
      <xdr:row>1</xdr:row>
      <xdr:rowOff>163250</xdr:rowOff>
    </xdr:to>
    <xdr:pic>
      <xdr:nvPicPr>
        <xdr:cNvPr id="87" name="Imagen 86">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5"/>
        <a:stretch>
          <a:fillRect/>
        </a:stretch>
      </xdr:blipFill>
      <xdr:spPr>
        <a:xfrm>
          <a:off x="851647" y="470647"/>
          <a:ext cx="1330325" cy="3089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1741714</xdr:colOff>
      <xdr:row>0</xdr:row>
      <xdr:rowOff>108858</xdr:rowOff>
    </xdr:from>
    <xdr:to>
      <xdr:col>10</xdr:col>
      <xdr:colOff>36364</xdr:colOff>
      <xdr:row>0</xdr:row>
      <xdr:rowOff>608773</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511143" y="108858"/>
          <a:ext cx="1873328" cy="499915"/>
        </a:xfrm>
        <a:prstGeom prst="rect">
          <a:avLst/>
        </a:prstGeom>
      </xdr:spPr>
    </xdr:pic>
    <xdr:clientData/>
  </xdr:twoCellAnchor>
  <xdr:twoCellAnchor editAs="oneCell">
    <xdr:from>
      <xdr:col>0</xdr:col>
      <xdr:colOff>258536</xdr:colOff>
      <xdr:row>0</xdr:row>
      <xdr:rowOff>204107</xdr:rowOff>
    </xdr:from>
    <xdr:to>
      <xdr:col>1</xdr:col>
      <xdr:colOff>464153</xdr:colOff>
      <xdr:row>1</xdr:row>
      <xdr:rowOff>452</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258536" y="204107"/>
          <a:ext cx="641046" cy="422274"/>
        </a:xfrm>
        <a:prstGeom prst="rect">
          <a:avLst/>
        </a:prstGeom>
      </xdr:spPr>
    </xdr:pic>
    <xdr:clientData/>
  </xdr:twoCellAnchor>
  <xdr:twoCellAnchor editAs="oneCell">
    <xdr:from>
      <xdr:col>1</xdr:col>
      <xdr:colOff>585108</xdr:colOff>
      <xdr:row>0</xdr:row>
      <xdr:rowOff>204108</xdr:rowOff>
    </xdr:from>
    <xdr:to>
      <xdr:col>3</xdr:col>
      <xdr:colOff>734786</xdr:colOff>
      <xdr:row>0</xdr:row>
      <xdr:rowOff>574420</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020537" y="204108"/>
          <a:ext cx="1670503" cy="3703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870857</xdr:colOff>
      <xdr:row>0</xdr:row>
      <xdr:rowOff>184603</xdr:rowOff>
    </xdr:from>
    <xdr:to>
      <xdr:col>7</xdr:col>
      <xdr:colOff>1174175</xdr:colOff>
      <xdr:row>1</xdr:row>
      <xdr:rowOff>55414</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9157607" y="184603"/>
          <a:ext cx="1800104" cy="4967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182880</xdr:colOff>
          <xdr:row>5</xdr:row>
          <xdr:rowOff>114300</xdr:rowOff>
        </xdr:from>
        <xdr:to>
          <xdr:col>1</xdr:col>
          <xdr:colOff>396240</xdr:colOff>
          <xdr:row>6</xdr:row>
          <xdr:rowOff>251460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149678</xdr:colOff>
      <xdr:row>0</xdr:row>
      <xdr:rowOff>149678</xdr:rowOff>
    </xdr:from>
    <xdr:to>
      <xdr:col>0</xdr:col>
      <xdr:colOff>797074</xdr:colOff>
      <xdr:row>0</xdr:row>
      <xdr:rowOff>581477</xdr:rowOff>
    </xdr:to>
    <xdr:pic>
      <xdr:nvPicPr>
        <xdr:cNvPr id="5" name="Imagen 4">
          <a:hlinkClick xmlns:r="http://schemas.openxmlformats.org/officeDocument/2006/relationships" r:id="rId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49678" y="149678"/>
          <a:ext cx="647396" cy="425449"/>
        </a:xfrm>
        <a:prstGeom prst="rect">
          <a:avLst/>
        </a:prstGeom>
      </xdr:spPr>
    </xdr:pic>
    <xdr:clientData/>
  </xdr:twoCellAnchor>
  <xdr:twoCellAnchor editAs="oneCell">
    <xdr:from>
      <xdr:col>0</xdr:col>
      <xdr:colOff>1115786</xdr:colOff>
      <xdr:row>0</xdr:row>
      <xdr:rowOff>190499</xdr:rowOff>
    </xdr:from>
    <xdr:to>
      <xdr:col>0</xdr:col>
      <xdr:colOff>2831340</xdr:colOff>
      <xdr:row>0</xdr:row>
      <xdr:rowOff>582348</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a:stretch>
          <a:fillRect/>
        </a:stretch>
      </xdr:blipFill>
      <xdr:spPr>
        <a:xfrm>
          <a:off x="1115786" y="190499"/>
          <a:ext cx="1709204" cy="3918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895464</xdr:colOff>
      <xdr:row>0</xdr:row>
      <xdr:rowOff>37986</xdr:rowOff>
    </xdr:from>
    <xdr:to>
      <xdr:col>9</xdr:col>
      <xdr:colOff>799347</xdr:colOff>
      <xdr:row>0</xdr:row>
      <xdr:rowOff>541076</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8007464" y="37986"/>
          <a:ext cx="179074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15240</xdr:rowOff>
        </xdr:from>
        <xdr:to>
          <xdr:col>2</xdr:col>
          <xdr:colOff>228600</xdr:colOff>
          <xdr:row>6</xdr:row>
          <xdr:rowOff>449580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xdr:row>
          <xdr:rowOff>190500</xdr:rowOff>
        </xdr:from>
        <xdr:to>
          <xdr:col>6</xdr:col>
          <xdr:colOff>15240</xdr:colOff>
          <xdr:row>7</xdr:row>
          <xdr:rowOff>15240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142875</xdr:colOff>
      <xdr:row>0</xdr:row>
      <xdr:rowOff>166687</xdr:rowOff>
    </xdr:from>
    <xdr:to>
      <xdr:col>0</xdr:col>
      <xdr:colOff>793446</xdr:colOff>
      <xdr:row>0</xdr:row>
      <xdr:rowOff>592136</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42875" y="166687"/>
          <a:ext cx="647396" cy="425449"/>
        </a:xfrm>
        <a:prstGeom prst="rect">
          <a:avLst/>
        </a:prstGeom>
      </xdr:spPr>
    </xdr:pic>
    <xdr:clientData/>
  </xdr:twoCellAnchor>
  <xdr:twoCellAnchor editAs="oneCell">
    <xdr:from>
      <xdr:col>0</xdr:col>
      <xdr:colOff>916781</xdr:colOff>
      <xdr:row>0</xdr:row>
      <xdr:rowOff>190501</xdr:rowOff>
    </xdr:from>
    <xdr:to>
      <xdr:col>0</xdr:col>
      <xdr:colOff>2830306</xdr:colOff>
      <xdr:row>1</xdr:row>
      <xdr:rowOff>23812</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a:stretch>
          <a:fillRect/>
        </a:stretch>
      </xdr:blipFill>
      <xdr:spPr>
        <a:xfrm>
          <a:off x="916781" y="190501"/>
          <a:ext cx="1913525" cy="4524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0</xdr:row>
      <xdr:rowOff>54429</xdr:rowOff>
    </xdr:from>
    <xdr:to>
      <xdr:col>6</xdr:col>
      <xdr:colOff>711277</xdr:colOff>
      <xdr:row>0</xdr:row>
      <xdr:rowOff>554344</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1661321" y="54429"/>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106680</xdr:colOff>
          <xdr:row>5</xdr:row>
          <xdr:rowOff>243840</xdr:rowOff>
        </xdr:from>
        <xdr:to>
          <xdr:col>1</xdr:col>
          <xdr:colOff>396240</xdr:colOff>
          <xdr:row>6</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487680</xdr:colOff>
          <xdr:row>5</xdr:row>
          <xdr:rowOff>251460</xdr:rowOff>
        </xdr:from>
        <xdr:to>
          <xdr:col>5</xdr:col>
          <xdr:colOff>7620</xdr:colOff>
          <xdr:row>6</xdr:row>
          <xdr:rowOff>205740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A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190499</xdr:colOff>
      <xdr:row>0</xdr:row>
      <xdr:rowOff>127000</xdr:rowOff>
    </xdr:from>
    <xdr:to>
      <xdr:col>0</xdr:col>
      <xdr:colOff>841070</xdr:colOff>
      <xdr:row>0</xdr:row>
      <xdr:rowOff>552449</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190499" y="127000"/>
          <a:ext cx="650571" cy="425449"/>
        </a:xfrm>
        <a:prstGeom prst="rect">
          <a:avLst/>
        </a:prstGeom>
      </xdr:spPr>
    </xdr:pic>
    <xdr:clientData/>
  </xdr:twoCellAnchor>
  <xdr:twoCellAnchor editAs="oneCell">
    <xdr:from>
      <xdr:col>0</xdr:col>
      <xdr:colOff>899583</xdr:colOff>
      <xdr:row>0</xdr:row>
      <xdr:rowOff>169332</xdr:rowOff>
    </xdr:from>
    <xdr:to>
      <xdr:col>0</xdr:col>
      <xdr:colOff>2423984</xdr:colOff>
      <xdr:row>0</xdr:row>
      <xdr:rowOff>529166</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899583" y="169332"/>
          <a:ext cx="1524401" cy="35983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5845E761-CE42-43A7-8ADE-1B0DF49DD719}" userId="S::gema.cubillo@kantar.com::6c6a77e2-7c38-4a87-a090-0e5d01c4fdeb"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5845E761-CE42-43A7-8ADE-1B0DF49DD719}" id="{C2FC50E9-05CD-49E6-998E-3D8843F1B69E}">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70" zoomScaleNormal="70" workbookViewId="0">
      <selection sqref="A1:P1"/>
    </sheetView>
  </sheetViews>
  <sheetFormatPr baseColWidth="10" defaultColWidth="11.44140625" defaultRowHeight="14.4" x14ac:dyDescent="0.3"/>
  <sheetData>
    <row r="1" spans="1:16" ht="57" customHeight="1" x14ac:dyDescent="0.3">
      <c r="A1" s="94" t="s">
        <v>0</v>
      </c>
      <c r="B1" s="94"/>
      <c r="C1" s="94"/>
      <c r="D1" s="94"/>
      <c r="E1" s="94"/>
      <c r="F1" s="94"/>
      <c r="G1" s="94"/>
      <c r="H1" s="94"/>
      <c r="I1" s="94"/>
      <c r="J1" s="94"/>
      <c r="K1" s="94"/>
      <c r="L1" s="94"/>
      <c r="M1" s="94"/>
      <c r="N1" s="94"/>
      <c r="O1" s="94"/>
      <c r="P1" s="94"/>
    </row>
    <row r="5" spans="1:16" ht="55.05" customHeight="1" x14ac:dyDescent="0.3">
      <c r="B5" s="51" t="s">
        <v>1</v>
      </c>
      <c r="C5" s="9"/>
    </row>
    <row r="6" spans="1:16" ht="55.05" customHeight="1" x14ac:dyDescent="0.3">
      <c r="B6" s="51" t="s">
        <v>2</v>
      </c>
      <c r="C6" s="9"/>
    </row>
    <row r="7" spans="1:16" ht="55.05" customHeight="1" x14ac:dyDescent="0.3">
      <c r="B7" s="51" t="s">
        <v>3</v>
      </c>
      <c r="C7" s="9"/>
    </row>
    <row r="8" spans="1:16" x14ac:dyDescent="0.3">
      <c r="B8" s="9"/>
      <c r="C8" s="9"/>
    </row>
    <row r="9" spans="1:16" ht="25.8" x14ac:dyDescent="0.3">
      <c r="B9" s="51" t="s">
        <v>4</v>
      </c>
      <c r="C9" s="9"/>
    </row>
    <row r="10" spans="1:16" x14ac:dyDescent="0.3">
      <c r="B10" s="9"/>
      <c r="C10" s="9"/>
    </row>
    <row r="11" spans="1:16" ht="25.8" x14ac:dyDescent="0.3">
      <c r="B11" s="51" t="s">
        <v>5</v>
      </c>
      <c r="C11" s="9"/>
    </row>
    <row r="12" spans="1:16" x14ac:dyDescent="0.3">
      <c r="B12" s="9"/>
      <c r="C12" s="9"/>
    </row>
    <row r="13" spans="1:16" ht="25.8" x14ac:dyDescent="0.3">
      <c r="B13" s="51" t="s">
        <v>6</v>
      </c>
      <c r="C13" s="9"/>
    </row>
    <row r="36" ht="57" customHeight="1" x14ac:dyDescent="0.3"/>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FDAEEAF9-5F82-43DC-A5BE-3D2745E43FE3}"/>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I500"/>
  <sheetViews>
    <sheetView showGridLines="0" showRowColHeaders="0" zoomScale="70" zoomScaleNormal="70" workbookViewId="0">
      <selection sqref="A1:I1"/>
    </sheetView>
  </sheetViews>
  <sheetFormatPr baseColWidth="10" defaultColWidth="10.77734375" defaultRowHeight="14.4" x14ac:dyDescent="0.3"/>
  <cols>
    <col min="1" max="1" width="46.21875" style="3" customWidth="1"/>
    <col min="2" max="2" width="5.44140625" style="3" customWidth="1"/>
    <col min="3" max="6" width="16" style="3" customWidth="1"/>
    <col min="7" max="7" width="2.21875" style="3" customWidth="1"/>
    <col min="8" max="8" width="13.77734375" style="3" customWidth="1"/>
    <col min="9" max="9" width="13.21875" style="3" customWidth="1"/>
    <col min="10" max="10" width="14.21875" style="3" customWidth="1"/>
    <col min="11" max="11" width="19.5546875" style="3" customWidth="1"/>
    <col min="12" max="16384" width="10.77734375" style="3"/>
  </cols>
  <sheetData>
    <row r="1" spans="1:9" ht="48.75" customHeight="1" x14ac:dyDescent="0.3">
      <c r="A1" s="108" t="s">
        <v>157</v>
      </c>
      <c r="B1" s="108"/>
      <c r="C1" s="108"/>
      <c r="D1" s="108"/>
      <c r="E1" s="108"/>
      <c r="F1" s="108"/>
      <c r="G1" s="108"/>
      <c r="H1" s="108"/>
      <c r="I1" s="108"/>
    </row>
    <row r="2" spans="1:9" x14ac:dyDescent="0.3">
      <c r="A2" s="41">
        <v>2</v>
      </c>
      <c r="B2" s="20"/>
    </row>
    <row r="3" spans="1:9" ht="12.75" customHeight="1" x14ac:dyDescent="0.3">
      <c r="A3" s="41">
        <v>3</v>
      </c>
      <c r="B3" s="20"/>
    </row>
    <row r="4" spans="1:9" ht="18.600000000000001" thickBot="1" x14ac:dyDescent="0.35">
      <c r="A4" s="59" t="s">
        <v>158</v>
      </c>
      <c r="B4" s="35"/>
    </row>
    <row r="5" spans="1:9" ht="15" thickTop="1" x14ac:dyDescent="0.3">
      <c r="A5" s="2" t="s">
        <v>159</v>
      </c>
      <c r="B5" s="19"/>
    </row>
    <row r="6" spans="1:9" s="5" customFormat="1" x14ac:dyDescent="0.3">
      <c r="A6" s="4"/>
      <c r="B6" s="18"/>
      <c r="C6" s="4"/>
      <c r="D6" s="4"/>
      <c r="E6" s="4"/>
      <c r="F6" s="4"/>
    </row>
    <row r="7" spans="1:9" s="5" customFormat="1" ht="39.75" customHeight="1" x14ac:dyDescent="0.3">
      <c r="A7" s="6">
        <v>1</v>
      </c>
      <c r="B7" s="18"/>
      <c r="C7" s="7">
        <v>0</v>
      </c>
      <c r="D7" s="18">
        <v>1</v>
      </c>
      <c r="E7" s="18" t="str">
        <f>VLOOKUP(D7,DESPLEGABLES!$F$3:$G$74,2,0)</f>
        <v>TotalAlimentacion</v>
      </c>
      <c r="F7" s="18"/>
      <c r="G7" s="20"/>
      <c r="H7" s="20"/>
    </row>
    <row r="8" spans="1:9" s="5" customFormat="1" ht="16.5" customHeight="1" x14ac:dyDescent="0.3">
      <c r="B8" s="20"/>
      <c r="C8" s="20">
        <v>5</v>
      </c>
      <c r="D8" s="20">
        <v>6</v>
      </c>
      <c r="E8" s="20">
        <v>7</v>
      </c>
      <c r="F8" s="20">
        <v>8</v>
      </c>
      <c r="G8" s="20"/>
      <c r="H8" s="20"/>
    </row>
    <row r="9" spans="1:9" ht="24" customHeight="1" x14ac:dyDescent="0.3">
      <c r="A9" s="70" t="str">
        <f>VLOOKUP(A7,DESPLEGABLES!K3:L5,2,0)</f>
        <v>DISTRIBUCION VOLUMEN X CRITERIO (Consumiciones)</v>
      </c>
      <c r="B9" s="70"/>
      <c r="C9" s="71" t="str">
        <f>KPI!C7</f>
        <v>AÑO 2020</v>
      </c>
      <c r="D9" s="71" t="str">
        <f>KPI!D7</f>
        <v>AÑO 2021</v>
      </c>
      <c r="E9" s="71" t="str">
        <f>KPI!E7</f>
        <v>AÑO 2022</v>
      </c>
      <c r="F9" s="71" t="str">
        <f>KPI!F7</f>
        <v>AÑO 2023</v>
      </c>
      <c r="G9" s="8"/>
      <c r="H9" s="72" t="s">
        <v>160</v>
      </c>
      <c r="I9" s="8"/>
    </row>
    <row r="10" spans="1:9" x14ac:dyDescent="0.3">
      <c r="A10" s="73" t="s">
        <v>64</v>
      </c>
      <c r="B10" s="74" t="s">
        <v>161</v>
      </c>
      <c r="C10" s="25">
        <f>VLOOKUP($A$9&amp;$E$7&amp;$A10,PERFIL_DATOS!$A:$M,C$8,0)</f>
        <v>100</v>
      </c>
      <c r="D10" s="25">
        <f>VLOOKUP($A$9&amp;$E$7&amp;$A10,PERFIL_DATOS!$A:$M,D$8,0)</f>
        <v>100</v>
      </c>
      <c r="E10" s="25">
        <f>VLOOKUP($A$9&amp;$E$7&amp;$A10,PERFIL_DATOS!$A:$M,E$8,0)</f>
        <v>100</v>
      </c>
      <c r="F10" s="25">
        <f>VLOOKUP($A$9&amp;$E$7&amp;$A10,PERFIL_DATOS!$A:$M,F$8,0)</f>
        <v>100</v>
      </c>
      <c r="G10" s="8"/>
      <c r="H10" s="26">
        <f>DESPLEGABLES!$P$3</f>
        <v>100</v>
      </c>
      <c r="I10" s="8"/>
    </row>
    <row r="11" spans="1:9" x14ac:dyDescent="0.3">
      <c r="A11" s="75" t="s">
        <v>65</v>
      </c>
      <c r="B11" s="76" t="s">
        <v>65</v>
      </c>
      <c r="C11" s="27">
        <f>VLOOKUP($A$9&amp;$E$7&amp;$A11,PERFIL_DATOS!$A:$M,C$8,0)</f>
        <v>8.4107820011619996</v>
      </c>
      <c r="D11" s="27">
        <f>VLOOKUP($A$9&amp;$E$7&amp;$A11,PERFIL_DATOS!$A:$M,D$8,0)</f>
        <v>8.8326674280883299</v>
      </c>
      <c r="E11" s="27">
        <f>VLOOKUP($A$9&amp;$E$7&amp;$A11,PERFIL_DATOS!$A:$M,E$8,0)</f>
        <v>9.0263101712307492</v>
      </c>
      <c r="F11" s="27">
        <f>VLOOKUP($A$9&amp;$E$7&amp;$A11,PERFIL_DATOS!$A:$M,F$8,0)</f>
        <v>9.2080826125109692</v>
      </c>
      <c r="G11" s="8"/>
      <c r="H11" s="28">
        <f>DESPLEGABLES!P4</f>
        <v>9.3799214146175096</v>
      </c>
      <c r="I11" s="8"/>
    </row>
    <row r="12" spans="1:9" x14ac:dyDescent="0.3">
      <c r="A12" s="77" t="s">
        <v>66</v>
      </c>
      <c r="B12" s="78" t="s">
        <v>66</v>
      </c>
      <c r="C12" s="29">
        <f>VLOOKUP($A$9&amp;$E$7&amp;$A12,PERFIL_DATOS!$A:$M,C$8,0)</f>
        <v>12.3968362190784</v>
      </c>
      <c r="D12" s="29">
        <f>VLOOKUP($A$9&amp;$E$7&amp;$A12,PERFIL_DATOS!$A:$M,D$8,0)</f>
        <v>12.548955212960999</v>
      </c>
      <c r="E12" s="29">
        <f>VLOOKUP($A$9&amp;$E$7&amp;$A12,PERFIL_DATOS!$A:$M,E$8,0)</f>
        <v>12.832006844026701</v>
      </c>
      <c r="F12" s="29">
        <f>VLOOKUP($A$9&amp;$E$7&amp;$A12,PERFIL_DATOS!$A:$M,F$8,0)</f>
        <v>13.4702504074213</v>
      </c>
      <c r="G12" s="8"/>
      <c r="H12" s="30">
        <f>DESPLEGABLES!P5</f>
        <v>12.9598523413257</v>
      </c>
      <c r="I12" s="8"/>
    </row>
    <row r="13" spans="1:9" x14ac:dyDescent="0.3">
      <c r="A13" s="77" t="s">
        <v>67</v>
      </c>
      <c r="B13" s="78" t="s">
        <v>67</v>
      </c>
      <c r="C13" s="29">
        <f>VLOOKUP($A$9&amp;$E$7&amp;$A13,PERFIL_DATOS!$A:$M,C$8,0)</f>
        <v>15.4561474891544</v>
      </c>
      <c r="D13" s="29">
        <f>VLOOKUP($A$9&amp;$E$7&amp;$A13,PERFIL_DATOS!$A:$M,D$8,0)</f>
        <v>15.548707276725301</v>
      </c>
      <c r="E13" s="29">
        <f>VLOOKUP($A$9&amp;$E$7&amp;$A13,PERFIL_DATOS!$A:$M,E$8,0)</f>
        <v>15.4066739973662</v>
      </c>
      <c r="F13" s="29">
        <f>VLOOKUP($A$9&amp;$E$7&amp;$A13,PERFIL_DATOS!$A:$M,F$8,0)</f>
        <v>15.243865174877801</v>
      </c>
      <c r="G13" s="8"/>
      <c r="H13" s="30">
        <f>DESPLEGABLES!P6</f>
        <v>15.440303660584201</v>
      </c>
      <c r="I13" s="8"/>
    </row>
    <row r="14" spans="1:9" x14ac:dyDescent="0.3">
      <c r="A14" s="77" t="s">
        <v>68</v>
      </c>
      <c r="B14" s="78" t="s">
        <v>68</v>
      </c>
      <c r="C14" s="29">
        <f>VLOOKUP($A$9&amp;$E$7&amp;$A14,PERFIL_DATOS!$A:$M,C$8,0)</f>
        <v>21.442698396115901</v>
      </c>
      <c r="D14" s="29">
        <f>VLOOKUP($A$9&amp;$E$7&amp;$A14,PERFIL_DATOS!$A:$M,D$8,0)</f>
        <v>21.081172697749501</v>
      </c>
      <c r="E14" s="29">
        <f>VLOOKUP($A$9&amp;$E$7&amp;$A14,PERFIL_DATOS!$A:$M,E$8,0)</f>
        <v>20.998474939032</v>
      </c>
      <c r="F14" s="29">
        <f>VLOOKUP($A$9&amp;$E$7&amp;$A14,PERFIL_DATOS!$A:$M,F$8,0)</f>
        <v>19.690822050896301</v>
      </c>
      <c r="G14" s="8"/>
      <c r="H14" s="30">
        <f>DESPLEGABLES!P7</f>
        <v>20.579939034457102</v>
      </c>
      <c r="I14" s="8"/>
    </row>
    <row r="15" spans="1:9" x14ac:dyDescent="0.3">
      <c r="A15" s="77" t="s">
        <v>69</v>
      </c>
      <c r="B15" s="78" t="s">
        <v>69</v>
      </c>
      <c r="C15" s="29">
        <f>VLOOKUP($A$9&amp;$E$7&amp;$A15,PERFIL_DATOS!$A:$M,C$8,0)</f>
        <v>13.330052619713999</v>
      </c>
      <c r="D15" s="29">
        <f>VLOOKUP($A$9&amp;$E$7&amp;$A15,PERFIL_DATOS!$A:$M,D$8,0)</f>
        <v>13.940527819665</v>
      </c>
      <c r="E15" s="29">
        <f>VLOOKUP($A$9&amp;$E$7&amp;$A15,PERFIL_DATOS!$A:$M,E$8,0)</f>
        <v>13.725870099699</v>
      </c>
      <c r="F15" s="29">
        <f>VLOOKUP($A$9&amp;$E$7&amp;$A15,PERFIL_DATOS!$A:$M,F$8,0)</f>
        <v>13.4542904600727</v>
      </c>
      <c r="G15" s="8"/>
      <c r="H15" s="30">
        <f>DESPLEGABLES!P8</f>
        <v>13.520184794980899</v>
      </c>
      <c r="I15" s="8"/>
    </row>
    <row r="16" spans="1:9" x14ac:dyDescent="0.3">
      <c r="A16" s="77" t="s">
        <v>70</v>
      </c>
      <c r="B16" s="78" t="s">
        <v>70</v>
      </c>
      <c r="C16" s="29">
        <f>VLOOKUP($A$9&amp;$E$7&amp;$A16,PERFIL_DATOS!$A:$M,C$8,0)</f>
        <v>10.0277027856741</v>
      </c>
      <c r="D16" s="29">
        <f>VLOOKUP($A$9&amp;$E$7&amp;$A16,PERFIL_DATOS!$A:$M,D$8,0)</f>
        <v>9.3221260735435791</v>
      </c>
      <c r="E16" s="29">
        <f>VLOOKUP($A$9&amp;$E$7&amp;$A16,PERFIL_DATOS!$A:$M,E$8,0)</f>
        <v>8.6480445473905192</v>
      </c>
      <c r="F16" s="29">
        <f>VLOOKUP($A$9&amp;$E$7&amp;$A16,PERFIL_DATOS!$A:$M,F$8,0)</f>
        <v>8.46403723204212</v>
      </c>
      <c r="G16" s="8"/>
      <c r="H16" s="30">
        <f>DESPLEGABLES!P9</f>
        <v>9.3999873610247295</v>
      </c>
      <c r="I16" s="8"/>
    </row>
    <row r="17" spans="1:9" x14ac:dyDescent="0.3">
      <c r="A17" s="77" t="s">
        <v>71</v>
      </c>
      <c r="B17" s="78" t="s">
        <v>71</v>
      </c>
      <c r="C17" s="29">
        <f>VLOOKUP($A$9&amp;$E$7&amp;$A17,PERFIL_DATOS!$A:$M,C$8,0)</f>
        <v>9.4769094578025097</v>
      </c>
      <c r="D17" s="29">
        <f>VLOOKUP($A$9&amp;$E$7&amp;$A17,PERFIL_DATOS!$A:$M,D$8,0)</f>
        <v>9.4152362913616603</v>
      </c>
      <c r="E17" s="29">
        <f>VLOOKUP($A$9&amp;$E$7&amp;$A17,PERFIL_DATOS!$A:$M,E$8,0)</f>
        <v>9.6994642773789792</v>
      </c>
      <c r="F17" s="29">
        <f>VLOOKUP($A$9&amp;$E$7&amp;$A17,PERFIL_DATOS!$A:$M,F$8,0)</f>
        <v>9.7245988466842199</v>
      </c>
      <c r="G17" s="8"/>
      <c r="H17" s="30">
        <f>DESPLEGABLES!P10</f>
        <v>9.4199921462616505</v>
      </c>
      <c r="I17" s="8"/>
    </row>
    <row r="18" spans="1:9" x14ac:dyDescent="0.3">
      <c r="A18" s="79" t="s">
        <v>72</v>
      </c>
      <c r="B18" s="80" t="s">
        <v>72</v>
      </c>
      <c r="C18" s="31">
        <f>VLOOKUP($A$9&amp;$E$7&amp;$A18,PERFIL_DATOS!$A:$M,C$8,0)</f>
        <v>9.4588746969005495</v>
      </c>
      <c r="D18" s="31">
        <f>VLOOKUP($A$9&amp;$E$7&amp;$A18,PERFIL_DATOS!$A:$M,D$8,0)</f>
        <v>9.3106478451902408</v>
      </c>
      <c r="E18" s="31">
        <f>VLOOKUP($A$9&amp;$E$7&amp;$A18,PERFIL_DATOS!$A:$M,E$8,0)</f>
        <v>9.6631398197015201</v>
      </c>
      <c r="F18" s="31">
        <f>VLOOKUP($A$9&amp;$E$7&amp;$A18,PERFIL_DATOS!$A:$M,F$8,0)</f>
        <v>10.7440610505202</v>
      </c>
      <c r="G18" s="8"/>
      <c r="H18" s="32">
        <f>DESPLEGABLES!P11</f>
        <v>9.2998477439605001</v>
      </c>
      <c r="I18" s="8"/>
    </row>
    <row r="19" spans="1:9" x14ac:dyDescent="0.3">
      <c r="A19" s="75" t="s">
        <v>73</v>
      </c>
      <c r="B19" s="76" t="s">
        <v>73</v>
      </c>
      <c r="C19" s="27">
        <f>VLOOKUP($A$9&amp;$E$7&amp;$A19,PERFIL_DATOS!$A:$M,C$8,0)</f>
        <v>5.93641463821427</v>
      </c>
      <c r="D19" s="33">
        <f>VLOOKUP($A$9&amp;$E$7&amp;$A19,PERFIL_DATOS!$A:$M,D$8,0)</f>
        <v>5.2854461429657196</v>
      </c>
      <c r="E19" s="27">
        <f>VLOOKUP($A$9&amp;$E$7&amp;$A19,PERFIL_DATOS!$A:$M,E$8,0)</f>
        <v>5.0425509609873602</v>
      </c>
      <c r="F19" s="27">
        <f>VLOOKUP($A$9&amp;$E$7&amp;$A19,PERFIL_DATOS!$A:$M,F$8,0)</f>
        <v>5.1912036166478597</v>
      </c>
      <c r="G19" s="8"/>
      <c r="H19" s="28">
        <f>DESPLEGABLES!P12</f>
        <v>5.9999343137329904</v>
      </c>
      <c r="I19" s="8"/>
    </row>
    <row r="20" spans="1:9" x14ac:dyDescent="0.3">
      <c r="A20" s="77" t="s">
        <v>74</v>
      </c>
      <c r="B20" s="78" t="s">
        <v>74</v>
      </c>
      <c r="C20" s="29">
        <f>VLOOKUP($A$9&amp;$E$7&amp;$A20,PERFIL_DATOS!$A:$M,C$8,0)</f>
        <v>5.0605355810803596</v>
      </c>
      <c r="D20" s="29">
        <f>VLOOKUP($A$9&amp;$E$7&amp;$A20,PERFIL_DATOS!$A:$M,D$8,0)</f>
        <v>4.9683519556478704</v>
      </c>
      <c r="E20" s="29">
        <f>VLOOKUP($A$9&amp;$E$7&amp;$A20,PERFIL_DATOS!$A:$M,E$8,0)</f>
        <v>5.2755042151521998</v>
      </c>
      <c r="F20" s="29">
        <f>VLOOKUP($A$9&amp;$E$7&amp;$A20,PERFIL_DATOS!$A:$M,F$8,0)</f>
        <v>5.3170286448539503</v>
      </c>
      <c r="G20" s="8"/>
      <c r="H20" s="30">
        <f>DESPLEGABLES!P13</f>
        <v>6.7585591632878401</v>
      </c>
      <c r="I20" s="8"/>
    </row>
    <row r="21" spans="1:9" x14ac:dyDescent="0.3">
      <c r="A21" s="77" t="s">
        <v>75</v>
      </c>
      <c r="B21" s="78" t="s">
        <v>75</v>
      </c>
      <c r="C21" s="29">
        <f>VLOOKUP($A$9&amp;$E$7&amp;$A21,PERFIL_DATOS!$A:$M,C$8,0)</f>
        <v>6.4070412545155602</v>
      </c>
      <c r="D21" s="29">
        <f>VLOOKUP($A$9&amp;$E$7&amp;$A21,PERFIL_DATOS!$A:$M,D$8,0)</f>
        <v>7.3715483008238802</v>
      </c>
      <c r="E21" s="29">
        <f>VLOOKUP($A$9&amp;$E$7&amp;$A21,PERFIL_DATOS!$A:$M,E$8,0)</f>
        <v>7.7117581205861798</v>
      </c>
      <c r="F21" s="29">
        <f>VLOOKUP($A$9&amp;$E$7&amp;$A21,PERFIL_DATOS!$A:$M,F$8,0)</f>
        <v>7.7444567193180402</v>
      </c>
      <c r="G21" s="8"/>
      <c r="H21" s="30">
        <f>DESPLEGABLES!P14</f>
        <v>8.0217165679374993</v>
      </c>
      <c r="I21" s="8"/>
    </row>
    <row r="22" spans="1:9" x14ac:dyDescent="0.3">
      <c r="A22" s="77" t="s">
        <v>76</v>
      </c>
      <c r="B22" s="78" t="s">
        <v>76</v>
      </c>
      <c r="C22" s="29">
        <f>VLOOKUP($A$9&amp;$E$7&amp;$A22,PERFIL_DATOS!$A:$M,C$8,0)</f>
        <v>18.746767397404401</v>
      </c>
      <c r="D22" s="29">
        <f>VLOOKUP($A$9&amp;$E$7&amp;$A22,PERFIL_DATOS!$A:$M,D$8,0)</f>
        <v>18.635293926375098</v>
      </c>
      <c r="E22" s="29">
        <f>VLOOKUP($A$9&amp;$E$7&amp;$A22,PERFIL_DATOS!$A:$M,E$8,0)</f>
        <v>18.009898739930801</v>
      </c>
      <c r="F22" s="29">
        <f>VLOOKUP($A$9&amp;$E$7&amp;$A22,PERFIL_DATOS!$A:$M,F$8,0)</f>
        <v>17.951360160461299</v>
      </c>
      <c r="G22" s="8"/>
      <c r="H22" s="30">
        <f>DESPLEGABLES!P15</f>
        <v>18.664717875107002</v>
      </c>
      <c r="I22" s="8"/>
    </row>
    <row r="23" spans="1:9" x14ac:dyDescent="0.3">
      <c r="A23" s="77" t="s">
        <v>77</v>
      </c>
      <c r="B23" s="78" t="s">
        <v>77</v>
      </c>
      <c r="C23" s="29">
        <f>VLOOKUP($A$9&amp;$E$7&amp;$A23,PERFIL_DATOS!$A:$M,C$8,0)</f>
        <v>20.9860468867127</v>
      </c>
      <c r="D23" s="29">
        <f>VLOOKUP($A$9&amp;$E$7&amp;$A23,PERFIL_DATOS!$A:$M,D$8,0)</f>
        <v>20.7248111010401</v>
      </c>
      <c r="E23" s="29">
        <f>VLOOKUP($A$9&amp;$E$7&amp;$A23,PERFIL_DATOS!$A:$M,E$8,0)</f>
        <v>21.119997734982199</v>
      </c>
      <c r="F23" s="29">
        <f>VLOOKUP($A$9&amp;$E$7&amp;$A23,PERFIL_DATOS!$A:$M,F$8,0)</f>
        <v>20.7053638585935</v>
      </c>
      <c r="G23" s="8"/>
      <c r="H23" s="30">
        <f>DESPLEGABLES!P16</f>
        <v>20.255506602607699</v>
      </c>
      <c r="I23" s="8"/>
    </row>
    <row r="24" spans="1:9" x14ac:dyDescent="0.3">
      <c r="A24" s="77" t="s">
        <v>78</v>
      </c>
      <c r="B24" s="78" t="s">
        <v>78</v>
      </c>
      <c r="C24" s="29">
        <f>VLOOKUP($A$9&amp;$E$7&amp;$A24,PERFIL_DATOS!$A:$M,C$8,0)</f>
        <v>10.4572563337017</v>
      </c>
      <c r="D24" s="29">
        <f>VLOOKUP($A$9&amp;$E$7&amp;$A24,PERFIL_DATOS!$A:$M,D$8,0)</f>
        <v>10.283801634753299</v>
      </c>
      <c r="E24" s="29">
        <f>VLOOKUP($A$9&amp;$E$7&amp;$A24,PERFIL_DATOS!$A:$M,E$8,0)</f>
        <v>10.4083842388431</v>
      </c>
      <c r="F24" s="29">
        <f>VLOOKUP($A$9&amp;$E$7&amp;$A24,PERFIL_DATOS!$A:$M,F$8,0)</f>
        <v>10.2226087501567</v>
      </c>
      <c r="G24" s="8"/>
      <c r="H24" s="30">
        <f>DESPLEGABLES!P17</f>
        <v>10.339859902904401</v>
      </c>
      <c r="I24" s="8"/>
    </row>
    <row r="25" spans="1:9" x14ac:dyDescent="0.3">
      <c r="A25" s="77" t="s">
        <v>79</v>
      </c>
      <c r="B25" s="78" t="s">
        <v>79</v>
      </c>
      <c r="C25" s="29">
        <f>VLOOKUP($A$9&amp;$E$7&amp;$A25,PERFIL_DATOS!$A:$M,C$8,0)</f>
        <v>13.697437561055199</v>
      </c>
      <c r="D25" s="29">
        <f>VLOOKUP($A$9&amp;$E$7&amp;$A25,PERFIL_DATOS!$A:$M,D$8,0)</f>
        <v>13.544366360336699</v>
      </c>
      <c r="E25" s="29">
        <f>VLOOKUP($A$9&amp;$E$7&amp;$A25,PERFIL_DATOS!$A:$M,E$8,0)</f>
        <v>13.8025210566308</v>
      </c>
      <c r="F25" s="29">
        <f>VLOOKUP($A$9&amp;$E$7&amp;$A25,PERFIL_DATOS!$A:$M,F$8,0)</f>
        <v>13.955426538798999</v>
      </c>
      <c r="G25" s="8"/>
      <c r="H25" s="30">
        <f>DESPLEGABLES!P18</f>
        <v>12.699587568584199</v>
      </c>
      <c r="I25" s="8"/>
    </row>
    <row r="26" spans="1:9" x14ac:dyDescent="0.3">
      <c r="A26" s="79" t="s">
        <v>80</v>
      </c>
      <c r="B26" s="80" t="s">
        <v>80</v>
      </c>
      <c r="C26" s="31">
        <f>VLOOKUP($A$9&amp;$E$7&amp;$A26,PERFIL_DATOS!$A:$M,C$8,0)</f>
        <v>18.708498514514901</v>
      </c>
      <c r="D26" s="31">
        <f>VLOOKUP($A$9&amp;$E$7&amp;$A26,PERFIL_DATOS!$A:$M,D$8,0)</f>
        <v>19.186427726587301</v>
      </c>
      <c r="E26" s="31">
        <f>VLOOKUP($A$9&amp;$E$7&amp;$A26,PERFIL_DATOS!$A:$M,E$8,0)</f>
        <v>18.629365802669501</v>
      </c>
      <c r="F26" s="31">
        <f>VLOOKUP($A$9&amp;$E$7&amp;$A26,PERFIL_DATOS!$A:$M,F$8,0)</f>
        <v>18.9125611132005</v>
      </c>
      <c r="G26" s="8"/>
      <c r="H26" s="32">
        <f>DESPLEGABLES!P19</f>
        <v>17.2601349324297</v>
      </c>
      <c r="I26" s="8"/>
    </row>
    <row r="27" spans="1:9" x14ac:dyDescent="0.3">
      <c r="A27" s="75" t="s">
        <v>81</v>
      </c>
      <c r="B27" s="76" t="s">
        <v>81</v>
      </c>
      <c r="C27" s="27">
        <f>VLOOKUP($A$9&amp;$E$7&amp;$A27,PERFIL_DATOS!$A:$M,C$8,0)</f>
        <v>2.8320247134873999</v>
      </c>
      <c r="D27" s="27">
        <f>VLOOKUP($A$9&amp;$E$7&amp;$A27,PERFIL_DATOS!$A:$M,D$8,0)</f>
        <v>2.7167015538692301</v>
      </c>
      <c r="E27" s="27">
        <f>VLOOKUP($A$9&amp;$E$7&amp;$A27,PERFIL_DATOS!$A:$M,E$8,0)</f>
        <v>2.1936375956223899</v>
      </c>
      <c r="F27" s="27">
        <f>VLOOKUP($A$9&amp;$E$7&amp;$A27,PERFIL_DATOS!$A:$M,F$8,0)</f>
        <v>2.30491491162091</v>
      </c>
      <c r="G27" s="8"/>
      <c r="H27" s="28">
        <f>DESPLEGABLES!P20</f>
        <v>6.6580420539738903</v>
      </c>
      <c r="I27" s="8"/>
    </row>
    <row r="28" spans="1:9" x14ac:dyDescent="0.3">
      <c r="A28" s="77" t="s">
        <v>82</v>
      </c>
      <c r="B28" s="78" t="s">
        <v>82</v>
      </c>
      <c r="C28" s="29">
        <f>VLOOKUP($A$9&amp;$E$7&amp;$A28,PERFIL_DATOS!$A:$M,C$8,0)</f>
        <v>3.8177994292658002</v>
      </c>
      <c r="D28" s="29">
        <f>VLOOKUP($A$9&amp;$E$7&amp;$A28,PERFIL_DATOS!$A:$M,D$8,0)</f>
        <v>3.0151574395096499</v>
      </c>
      <c r="E28" s="29">
        <f>VLOOKUP($A$9&amp;$E$7&amp;$A28,PERFIL_DATOS!$A:$M,E$8,0)</f>
        <v>2.6136101552378901</v>
      </c>
      <c r="F28" s="29">
        <f>VLOOKUP($A$9&amp;$E$7&amp;$A28,PERFIL_DATOS!$A:$M,F$8,0)</f>
        <v>2.6784944214616999</v>
      </c>
      <c r="G28" s="8"/>
      <c r="H28" s="30">
        <f>DESPLEGABLES!P21</f>
        <v>6.41886975422526</v>
      </c>
      <c r="I28" s="8"/>
    </row>
    <row r="29" spans="1:9" x14ac:dyDescent="0.3">
      <c r="A29" s="77" t="s">
        <v>83</v>
      </c>
      <c r="B29" s="78" t="s">
        <v>83</v>
      </c>
      <c r="C29" s="29">
        <f>VLOOKUP($A$9&amp;$E$7&amp;$A29,PERFIL_DATOS!$A:$M,C$8,0)</f>
        <v>9.5237466849213597</v>
      </c>
      <c r="D29" s="29">
        <f>VLOOKUP($A$9&amp;$E$7&amp;$A29,PERFIL_DATOS!$A:$M,D$8,0)</f>
        <v>9.0700846641276893</v>
      </c>
      <c r="E29" s="29">
        <f>VLOOKUP($A$9&amp;$E$7&amp;$A29,PERFIL_DATOS!$A:$M,E$8,0)</f>
        <v>8.5282358189608001</v>
      </c>
      <c r="F29" s="29">
        <f>VLOOKUP($A$9&amp;$E$7&amp;$A29,PERFIL_DATOS!$A:$M,F$8,0)</f>
        <v>8.1781998244954206</v>
      </c>
      <c r="G29" s="8"/>
      <c r="H29" s="30">
        <f>DESPLEGABLES!P22</f>
        <v>14.439276629965599</v>
      </c>
      <c r="I29" s="8"/>
    </row>
    <row r="30" spans="1:9" x14ac:dyDescent="0.3">
      <c r="A30" s="77" t="s">
        <v>84</v>
      </c>
      <c r="B30" s="78" t="s">
        <v>84</v>
      </c>
      <c r="C30" s="29">
        <f>VLOOKUP($A$9&amp;$E$7&amp;$A30,PERFIL_DATOS!$A:$M,C$8,0)</f>
        <v>27.983781544794599</v>
      </c>
      <c r="D30" s="29">
        <f>VLOOKUP($A$9&amp;$E$7&amp;$A30,PERFIL_DATOS!$A:$M,D$8,0)</f>
        <v>27.453320922973099</v>
      </c>
      <c r="E30" s="29">
        <f>VLOOKUP($A$9&amp;$E$7&amp;$A30,PERFIL_DATOS!$A:$M,E$8,0)</f>
        <v>26.568620474077399</v>
      </c>
      <c r="F30" s="29">
        <f>VLOOKUP($A$9&amp;$E$7&amp;$A30,PERFIL_DATOS!$A:$M,F$8,0)</f>
        <v>24.504332769211501</v>
      </c>
      <c r="G30" s="8"/>
      <c r="H30" s="30">
        <f>DESPLEGABLES!P23</f>
        <v>30.7214670501778</v>
      </c>
      <c r="I30" s="8"/>
    </row>
    <row r="31" spans="1:9" x14ac:dyDescent="0.3">
      <c r="A31" s="77" t="s">
        <v>85</v>
      </c>
      <c r="B31" s="78" t="s">
        <v>85</v>
      </c>
      <c r="C31" s="29">
        <f>VLOOKUP($A$9&amp;$E$7&amp;$A31,PERFIL_DATOS!$A:$M,C$8,0)</f>
        <v>24.573837133645998</v>
      </c>
      <c r="D31" s="29">
        <f>VLOOKUP($A$9&amp;$E$7&amp;$A31,PERFIL_DATOS!$A:$M,D$8,0)</f>
        <v>26.001227487592999</v>
      </c>
      <c r="E31" s="29">
        <f>VLOOKUP($A$9&amp;$E$7&amp;$A31,PERFIL_DATOS!$A:$M,E$8,0)</f>
        <v>24.679373722579701</v>
      </c>
      <c r="F31" s="29">
        <f>VLOOKUP($A$9&amp;$E$7&amp;$A31,PERFIL_DATOS!$A:$M,F$8,0)</f>
        <v>25.260099348125902</v>
      </c>
      <c r="G31" s="8"/>
      <c r="H31" s="30">
        <f>DESPLEGABLES!P24</f>
        <v>19.461118777951601</v>
      </c>
      <c r="I31" s="8"/>
    </row>
    <row r="32" spans="1:9" x14ac:dyDescent="0.3">
      <c r="A32" s="79" t="s">
        <v>86</v>
      </c>
      <c r="B32" s="80" t="s">
        <v>86</v>
      </c>
      <c r="C32" s="31">
        <f>VLOOKUP($A$9&amp;$E$7&amp;$A32,PERFIL_DATOS!$A:$M,C$8,0)</f>
        <v>31.268811410285299</v>
      </c>
      <c r="D32" s="31">
        <f>VLOOKUP($A$9&amp;$E$7&amp;$A32,PERFIL_DATOS!$A:$M,D$8,0)</f>
        <v>31.743552641740301</v>
      </c>
      <c r="E32" s="31">
        <f>VLOOKUP($A$9&amp;$E$7&amp;$A32,PERFIL_DATOS!$A:$M,E$8,0)</f>
        <v>35.416499277260399</v>
      </c>
      <c r="F32" s="31">
        <f>VLOOKUP($A$9&amp;$E$7&amp;$A32,PERFIL_DATOS!$A:$M,F$8,0)</f>
        <v>37.073970477623199</v>
      </c>
      <c r="G32" s="8"/>
      <c r="H32" s="32">
        <f>DESPLEGABLES!P25</f>
        <v>22.3012479205135</v>
      </c>
      <c r="I32" s="8"/>
    </row>
    <row r="33" spans="1:9" x14ac:dyDescent="0.3">
      <c r="A33" s="75" t="s">
        <v>87</v>
      </c>
      <c r="B33" s="76" t="s">
        <v>87</v>
      </c>
      <c r="C33" s="27">
        <f>VLOOKUP($A$9&amp;$E$7&amp;$A33,PERFIL_DATOS!$A:$M,C$8,0)</f>
        <v>24.890105257756002</v>
      </c>
      <c r="D33" s="27">
        <f>VLOOKUP($A$9&amp;$E$7&amp;$A33,PERFIL_DATOS!$A:$M,D$8,0)</f>
        <v>26.971194686848399</v>
      </c>
      <c r="E33" s="27">
        <f>VLOOKUP($A$9&amp;$E$7&amp;$A33,PERFIL_DATOS!$A:$M,E$8,0)</f>
        <v>26.567602746487101</v>
      </c>
      <c r="F33" s="27">
        <f>VLOOKUP($A$9&amp;$E$7&amp;$A33,PERFIL_DATOS!$A:$M,F$8,0)</f>
        <v>26.538250595461999</v>
      </c>
      <c r="G33" s="8"/>
      <c r="H33" s="28">
        <f>DESPLEGABLES!P26</f>
        <v>21.460032305383798</v>
      </c>
      <c r="I33" s="8"/>
    </row>
    <row r="34" spans="1:9" x14ac:dyDescent="0.3">
      <c r="A34" s="77" t="s">
        <v>88</v>
      </c>
      <c r="B34" s="78" t="s">
        <v>88</v>
      </c>
      <c r="C34" s="29">
        <f>VLOOKUP($A$9&amp;$E$7&amp;$A34,PERFIL_DATOS!$A:$M,C$8,0)</f>
        <v>33.392908526739703</v>
      </c>
      <c r="D34" s="29">
        <f>VLOOKUP($A$9&amp;$E$7&amp;$A34,PERFIL_DATOS!$A:$M,D$8,0)</f>
        <v>33.419373981327603</v>
      </c>
      <c r="E34" s="29">
        <f>VLOOKUP($A$9&amp;$E$7&amp;$A34,PERFIL_DATOS!$A:$M,E$8,0)</f>
        <v>33.612626862039797</v>
      </c>
      <c r="F34" s="29">
        <f>VLOOKUP($A$9&amp;$E$7&amp;$A34,PERFIL_DATOS!$A:$M,F$8,0)</f>
        <v>33.690775040742103</v>
      </c>
      <c r="G34" s="8"/>
      <c r="H34" s="30">
        <f>DESPLEGABLES!P27</f>
        <v>32.930188565004201</v>
      </c>
      <c r="I34" s="8"/>
    </row>
    <row r="35" spans="1:9" x14ac:dyDescent="0.3">
      <c r="A35" s="77" t="s">
        <v>89</v>
      </c>
      <c r="B35" s="78" t="s">
        <v>89</v>
      </c>
      <c r="C35" s="29">
        <f>VLOOKUP($A$9&amp;$E$7&amp;$A35,PERFIL_DATOS!$A:$M,C$8,0)</f>
        <v>24.357951515084899</v>
      </c>
      <c r="D35" s="29">
        <f>VLOOKUP($A$9&amp;$E$7&amp;$A35,PERFIL_DATOS!$A:$M,D$8,0)</f>
        <v>23.5877511370518</v>
      </c>
      <c r="E35" s="29">
        <f>VLOOKUP($A$9&amp;$E$7&amp;$A35,PERFIL_DATOS!$A:$M,E$8,0)</f>
        <v>24.399169595503</v>
      </c>
      <c r="F35" s="29">
        <f>VLOOKUP($A$9&amp;$E$7&amp;$A35,PERFIL_DATOS!$A:$M,F$8,0)</f>
        <v>24.207142409427099</v>
      </c>
      <c r="G35" s="8"/>
      <c r="H35" s="30">
        <f>DESPLEGABLES!P28</f>
        <v>26.296207420664899</v>
      </c>
      <c r="I35" s="8"/>
    </row>
    <row r="36" spans="1:9" x14ac:dyDescent="0.3">
      <c r="A36" s="79" t="s">
        <v>90</v>
      </c>
      <c r="B36" s="80" t="s">
        <v>90</v>
      </c>
      <c r="C36" s="31">
        <f>VLOOKUP($A$9&amp;$E$7&amp;$A36,PERFIL_DATOS!$A:$M,C$8,0)</f>
        <v>17.3590347004195</v>
      </c>
      <c r="D36" s="31">
        <f>VLOOKUP($A$9&amp;$E$7&amp;$A36,PERFIL_DATOS!$A:$M,D$8,0)</f>
        <v>16.021720840056702</v>
      </c>
      <c r="E36" s="31">
        <f>VLOOKUP($A$9&amp;$E$7&amp;$A36,PERFIL_DATOS!$A:$M,E$8,0)</f>
        <v>15.420577839708701</v>
      </c>
      <c r="F36" s="31">
        <f>VLOOKUP($A$9&amp;$E$7&amp;$A36,PERFIL_DATOS!$A:$M,F$8,0)</f>
        <v>15.5638476244202</v>
      </c>
      <c r="G36" s="8"/>
      <c r="H36" s="32">
        <f>DESPLEGABLES!P29</f>
        <v>19.313591157758999</v>
      </c>
      <c r="I36" s="8"/>
    </row>
    <row r="37" spans="1:9" x14ac:dyDescent="0.3">
      <c r="A37" s="75" t="s">
        <v>91</v>
      </c>
      <c r="B37" s="76" t="s">
        <v>91</v>
      </c>
      <c r="C37" s="27">
        <f>VLOOKUP($A$9&amp;$E$7&amp;$A37,PERFIL_DATOS!$A:$M,C$8,0)</f>
        <v>53.7329022585606</v>
      </c>
      <c r="D37" s="27">
        <f>VLOOKUP($A$9&amp;$E$7&amp;$A37,PERFIL_DATOS!$A:$M,D$8,0)</f>
        <v>55.2697180436612</v>
      </c>
      <c r="E37" s="27">
        <f>VLOOKUP($A$9&amp;$E$7&amp;$A37,PERFIL_DATOS!$A:$M,E$8,0)</f>
        <v>55.5590806170337</v>
      </c>
      <c r="F37" s="27">
        <f>VLOOKUP($A$9&amp;$E$7&amp;$A37,PERFIL_DATOS!$A:$M,F$8,0)</f>
        <v>55.390560361037998</v>
      </c>
      <c r="G37" s="8"/>
      <c r="H37" s="28">
        <f>DESPLEGABLES!P30</f>
        <v>49.5797977491696</v>
      </c>
      <c r="I37" s="8"/>
    </row>
    <row r="38" spans="1:9" x14ac:dyDescent="0.3">
      <c r="A38" s="79" t="s">
        <v>92</v>
      </c>
      <c r="B38" s="80" t="s">
        <v>92</v>
      </c>
      <c r="C38" s="31">
        <f>VLOOKUP($A$9&amp;$E$7&amp;$A38,PERFIL_DATOS!$A:$M,C$8,0)</f>
        <v>46.2670977414394</v>
      </c>
      <c r="D38" s="31">
        <f>VLOOKUP($A$9&amp;$E$7&amp;$A38,PERFIL_DATOS!$A:$M,D$8,0)</f>
        <v>44.730322601623399</v>
      </c>
      <c r="E38" s="31">
        <f>VLOOKUP($A$9&amp;$E$7&amp;$A38,PERFIL_DATOS!$A:$M,E$8,0)</f>
        <v>44.440904078792002</v>
      </c>
      <c r="F38" s="31">
        <f>VLOOKUP($A$9&amp;$E$7&amp;$A38,PERFIL_DATOS!$A:$M,F$8,0)</f>
        <v>44.609455309013399</v>
      </c>
      <c r="G38" s="8"/>
      <c r="H38" s="32">
        <f>DESPLEGABLES!P31</f>
        <v>50.420230278229702</v>
      </c>
      <c r="I38" s="8"/>
    </row>
    <row r="39" spans="1:9" ht="15.6" x14ac:dyDescent="0.3">
      <c r="A39" s="81" t="s">
        <v>162</v>
      </c>
      <c r="B39" s="82"/>
      <c r="C39" s="83"/>
      <c r="D39" s="83"/>
      <c r="E39" s="83"/>
      <c r="F39" s="83"/>
      <c r="G39" s="84"/>
      <c r="H39" s="8"/>
      <c r="I39" s="8"/>
    </row>
    <row r="40" spans="1:9" x14ac:dyDescent="0.3">
      <c r="A40" s="85" t="s">
        <v>163</v>
      </c>
      <c r="B40" s="86"/>
      <c r="C40" s="87"/>
      <c r="D40" s="87"/>
      <c r="E40" s="87"/>
      <c r="F40" s="87"/>
      <c r="G40" s="87"/>
      <c r="H40" s="8"/>
      <c r="I40" s="8"/>
    </row>
    <row r="41" spans="1:9" x14ac:dyDescent="0.3">
      <c r="A41" s="43"/>
      <c r="B41" s="42"/>
    </row>
    <row r="42" spans="1:9" x14ac:dyDescent="0.3">
      <c r="B42" s="20"/>
    </row>
    <row r="43" spans="1:9" x14ac:dyDescent="0.3">
      <c r="B43" s="20"/>
    </row>
    <row r="44" spans="1:9" x14ac:dyDescent="0.3">
      <c r="B44" s="20"/>
    </row>
    <row r="45" spans="1:9" x14ac:dyDescent="0.3">
      <c r="B45" s="20"/>
    </row>
    <row r="46" spans="1:9" x14ac:dyDescent="0.3">
      <c r="B46" s="20"/>
    </row>
    <row r="47" spans="1:9" x14ac:dyDescent="0.3">
      <c r="B47" s="20"/>
    </row>
    <row r="48" spans="1:9" x14ac:dyDescent="0.3">
      <c r="B48" s="20"/>
    </row>
    <row r="49" spans="2:2" x14ac:dyDescent="0.3">
      <c r="B49" s="20"/>
    </row>
    <row r="50" spans="2:2" x14ac:dyDescent="0.3">
      <c r="B50" s="20"/>
    </row>
    <row r="51" spans="2:2" x14ac:dyDescent="0.3">
      <c r="B51" s="20"/>
    </row>
    <row r="52" spans="2:2" x14ac:dyDescent="0.3">
      <c r="B52" s="20"/>
    </row>
    <row r="53" spans="2:2" x14ac:dyDescent="0.3">
      <c r="B53" s="20"/>
    </row>
    <row r="54" spans="2:2" x14ac:dyDescent="0.3">
      <c r="B54" s="20"/>
    </row>
    <row r="55" spans="2:2" x14ac:dyDescent="0.3">
      <c r="B55" s="20"/>
    </row>
    <row r="56" spans="2:2" x14ac:dyDescent="0.3">
      <c r="B56" s="20"/>
    </row>
    <row r="57" spans="2:2" x14ac:dyDescent="0.3">
      <c r="B57" s="20"/>
    </row>
    <row r="58" spans="2:2" x14ac:dyDescent="0.3">
      <c r="B58" s="20"/>
    </row>
    <row r="59" spans="2:2" x14ac:dyDescent="0.3">
      <c r="B59" s="20"/>
    </row>
    <row r="60" spans="2:2" x14ac:dyDescent="0.3">
      <c r="B60" s="20"/>
    </row>
    <row r="61" spans="2:2" x14ac:dyDescent="0.3">
      <c r="B61" s="20"/>
    </row>
    <row r="62" spans="2:2" x14ac:dyDescent="0.3">
      <c r="B62" s="20"/>
    </row>
    <row r="63" spans="2:2" x14ac:dyDescent="0.3">
      <c r="B63" s="20"/>
    </row>
    <row r="64" spans="2:2" x14ac:dyDescent="0.3">
      <c r="B64" s="20"/>
    </row>
    <row r="65" spans="2:2" x14ac:dyDescent="0.3">
      <c r="B65" s="20"/>
    </row>
    <row r="66" spans="2:2" x14ac:dyDescent="0.3">
      <c r="B66" s="20"/>
    </row>
    <row r="67" spans="2:2" x14ac:dyDescent="0.3">
      <c r="B67" s="20"/>
    </row>
    <row r="68" spans="2:2" x14ac:dyDescent="0.3">
      <c r="B68" s="20"/>
    </row>
    <row r="69" spans="2:2" x14ac:dyDescent="0.3">
      <c r="B69" s="20"/>
    </row>
    <row r="70" spans="2:2" x14ac:dyDescent="0.3">
      <c r="B70" s="20"/>
    </row>
    <row r="71" spans="2:2" x14ac:dyDescent="0.3">
      <c r="B71" s="20"/>
    </row>
    <row r="72" spans="2:2" x14ac:dyDescent="0.3">
      <c r="B72" s="20"/>
    </row>
    <row r="73" spans="2:2" x14ac:dyDescent="0.3">
      <c r="B73" s="20"/>
    </row>
    <row r="74" spans="2:2" x14ac:dyDescent="0.3">
      <c r="B74" s="20"/>
    </row>
    <row r="75" spans="2:2" x14ac:dyDescent="0.3">
      <c r="B75" s="20"/>
    </row>
    <row r="76" spans="2:2" x14ac:dyDescent="0.3">
      <c r="B76" s="20"/>
    </row>
    <row r="77" spans="2:2" x14ac:dyDescent="0.3">
      <c r="B77" s="20"/>
    </row>
    <row r="78" spans="2:2" x14ac:dyDescent="0.3">
      <c r="B78" s="20"/>
    </row>
    <row r="79" spans="2:2" x14ac:dyDescent="0.3">
      <c r="B79" s="20"/>
    </row>
    <row r="80" spans="2:2" x14ac:dyDescent="0.3">
      <c r="B80" s="20"/>
    </row>
    <row r="81" spans="2:2" x14ac:dyDescent="0.3">
      <c r="B81" s="20"/>
    </row>
    <row r="82" spans="2:2" x14ac:dyDescent="0.3">
      <c r="B82" s="20"/>
    </row>
    <row r="83" spans="2:2" x14ac:dyDescent="0.3">
      <c r="B83" s="20"/>
    </row>
    <row r="84" spans="2:2" x14ac:dyDescent="0.3">
      <c r="B84" s="20"/>
    </row>
    <row r="85" spans="2:2" x14ac:dyDescent="0.3">
      <c r="B85" s="20"/>
    </row>
    <row r="86" spans="2:2" x14ac:dyDescent="0.3">
      <c r="B86" s="20"/>
    </row>
    <row r="87" spans="2:2" x14ac:dyDescent="0.3">
      <c r="B87" s="20"/>
    </row>
    <row r="88" spans="2:2" x14ac:dyDescent="0.3">
      <c r="B88" s="20"/>
    </row>
    <row r="89" spans="2:2" x14ac:dyDescent="0.3">
      <c r="B89" s="20"/>
    </row>
    <row r="90" spans="2:2" x14ac:dyDescent="0.3">
      <c r="B90" s="20"/>
    </row>
    <row r="91" spans="2:2" x14ac:dyDescent="0.3">
      <c r="B91" s="20"/>
    </row>
    <row r="92" spans="2:2" x14ac:dyDescent="0.3">
      <c r="B92" s="20"/>
    </row>
    <row r="93" spans="2:2" x14ac:dyDescent="0.3">
      <c r="B93" s="20"/>
    </row>
    <row r="94" spans="2:2" x14ac:dyDescent="0.3">
      <c r="B94" s="20"/>
    </row>
    <row r="95" spans="2:2" x14ac:dyDescent="0.3">
      <c r="B95" s="20"/>
    </row>
    <row r="96" spans="2:2" x14ac:dyDescent="0.3">
      <c r="B96" s="20"/>
    </row>
    <row r="97" spans="2:2" x14ac:dyDescent="0.3">
      <c r="B97" s="20"/>
    </row>
    <row r="98" spans="2:2" x14ac:dyDescent="0.3">
      <c r="B98" s="20"/>
    </row>
    <row r="99" spans="2:2" x14ac:dyDescent="0.3">
      <c r="B99" s="20"/>
    </row>
    <row r="100" spans="2:2" x14ac:dyDescent="0.3">
      <c r="B100" s="20"/>
    </row>
    <row r="101" spans="2:2" x14ac:dyDescent="0.3">
      <c r="B101" s="20"/>
    </row>
    <row r="102" spans="2:2" x14ac:dyDescent="0.3">
      <c r="B102" s="20"/>
    </row>
    <row r="103" spans="2:2" x14ac:dyDescent="0.3">
      <c r="B103" s="20"/>
    </row>
    <row r="104" spans="2:2" x14ac:dyDescent="0.3">
      <c r="B104" s="20"/>
    </row>
    <row r="105" spans="2:2" x14ac:dyDescent="0.3">
      <c r="B105" s="20"/>
    </row>
    <row r="106" spans="2:2" x14ac:dyDescent="0.3">
      <c r="B106" s="20"/>
    </row>
    <row r="107" spans="2:2" x14ac:dyDescent="0.3">
      <c r="B107" s="20"/>
    </row>
    <row r="108" spans="2:2" x14ac:dyDescent="0.3">
      <c r="B108" s="20"/>
    </row>
    <row r="109" spans="2:2" x14ac:dyDescent="0.3">
      <c r="B109" s="20"/>
    </row>
    <row r="110" spans="2:2" x14ac:dyDescent="0.3">
      <c r="B110" s="20"/>
    </row>
    <row r="111" spans="2:2" x14ac:dyDescent="0.3">
      <c r="B111" s="20"/>
    </row>
    <row r="112" spans="2:2" x14ac:dyDescent="0.3">
      <c r="B112" s="20"/>
    </row>
    <row r="113" spans="2:2" x14ac:dyDescent="0.3">
      <c r="B113" s="20"/>
    </row>
    <row r="114" spans="2:2" x14ac:dyDescent="0.3">
      <c r="B114" s="20"/>
    </row>
    <row r="115" spans="2:2" x14ac:dyDescent="0.3">
      <c r="B115" s="20"/>
    </row>
    <row r="116" spans="2:2" x14ac:dyDescent="0.3">
      <c r="B116" s="20"/>
    </row>
    <row r="117" spans="2:2" x14ac:dyDescent="0.3">
      <c r="B117" s="20"/>
    </row>
    <row r="118" spans="2:2" x14ac:dyDescent="0.3">
      <c r="B118" s="20"/>
    </row>
    <row r="119" spans="2:2" x14ac:dyDescent="0.3">
      <c r="B119" s="20"/>
    </row>
    <row r="120" spans="2:2" x14ac:dyDescent="0.3">
      <c r="B120" s="20"/>
    </row>
    <row r="121" spans="2:2" x14ac:dyDescent="0.3">
      <c r="B121" s="20"/>
    </row>
    <row r="122" spans="2:2" x14ac:dyDescent="0.3">
      <c r="B122" s="20"/>
    </row>
    <row r="123" spans="2:2" x14ac:dyDescent="0.3">
      <c r="B123" s="20"/>
    </row>
    <row r="124" spans="2:2" x14ac:dyDescent="0.3">
      <c r="B124" s="20"/>
    </row>
    <row r="125" spans="2:2" x14ac:dyDescent="0.3">
      <c r="B125" s="20"/>
    </row>
    <row r="126" spans="2:2" x14ac:dyDescent="0.3">
      <c r="B126" s="20"/>
    </row>
    <row r="127" spans="2:2" x14ac:dyDescent="0.3">
      <c r="B127" s="20"/>
    </row>
    <row r="128" spans="2:2" x14ac:dyDescent="0.3">
      <c r="B128" s="20"/>
    </row>
    <row r="129" spans="2:2" x14ac:dyDescent="0.3">
      <c r="B129" s="20"/>
    </row>
    <row r="130" spans="2:2" x14ac:dyDescent="0.3">
      <c r="B130" s="20"/>
    </row>
    <row r="131" spans="2:2" x14ac:dyDescent="0.3">
      <c r="B131" s="20"/>
    </row>
    <row r="132" spans="2:2" x14ac:dyDescent="0.3">
      <c r="B132" s="20"/>
    </row>
    <row r="133" spans="2:2" x14ac:dyDescent="0.3">
      <c r="B133" s="20"/>
    </row>
    <row r="134" spans="2:2" x14ac:dyDescent="0.3">
      <c r="B134" s="20"/>
    </row>
    <row r="135" spans="2:2" x14ac:dyDescent="0.3">
      <c r="B135" s="20"/>
    </row>
    <row r="136" spans="2:2" x14ac:dyDescent="0.3">
      <c r="B136" s="20"/>
    </row>
    <row r="137" spans="2:2" x14ac:dyDescent="0.3">
      <c r="B137" s="20"/>
    </row>
    <row r="138" spans="2:2" x14ac:dyDescent="0.3">
      <c r="B138" s="20"/>
    </row>
    <row r="139" spans="2:2" x14ac:dyDescent="0.3">
      <c r="B139" s="20"/>
    </row>
    <row r="140" spans="2:2" x14ac:dyDescent="0.3">
      <c r="B140" s="20"/>
    </row>
    <row r="141" spans="2:2" x14ac:dyDescent="0.3">
      <c r="B141" s="20"/>
    </row>
    <row r="142" spans="2:2" x14ac:dyDescent="0.3">
      <c r="B142" s="20"/>
    </row>
    <row r="143" spans="2:2" x14ac:dyDescent="0.3">
      <c r="B143" s="20"/>
    </row>
    <row r="144" spans="2:2" x14ac:dyDescent="0.3">
      <c r="B144" s="20"/>
    </row>
    <row r="145" spans="2:2" x14ac:dyDescent="0.3">
      <c r="B145" s="20"/>
    </row>
    <row r="146" spans="2:2" x14ac:dyDescent="0.3">
      <c r="B146" s="20"/>
    </row>
    <row r="147" spans="2:2" x14ac:dyDescent="0.3">
      <c r="B147" s="20"/>
    </row>
    <row r="148" spans="2:2" x14ac:dyDescent="0.3">
      <c r="B148" s="20"/>
    </row>
    <row r="149" spans="2:2" x14ac:dyDescent="0.3">
      <c r="B149" s="20"/>
    </row>
    <row r="150" spans="2:2" x14ac:dyDescent="0.3">
      <c r="B150" s="20"/>
    </row>
    <row r="151" spans="2:2" x14ac:dyDescent="0.3">
      <c r="B151" s="20"/>
    </row>
    <row r="152" spans="2:2" x14ac:dyDescent="0.3">
      <c r="B152" s="20"/>
    </row>
    <row r="153" spans="2:2" x14ac:dyDescent="0.3">
      <c r="B153" s="20"/>
    </row>
    <row r="154" spans="2:2" x14ac:dyDescent="0.3">
      <c r="B154" s="20"/>
    </row>
    <row r="155" spans="2:2" x14ac:dyDescent="0.3">
      <c r="B155" s="20"/>
    </row>
    <row r="156" spans="2:2" x14ac:dyDescent="0.3">
      <c r="B156" s="20"/>
    </row>
    <row r="157" spans="2:2" x14ac:dyDescent="0.3">
      <c r="B157" s="20"/>
    </row>
    <row r="158" spans="2:2" x14ac:dyDescent="0.3">
      <c r="B158" s="20"/>
    </row>
    <row r="159" spans="2:2" x14ac:dyDescent="0.3">
      <c r="B159" s="20"/>
    </row>
    <row r="160" spans="2:2" x14ac:dyDescent="0.3">
      <c r="B160" s="20"/>
    </row>
    <row r="161" spans="2:2" x14ac:dyDescent="0.3">
      <c r="B161" s="20"/>
    </row>
    <row r="162" spans="2:2" x14ac:dyDescent="0.3">
      <c r="B162" s="20"/>
    </row>
    <row r="163" spans="2:2" x14ac:dyDescent="0.3">
      <c r="B163" s="20"/>
    </row>
    <row r="164" spans="2:2" x14ac:dyDescent="0.3">
      <c r="B164" s="20"/>
    </row>
    <row r="165" spans="2:2" x14ac:dyDescent="0.3">
      <c r="B165" s="20"/>
    </row>
    <row r="166" spans="2:2" x14ac:dyDescent="0.3">
      <c r="B166" s="20"/>
    </row>
    <row r="167" spans="2:2" x14ac:dyDescent="0.3">
      <c r="B167" s="20"/>
    </row>
    <row r="168" spans="2:2" x14ac:dyDescent="0.3">
      <c r="B168" s="20"/>
    </row>
    <row r="169" spans="2:2" x14ac:dyDescent="0.3">
      <c r="B169" s="20"/>
    </row>
    <row r="170" spans="2:2" x14ac:dyDescent="0.3">
      <c r="B170" s="20"/>
    </row>
    <row r="171" spans="2:2" x14ac:dyDescent="0.3">
      <c r="B171" s="20"/>
    </row>
    <row r="172" spans="2:2" x14ac:dyDescent="0.3">
      <c r="B172" s="20"/>
    </row>
    <row r="173" spans="2:2" x14ac:dyDescent="0.3">
      <c r="B173" s="20"/>
    </row>
    <row r="174" spans="2:2" x14ac:dyDescent="0.3">
      <c r="B174" s="20"/>
    </row>
    <row r="175" spans="2:2" x14ac:dyDescent="0.3">
      <c r="B175" s="20"/>
    </row>
    <row r="176" spans="2:2" x14ac:dyDescent="0.3">
      <c r="B176" s="20"/>
    </row>
    <row r="177" spans="2:2" x14ac:dyDescent="0.3">
      <c r="B177" s="20"/>
    </row>
    <row r="178" spans="2:2" x14ac:dyDescent="0.3">
      <c r="B178" s="20"/>
    </row>
    <row r="179" spans="2:2" x14ac:dyDescent="0.3">
      <c r="B179" s="20"/>
    </row>
    <row r="180" spans="2:2" x14ac:dyDescent="0.3">
      <c r="B180" s="20"/>
    </row>
    <row r="181" spans="2:2" x14ac:dyDescent="0.3">
      <c r="B181" s="20"/>
    </row>
    <row r="182" spans="2:2" x14ac:dyDescent="0.3">
      <c r="B182" s="20"/>
    </row>
    <row r="183" spans="2:2" x14ac:dyDescent="0.3">
      <c r="B183" s="20"/>
    </row>
    <row r="184" spans="2:2" x14ac:dyDescent="0.3">
      <c r="B184" s="20"/>
    </row>
    <row r="185" spans="2:2" x14ac:dyDescent="0.3">
      <c r="B185" s="20"/>
    </row>
    <row r="186" spans="2:2" x14ac:dyDescent="0.3">
      <c r="B186" s="20"/>
    </row>
    <row r="187" spans="2:2" x14ac:dyDescent="0.3">
      <c r="B187" s="20"/>
    </row>
    <row r="188" spans="2:2" x14ac:dyDescent="0.3">
      <c r="B188" s="20"/>
    </row>
    <row r="189" spans="2:2" x14ac:dyDescent="0.3">
      <c r="B189" s="20"/>
    </row>
    <row r="190" spans="2:2" x14ac:dyDescent="0.3">
      <c r="B190" s="20"/>
    </row>
    <row r="191" spans="2:2" x14ac:dyDescent="0.3">
      <c r="B191" s="20"/>
    </row>
    <row r="192" spans="2:2" x14ac:dyDescent="0.3">
      <c r="B192" s="20"/>
    </row>
    <row r="193" spans="2:2" x14ac:dyDescent="0.3">
      <c r="B193" s="20"/>
    </row>
    <row r="194" spans="2:2" x14ac:dyDescent="0.3">
      <c r="B194" s="20"/>
    </row>
    <row r="195" spans="2:2" x14ac:dyDescent="0.3">
      <c r="B195" s="20"/>
    </row>
    <row r="196" spans="2:2" x14ac:dyDescent="0.3">
      <c r="B196" s="20"/>
    </row>
    <row r="197" spans="2:2" x14ac:dyDescent="0.3">
      <c r="B197" s="20"/>
    </row>
    <row r="198" spans="2:2" x14ac:dyDescent="0.3">
      <c r="B198" s="20"/>
    </row>
    <row r="199" spans="2:2" x14ac:dyDescent="0.3">
      <c r="B199" s="20"/>
    </row>
    <row r="200" spans="2:2" x14ac:dyDescent="0.3">
      <c r="B200" s="20"/>
    </row>
    <row r="201" spans="2:2" x14ac:dyDescent="0.3">
      <c r="B201" s="20"/>
    </row>
    <row r="202" spans="2:2" x14ac:dyDescent="0.3">
      <c r="B202" s="20"/>
    </row>
    <row r="203" spans="2:2" x14ac:dyDescent="0.3">
      <c r="B203" s="20"/>
    </row>
    <row r="204" spans="2:2" x14ac:dyDescent="0.3">
      <c r="B204" s="20"/>
    </row>
    <row r="205" spans="2:2" x14ac:dyDescent="0.3">
      <c r="B205" s="20"/>
    </row>
    <row r="206" spans="2:2" x14ac:dyDescent="0.3">
      <c r="B206" s="20"/>
    </row>
    <row r="207" spans="2:2" x14ac:dyDescent="0.3">
      <c r="B207" s="20"/>
    </row>
    <row r="208" spans="2:2" x14ac:dyDescent="0.3">
      <c r="B208" s="20"/>
    </row>
    <row r="209" spans="2:2" x14ac:dyDescent="0.3">
      <c r="B209" s="20"/>
    </row>
    <row r="210" spans="2:2" x14ac:dyDescent="0.3">
      <c r="B210" s="20"/>
    </row>
    <row r="211" spans="2:2" x14ac:dyDescent="0.3">
      <c r="B211" s="20"/>
    </row>
    <row r="212" spans="2:2" x14ac:dyDescent="0.3">
      <c r="B212" s="20"/>
    </row>
    <row r="213" spans="2:2" x14ac:dyDescent="0.3">
      <c r="B213" s="20"/>
    </row>
    <row r="214" spans="2:2" x14ac:dyDescent="0.3">
      <c r="B214" s="20"/>
    </row>
    <row r="215" spans="2:2" x14ac:dyDescent="0.3">
      <c r="B215" s="20"/>
    </row>
    <row r="216" spans="2:2" x14ac:dyDescent="0.3">
      <c r="B216" s="20"/>
    </row>
    <row r="217" spans="2:2" x14ac:dyDescent="0.3">
      <c r="B217" s="20"/>
    </row>
    <row r="218" spans="2:2" x14ac:dyDescent="0.3">
      <c r="B218" s="20"/>
    </row>
    <row r="219" spans="2:2" x14ac:dyDescent="0.3">
      <c r="B219" s="20"/>
    </row>
    <row r="220" spans="2:2" x14ac:dyDescent="0.3">
      <c r="B220" s="20"/>
    </row>
    <row r="221" spans="2:2" x14ac:dyDescent="0.3">
      <c r="B221" s="20"/>
    </row>
    <row r="222" spans="2:2" x14ac:dyDescent="0.3">
      <c r="B222" s="20"/>
    </row>
    <row r="223" spans="2:2" x14ac:dyDescent="0.3">
      <c r="B223" s="20"/>
    </row>
    <row r="224" spans="2:2" x14ac:dyDescent="0.3">
      <c r="B224" s="20"/>
    </row>
    <row r="225" spans="2:2" x14ac:dyDescent="0.3">
      <c r="B225" s="20"/>
    </row>
    <row r="226" spans="2:2" x14ac:dyDescent="0.3">
      <c r="B226" s="20"/>
    </row>
    <row r="227" spans="2:2" x14ac:dyDescent="0.3">
      <c r="B227" s="20"/>
    </row>
    <row r="228" spans="2:2" x14ac:dyDescent="0.3">
      <c r="B228" s="20"/>
    </row>
    <row r="229" spans="2:2" x14ac:dyDescent="0.3">
      <c r="B229" s="20"/>
    </row>
    <row r="230" spans="2:2" x14ac:dyDescent="0.3">
      <c r="B230" s="20"/>
    </row>
    <row r="231" spans="2:2" x14ac:dyDescent="0.3">
      <c r="B231" s="20"/>
    </row>
    <row r="232" spans="2:2" x14ac:dyDescent="0.3">
      <c r="B232" s="20"/>
    </row>
    <row r="233" spans="2:2" x14ac:dyDescent="0.3">
      <c r="B233" s="20"/>
    </row>
    <row r="234" spans="2:2" x14ac:dyDescent="0.3">
      <c r="B234" s="20"/>
    </row>
    <row r="235" spans="2:2" x14ac:dyDescent="0.3">
      <c r="B235" s="20"/>
    </row>
    <row r="236" spans="2:2" x14ac:dyDescent="0.3">
      <c r="B236" s="20"/>
    </row>
    <row r="237" spans="2:2" x14ac:dyDescent="0.3">
      <c r="B237" s="20"/>
    </row>
    <row r="238" spans="2:2" x14ac:dyDescent="0.3">
      <c r="B238" s="20"/>
    </row>
    <row r="239" spans="2:2" x14ac:dyDescent="0.3">
      <c r="B239" s="20"/>
    </row>
    <row r="240" spans="2:2" x14ac:dyDescent="0.3">
      <c r="B240" s="20"/>
    </row>
    <row r="241" spans="2:2" x14ac:dyDescent="0.3">
      <c r="B241" s="20"/>
    </row>
    <row r="242" spans="2:2" x14ac:dyDescent="0.3">
      <c r="B242" s="20"/>
    </row>
    <row r="243" spans="2:2" x14ac:dyDescent="0.3">
      <c r="B243" s="20"/>
    </row>
    <row r="244" spans="2:2" x14ac:dyDescent="0.3">
      <c r="B244" s="20"/>
    </row>
    <row r="245" spans="2:2" x14ac:dyDescent="0.3">
      <c r="B245" s="20"/>
    </row>
    <row r="246" spans="2:2" x14ac:dyDescent="0.3">
      <c r="B246" s="20"/>
    </row>
    <row r="247" spans="2:2" x14ac:dyDescent="0.3">
      <c r="B247" s="20"/>
    </row>
    <row r="248" spans="2:2" x14ac:dyDescent="0.3">
      <c r="B248" s="20"/>
    </row>
    <row r="249" spans="2:2" x14ac:dyDescent="0.3">
      <c r="B249" s="20"/>
    </row>
    <row r="250" spans="2:2" x14ac:dyDescent="0.3">
      <c r="B250" s="20"/>
    </row>
    <row r="251" spans="2:2" x14ac:dyDescent="0.3">
      <c r="B251" s="20"/>
    </row>
    <row r="252" spans="2:2" x14ac:dyDescent="0.3">
      <c r="B252" s="20"/>
    </row>
    <row r="253" spans="2:2" x14ac:dyDescent="0.3">
      <c r="B253" s="20"/>
    </row>
    <row r="254" spans="2:2" x14ac:dyDescent="0.3">
      <c r="B254" s="20"/>
    </row>
    <row r="255" spans="2:2" x14ac:dyDescent="0.3">
      <c r="B255" s="20"/>
    </row>
    <row r="256" spans="2:2" x14ac:dyDescent="0.3">
      <c r="B256" s="20"/>
    </row>
    <row r="257" spans="2:2" x14ac:dyDescent="0.3">
      <c r="B257" s="20"/>
    </row>
    <row r="258" spans="2:2" x14ac:dyDescent="0.3">
      <c r="B258" s="20"/>
    </row>
    <row r="259" spans="2:2" x14ac:dyDescent="0.3">
      <c r="B259" s="20"/>
    </row>
    <row r="260" spans="2:2" x14ac:dyDescent="0.3">
      <c r="B260" s="20"/>
    </row>
    <row r="261" spans="2:2" x14ac:dyDescent="0.3">
      <c r="B261" s="20"/>
    </row>
    <row r="262" spans="2:2" x14ac:dyDescent="0.3">
      <c r="B262" s="20"/>
    </row>
    <row r="263" spans="2:2" x14ac:dyDescent="0.3">
      <c r="B263" s="20"/>
    </row>
    <row r="264" spans="2:2" x14ac:dyDescent="0.3">
      <c r="B264" s="20"/>
    </row>
    <row r="265" spans="2:2" x14ac:dyDescent="0.3">
      <c r="B265" s="20"/>
    </row>
    <row r="266" spans="2:2" x14ac:dyDescent="0.3">
      <c r="B266" s="20"/>
    </row>
    <row r="267" spans="2:2" x14ac:dyDescent="0.3">
      <c r="B267" s="20"/>
    </row>
    <row r="268" spans="2:2" x14ac:dyDescent="0.3">
      <c r="B268" s="20"/>
    </row>
    <row r="269" spans="2:2" x14ac:dyDescent="0.3">
      <c r="B269" s="20"/>
    </row>
    <row r="270" spans="2:2" x14ac:dyDescent="0.3">
      <c r="B270" s="20"/>
    </row>
    <row r="271" spans="2:2" x14ac:dyDescent="0.3">
      <c r="B271" s="20"/>
    </row>
    <row r="272" spans="2:2" x14ac:dyDescent="0.3">
      <c r="B272" s="20"/>
    </row>
    <row r="273" spans="2:2" x14ac:dyDescent="0.3">
      <c r="B273" s="20"/>
    </row>
    <row r="274" spans="2:2" x14ac:dyDescent="0.3">
      <c r="B274" s="20"/>
    </row>
    <row r="275" spans="2:2" x14ac:dyDescent="0.3">
      <c r="B275" s="20"/>
    </row>
    <row r="276" spans="2:2" x14ac:dyDescent="0.3">
      <c r="B276" s="20"/>
    </row>
    <row r="277" spans="2:2" x14ac:dyDescent="0.3">
      <c r="B277" s="20"/>
    </row>
    <row r="278" spans="2:2" x14ac:dyDescent="0.3">
      <c r="B278" s="20"/>
    </row>
    <row r="279" spans="2:2" x14ac:dyDescent="0.3">
      <c r="B279" s="20"/>
    </row>
    <row r="280" spans="2:2" x14ac:dyDescent="0.3">
      <c r="B280" s="20"/>
    </row>
    <row r="281" spans="2:2" x14ac:dyDescent="0.3">
      <c r="B281" s="20"/>
    </row>
    <row r="282" spans="2:2" x14ac:dyDescent="0.3">
      <c r="B282" s="20"/>
    </row>
    <row r="283" spans="2:2" x14ac:dyDescent="0.3">
      <c r="B283" s="20"/>
    </row>
    <row r="284" spans="2:2" x14ac:dyDescent="0.3">
      <c r="B284" s="20"/>
    </row>
    <row r="285" spans="2:2" x14ac:dyDescent="0.3">
      <c r="B285" s="20"/>
    </row>
    <row r="286" spans="2:2" x14ac:dyDescent="0.3">
      <c r="B286" s="20"/>
    </row>
    <row r="287" spans="2:2" x14ac:dyDescent="0.3">
      <c r="B287" s="20"/>
    </row>
    <row r="288" spans="2:2" x14ac:dyDescent="0.3">
      <c r="B288" s="20"/>
    </row>
    <row r="289" spans="2:2" x14ac:dyDescent="0.3">
      <c r="B289" s="20"/>
    </row>
    <row r="290" spans="2:2" x14ac:dyDescent="0.3">
      <c r="B290" s="20"/>
    </row>
    <row r="291" spans="2:2" x14ac:dyDescent="0.3">
      <c r="B291" s="20"/>
    </row>
    <row r="292" spans="2:2" x14ac:dyDescent="0.3">
      <c r="B292" s="20"/>
    </row>
    <row r="293" spans="2:2" x14ac:dyDescent="0.3">
      <c r="B293" s="20"/>
    </row>
    <row r="294" spans="2:2" x14ac:dyDescent="0.3">
      <c r="B294" s="20"/>
    </row>
    <row r="295" spans="2:2" x14ac:dyDescent="0.3">
      <c r="B295" s="20"/>
    </row>
    <row r="296" spans="2:2" x14ac:dyDescent="0.3">
      <c r="B296" s="20"/>
    </row>
    <row r="297" spans="2:2" x14ac:dyDescent="0.3">
      <c r="B297" s="20"/>
    </row>
    <row r="298" spans="2:2" x14ac:dyDescent="0.3">
      <c r="B298" s="20"/>
    </row>
    <row r="299" spans="2:2" x14ac:dyDescent="0.3">
      <c r="B299" s="20"/>
    </row>
    <row r="300" spans="2:2" x14ac:dyDescent="0.3">
      <c r="B300" s="20"/>
    </row>
    <row r="301" spans="2:2" x14ac:dyDescent="0.3">
      <c r="B301" s="20"/>
    </row>
    <row r="302" spans="2:2" x14ac:dyDescent="0.3">
      <c r="B302" s="20"/>
    </row>
    <row r="303" spans="2:2" x14ac:dyDescent="0.3">
      <c r="B303" s="20"/>
    </row>
    <row r="304" spans="2:2" x14ac:dyDescent="0.3">
      <c r="B304" s="20"/>
    </row>
    <row r="305" spans="2:2" x14ac:dyDescent="0.3">
      <c r="B305" s="20"/>
    </row>
    <row r="306" spans="2:2" x14ac:dyDescent="0.3">
      <c r="B306" s="20"/>
    </row>
    <row r="307" spans="2:2" x14ac:dyDescent="0.3">
      <c r="B307" s="20"/>
    </row>
    <row r="308" spans="2:2" x14ac:dyDescent="0.3">
      <c r="B308" s="20"/>
    </row>
    <row r="309" spans="2:2" x14ac:dyDescent="0.3">
      <c r="B309" s="20"/>
    </row>
    <row r="310" spans="2:2" x14ac:dyDescent="0.3">
      <c r="B310" s="20"/>
    </row>
    <row r="311" spans="2:2" x14ac:dyDescent="0.3">
      <c r="B311" s="20"/>
    </row>
    <row r="312" spans="2:2" x14ac:dyDescent="0.3">
      <c r="B312" s="20"/>
    </row>
    <row r="313" spans="2:2" x14ac:dyDescent="0.3">
      <c r="B313" s="20"/>
    </row>
    <row r="314" spans="2:2" x14ac:dyDescent="0.3">
      <c r="B314" s="20"/>
    </row>
    <row r="315" spans="2:2" x14ac:dyDescent="0.3">
      <c r="B315" s="20"/>
    </row>
    <row r="316" spans="2:2" x14ac:dyDescent="0.3">
      <c r="B316" s="20"/>
    </row>
    <row r="317" spans="2:2" x14ac:dyDescent="0.3">
      <c r="B317" s="20"/>
    </row>
    <row r="318" spans="2:2" x14ac:dyDescent="0.3">
      <c r="B318" s="20"/>
    </row>
    <row r="319" spans="2:2" x14ac:dyDescent="0.3">
      <c r="B319" s="20"/>
    </row>
    <row r="320" spans="2:2" x14ac:dyDescent="0.3">
      <c r="B320" s="20"/>
    </row>
    <row r="321" spans="2:2" x14ac:dyDescent="0.3">
      <c r="B321" s="20"/>
    </row>
    <row r="322" spans="2:2" x14ac:dyDescent="0.3">
      <c r="B322" s="20"/>
    </row>
    <row r="323" spans="2:2" x14ac:dyDescent="0.3">
      <c r="B323" s="20"/>
    </row>
    <row r="324" spans="2:2" x14ac:dyDescent="0.3">
      <c r="B324" s="20"/>
    </row>
    <row r="325" spans="2:2" x14ac:dyDescent="0.3">
      <c r="B325" s="20"/>
    </row>
    <row r="326" spans="2:2" x14ac:dyDescent="0.3">
      <c r="B326" s="20"/>
    </row>
    <row r="327" spans="2:2" x14ac:dyDescent="0.3">
      <c r="B327" s="20"/>
    </row>
    <row r="328" spans="2:2" x14ac:dyDescent="0.3">
      <c r="B328" s="20"/>
    </row>
    <row r="329" spans="2:2" x14ac:dyDescent="0.3">
      <c r="B329" s="20"/>
    </row>
    <row r="330" spans="2:2" x14ac:dyDescent="0.3">
      <c r="B330" s="20"/>
    </row>
    <row r="331" spans="2:2" x14ac:dyDescent="0.3">
      <c r="B331" s="20"/>
    </row>
    <row r="332" spans="2:2" x14ac:dyDescent="0.3">
      <c r="B332" s="20"/>
    </row>
    <row r="333" spans="2:2" x14ac:dyDescent="0.3">
      <c r="B333" s="20"/>
    </row>
    <row r="334" spans="2:2" x14ac:dyDescent="0.3">
      <c r="B334" s="20"/>
    </row>
    <row r="335" spans="2:2" x14ac:dyDescent="0.3">
      <c r="B335" s="20"/>
    </row>
    <row r="336" spans="2:2" x14ac:dyDescent="0.3">
      <c r="B336" s="20"/>
    </row>
    <row r="337" spans="2:2" x14ac:dyDescent="0.3">
      <c r="B337" s="20"/>
    </row>
    <row r="338" spans="2:2" x14ac:dyDescent="0.3">
      <c r="B338" s="20"/>
    </row>
    <row r="339" spans="2:2" x14ac:dyDescent="0.3">
      <c r="B339" s="20"/>
    </row>
    <row r="340" spans="2:2" x14ac:dyDescent="0.3">
      <c r="B340" s="20"/>
    </row>
    <row r="341" spans="2:2" x14ac:dyDescent="0.3">
      <c r="B341" s="20"/>
    </row>
    <row r="342" spans="2:2" x14ac:dyDescent="0.3">
      <c r="B342" s="20"/>
    </row>
    <row r="343" spans="2:2" x14ac:dyDescent="0.3">
      <c r="B343" s="20"/>
    </row>
    <row r="344" spans="2:2" x14ac:dyDescent="0.3">
      <c r="B344" s="20"/>
    </row>
    <row r="345" spans="2:2" x14ac:dyDescent="0.3">
      <c r="B345" s="20"/>
    </row>
    <row r="346" spans="2:2" x14ac:dyDescent="0.3">
      <c r="B346" s="20"/>
    </row>
    <row r="347" spans="2:2" x14ac:dyDescent="0.3">
      <c r="B347" s="20"/>
    </row>
    <row r="348" spans="2:2" x14ac:dyDescent="0.3">
      <c r="B348" s="20"/>
    </row>
    <row r="349" spans="2:2" x14ac:dyDescent="0.3">
      <c r="B349" s="20"/>
    </row>
    <row r="350" spans="2:2" x14ac:dyDescent="0.3">
      <c r="B350" s="20"/>
    </row>
    <row r="351" spans="2:2" x14ac:dyDescent="0.3">
      <c r="B351" s="20"/>
    </row>
    <row r="352" spans="2:2" x14ac:dyDescent="0.3">
      <c r="B352" s="20"/>
    </row>
    <row r="353" spans="2:2" x14ac:dyDescent="0.3">
      <c r="B353" s="20"/>
    </row>
    <row r="354" spans="2:2" x14ac:dyDescent="0.3">
      <c r="B354" s="20"/>
    </row>
    <row r="355" spans="2:2" x14ac:dyDescent="0.3">
      <c r="B355" s="20"/>
    </row>
    <row r="356" spans="2:2" x14ac:dyDescent="0.3">
      <c r="B356" s="20"/>
    </row>
    <row r="357" spans="2:2" x14ac:dyDescent="0.3">
      <c r="B357" s="20"/>
    </row>
    <row r="358" spans="2:2" x14ac:dyDescent="0.3">
      <c r="B358" s="20"/>
    </row>
    <row r="359" spans="2:2" x14ac:dyDescent="0.3">
      <c r="B359" s="20"/>
    </row>
    <row r="360" spans="2:2" x14ac:dyDescent="0.3">
      <c r="B360" s="20"/>
    </row>
    <row r="361" spans="2:2" x14ac:dyDescent="0.3">
      <c r="B361" s="20"/>
    </row>
    <row r="362" spans="2:2" x14ac:dyDescent="0.3">
      <c r="B362" s="20"/>
    </row>
    <row r="363" spans="2:2" x14ac:dyDescent="0.3">
      <c r="B363" s="20"/>
    </row>
    <row r="364" spans="2:2" x14ac:dyDescent="0.3">
      <c r="B364" s="20"/>
    </row>
    <row r="365" spans="2:2" x14ac:dyDescent="0.3">
      <c r="B365" s="20"/>
    </row>
    <row r="366" spans="2:2" x14ac:dyDescent="0.3">
      <c r="B366" s="20"/>
    </row>
    <row r="367" spans="2:2" x14ac:dyDescent="0.3">
      <c r="B367" s="20"/>
    </row>
    <row r="368" spans="2:2" x14ac:dyDescent="0.3">
      <c r="B368" s="20"/>
    </row>
    <row r="369" spans="2:2" x14ac:dyDescent="0.3">
      <c r="B369" s="20"/>
    </row>
    <row r="370" spans="2:2" x14ac:dyDescent="0.3">
      <c r="B370" s="20"/>
    </row>
    <row r="371" spans="2:2" x14ac:dyDescent="0.3">
      <c r="B371" s="20"/>
    </row>
    <row r="372" spans="2:2" x14ac:dyDescent="0.3">
      <c r="B372" s="20"/>
    </row>
    <row r="373" spans="2:2" x14ac:dyDescent="0.3">
      <c r="B373" s="20"/>
    </row>
    <row r="374" spans="2:2" x14ac:dyDescent="0.3">
      <c r="B374" s="20"/>
    </row>
    <row r="375" spans="2:2" x14ac:dyDescent="0.3">
      <c r="B375" s="20"/>
    </row>
    <row r="376" spans="2:2" x14ac:dyDescent="0.3">
      <c r="B376" s="20"/>
    </row>
    <row r="377" spans="2:2" x14ac:dyDescent="0.3">
      <c r="B377" s="20"/>
    </row>
    <row r="378" spans="2:2" x14ac:dyDescent="0.3">
      <c r="B378" s="20"/>
    </row>
    <row r="379" spans="2:2" x14ac:dyDescent="0.3">
      <c r="B379" s="20"/>
    </row>
    <row r="380" spans="2:2" x14ac:dyDescent="0.3">
      <c r="B380" s="20"/>
    </row>
    <row r="381" spans="2:2" x14ac:dyDescent="0.3">
      <c r="B381" s="20"/>
    </row>
    <row r="382" spans="2:2" x14ac:dyDescent="0.3">
      <c r="B382" s="20"/>
    </row>
    <row r="383" spans="2:2" x14ac:dyDescent="0.3">
      <c r="B383" s="20"/>
    </row>
    <row r="384" spans="2:2" x14ac:dyDescent="0.3">
      <c r="B384" s="20"/>
    </row>
    <row r="385" spans="2:2" x14ac:dyDescent="0.3">
      <c r="B385" s="20"/>
    </row>
    <row r="386" spans="2:2" x14ac:dyDescent="0.3">
      <c r="B386" s="20"/>
    </row>
    <row r="387" spans="2:2" x14ac:dyDescent="0.3">
      <c r="B387" s="20"/>
    </row>
    <row r="388" spans="2:2" x14ac:dyDescent="0.3">
      <c r="B388" s="20"/>
    </row>
    <row r="389" spans="2:2" x14ac:dyDescent="0.3">
      <c r="B389" s="20"/>
    </row>
    <row r="390" spans="2:2" x14ac:dyDescent="0.3">
      <c r="B390" s="20"/>
    </row>
    <row r="391" spans="2:2" x14ac:dyDescent="0.3">
      <c r="B391" s="20"/>
    </row>
    <row r="392" spans="2:2" x14ac:dyDescent="0.3">
      <c r="B392" s="20"/>
    </row>
    <row r="393" spans="2:2" x14ac:dyDescent="0.3">
      <c r="B393" s="20"/>
    </row>
    <row r="394" spans="2:2" x14ac:dyDescent="0.3">
      <c r="B394" s="20"/>
    </row>
    <row r="395" spans="2:2" x14ac:dyDescent="0.3">
      <c r="B395" s="20"/>
    </row>
    <row r="396" spans="2:2" x14ac:dyDescent="0.3">
      <c r="B396" s="20"/>
    </row>
    <row r="397" spans="2:2" x14ac:dyDescent="0.3">
      <c r="B397" s="20"/>
    </row>
    <row r="398" spans="2:2" x14ac:dyDescent="0.3">
      <c r="B398" s="20"/>
    </row>
    <row r="399" spans="2:2" x14ac:dyDescent="0.3">
      <c r="B399" s="20"/>
    </row>
    <row r="400" spans="2:2" x14ac:dyDescent="0.3">
      <c r="B400" s="20"/>
    </row>
    <row r="401" spans="2:2" x14ac:dyDescent="0.3">
      <c r="B401" s="20"/>
    </row>
    <row r="402" spans="2:2" x14ac:dyDescent="0.3">
      <c r="B402" s="20"/>
    </row>
    <row r="403" spans="2:2" x14ac:dyDescent="0.3">
      <c r="B403" s="20"/>
    </row>
    <row r="404" spans="2:2" x14ac:dyDescent="0.3">
      <c r="B404" s="20"/>
    </row>
    <row r="405" spans="2:2" x14ac:dyDescent="0.3">
      <c r="B405" s="20"/>
    </row>
    <row r="406" spans="2:2" x14ac:dyDescent="0.3">
      <c r="B406" s="20"/>
    </row>
    <row r="407" spans="2:2" x14ac:dyDescent="0.3">
      <c r="B407" s="20"/>
    </row>
    <row r="408" spans="2:2" x14ac:dyDescent="0.3">
      <c r="B408" s="20"/>
    </row>
    <row r="409" spans="2:2" x14ac:dyDescent="0.3">
      <c r="B409" s="20"/>
    </row>
    <row r="410" spans="2:2" x14ac:dyDescent="0.3">
      <c r="B410" s="20"/>
    </row>
    <row r="411" spans="2:2" x14ac:dyDescent="0.3">
      <c r="B411" s="20"/>
    </row>
    <row r="412" spans="2:2" x14ac:dyDescent="0.3">
      <c r="B412" s="20"/>
    </row>
    <row r="413" spans="2:2" x14ac:dyDescent="0.3">
      <c r="B413" s="20"/>
    </row>
    <row r="414" spans="2:2" x14ac:dyDescent="0.3">
      <c r="B414" s="20"/>
    </row>
    <row r="415" spans="2:2" x14ac:dyDescent="0.3">
      <c r="B415" s="20"/>
    </row>
    <row r="416" spans="2:2" x14ac:dyDescent="0.3">
      <c r="B416" s="20"/>
    </row>
    <row r="417" spans="2:2" x14ac:dyDescent="0.3">
      <c r="B417" s="20"/>
    </row>
    <row r="418" spans="2:2" x14ac:dyDescent="0.3">
      <c r="B418" s="20"/>
    </row>
    <row r="419" spans="2:2" x14ac:dyDescent="0.3">
      <c r="B419" s="20"/>
    </row>
    <row r="420" spans="2:2" x14ac:dyDescent="0.3">
      <c r="B420" s="20"/>
    </row>
    <row r="421" spans="2:2" x14ac:dyDescent="0.3">
      <c r="B421" s="20"/>
    </row>
    <row r="422" spans="2:2" x14ac:dyDescent="0.3">
      <c r="B422" s="20"/>
    </row>
    <row r="423" spans="2:2" x14ac:dyDescent="0.3">
      <c r="B423" s="20"/>
    </row>
    <row r="424" spans="2:2" x14ac:dyDescent="0.3">
      <c r="B424" s="20"/>
    </row>
    <row r="425" spans="2:2" x14ac:dyDescent="0.3">
      <c r="B425" s="20"/>
    </row>
    <row r="426" spans="2:2" x14ac:dyDescent="0.3">
      <c r="B426" s="20"/>
    </row>
    <row r="427" spans="2:2" x14ac:dyDescent="0.3">
      <c r="B427" s="20"/>
    </row>
    <row r="428" spans="2:2" x14ac:dyDescent="0.3">
      <c r="B428" s="20"/>
    </row>
    <row r="429" spans="2:2" x14ac:dyDescent="0.3">
      <c r="B429" s="20"/>
    </row>
    <row r="430" spans="2:2" x14ac:dyDescent="0.3">
      <c r="B430" s="20"/>
    </row>
    <row r="431" spans="2:2" x14ac:dyDescent="0.3">
      <c r="B431" s="20"/>
    </row>
    <row r="432" spans="2:2" x14ac:dyDescent="0.3">
      <c r="B432" s="20"/>
    </row>
    <row r="433" spans="2:2" x14ac:dyDescent="0.3">
      <c r="B433" s="20"/>
    </row>
    <row r="434" spans="2:2" x14ac:dyDescent="0.3">
      <c r="B434" s="20"/>
    </row>
    <row r="435" spans="2:2" x14ac:dyDescent="0.3">
      <c r="B435" s="20"/>
    </row>
    <row r="436" spans="2:2" x14ac:dyDescent="0.3">
      <c r="B436" s="20"/>
    </row>
    <row r="437" spans="2:2" x14ac:dyDescent="0.3">
      <c r="B437" s="20"/>
    </row>
    <row r="438" spans="2:2" x14ac:dyDescent="0.3">
      <c r="B438" s="20"/>
    </row>
    <row r="439" spans="2:2" x14ac:dyDescent="0.3">
      <c r="B439" s="20"/>
    </row>
    <row r="440" spans="2:2" x14ac:dyDescent="0.3">
      <c r="B440" s="20"/>
    </row>
    <row r="441" spans="2:2" x14ac:dyDescent="0.3">
      <c r="B441" s="20"/>
    </row>
    <row r="442" spans="2:2" x14ac:dyDescent="0.3">
      <c r="B442" s="20"/>
    </row>
    <row r="443" spans="2:2" x14ac:dyDescent="0.3">
      <c r="B443" s="20"/>
    </row>
    <row r="444" spans="2:2" x14ac:dyDescent="0.3">
      <c r="B444" s="20"/>
    </row>
    <row r="445" spans="2:2" x14ac:dyDescent="0.3">
      <c r="B445" s="20"/>
    </row>
    <row r="446" spans="2:2" x14ac:dyDescent="0.3">
      <c r="B446" s="20"/>
    </row>
    <row r="447" spans="2:2" x14ac:dyDescent="0.3">
      <c r="B447" s="20"/>
    </row>
    <row r="448" spans="2:2" x14ac:dyDescent="0.3">
      <c r="B448" s="20"/>
    </row>
    <row r="449" spans="2:2" x14ac:dyDescent="0.3">
      <c r="B449" s="20"/>
    </row>
    <row r="450" spans="2:2" x14ac:dyDescent="0.3">
      <c r="B450" s="20"/>
    </row>
    <row r="451" spans="2:2" x14ac:dyDescent="0.3">
      <c r="B451" s="20"/>
    </row>
    <row r="452" spans="2:2" x14ac:dyDescent="0.3">
      <c r="B452" s="20"/>
    </row>
    <row r="453" spans="2:2" x14ac:dyDescent="0.3">
      <c r="B453" s="20"/>
    </row>
    <row r="454" spans="2:2" x14ac:dyDescent="0.3">
      <c r="B454" s="20"/>
    </row>
    <row r="455" spans="2:2" x14ac:dyDescent="0.3">
      <c r="B455" s="20"/>
    </row>
    <row r="456" spans="2:2" x14ac:dyDescent="0.3">
      <c r="B456" s="20"/>
    </row>
    <row r="457" spans="2:2" x14ac:dyDescent="0.3">
      <c r="B457" s="20"/>
    </row>
    <row r="458" spans="2:2" x14ac:dyDescent="0.3">
      <c r="B458" s="20"/>
    </row>
    <row r="459" spans="2:2" x14ac:dyDescent="0.3">
      <c r="B459" s="20"/>
    </row>
    <row r="460" spans="2:2" x14ac:dyDescent="0.3">
      <c r="B460" s="20"/>
    </row>
    <row r="461" spans="2:2" x14ac:dyDescent="0.3">
      <c r="B461" s="20"/>
    </row>
    <row r="462" spans="2:2" x14ac:dyDescent="0.3">
      <c r="B462" s="20"/>
    </row>
    <row r="463" spans="2:2" x14ac:dyDescent="0.3">
      <c r="B463" s="20"/>
    </row>
    <row r="464" spans="2:2" x14ac:dyDescent="0.3">
      <c r="B464" s="20"/>
    </row>
    <row r="465" spans="2:2" x14ac:dyDescent="0.3">
      <c r="B465" s="20"/>
    </row>
    <row r="466" spans="2:2" x14ac:dyDescent="0.3">
      <c r="B466" s="20"/>
    </row>
    <row r="467" spans="2:2" x14ac:dyDescent="0.3">
      <c r="B467" s="20"/>
    </row>
    <row r="468" spans="2:2" x14ac:dyDescent="0.3">
      <c r="B468" s="20"/>
    </row>
    <row r="469" spans="2:2" x14ac:dyDescent="0.3">
      <c r="B469" s="20"/>
    </row>
    <row r="470" spans="2:2" x14ac:dyDescent="0.3">
      <c r="B470" s="20"/>
    </row>
    <row r="471" spans="2:2" x14ac:dyDescent="0.3">
      <c r="B471" s="20"/>
    </row>
    <row r="472" spans="2:2" x14ac:dyDescent="0.3">
      <c r="B472" s="20"/>
    </row>
    <row r="473" spans="2:2" x14ac:dyDescent="0.3">
      <c r="B473" s="20"/>
    </row>
    <row r="474" spans="2:2" x14ac:dyDescent="0.3">
      <c r="B474" s="20"/>
    </row>
    <row r="475" spans="2:2" x14ac:dyDescent="0.3">
      <c r="B475" s="20"/>
    </row>
    <row r="476" spans="2:2" x14ac:dyDescent="0.3">
      <c r="B476" s="20"/>
    </row>
    <row r="477" spans="2:2" x14ac:dyDescent="0.3">
      <c r="B477" s="20"/>
    </row>
    <row r="478" spans="2:2" x14ac:dyDescent="0.3">
      <c r="B478" s="20"/>
    </row>
    <row r="479" spans="2:2" x14ac:dyDescent="0.3">
      <c r="B479" s="20"/>
    </row>
    <row r="480" spans="2:2" x14ac:dyDescent="0.3">
      <c r="B480" s="20"/>
    </row>
    <row r="481" spans="2:2" x14ac:dyDescent="0.3">
      <c r="B481" s="20"/>
    </row>
    <row r="482" spans="2:2" x14ac:dyDescent="0.3">
      <c r="B482" s="20"/>
    </row>
    <row r="483" spans="2:2" x14ac:dyDescent="0.3">
      <c r="B483" s="20"/>
    </row>
    <row r="484" spans="2:2" x14ac:dyDescent="0.3">
      <c r="B484" s="20"/>
    </row>
    <row r="485" spans="2:2" x14ac:dyDescent="0.3">
      <c r="B485" s="20"/>
    </row>
    <row r="486" spans="2:2" x14ac:dyDescent="0.3">
      <c r="B486" s="20"/>
    </row>
    <row r="487" spans="2:2" x14ac:dyDescent="0.3">
      <c r="B487" s="20"/>
    </row>
    <row r="488" spans="2:2" x14ac:dyDescent="0.3">
      <c r="B488" s="20"/>
    </row>
    <row r="489" spans="2:2" x14ac:dyDescent="0.3">
      <c r="B489" s="20"/>
    </row>
    <row r="490" spans="2:2" x14ac:dyDescent="0.3">
      <c r="B490" s="20"/>
    </row>
    <row r="491" spans="2:2" x14ac:dyDescent="0.3">
      <c r="B491" s="20"/>
    </row>
    <row r="492" spans="2:2" x14ac:dyDescent="0.3">
      <c r="B492" s="20"/>
    </row>
    <row r="493" spans="2:2" x14ac:dyDescent="0.3">
      <c r="B493" s="20"/>
    </row>
    <row r="494" spans="2:2" x14ac:dyDescent="0.3">
      <c r="B494" s="20"/>
    </row>
    <row r="495" spans="2:2" x14ac:dyDescent="0.3">
      <c r="B495" s="20"/>
    </row>
    <row r="496" spans="2:2" x14ac:dyDescent="0.3">
      <c r="B496" s="20"/>
    </row>
    <row r="497" spans="2:2" x14ac:dyDescent="0.3">
      <c r="B497" s="20"/>
    </row>
    <row r="498" spans="2:2" x14ac:dyDescent="0.3">
      <c r="B498" s="20"/>
    </row>
    <row r="499" spans="2:2" x14ac:dyDescent="0.3">
      <c r="B499" s="20"/>
    </row>
    <row r="500" spans="2:2" x14ac:dyDescent="0.3">
      <c r="B500" s="20"/>
    </row>
  </sheetData>
  <sheetProtection sheet="1" objects="1" scenarios="1"/>
  <mergeCells count="1">
    <mergeCell ref="A1:I1"/>
  </mergeCells>
  <pageMargins left="0.70866141732283472" right="0.70866141732283472" top="0.74803149606299213" bottom="0.74803149606299213" header="0.31496062992125984" footer="0.31496062992125984"/>
  <pageSetup paperSize="9" scale="73" orientation="landscape" r:id="rId1"/>
  <ignoredErrors>
    <ignoredError sqref="C9:E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15240</xdr:rowOff>
                  </from>
                  <to>
                    <xdr:col>2</xdr:col>
                    <xdr:colOff>228600</xdr:colOff>
                    <xdr:row>6</xdr:row>
                    <xdr:rowOff>449580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60960</xdr:colOff>
                    <xdr:row>5</xdr:row>
                    <xdr:rowOff>190500</xdr:rowOff>
                  </from>
                  <to>
                    <xdr:col>6</xdr:col>
                    <xdr:colOff>15240</xdr:colOff>
                    <xdr:row>7</xdr:row>
                    <xdr:rowOff>15240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G507"/>
  <sheetViews>
    <sheetView showGridLines="0" showRowColHeaders="0" zoomScale="90" zoomScaleNormal="90" workbookViewId="0">
      <selection sqref="A1:E1"/>
    </sheetView>
  </sheetViews>
  <sheetFormatPr baseColWidth="10" defaultColWidth="10.77734375" defaultRowHeight="14.4" x14ac:dyDescent="0.3"/>
  <cols>
    <col min="1" max="1" width="50.21875" style="3" customWidth="1"/>
    <col min="2" max="2" width="7.5546875" style="3" customWidth="1"/>
    <col min="3" max="5" width="16" style="3" customWidth="1"/>
    <col min="6" max="6" width="16.44140625" style="61" customWidth="1"/>
    <col min="7" max="16384" width="10.77734375" style="3"/>
  </cols>
  <sheetData>
    <row r="1" spans="1:7" ht="48.75" customHeight="1" x14ac:dyDescent="0.3">
      <c r="A1" s="110" t="s">
        <v>164</v>
      </c>
      <c r="B1" s="110"/>
      <c r="C1" s="110"/>
      <c r="D1" s="110"/>
      <c r="E1" s="110"/>
    </row>
    <row r="2" spans="1:7" x14ac:dyDescent="0.3">
      <c r="A2" s="41">
        <v>1</v>
      </c>
      <c r="B2" s="41"/>
    </row>
    <row r="3" spans="1:7" ht="6" customHeight="1" x14ac:dyDescent="0.3">
      <c r="B3" s="20"/>
    </row>
    <row r="4" spans="1:7" ht="18.600000000000001" thickBot="1" x14ac:dyDescent="0.35">
      <c r="A4" s="59" t="s">
        <v>165</v>
      </c>
      <c r="B4" s="35"/>
    </row>
    <row r="5" spans="1:7" ht="18.600000000000001" thickTop="1" x14ac:dyDescent="0.35">
      <c r="A5" s="2" t="s">
        <v>159</v>
      </c>
      <c r="B5" s="19"/>
      <c r="D5" s="40">
        <v>6</v>
      </c>
      <c r="E5" s="40">
        <v>7</v>
      </c>
      <c r="F5" s="3"/>
    </row>
    <row r="6" spans="1:7" ht="39" customHeight="1" x14ac:dyDescent="0.3">
      <c r="A6" s="20" t="str">
        <f>VLOOKUP(A8,DESPLEGABLES!K3:L5,2,0)</f>
        <v>DISTRIBUCION VOLUMEN X CRITERIO (Consumiciones)</v>
      </c>
      <c r="B6" s="20"/>
      <c r="C6" s="20">
        <v>1</v>
      </c>
      <c r="D6" s="20" t="str">
        <f>VLOOKUP(C6,DESPLEGABLES!$F$3:$G$8,2,0)</f>
        <v>TotalAlimentacion</v>
      </c>
      <c r="E6" s="20"/>
    </row>
    <row r="7" spans="1:7" ht="26.55" customHeight="1" x14ac:dyDescent="0.35">
      <c r="A7" s="40">
        <v>5</v>
      </c>
      <c r="B7" s="20"/>
      <c r="C7" s="20">
        <v>5</v>
      </c>
      <c r="D7" s="20">
        <v>6</v>
      </c>
      <c r="E7" s="20">
        <v>7</v>
      </c>
      <c r="F7" s="62">
        <v>8</v>
      </c>
    </row>
    <row r="8" spans="1:7" ht="35.1" customHeight="1" x14ac:dyDescent="0.3">
      <c r="A8" s="89">
        <v>1</v>
      </c>
      <c r="B8" s="89"/>
      <c r="C8" s="71" t="str">
        <f>KPI!C7</f>
        <v>AÑO 2020</v>
      </c>
      <c r="D8" s="71" t="str">
        <f>KPI!D7</f>
        <v>AÑO 2021</v>
      </c>
      <c r="E8" s="71" t="str">
        <f>KPI!E7</f>
        <v>AÑO 2022</v>
      </c>
      <c r="F8" s="71" t="str">
        <f>KPI!F7</f>
        <v>AÑO 2023</v>
      </c>
      <c r="G8" s="8"/>
    </row>
    <row r="9" spans="1:7" x14ac:dyDescent="0.3">
      <c r="A9" s="90" t="s">
        <v>64</v>
      </c>
      <c r="B9" s="20" t="s">
        <v>64</v>
      </c>
      <c r="C9" s="23">
        <f>VLOOKUP($A$6&amp;$D$6&amp;$A9,MOTIVOS_DATOS!$A:$M,C$7,0)</f>
        <v>100</v>
      </c>
      <c r="D9" s="23">
        <f>VLOOKUP($A$6&amp;$D$6&amp;$A9,MOTIVOS_DATOS!$A:$M,D$7,0)</f>
        <v>100</v>
      </c>
      <c r="E9" s="23">
        <f>VLOOKUP($A$6&amp;$D$6&amp;$A9,MOTIVOS_DATOS!$A:$M,E$7,0)</f>
        <v>100</v>
      </c>
      <c r="F9" s="23">
        <f>VLOOKUP($A$6&amp;$D$6&amp;$A9,MOTIVOS_DATOS!$A:$M,F$7,0)</f>
        <v>100</v>
      </c>
      <c r="G9" s="88"/>
    </row>
    <row r="10" spans="1:7" ht="6" customHeight="1" x14ac:dyDescent="0.3">
      <c r="A10" s="90"/>
      <c r="B10" s="20"/>
      <c r="C10" s="24"/>
      <c r="D10" s="24"/>
      <c r="E10" s="24"/>
      <c r="F10" s="24"/>
      <c r="G10" s="88"/>
    </row>
    <row r="11" spans="1:7" ht="15" customHeight="1" x14ac:dyDescent="0.3">
      <c r="A11" s="91" t="s">
        <v>94</v>
      </c>
      <c r="B11" s="20" t="s">
        <v>94</v>
      </c>
      <c r="C11" s="23">
        <f>VLOOKUP($A$6&amp;$D$6&amp;$A11,MOTIVOS_DATOS!$A:$M,C$7,0)</f>
        <v>10.6015160929083</v>
      </c>
      <c r="D11" s="23">
        <f>VLOOKUP($A$6&amp;$D$6&amp;$A11,MOTIVOS_DATOS!$A:$M,D$7,0)</f>
        <v>7.59769622527243</v>
      </c>
      <c r="E11" s="23">
        <f>VLOOKUP($A$6&amp;$D$6&amp;$A11,MOTIVOS_DATOS!$A:$M,E$7,0)</f>
        <v>6.8511095143755902</v>
      </c>
      <c r="F11" s="23">
        <f>VLOOKUP($A$6&amp;$D$6&amp;$A11,MOTIVOS_DATOS!$A:$M,F$7,0)</f>
        <v>6.9325890058919404</v>
      </c>
      <c r="G11" s="88"/>
    </row>
    <row r="12" spans="1:7" ht="15" customHeight="1" x14ac:dyDescent="0.3">
      <c r="A12" s="91" t="s">
        <v>95</v>
      </c>
      <c r="B12" s="20" t="s">
        <v>95</v>
      </c>
      <c r="C12" s="23">
        <f>VLOOKUP($A$6&amp;$D$6&amp;$A12,MOTIVOS_DATOS!$A:$M,C$7,0)</f>
        <v>13.252085269229299</v>
      </c>
      <c r="D12" s="23">
        <f>VLOOKUP($A$6&amp;$D$6&amp;$A12,MOTIVOS_DATOS!$A:$M,D$7,0)</f>
        <v>15.3707866081917</v>
      </c>
      <c r="E12" s="23">
        <f>VLOOKUP($A$6&amp;$D$6&amp;$A12,MOTIVOS_DATOS!$A:$M,E$7,0)</f>
        <v>15.8335456787516</v>
      </c>
      <c r="F12" s="23">
        <f>VLOOKUP($A$6&amp;$D$6&amp;$A12,MOTIVOS_DATOS!$A:$M,F$7,0)</f>
        <v>16.256589256612799</v>
      </c>
      <c r="G12" s="88"/>
    </row>
    <row r="13" spans="1:7" ht="15" customHeight="1" x14ac:dyDescent="0.3">
      <c r="A13" s="91" t="s">
        <v>96</v>
      </c>
      <c r="B13" s="20" t="s">
        <v>96</v>
      </c>
      <c r="C13" s="23">
        <f>VLOOKUP($A$6&amp;$D$6&amp;$A13,MOTIVOS_DATOS!$A:$M,C$7,0)</f>
        <v>8.4501560629970296</v>
      </c>
      <c r="D13" s="23">
        <f>VLOOKUP($A$6&amp;$D$6&amp;$A13,MOTIVOS_DATOS!$A:$M,D$7,0)</f>
        <v>8.8983989822420799</v>
      </c>
      <c r="E13" s="23">
        <f>VLOOKUP($A$6&amp;$D$6&amp;$A13,MOTIVOS_DATOS!$A:$M,E$7,0)</f>
        <v>9.34965676563111</v>
      </c>
      <c r="F13" s="23">
        <f>VLOOKUP($A$6&amp;$D$6&amp;$A13,MOTIVOS_DATOS!$A:$M,F$7,0)</f>
        <v>9.3058794032844396</v>
      </c>
      <c r="G13" s="88"/>
    </row>
    <row r="14" spans="1:7" ht="15" customHeight="1" x14ac:dyDescent="0.3">
      <c r="A14" s="91" t="s">
        <v>97</v>
      </c>
      <c r="B14" s="20" t="s">
        <v>97</v>
      </c>
      <c r="C14" s="23">
        <f>VLOOKUP($A$6&amp;$D$6&amp;$A14,MOTIVOS_DATOS!$A:$M,C$7,0)</f>
        <v>44.214269088163199</v>
      </c>
      <c r="D14" s="23">
        <f>VLOOKUP($A$6&amp;$D$6&amp;$A14,MOTIVOS_DATOS!$A:$M,D$7,0)</f>
        <v>47.376224947262699</v>
      </c>
      <c r="E14" s="23">
        <f>VLOOKUP($A$6&amp;$D$6&amp;$A14,MOTIVOS_DATOS!$A:$M,E$7,0)</f>
        <v>48.692572042487399</v>
      </c>
      <c r="F14" s="23">
        <f>VLOOKUP($A$6&amp;$D$6&amp;$A14,MOTIVOS_DATOS!$A:$M,F$7,0)</f>
        <v>48.505813589068602</v>
      </c>
      <c r="G14" s="88"/>
    </row>
    <row r="15" spans="1:7" ht="15" customHeight="1" x14ac:dyDescent="0.3">
      <c r="A15" s="91" t="s">
        <v>98</v>
      </c>
      <c r="B15" s="20" t="s">
        <v>98</v>
      </c>
      <c r="C15" s="23">
        <f>VLOOKUP($A$6&amp;$D$6&amp;$A15,MOTIVOS_DATOS!$A:$M,C$7,0)</f>
        <v>3.5347132491344602</v>
      </c>
      <c r="D15" s="23">
        <f>VLOOKUP($A$6&amp;$D$6&amp;$A15,MOTIVOS_DATOS!$A:$M,D$7,0)</f>
        <v>2.79866764757287</v>
      </c>
      <c r="E15" s="23">
        <f>VLOOKUP($A$6&amp;$D$6&amp;$A15,MOTIVOS_DATOS!$A:$M,E$7,0)</f>
        <v>2.5605735392356901</v>
      </c>
      <c r="F15" s="23">
        <f>VLOOKUP($A$6&amp;$D$6&amp;$A15,MOTIVOS_DATOS!$A:$M,F$7,0)</f>
        <v>2.6679382913376002</v>
      </c>
      <c r="G15" s="88"/>
    </row>
    <row r="16" spans="1:7" ht="15" customHeight="1" x14ac:dyDescent="0.3">
      <c r="A16" s="91" t="s">
        <v>99</v>
      </c>
      <c r="B16" s="20" t="s">
        <v>166</v>
      </c>
      <c r="C16" s="23">
        <f>VLOOKUP($A$6&amp;$D$6&amp;$A16,MOTIVOS_DATOS!$A:$M,C$7,0)</f>
        <v>2.2114254975596301</v>
      </c>
      <c r="D16" s="23">
        <f>VLOOKUP($A$6&amp;$D$6&amp;$A16,MOTIVOS_DATOS!$A:$M,D$7,0)</f>
        <v>1.75634289987847</v>
      </c>
      <c r="E16" s="23">
        <f>VLOOKUP($A$6&amp;$D$6&amp;$A16,MOTIVOS_DATOS!$A:$M,E$7,0)</f>
        <v>1.38661864216774</v>
      </c>
      <c r="F16" s="23">
        <f>VLOOKUP($A$6&amp;$D$6&amp;$A16,MOTIVOS_DATOS!$A:$M,F$7,0)</f>
        <v>1.28338504450295</v>
      </c>
      <c r="G16" s="88"/>
    </row>
    <row r="17" spans="1:7" ht="15" customHeight="1" x14ac:dyDescent="0.3">
      <c r="A17" s="91" t="s">
        <v>100</v>
      </c>
      <c r="B17" s="20" t="s">
        <v>101</v>
      </c>
      <c r="C17" s="23">
        <f>VLOOKUP($A$6&amp;$D$6&amp;$A17,MOTIVOS_DATOS!$A:$M,C$7,0)</f>
        <v>5.8174731907047699</v>
      </c>
      <c r="D17" s="23">
        <f>VLOOKUP($A$6&amp;$D$6&amp;$A17,MOTIVOS_DATOS!$A:$M,D$7,0)</f>
        <v>5.1893509354512197</v>
      </c>
      <c r="E17" s="23">
        <f>VLOOKUP($A$6&amp;$D$6&amp;$A17,MOTIVOS_DATOS!$A:$M,E$7,0)</f>
        <v>4.1014858057609498</v>
      </c>
      <c r="F17" s="23">
        <f>VLOOKUP($A$6&amp;$D$6&amp;$A17,MOTIVOS_DATOS!$A:$M,F$7,0)</f>
        <v>3.7629395449417098</v>
      </c>
      <c r="G17" s="88"/>
    </row>
    <row r="18" spans="1:7" ht="15" customHeight="1" x14ac:dyDescent="0.3">
      <c r="A18" s="91" t="s">
        <v>101</v>
      </c>
      <c r="B18" s="20" t="s">
        <v>102</v>
      </c>
      <c r="C18" s="23">
        <f>VLOOKUP($A$6&amp;$D$6&amp;$A18,MOTIVOS_DATOS!$A:$M,C$7,0)</f>
        <v>0.40245522009189699</v>
      </c>
      <c r="D18" s="23">
        <f>VLOOKUP($A$6&amp;$D$6&amp;$A18,MOTIVOS_DATOS!$A:$M,D$7,0)</f>
        <v>0.50690083769931404</v>
      </c>
      <c r="E18" s="23">
        <f>VLOOKUP($A$6&amp;$D$6&amp;$A18,MOTIVOS_DATOS!$A:$M,E$7,0)</f>
        <v>0.55500534498287102</v>
      </c>
      <c r="F18" s="23">
        <f>VLOOKUP($A$6&amp;$D$6&amp;$A18,MOTIVOS_DATOS!$A:$M,F$7,0)</f>
        <v>0.57530227529146305</v>
      </c>
      <c r="G18" s="88"/>
    </row>
    <row r="19" spans="1:7" ht="15" customHeight="1" x14ac:dyDescent="0.3">
      <c r="A19" s="91" t="s">
        <v>102</v>
      </c>
      <c r="B19" s="20" t="s">
        <v>103</v>
      </c>
      <c r="C19" s="23">
        <f>VLOOKUP($A$6&amp;$D$6&amp;$A19,MOTIVOS_DATOS!$A:$M,C$7,0)</f>
        <v>2.1457259999303502</v>
      </c>
      <c r="D19" s="23">
        <f>VLOOKUP($A$6&amp;$D$6&amp;$A19,MOTIVOS_DATOS!$A:$M,D$7,0)</f>
        <v>1.9422641862204399</v>
      </c>
      <c r="E19" s="23">
        <f>VLOOKUP($A$6&amp;$D$6&amp;$A19,MOTIVOS_DATOS!$A:$M,E$7,0)</f>
        <v>1.5436639570626101</v>
      </c>
      <c r="F19" s="23">
        <f>VLOOKUP($A$6&amp;$D$6&amp;$A19,MOTIVOS_DATOS!$A:$M,F$7,0)</f>
        <v>1.5213794346245499</v>
      </c>
      <c r="G19" s="88"/>
    </row>
    <row r="20" spans="1:7" s="5" customFormat="1" ht="15" customHeight="1" x14ac:dyDescent="0.3">
      <c r="A20" s="91" t="s">
        <v>103</v>
      </c>
      <c r="B20" s="20" t="s">
        <v>104</v>
      </c>
      <c r="C20" s="23">
        <f>VLOOKUP($A$6&amp;$D$6&amp;$A20,MOTIVOS_DATOS!$A:$M,C$7,0)</f>
        <v>3.15094215130505</v>
      </c>
      <c r="D20" s="23">
        <f>VLOOKUP($A$6&amp;$D$6&amp;$A20,MOTIVOS_DATOS!$A:$M,D$7,0)</f>
        <v>2.7365876657819501</v>
      </c>
      <c r="E20" s="23">
        <f>VLOOKUP($A$6&amp;$D$6&amp;$A20,MOTIVOS_DATOS!$A:$M,E$7,0)</f>
        <v>2.6632943918618501</v>
      </c>
      <c r="F20" s="23">
        <f>VLOOKUP($A$6&amp;$D$6&amp;$A20,MOTIVOS_DATOS!$A:$M,F$7,0)</f>
        <v>2.7406739689106199</v>
      </c>
      <c r="G20" s="88"/>
    </row>
    <row r="21" spans="1:7" ht="15" customHeight="1" x14ac:dyDescent="0.3">
      <c r="A21" s="91" t="s">
        <v>104</v>
      </c>
      <c r="B21" s="20" t="s">
        <v>105</v>
      </c>
      <c r="C21" s="23">
        <f>VLOOKUP($A$6&amp;$D$6&amp;$A21,MOTIVOS_DATOS!$A:$M,C$7,0)</f>
        <v>1.50679877495588</v>
      </c>
      <c r="D21" s="23">
        <f>VLOOKUP($A$6&amp;$D$6&amp;$A21,MOTIVOS_DATOS!$A:$M,D$7,0)</f>
        <v>1.5543504680304501</v>
      </c>
      <c r="E21" s="23">
        <f>VLOOKUP($A$6&amp;$D$6&amp;$A21,MOTIVOS_DATOS!$A:$M,E$7,0)</f>
        <v>1.30618678897763</v>
      </c>
      <c r="F21" s="23">
        <f>VLOOKUP($A$6&amp;$D$6&amp;$A21,MOTIVOS_DATOS!$A:$M,F$7,0)</f>
        <v>1.35436332581171</v>
      </c>
      <c r="G21" s="88"/>
    </row>
    <row r="22" spans="1:7" ht="15" customHeight="1" x14ac:dyDescent="0.3">
      <c r="A22" s="91" t="s">
        <v>105</v>
      </c>
      <c r="B22" s="20" t="s">
        <v>167</v>
      </c>
      <c r="C22" s="23">
        <f>VLOOKUP($A$6&amp;$D$6&amp;$A22,MOTIVOS_DATOS!$A:$M,C$7,0)</f>
        <v>4.7124445348626196</v>
      </c>
      <c r="D22" s="23">
        <f>VLOOKUP($A$6&amp;$D$6&amp;$A22,MOTIVOS_DATOS!$A:$M,D$7,0)</f>
        <v>4.2724672907072696</v>
      </c>
      <c r="E22" s="23">
        <f>VLOOKUP($A$6&amp;$D$6&amp;$A22,MOTIVOS_DATOS!$A:$M,E$7,0)</f>
        <v>5.1562724540932203</v>
      </c>
      <c r="F22" s="23">
        <f>VLOOKUP($A$6&amp;$D$6&amp;$A22,MOTIVOS_DATOS!$A:$M,F$7,0)</f>
        <v>5.0931608060674396</v>
      </c>
      <c r="G22" s="88"/>
    </row>
    <row r="23" spans="1:7" ht="6" customHeight="1" x14ac:dyDescent="0.3">
      <c r="A23" s="91"/>
      <c r="B23" s="20"/>
      <c r="C23" s="24"/>
      <c r="D23" s="24"/>
      <c r="E23" s="24"/>
      <c r="F23" s="24"/>
      <c r="G23" s="88"/>
    </row>
    <row r="24" spans="1:7" ht="15" customHeight="1" x14ac:dyDescent="0.3">
      <c r="A24" s="91" t="s">
        <v>106</v>
      </c>
      <c r="B24" s="20" t="s">
        <v>168</v>
      </c>
      <c r="C24" s="23">
        <f>VLOOKUP($A$6&amp;$D$6&amp;$A24,MOTIVOS_DATOS!$A:$M,C$7,0)</f>
        <v>8.0984635630016193</v>
      </c>
      <c r="D24" s="23">
        <f>VLOOKUP($A$6&amp;$D$6&amp;$A24,MOTIVOS_DATOS!$A:$M,D$7,0)</f>
        <v>7.6804727859497399</v>
      </c>
      <c r="E24" s="23">
        <f>VLOOKUP($A$6&amp;$D$6&amp;$A24,MOTIVOS_DATOS!$A:$M,E$7,0)</f>
        <v>6.0541752465693799</v>
      </c>
      <c r="F24" s="23">
        <f>VLOOKUP($A$6&amp;$D$6&amp;$A24,MOTIVOS_DATOS!$A:$M,F$7,0)</f>
        <v>5.4338927541682303</v>
      </c>
      <c r="G24" s="88"/>
    </row>
    <row r="25" spans="1:7" s="5" customFormat="1" ht="15" customHeight="1" x14ac:dyDescent="0.3">
      <c r="A25" s="91" t="s">
        <v>107</v>
      </c>
      <c r="B25" s="20" t="s">
        <v>169</v>
      </c>
      <c r="C25" s="23">
        <f>VLOOKUP($A$6&amp;$D$6&amp;$A25,MOTIVOS_DATOS!$A:$M,C$7,0)</f>
        <v>6.1832278556412703</v>
      </c>
      <c r="D25" s="23">
        <f>VLOOKUP($A$6&amp;$D$6&amp;$A25,MOTIVOS_DATOS!$A:$M,D$7,0)</f>
        <v>5.3223138547581401</v>
      </c>
      <c r="E25" s="23">
        <f>VLOOKUP($A$6&amp;$D$6&amp;$A25,MOTIVOS_DATOS!$A:$M,E$7,0)</f>
        <v>4.6497134675968503</v>
      </c>
      <c r="F25" s="23">
        <f>VLOOKUP($A$6&amp;$D$6&amp;$A25,MOTIVOS_DATOS!$A:$M,F$7,0)</f>
        <v>4.4928701266140196</v>
      </c>
      <c r="G25" s="88"/>
    </row>
    <row r="26" spans="1:7" ht="15" customHeight="1" x14ac:dyDescent="0.3">
      <c r="A26" s="91" t="s">
        <v>108</v>
      </c>
      <c r="B26" s="20" t="s">
        <v>170</v>
      </c>
      <c r="C26" s="23">
        <f>VLOOKUP($A$6&amp;$D$6&amp;$A26,MOTIVOS_DATOS!$A:$M,C$7,0)</f>
        <v>64.018938331748004</v>
      </c>
      <c r="D26" s="23">
        <f>VLOOKUP($A$6&amp;$D$6&amp;$A26,MOTIVOS_DATOS!$A:$M,D$7,0)</f>
        <v>67.308672484361693</v>
      </c>
      <c r="E26" s="23">
        <f>VLOOKUP($A$6&amp;$D$6&amp;$A26,MOTIVOS_DATOS!$A:$M,E$7,0)</f>
        <v>71.807537764963101</v>
      </c>
      <c r="F26" s="23">
        <f>VLOOKUP($A$6&amp;$D$6&amp;$A26,MOTIVOS_DATOS!$A:$M,F$7,0)</f>
        <v>73.382302243951401</v>
      </c>
      <c r="G26" s="88"/>
    </row>
    <row r="27" spans="1:7" ht="15" customHeight="1" x14ac:dyDescent="0.3">
      <c r="A27" s="91" t="s">
        <v>109</v>
      </c>
      <c r="B27" s="20" t="s">
        <v>171</v>
      </c>
      <c r="C27" s="23">
        <f>VLOOKUP($A$6&amp;$D$6&amp;$A27,MOTIVOS_DATOS!$A:$M,C$7,0)</f>
        <v>6.7215544717592897</v>
      </c>
      <c r="D27" s="23">
        <f>VLOOKUP($A$6&amp;$D$6&amp;$A27,MOTIVOS_DATOS!$A:$M,D$7,0)</f>
        <v>6.7355837272538803</v>
      </c>
      <c r="E27" s="23">
        <f>VLOOKUP($A$6&amp;$D$6&amp;$A27,MOTIVOS_DATOS!$A:$M,E$7,0)</f>
        <v>6.3328183478684696</v>
      </c>
      <c r="F27" s="23">
        <f>VLOOKUP($A$6&amp;$D$6&amp;$A27,MOTIVOS_DATOS!$A:$M,F$7,0)</f>
        <v>6.15637771091889</v>
      </c>
      <c r="G27" s="88"/>
    </row>
    <row r="28" spans="1:7" ht="15" customHeight="1" x14ac:dyDescent="0.3">
      <c r="A28" s="91" t="s">
        <v>110</v>
      </c>
      <c r="B28" s="20" t="s">
        <v>172</v>
      </c>
      <c r="C28" s="23">
        <f>VLOOKUP($A$6&amp;$D$6&amp;$A28,MOTIVOS_DATOS!$A:$M,C$7,0)</f>
        <v>0.277056265154972</v>
      </c>
      <c r="D28" s="23">
        <f>VLOOKUP($A$6&amp;$D$6&amp;$A28,MOTIVOS_DATOS!$A:$M,D$7,0)</f>
        <v>0.32977527222179298</v>
      </c>
      <c r="E28" s="23">
        <f>VLOOKUP($A$6&amp;$D$6&amp;$A28,MOTIVOS_DATOS!$A:$M,E$7,0)</f>
        <v>0.42734121345267501</v>
      </c>
      <c r="F28" s="23">
        <f>VLOOKUP($A$6&amp;$D$6&amp;$A28,MOTIVOS_DATOS!$A:$M,F$7,0)</f>
        <v>0.34110677573022402</v>
      </c>
      <c r="G28" s="88"/>
    </row>
    <row r="29" spans="1:7" ht="15" customHeight="1" x14ac:dyDescent="0.3">
      <c r="A29" s="91" t="s">
        <v>111</v>
      </c>
      <c r="B29" s="20" t="s">
        <v>173</v>
      </c>
      <c r="C29" s="23">
        <f>VLOOKUP($A$6&amp;$D$6&amp;$A29,MOTIVOS_DATOS!$A:$M,C$7,0)</f>
        <v>10.741065553789999</v>
      </c>
      <c r="D29" s="23">
        <f>VLOOKUP($A$6&amp;$D$6&amp;$A29,MOTIVOS_DATOS!$A:$M,D$7,0)</f>
        <v>10.235368713698699</v>
      </c>
      <c r="E29" s="23">
        <f>VLOOKUP($A$6&amp;$D$6&amp;$A29,MOTIVOS_DATOS!$A:$M,E$7,0)</f>
        <v>8.1824609571383604</v>
      </c>
      <c r="F29" s="23">
        <f>VLOOKUP($A$6&amp;$D$6&amp;$A29,MOTIVOS_DATOS!$A:$M,F$7,0)</f>
        <v>7.53835010028833</v>
      </c>
      <c r="G29" s="88"/>
    </row>
    <row r="30" spans="1:7" ht="15" customHeight="1" x14ac:dyDescent="0.3">
      <c r="A30" s="91" t="s">
        <v>112</v>
      </c>
      <c r="B30" s="20" t="s">
        <v>174</v>
      </c>
      <c r="C30" s="23">
        <f>VLOOKUP($A$6&amp;$D$6&amp;$A30,MOTIVOS_DATOS!$A:$M,C$7,0)</f>
        <v>0.34003139587949699</v>
      </c>
      <c r="D30" s="23">
        <f>VLOOKUP($A$6&amp;$D$6&amp;$A30,MOTIVOS_DATOS!$A:$M,D$7,0)</f>
        <v>0.468361304063309</v>
      </c>
      <c r="E30" s="23">
        <f>VLOOKUP($A$6&amp;$D$6&amp;$A30,MOTIVOS_DATOS!$A:$M,E$7,0)</f>
        <v>0.29902321107593699</v>
      </c>
      <c r="F30" s="23">
        <f>VLOOKUP($A$6&amp;$D$6&amp;$A30,MOTIVOS_DATOS!$A:$M,F$7,0)</f>
        <v>0.121147831264887</v>
      </c>
      <c r="G30" s="88"/>
    </row>
    <row r="31" spans="1:7" s="5" customFormat="1" ht="15" customHeight="1" x14ac:dyDescent="0.3">
      <c r="A31" s="91" t="s">
        <v>113</v>
      </c>
      <c r="B31" s="20" t="s">
        <v>175</v>
      </c>
      <c r="C31" s="23">
        <f>VLOOKUP($A$6&amp;$D$6&amp;$A31,MOTIVOS_DATOS!$A:$M,C$7,0)</f>
        <v>3.61965532346187</v>
      </c>
      <c r="D31" s="23">
        <f>VLOOKUP($A$6&amp;$D$6&amp;$A31,MOTIVOS_DATOS!$A:$M,D$7,0)</f>
        <v>1.91949876235109</v>
      </c>
      <c r="E31" s="23">
        <f>VLOOKUP($A$6&amp;$D$6&amp;$A31,MOTIVOS_DATOS!$A:$M,E$7,0)</f>
        <v>2.2469098959086602</v>
      </c>
      <c r="F31" s="23">
        <f>VLOOKUP($A$6&amp;$D$6&amp;$A31,MOTIVOS_DATOS!$A:$M,F$7,0)</f>
        <v>2.53396875391751</v>
      </c>
      <c r="G31" s="88"/>
    </row>
    <row r="32" spans="1:7" s="5" customFormat="1" ht="6" customHeight="1" x14ac:dyDescent="0.3">
      <c r="A32" s="91"/>
      <c r="B32" s="20"/>
      <c r="C32" s="24"/>
      <c r="D32" s="24"/>
      <c r="E32" s="24"/>
      <c r="F32" s="63"/>
      <c r="G32" s="88"/>
    </row>
    <row r="33" spans="1:7" ht="15" customHeight="1" x14ac:dyDescent="0.3">
      <c r="A33" s="91" t="s">
        <v>114</v>
      </c>
      <c r="B33" s="20" t="s">
        <v>176</v>
      </c>
      <c r="C33" s="23">
        <f>VLOOKUP($A$6&amp;$D$6&amp;$A33,MOTIVOS_DATOS!$A:$M,C$7,0)</f>
        <v>21.1742755396224</v>
      </c>
      <c r="D33" s="23">
        <f>VLOOKUP($A$6&amp;$D$6&amp;$A33,MOTIVOS_DATOS!$A:$M,D$7,0)</f>
        <v>21.628786616320699</v>
      </c>
      <c r="E33" s="23">
        <f>VLOOKUP($A$6&amp;$D$6&amp;$A33,MOTIVOS_DATOS!$A:$M,E$7,0)</f>
        <v>20.907078410171799</v>
      </c>
      <c r="F33" s="23">
        <f>VLOOKUP($A$6&amp;$D$6&amp;$A33,MOTIVOS_DATOS!$A:$M,F$7,0)</f>
        <v>21.2304124357528</v>
      </c>
      <c r="G33" s="88"/>
    </row>
    <row r="34" spans="1:7" ht="15" customHeight="1" x14ac:dyDescent="0.3">
      <c r="A34" s="91" t="s">
        <v>115</v>
      </c>
      <c r="B34" s="20" t="s">
        <v>177</v>
      </c>
      <c r="C34" s="23">
        <f>VLOOKUP($A$6&amp;$D$6&amp;$A34,MOTIVOS_DATOS!$A:$M,C$7,0)</f>
        <v>13.101777267037299</v>
      </c>
      <c r="D34" s="23">
        <f>VLOOKUP($A$6&amp;$D$6&amp;$A34,MOTIVOS_DATOS!$A:$M,D$7,0)</f>
        <v>13.1752827895672</v>
      </c>
      <c r="E34" s="23">
        <f>VLOOKUP($A$6&amp;$D$6&amp;$A34,MOTIVOS_DATOS!$A:$M,E$7,0)</f>
        <v>12.324045995165401</v>
      </c>
      <c r="F34" s="23">
        <f>VLOOKUP($A$6&amp;$D$6&amp;$A34,MOTIVOS_DATOS!$A:$M,F$7,0)</f>
        <v>11.886305942083499</v>
      </c>
      <c r="G34" s="88"/>
    </row>
    <row r="35" spans="1:7" ht="15" customHeight="1" x14ac:dyDescent="0.3">
      <c r="A35" s="91" t="s">
        <v>116</v>
      </c>
      <c r="B35" s="20" t="s">
        <v>178</v>
      </c>
      <c r="C35" s="23">
        <f>VLOOKUP($A$6&amp;$D$6&amp;$A35,MOTIVOS_DATOS!$A:$M,C$7,0)</f>
        <v>24.352700540493</v>
      </c>
      <c r="D35" s="23">
        <f>VLOOKUP($A$6&amp;$D$6&amp;$A35,MOTIVOS_DATOS!$A:$M,D$7,0)</f>
        <v>27.484821018489502</v>
      </c>
      <c r="E35" s="23">
        <f>VLOOKUP($A$6&amp;$D$6&amp;$A35,MOTIVOS_DATOS!$A:$M,E$7,0)</f>
        <v>27.1852409603982</v>
      </c>
      <c r="F35" s="23">
        <f>VLOOKUP($A$6&amp;$D$6&amp;$A35,MOTIVOS_DATOS!$A:$M,F$7,0)</f>
        <v>28.002342672684001</v>
      </c>
      <c r="G35" s="88"/>
    </row>
    <row r="36" spans="1:7" ht="15" customHeight="1" x14ac:dyDescent="0.3">
      <c r="A36" s="91" t="s">
        <v>117</v>
      </c>
      <c r="B36" s="20" t="s">
        <v>179</v>
      </c>
      <c r="C36" s="23">
        <f>VLOOKUP($A$6&amp;$D$6&amp;$A36,MOTIVOS_DATOS!$A:$M,C$7,0)</f>
        <v>13.9961841085165</v>
      </c>
      <c r="D36" s="23">
        <f>VLOOKUP($A$6&amp;$D$6&amp;$A36,MOTIVOS_DATOS!$A:$M,D$7,0)</f>
        <v>13.054558165434401</v>
      </c>
      <c r="E36" s="23">
        <f>VLOOKUP($A$6&amp;$D$6&amp;$A36,MOTIVOS_DATOS!$A:$M,E$7,0)</f>
        <v>12.9116115065965</v>
      </c>
      <c r="F36" s="23">
        <f>VLOOKUP($A$6&amp;$D$6&amp;$A36,MOTIVOS_DATOS!$A:$M,F$7,0)</f>
        <v>12.8923702519744</v>
      </c>
      <c r="G36" s="88"/>
    </row>
    <row r="37" spans="1:7" s="5" customFormat="1" ht="15" customHeight="1" x14ac:dyDescent="0.3">
      <c r="A37" s="91" t="s">
        <v>118</v>
      </c>
      <c r="B37" s="20" t="s">
        <v>180</v>
      </c>
      <c r="C37" s="23">
        <f>VLOOKUP($A$6&amp;$D$6&amp;$A37,MOTIVOS_DATOS!$A:$M,C$7,0)</f>
        <v>5.1565496056728897</v>
      </c>
      <c r="D37" s="23">
        <f>VLOOKUP($A$6&amp;$D$6&amp;$A37,MOTIVOS_DATOS!$A:$M,D$7,0)</f>
        <v>4.7924172157167204</v>
      </c>
      <c r="E37" s="23">
        <f>VLOOKUP($A$6&amp;$D$6&amp;$A37,MOTIVOS_DATOS!$A:$M,E$7,0)</f>
        <v>4.9238800979161104</v>
      </c>
      <c r="F37" s="23">
        <f>VLOOKUP($A$6&amp;$D$6&amp;$A37,MOTIVOS_DATOS!$A:$M,F$7,0)</f>
        <v>4.8904992478375302</v>
      </c>
      <c r="G37" s="88"/>
    </row>
    <row r="38" spans="1:7" ht="15" customHeight="1" x14ac:dyDescent="0.3">
      <c r="A38" s="91" t="s">
        <v>119</v>
      </c>
      <c r="B38" s="20" t="s">
        <v>181</v>
      </c>
      <c r="C38" s="23">
        <f>VLOOKUP($A$6&amp;$D$6&amp;$A38,MOTIVOS_DATOS!$A:$M,C$7,0)</f>
        <v>14.5545194121108</v>
      </c>
      <c r="D38" s="23">
        <f>VLOOKUP($A$6&amp;$D$6&amp;$A38,MOTIVOS_DATOS!$A:$M,D$7,0)</f>
        <v>14.3382256707488</v>
      </c>
      <c r="E38" s="23">
        <f>VLOOKUP($A$6&amp;$D$6&amp;$A38,MOTIVOS_DATOS!$A:$M,E$7,0)</f>
        <v>15.7474290900214</v>
      </c>
      <c r="F38" s="23">
        <f>VLOOKUP($A$6&amp;$D$6&amp;$A38,MOTIVOS_DATOS!$A:$M,F$7,0)</f>
        <v>15.382310078977101</v>
      </c>
      <c r="G38" s="88"/>
    </row>
    <row r="39" spans="1:7" x14ac:dyDescent="0.3">
      <c r="A39" s="91" t="s">
        <v>120</v>
      </c>
      <c r="B39" s="20" t="s">
        <v>182</v>
      </c>
      <c r="C39" s="23">
        <f>VLOOKUP($A$6&amp;$D$6&amp;$A39,MOTIVOS_DATOS!$A:$M,C$7,0)</f>
        <v>2.0458768394448099</v>
      </c>
      <c r="D39" s="23">
        <f>VLOOKUP($A$6&amp;$D$6&amp;$A39,MOTIVOS_DATOS!$A:$M,D$7,0)</f>
        <v>1.6712812613044701</v>
      </c>
      <c r="E39" s="23">
        <f>VLOOKUP($A$6&amp;$D$6&amp;$A39,MOTIVOS_DATOS!$A:$M,E$7,0)</f>
        <v>2.0072564742396302</v>
      </c>
      <c r="F39" s="23">
        <f>VLOOKUP($A$6&amp;$D$6&amp;$A39,MOTIVOS_DATOS!$A:$M,F$7,0)</f>
        <v>1.95902203209227</v>
      </c>
      <c r="G39" s="88"/>
    </row>
    <row r="40" spans="1:7" x14ac:dyDescent="0.3">
      <c r="A40" s="91" t="s">
        <v>121</v>
      </c>
      <c r="B40" s="20" t="s">
        <v>183</v>
      </c>
      <c r="C40" s="23">
        <f>VLOOKUP($A$6&amp;$D$6&amp;$A40,MOTIVOS_DATOS!$A:$M,C$7,0)</f>
        <v>5.6181221855051096</v>
      </c>
      <c r="D40" s="23">
        <f>VLOOKUP($A$6&amp;$D$6&amp;$A40,MOTIVOS_DATOS!$A:$M,D$7,0)</f>
        <v>3.8546727851368301</v>
      </c>
      <c r="E40" s="23">
        <f>VLOOKUP($A$6&amp;$D$6&amp;$A40,MOTIVOS_DATOS!$A:$M,E$7,0)</f>
        <v>3.99343144839471</v>
      </c>
      <c r="F40" s="23">
        <f>VLOOKUP($A$6&amp;$D$6&amp;$A40,MOTIVOS_DATOS!$A:$M,F$7,0)</f>
        <v>3.7567436066190298</v>
      </c>
      <c r="G40" s="88"/>
    </row>
    <row r="41" spans="1:7" ht="6" customHeight="1" x14ac:dyDescent="0.3">
      <c r="A41" s="91"/>
      <c r="B41" s="20"/>
      <c r="C41" s="24"/>
      <c r="D41" s="24"/>
      <c r="E41" s="24"/>
      <c r="F41" s="24"/>
      <c r="G41" s="88"/>
    </row>
    <row r="42" spans="1:7" x14ac:dyDescent="0.3">
      <c r="A42" s="91" t="s">
        <v>122</v>
      </c>
      <c r="B42" s="20" t="s">
        <v>184</v>
      </c>
      <c r="C42" s="23">
        <f>VLOOKUP($A$6&amp;$D$6&amp;$A42,MOTIVOS_DATOS!$A:$M,C$7,0)</f>
        <v>24.477844186263901</v>
      </c>
      <c r="D42" s="23">
        <f>VLOOKUP($A$6&amp;$D$6&amp;$A42,MOTIVOS_DATOS!$A:$M,D$7,0)</f>
        <v>24.134324536338902</v>
      </c>
      <c r="E42" s="23">
        <f>VLOOKUP($A$6&amp;$D$6&amp;$A42,MOTIVOS_DATOS!$A:$M,E$7,0)</f>
        <v>25.002475450191401</v>
      </c>
      <c r="F42" s="23">
        <f>VLOOKUP($A$6&amp;$D$6&amp;$A42,MOTIVOS_DATOS!$A:$M,F$7,0)</f>
        <v>25.122712172495898</v>
      </c>
      <c r="G42" s="88"/>
    </row>
    <row r="43" spans="1:7" ht="15" customHeight="1" x14ac:dyDescent="0.3">
      <c r="A43" s="91" t="s">
        <v>123</v>
      </c>
      <c r="B43" s="20" t="s">
        <v>185</v>
      </c>
      <c r="C43" s="23">
        <f>VLOOKUP($A$6&amp;$D$6&amp;$A43,MOTIVOS_DATOS!$A:$M,C$7,0)</f>
        <v>0.94527806338925202</v>
      </c>
      <c r="D43" s="23">
        <f>VLOOKUP($A$6&amp;$D$6&amp;$A43,MOTIVOS_DATOS!$A:$M,D$7,0)</f>
        <v>0.91726245879584301</v>
      </c>
      <c r="E43" s="23">
        <f>VLOOKUP($A$6&amp;$D$6&amp;$A43,MOTIVOS_DATOS!$A:$M,E$7,0)</f>
        <v>0.498296721922388</v>
      </c>
      <c r="F43" s="23">
        <f>VLOOKUP($A$6&amp;$D$6&amp;$A43,MOTIVOS_DATOS!$A:$M,F$7,0)</f>
        <v>0.51451587376206598</v>
      </c>
      <c r="G43" s="88"/>
    </row>
    <row r="44" spans="1:7" x14ac:dyDescent="0.3">
      <c r="A44" s="91" t="s">
        <v>124</v>
      </c>
      <c r="B44" s="20" t="s">
        <v>186</v>
      </c>
      <c r="C44" s="23">
        <f>VLOOKUP($A$6&amp;$D$6&amp;$A44,MOTIVOS_DATOS!$A:$M,C$7,0)</f>
        <v>7.4361653772912302</v>
      </c>
      <c r="D44" s="23">
        <f>VLOOKUP($A$6&amp;$D$6&amp;$A44,MOTIVOS_DATOS!$A:$M,D$7,0)</f>
        <v>7.5046038913795403</v>
      </c>
      <c r="E44" s="23">
        <f>VLOOKUP($A$6&amp;$D$6&amp;$A44,MOTIVOS_DATOS!$A:$M,E$7,0)</f>
        <v>7.2955672224377599</v>
      </c>
      <c r="F44" s="23">
        <f>VLOOKUP($A$6&amp;$D$6&amp;$A44,MOTIVOS_DATOS!$A:$M,F$7,0)</f>
        <v>7.3408048138397897</v>
      </c>
      <c r="G44" s="88"/>
    </row>
    <row r="45" spans="1:7" x14ac:dyDescent="0.3">
      <c r="A45" s="91" t="s">
        <v>125</v>
      </c>
      <c r="B45" s="20" t="s">
        <v>187</v>
      </c>
      <c r="C45" s="23">
        <f>VLOOKUP($A$6&amp;$D$6&amp;$A45,MOTIVOS_DATOS!$A:$M,C$7,0)</f>
        <v>0.35627560193763702</v>
      </c>
      <c r="D45" s="23">
        <f>VLOOKUP($A$6&amp;$D$6&amp;$A45,MOTIVOS_DATOS!$A:$M,D$7,0)</f>
        <v>0.383324215241169</v>
      </c>
      <c r="E45" s="23">
        <f>VLOOKUP($A$6&amp;$D$6&amp;$A45,MOTIVOS_DATOS!$A:$M,E$7,0)</f>
        <v>0.45969921175850298</v>
      </c>
      <c r="F45" s="23">
        <f>VLOOKUP($A$6&amp;$D$6&amp;$A45,MOTIVOS_DATOS!$A:$M,F$7,0)</f>
        <v>0.43409654318666202</v>
      </c>
      <c r="G45" s="88"/>
    </row>
    <row r="46" spans="1:7" x14ac:dyDescent="0.3">
      <c r="A46" s="91" t="s">
        <v>126</v>
      </c>
      <c r="B46" s="20" t="s">
        <v>188</v>
      </c>
      <c r="C46" s="23">
        <f>VLOOKUP($A$6&amp;$D$6&amp;$A46,MOTIVOS_DATOS!$A:$M,C$7,0)</f>
        <v>30.912945622630001</v>
      </c>
      <c r="D46" s="23">
        <f>VLOOKUP($A$6&amp;$D$6&amp;$A46,MOTIVOS_DATOS!$A:$M,D$7,0)</f>
        <v>31.576671232487001</v>
      </c>
      <c r="E46" s="23">
        <f>VLOOKUP($A$6&amp;$D$6&amp;$A46,MOTIVOS_DATOS!$A:$M,E$7,0)</f>
        <v>32.288800481775397</v>
      </c>
      <c r="F46" s="23">
        <f>VLOOKUP($A$6&amp;$D$6&amp;$A46,MOTIVOS_DATOS!$A:$M,F$7,0)</f>
        <v>31.0664410179265</v>
      </c>
      <c r="G46" s="88"/>
    </row>
    <row r="47" spans="1:7" x14ac:dyDescent="0.3">
      <c r="A47" s="91" t="s">
        <v>127</v>
      </c>
      <c r="B47" s="20" t="s">
        <v>189</v>
      </c>
      <c r="C47" s="23">
        <f>VLOOKUP($A$6&amp;$D$6&amp;$A47,MOTIVOS_DATOS!$A:$M,C$7,0)</f>
        <v>15.588897258679699</v>
      </c>
      <c r="D47" s="23">
        <f>VLOOKUP($A$6&amp;$D$6&amp;$A47,MOTIVOS_DATOS!$A:$M,D$7,0)</f>
        <v>17.1004060463925</v>
      </c>
      <c r="E47" s="23">
        <f>VLOOKUP($A$6&amp;$D$6&amp;$A47,MOTIVOS_DATOS!$A:$M,E$7,0)</f>
        <v>17.129204726235098</v>
      </c>
      <c r="F47" s="23">
        <f>VLOOKUP($A$6&amp;$D$6&amp;$A47,MOTIVOS_DATOS!$A:$M,F$7,0)</f>
        <v>17.9465416196565</v>
      </c>
      <c r="G47" s="88"/>
    </row>
    <row r="48" spans="1:7" x14ac:dyDescent="0.3">
      <c r="A48" s="91" t="s">
        <v>128</v>
      </c>
      <c r="B48" s="20" t="s">
        <v>190</v>
      </c>
      <c r="C48" s="23">
        <f>VLOOKUP($A$6&amp;$D$6&amp;$A48,MOTIVOS_DATOS!$A:$M,C$7,0)</f>
        <v>19.592843279027399</v>
      </c>
      <c r="D48" s="23">
        <f>VLOOKUP($A$6&amp;$D$6&amp;$A48,MOTIVOS_DATOS!$A:$M,D$7,0)</f>
        <v>17.794277956842802</v>
      </c>
      <c r="E48" s="23">
        <f>VLOOKUP($A$6&amp;$D$6&amp;$A48,MOTIVOS_DATOS!$A:$M,E$7,0)</f>
        <v>16.695859379125</v>
      </c>
      <c r="F48" s="23">
        <f>VLOOKUP($A$6&amp;$D$6&amp;$A48,MOTIVOS_DATOS!$A:$M,F$7,0)</f>
        <v>16.954517675818</v>
      </c>
      <c r="G48" s="88"/>
    </row>
    <row r="49" spans="1:7" x14ac:dyDescent="0.3">
      <c r="A49" s="91" t="s">
        <v>129</v>
      </c>
      <c r="B49" s="20" t="s">
        <v>191</v>
      </c>
      <c r="C49" s="23">
        <f>VLOOKUP($A$6&amp;$D$6&amp;$A49,MOTIVOS_DATOS!$A:$M,C$7,0)</f>
        <v>0.68975830854470099</v>
      </c>
      <c r="D49" s="23">
        <f>VLOOKUP($A$6&amp;$D$6&amp;$A49,MOTIVOS_DATOS!$A:$M,D$7,0)</f>
        <v>0.58917160845584504</v>
      </c>
      <c r="E49" s="23">
        <f>VLOOKUP($A$6&amp;$D$6&amp;$A49,MOTIVOS_DATOS!$A:$M,E$7,0)</f>
        <v>0.63008066065059598</v>
      </c>
      <c r="F49" s="23">
        <f>VLOOKUP($A$6&amp;$D$6&amp;$A49,MOTIVOS_DATOS!$A:$M,F$7,0)</f>
        <v>0.62037709978688704</v>
      </c>
      <c r="G49" s="88"/>
    </row>
    <row r="50" spans="1:7" ht="6" customHeight="1" x14ac:dyDescent="0.3">
      <c r="A50" s="91"/>
      <c r="B50" s="20"/>
      <c r="C50" s="24"/>
      <c r="D50" s="24"/>
      <c r="E50" s="24"/>
      <c r="F50" s="24"/>
      <c r="G50" s="88"/>
    </row>
    <row r="51" spans="1:7" ht="15" customHeight="1" x14ac:dyDescent="0.3">
      <c r="A51" s="91" t="s">
        <v>130</v>
      </c>
      <c r="B51" s="20" t="s">
        <v>192</v>
      </c>
      <c r="C51" s="23">
        <f>VLOOKUP($A$6&amp;$D$6&amp;$A51,MOTIVOS_DATOS!$A:$M,C$7,0)</f>
        <v>12.487935588045</v>
      </c>
      <c r="D51" s="23">
        <f>VLOOKUP($A$6&amp;$D$6&amp;$A51,MOTIVOS_DATOS!$A:$M,D$7,0)</f>
        <v>12.2822977592255</v>
      </c>
      <c r="E51" s="23">
        <f>VLOOKUP($A$6&amp;$D$6&amp;$A51,MOTIVOS_DATOS!$A:$M,E$7,0)</f>
        <v>11.1613878743497</v>
      </c>
      <c r="F51" s="23">
        <f>VLOOKUP($A$6&amp;$D$6&amp;$A51,MOTIVOS_DATOS!$A:$M,F$7,0)</f>
        <v>11.452441394007799</v>
      </c>
      <c r="G51" s="88"/>
    </row>
    <row r="52" spans="1:7" x14ac:dyDescent="0.3">
      <c r="A52" s="91" t="s">
        <v>131</v>
      </c>
      <c r="B52" s="20" t="s">
        <v>193</v>
      </c>
      <c r="C52" s="23">
        <f>VLOOKUP($A$6&amp;$D$6&amp;$A52,MOTIVOS_DATOS!$A:$M,C$7,0)</f>
        <v>0.27574388806718297</v>
      </c>
      <c r="D52" s="23">
        <f>VLOOKUP($A$6&amp;$D$6&amp;$A52,MOTIVOS_DATOS!$A:$M,D$7,0)</f>
        <v>0.28922550410314102</v>
      </c>
      <c r="E52" s="23">
        <f>VLOOKUP($A$6&amp;$D$6&amp;$A52,MOTIVOS_DATOS!$A:$M,E$7,0)</f>
        <v>0.27601369111432</v>
      </c>
      <c r="F52" s="23">
        <f>VLOOKUP($A$6&amp;$D$6&amp;$A52,MOTIVOS_DATOS!$A:$M,F$7,0)</f>
        <v>0.23649500125360401</v>
      </c>
      <c r="G52" s="88"/>
    </row>
    <row r="53" spans="1:7" x14ac:dyDescent="0.3">
      <c r="A53" s="91" t="s">
        <v>132</v>
      </c>
      <c r="B53" s="20" t="s">
        <v>194</v>
      </c>
      <c r="C53" s="23">
        <f>VLOOKUP($A$6&amp;$D$6&amp;$A53,MOTIVOS_DATOS!$A:$M,C$7,0)</f>
        <v>16.096867193413601</v>
      </c>
      <c r="D53" s="23">
        <f>VLOOKUP($A$6&amp;$D$6&amp;$A53,MOTIVOS_DATOS!$A:$M,D$7,0)</f>
        <v>17.264491060069702</v>
      </c>
      <c r="E53" s="23">
        <f>VLOOKUP($A$6&amp;$D$6&amp;$A53,MOTIVOS_DATOS!$A:$M,E$7,0)</f>
        <v>17.6400733682115</v>
      </c>
      <c r="F53" s="23">
        <f>VLOOKUP($A$6&amp;$D$6&amp;$A53,MOTIVOS_DATOS!$A:$M,F$7,0)</f>
        <v>17.150181772596198</v>
      </c>
      <c r="G53" s="88"/>
    </row>
    <row r="54" spans="1:7" x14ac:dyDescent="0.3">
      <c r="A54" s="91" t="s">
        <v>133</v>
      </c>
      <c r="B54" s="20" t="s">
        <v>195</v>
      </c>
      <c r="C54" s="23">
        <f>VLOOKUP($A$6&amp;$D$6&amp;$A54,MOTIVOS_DATOS!$A:$M,C$7,0)</f>
        <v>28.7537595328557</v>
      </c>
      <c r="D54" s="23">
        <f>VLOOKUP($A$6&amp;$D$6&amp;$A54,MOTIVOS_DATOS!$A:$M,D$7,0)</f>
        <v>28.782836309245599</v>
      </c>
      <c r="E54" s="23">
        <f>VLOOKUP($A$6&amp;$D$6&amp;$A54,MOTIVOS_DATOS!$A:$M,E$7,0)</f>
        <v>26.394749749968099</v>
      </c>
      <c r="F54" s="23">
        <f>VLOOKUP($A$6&amp;$D$6&amp;$A54,MOTIVOS_DATOS!$A:$M,F$7,0)</f>
        <v>25.4122712172496</v>
      </c>
      <c r="G54" s="88"/>
    </row>
    <row r="55" spans="1:7" x14ac:dyDescent="0.3">
      <c r="A55" s="91" t="s">
        <v>134</v>
      </c>
      <c r="B55" s="20" t="s">
        <v>196</v>
      </c>
      <c r="C55" s="23">
        <f>VLOOKUP($A$6&amp;$D$6&amp;$A55,MOTIVOS_DATOS!$A:$M,C$7,0)</f>
        <v>3.8300361245058299</v>
      </c>
      <c r="D55" s="23">
        <f>VLOOKUP($A$6&amp;$D$6&amp;$A55,MOTIVOS_DATOS!$A:$M,D$7,0)</f>
        <v>3.0340574968195102</v>
      </c>
      <c r="E55" s="23">
        <f>VLOOKUP($A$6&amp;$D$6&amp;$A55,MOTIVOS_DATOS!$A:$M,E$7,0)</f>
        <v>2.8101119270786699</v>
      </c>
      <c r="F55" s="23">
        <f>VLOOKUP($A$6&amp;$D$6&amp;$A55,MOTIVOS_DATOS!$A:$M,F$7,0)</f>
        <v>3.0617431365174901</v>
      </c>
      <c r="G55" s="88"/>
    </row>
    <row r="56" spans="1:7" x14ac:dyDescent="0.3">
      <c r="A56" s="91" t="s">
        <v>135</v>
      </c>
      <c r="B56" s="20" t="s">
        <v>197</v>
      </c>
      <c r="C56" s="23">
        <f>VLOOKUP($A$6&amp;$D$6&amp;$A56,MOTIVOS_DATOS!$A:$M,C$7,0)</f>
        <v>5.8297227155511298</v>
      </c>
      <c r="D56" s="23">
        <f>VLOOKUP($A$6&amp;$D$6&amp;$A56,MOTIVOS_DATOS!$A:$M,D$7,0)</f>
        <v>6.2091199889444804</v>
      </c>
      <c r="E56" s="23">
        <f>VLOOKUP($A$6&amp;$D$6&amp;$A56,MOTIVOS_DATOS!$A:$M,E$7,0)</f>
        <v>5.5707286240858602</v>
      </c>
      <c r="F56" s="23">
        <f>VLOOKUP($A$6&amp;$D$6&amp;$A56,MOTIVOS_DATOS!$A:$M,F$7,0)</f>
        <v>5.3551969725460697</v>
      </c>
      <c r="G56" s="88"/>
    </row>
    <row r="57" spans="1:7" x14ac:dyDescent="0.3">
      <c r="A57" s="91" t="s">
        <v>136</v>
      </c>
      <c r="B57" s="20" t="s">
        <v>198</v>
      </c>
      <c r="C57" s="23">
        <f>VLOOKUP($A$6&amp;$D$6&amp;$A57,MOTIVOS_DATOS!$A:$M,C$7,0)</f>
        <v>24.405118646366599</v>
      </c>
      <c r="D57" s="23">
        <f>VLOOKUP($A$6&amp;$D$6&amp;$A57,MOTIVOS_DATOS!$A:$M,D$7,0)</f>
        <v>25.306851575614498</v>
      </c>
      <c r="E57" s="23">
        <f>VLOOKUP($A$6&amp;$D$6&amp;$A57,MOTIVOS_DATOS!$A:$M,E$7,0)</f>
        <v>28.906302488535299</v>
      </c>
      <c r="F57" s="23">
        <f>VLOOKUP($A$6&amp;$D$6&amp;$A57,MOTIVOS_DATOS!$A:$M,F$7,0)</f>
        <v>30.407938448038099</v>
      </c>
      <c r="G57" s="88"/>
    </row>
    <row r="58" spans="1:7" x14ac:dyDescent="0.3">
      <c r="A58" s="92" t="s">
        <v>137</v>
      </c>
      <c r="B58" s="20"/>
      <c r="C58" s="23">
        <f>VLOOKUP($A$6&amp;$D$6&amp;$A58,MOTIVOS_DATOS!$A:$M,C$7,0)</f>
        <v>1.19797090611844</v>
      </c>
      <c r="D58" s="23">
        <f>VLOOKUP($A$6&amp;$D$6&amp;$A58,MOTIVOS_DATOS!$A:$M,D$7,0)</f>
        <v>1.0412817896931701</v>
      </c>
      <c r="E58" s="23">
        <f>VLOOKUP($A$6&amp;$D$6&amp;$A58,MOTIVOS_DATOS!$A:$M,E$7,0)</f>
        <v>1.4234244161266201</v>
      </c>
      <c r="F58" s="23">
        <f>VLOOKUP($A$6&amp;$D$6&amp;$A58,MOTIVOS_DATOS!$A:$M,F$7,0)</f>
        <v>1.01662122351761</v>
      </c>
      <c r="G58" s="8"/>
    </row>
    <row r="59" spans="1:7" x14ac:dyDescent="0.3">
      <c r="A59" s="92" t="s">
        <v>138</v>
      </c>
      <c r="B59" s="20"/>
      <c r="C59" s="23">
        <f>VLOOKUP($A$6&amp;$D$6&amp;$A59,MOTIVOS_DATOS!$A:$M,C$7,0)</f>
        <v>7.1228443970359896</v>
      </c>
      <c r="D59" s="23">
        <f>VLOOKUP($A$6&amp;$D$6&amp;$A59,MOTIVOS_DATOS!$A:$M,D$7,0)</f>
        <v>5.7898720079989898</v>
      </c>
      <c r="E59" s="23">
        <f>VLOOKUP($A$6&amp;$D$6&amp;$A59,MOTIVOS_DATOS!$A:$M,E$7,0)</f>
        <v>5.8171878120616798</v>
      </c>
      <c r="F59" s="23">
        <f>VLOOKUP($A$6&amp;$D$6&amp;$A59,MOTIVOS_DATOS!$A:$M,F$7,0)</f>
        <v>5.9071228218628598</v>
      </c>
      <c r="G59" s="8"/>
    </row>
    <row r="60" spans="1:7" x14ac:dyDescent="0.3">
      <c r="A60" s="8"/>
      <c r="B60" s="78"/>
      <c r="C60" s="8"/>
      <c r="D60" s="8"/>
      <c r="E60" s="8"/>
      <c r="F60" s="63"/>
      <c r="G60" s="8"/>
    </row>
    <row r="61" spans="1:7" x14ac:dyDescent="0.3">
      <c r="A61" s="8"/>
      <c r="B61" s="78"/>
      <c r="C61" s="8"/>
      <c r="D61" s="8"/>
      <c r="E61" s="8"/>
      <c r="F61" s="63"/>
      <c r="G61" s="8"/>
    </row>
    <row r="62" spans="1:7" x14ac:dyDescent="0.3">
      <c r="B62" s="20"/>
    </row>
    <row r="63" spans="1:7" x14ac:dyDescent="0.3">
      <c r="B63" s="20"/>
    </row>
    <row r="64" spans="1:7" x14ac:dyDescent="0.3">
      <c r="B64" s="20"/>
    </row>
    <row r="65" spans="2:2" x14ac:dyDescent="0.3">
      <c r="B65" s="20"/>
    </row>
    <row r="66" spans="2:2" x14ac:dyDescent="0.3">
      <c r="B66" s="20"/>
    </row>
    <row r="67" spans="2:2" x14ac:dyDescent="0.3">
      <c r="B67" s="20"/>
    </row>
    <row r="68" spans="2:2" x14ac:dyDescent="0.3">
      <c r="B68" s="20"/>
    </row>
    <row r="69" spans="2:2" x14ac:dyDescent="0.3">
      <c r="B69" s="20"/>
    </row>
    <row r="70" spans="2:2" x14ac:dyDescent="0.3">
      <c r="B70" s="20"/>
    </row>
    <row r="71" spans="2:2" x14ac:dyDescent="0.3">
      <c r="B71" s="20"/>
    </row>
    <row r="72" spans="2:2" x14ac:dyDescent="0.3">
      <c r="B72" s="20"/>
    </row>
    <row r="73" spans="2:2" x14ac:dyDescent="0.3">
      <c r="B73" s="20"/>
    </row>
    <row r="74" spans="2:2" x14ac:dyDescent="0.3">
      <c r="B74" s="20"/>
    </row>
    <row r="75" spans="2:2" x14ac:dyDescent="0.3">
      <c r="B75" s="20"/>
    </row>
    <row r="76" spans="2:2" x14ac:dyDescent="0.3">
      <c r="B76" s="20"/>
    </row>
    <row r="77" spans="2:2" x14ac:dyDescent="0.3">
      <c r="B77" s="20"/>
    </row>
    <row r="78" spans="2:2" x14ac:dyDescent="0.3">
      <c r="B78" s="20"/>
    </row>
    <row r="79" spans="2:2" x14ac:dyDescent="0.3">
      <c r="B79" s="20"/>
    </row>
    <row r="80" spans="2:2" x14ac:dyDescent="0.3">
      <c r="B80" s="20"/>
    </row>
    <row r="81" spans="2:2" x14ac:dyDescent="0.3">
      <c r="B81" s="20"/>
    </row>
    <row r="82" spans="2:2" x14ac:dyDescent="0.3">
      <c r="B82" s="20"/>
    </row>
    <row r="83" spans="2:2" x14ac:dyDescent="0.3">
      <c r="B83" s="20"/>
    </row>
    <row r="84" spans="2:2" x14ac:dyDescent="0.3">
      <c r="B84" s="20"/>
    </row>
    <row r="85" spans="2:2" x14ac:dyDescent="0.3">
      <c r="B85" s="20"/>
    </row>
    <row r="86" spans="2:2" x14ac:dyDescent="0.3">
      <c r="B86" s="20"/>
    </row>
    <row r="87" spans="2:2" x14ac:dyDescent="0.3">
      <c r="B87" s="20"/>
    </row>
    <row r="88" spans="2:2" x14ac:dyDescent="0.3">
      <c r="B88" s="20"/>
    </row>
    <row r="89" spans="2:2" x14ac:dyDescent="0.3">
      <c r="B89" s="20"/>
    </row>
    <row r="90" spans="2:2" x14ac:dyDescent="0.3">
      <c r="B90" s="20"/>
    </row>
    <row r="91" spans="2:2" x14ac:dyDescent="0.3">
      <c r="B91" s="20"/>
    </row>
    <row r="92" spans="2:2" x14ac:dyDescent="0.3">
      <c r="B92" s="20"/>
    </row>
    <row r="93" spans="2:2" x14ac:dyDescent="0.3">
      <c r="B93" s="20"/>
    </row>
    <row r="94" spans="2:2" x14ac:dyDescent="0.3">
      <c r="B94" s="20"/>
    </row>
    <row r="95" spans="2:2" x14ac:dyDescent="0.3">
      <c r="B95" s="20"/>
    </row>
    <row r="96" spans="2:2" x14ac:dyDescent="0.3">
      <c r="B96" s="20"/>
    </row>
    <row r="97" spans="2:2" x14ac:dyDescent="0.3">
      <c r="B97" s="20"/>
    </row>
    <row r="98" spans="2:2" x14ac:dyDescent="0.3">
      <c r="B98" s="20"/>
    </row>
    <row r="99" spans="2:2" x14ac:dyDescent="0.3">
      <c r="B99" s="20"/>
    </row>
    <row r="100" spans="2:2" x14ac:dyDescent="0.3">
      <c r="B100" s="20"/>
    </row>
    <row r="101" spans="2:2" x14ac:dyDescent="0.3">
      <c r="B101" s="20"/>
    </row>
    <row r="102" spans="2:2" x14ac:dyDescent="0.3">
      <c r="B102" s="20"/>
    </row>
    <row r="103" spans="2:2" x14ac:dyDescent="0.3">
      <c r="B103" s="20"/>
    </row>
    <row r="104" spans="2:2" x14ac:dyDescent="0.3">
      <c r="B104" s="20"/>
    </row>
    <row r="105" spans="2:2" x14ac:dyDescent="0.3">
      <c r="B105" s="20"/>
    </row>
    <row r="106" spans="2:2" x14ac:dyDescent="0.3">
      <c r="B106" s="20"/>
    </row>
    <row r="107" spans="2:2" x14ac:dyDescent="0.3">
      <c r="B107" s="20"/>
    </row>
    <row r="108" spans="2:2" x14ac:dyDescent="0.3">
      <c r="B108" s="20"/>
    </row>
    <row r="109" spans="2:2" x14ac:dyDescent="0.3">
      <c r="B109" s="20"/>
    </row>
    <row r="110" spans="2:2" x14ac:dyDescent="0.3">
      <c r="B110" s="20"/>
    </row>
    <row r="111" spans="2:2" x14ac:dyDescent="0.3">
      <c r="B111" s="20"/>
    </row>
    <row r="112" spans="2:2" x14ac:dyDescent="0.3">
      <c r="B112" s="20"/>
    </row>
    <row r="113" spans="2:2" x14ac:dyDescent="0.3">
      <c r="B113" s="20"/>
    </row>
    <row r="114" spans="2:2" x14ac:dyDescent="0.3">
      <c r="B114" s="20"/>
    </row>
    <row r="115" spans="2:2" x14ac:dyDescent="0.3">
      <c r="B115" s="20"/>
    </row>
    <row r="116" spans="2:2" x14ac:dyDescent="0.3">
      <c r="B116" s="20"/>
    </row>
    <row r="117" spans="2:2" x14ac:dyDescent="0.3">
      <c r="B117" s="20"/>
    </row>
    <row r="118" spans="2:2" x14ac:dyDescent="0.3">
      <c r="B118" s="20"/>
    </row>
    <row r="119" spans="2:2" x14ac:dyDescent="0.3">
      <c r="B119" s="20"/>
    </row>
    <row r="120" spans="2:2" x14ac:dyDescent="0.3">
      <c r="B120" s="20"/>
    </row>
    <row r="121" spans="2:2" x14ac:dyDescent="0.3">
      <c r="B121" s="20"/>
    </row>
    <row r="122" spans="2:2" x14ac:dyDescent="0.3">
      <c r="B122" s="20"/>
    </row>
    <row r="123" spans="2:2" x14ac:dyDescent="0.3">
      <c r="B123" s="20"/>
    </row>
    <row r="124" spans="2:2" x14ac:dyDescent="0.3">
      <c r="B124" s="20"/>
    </row>
    <row r="125" spans="2:2" x14ac:dyDescent="0.3">
      <c r="B125" s="20"/>
    </row>
    <row r="126" spans="2:2" x14ac:dyDescent="0.3">
      <c r="B126" s="20"/>
    </row>
    <row r="127" spans="2:2" x14ac:dyDescent="0.3">
      <c r="B127" s="20"/>
    </row>
    <row r="128" spans="2:2" x14ac:dyDescent="0.3">
      <c r="B128" s="20"/>
    </row>
    <row r="129" spans="2:2" x14ac:dyDescent="0.3">
      <c r="B129" s="20"/>
    </row>
    <row r="130" spans="2:2" x14ac:dyDescent="0.3">
      <c r="B130" s="20"/>
    </row>
    <row r="131" spans="2:2" x14ac:dyDescent="0.3">
      <c r="B131" s="20"/>
    </row>
    <row r="132" spans="2:2" x14ac:dyDescent="0.3">
      <c r="B132" s="20"/>
    </row>
    <row r="133" spans="2:2" x14ac:dyDescent="0.3">
      <c r="B133" s="20"/>
    </row>
    <row r="134" spans="2:2" x14ac:dyDescent="0.3">
      <c r="B134" s="20"/>
    </row>
    <row r="135" spans="2:2" x14ac:dyDescent="0.3">
      <c r="B135" s="20"/>
    </row>
    <row r="136" spans="2:2" x14ac:dyDescent="0.3">
      <c r="B136" s="20"/>
    </row>
    <row r="137" spans="2:2" x14ac:dyDescent="0.3">
      <c r="B137" s="20"/>
    </row>
    <row r="138" spans="2:2" x14ac:dyDescent="0.3">
      <c r="B138" s="20"/>
    </row>
    <row r="139" spans="2:2" x14ac:dyDescent="0.3">
      <c r="B139" s="20"/>
    </row>
    <row r="140" spans="2:2" x14ac:dyDescent="0.3">
      <c r="B140" s="20"/>
    </row>
    <row r="141" spans="2:2" x14ac:dyDescent="0.3">
      <c r="B141" s="20"/>
    </row>
    <row r="142" spans="2:2" x14ac:dyDescent="0.3">
      <c r="B142" s="20"/>
    </row>
    <row r="143" spans="2:2" x14ac:dyDescent="0.3">
      <c r="B143" s="20"/>
    </row>
    <row r="144" spans="2:2" x14ac:dyDescent="0.3">
      <c r="B144" s="20"/>
    </row>
    <row r="145" spans="2:2" x14ac:dyDescent="0.3">
      <c r="B145" s="20"/>
    </row>
    <row r="146" spans="2:2" x14ac:dyDescent="0.3">
      <c r="B146" s="20"/>
    </row>
    <row r="147" spans="2:2" x14ac:dyDescent="0.3">
      <c r="B147" s="20"/>
    </row>
    <row r="148" spans="2:2" x14ac:dyDescent="0.3">
      <c r="B148" s="20"/>
    </row>
    <row r="149" spans="2:2" x14ac:dyDescent="0.3">
      <c r="B149" s="20"/>
    </row>
    <row r="150" spans="2:2" x14ac:dyDescent="0.3">
      <c r="B150" s="20"/>
    </row>
    <row r="151" spans="2:2" x14ac:dyDescent="0.3">
      <c r="B151" s="20"/>
    </row>
    <row r="152" spans="2:2" x14ac:dyDescent="0.3">
      <c r="B152" s="20"/>
    </row>
    <row r="153" spans="2:2" x14ac:dyDescent="0.3">
      <c r="B153" s="20"/>
    </row>
    <row r="154" spans="2:2" x14ac:dyDescent="0.3">
      <c r="B154" s="20"/>
    </row>
    <row r="155" spans="2:2" x14ac:dyDescent="0.3">
      <c r="B155" s="20"/>
    </row>
    <row r="156" spans="2:2" x14ac:dyDescent="0.3">
      <c r="B156" s="20"/>
    </row>
    <row r="157" spans="2:2" x14ac:dyDescent="0.3">
      <c r="B157" s="20"/>
    </row>
    <row r="158" spans="2:2" x14ac:dyDescent="0.3">
      <c r="B158" s="20"/>
    </row>
    <row r="159" spans="2:2" x14ac:dyDescent="0.3">
      <c r="B159" s="20"/>
    </row>
    <row r="160" spans="2:2" x14ac:dyDescent="0.3">
      <c r="B160" s="20"/>
    </row>
    <row r="161" spans="2:2" x14ac:dyDescent="0.3">
      <c r="B161" s="20"/>
    </row>
    <row r="162" spans="2:2" x14ac:dyDescent="0.3">
      <c r="B162" s="20"/>
    </row>
    <row r="163" spans="2:2" x14ac:dyDescent="0.3">
      <c r="B163" s="20"/>
    </row>
    <row r="164" spans="2:2" x14ac:dyDescent="0.3">
      <c r="B164" s="20"/>
    </row>
    <row r="165" spans="2:2" x14ac:dyDescent="0.3">
      <c r="B165" s="20"/>
    </row>
    <row r="166" spans="2:2" x14ac:dyDescent="0.3">
      <c r="B166" s="20"/>
    </row>
    <row r="167" spans="2:2" x14ac:dyDescent="0.3">
      <c r="B167" s="20"/>
    </row>
    <row r="168" spans="2:2" x14ac:dyDescent="0.3">
      <c r="B168" s="20"/>
    </row>
    <row r="169" spans="2:2" x14ac:dyDescent="0.3">
      <c r="B169" s="20"/>
    </row>
    <row r="170" spans="2:2" x14ac:dyDescent="0.3">
      <c r="B170" s="20"/>
    </row>
    <row r="171" spans="2:2" x14ac:dyDescent="0.3">
      <c r="B171" s="20"/>
    </row>
    <row r="172" spans="2:2" x14ac:dyDescent="0.3">
      <c r="B172" s="20"/>
    </row>
    <row r="173" spans="2:2" x14ac:dyDescent="0.3">
      <c r="B173" s="20"/>
    </row>
    <row r="174" spans="2:2" x14ac:dyDescent="0.3">
      <c r="B174" s="20"/>
    </row>
    <row r="175" spans="2:2" x14ac:dyDescent="0.3">
      <c r="B175" s="20"/>
    </row>
    <row r="176" spans="2:2" x14ac:dyDescent="0.3">
      <c r="B176" s="20"/>
    </row>
    <row r="177" spans="2:2" x14ac:dyDescent="0.3">
      <c r="B177" s="20"/>
    </row>
    <row r="178" spans="2:2" x14ac:dyDescent="0.3">
      <c r="B178" s="20"/>
    </row>
    <row r="179" spans="2:2" x14ac:dyDescent="0.3">
      <c r="B179" s="20"/>
    </row>
    <row r="180" spans="2:2" x14ac:dyDescent="0.3">
      <c r="B180" s="20"/>
    </row>
    <row r="181" spans="2:2" x14ac:dyDescent="0.3">
      <c r="B181" s="20"/>
    </row>
    <row r="182" spans="2:2" x14ac:dyDescent="0.3">
      <c r="B182" s="20"/>
    </row>
    <row r="183" spans="2:2" x14ac:dyDescent="0.3">
      <c r="B183" s="20"/>
    </row>
    <row r="184" spans="2:2" x14ac:dyDescent="0.3">
      <c r="B184" s="20"/>
    </row>
    <row r="185" spans="2:2" x14ac:dyDescent="0.3">
      <c r="B185" s="20"/>
    </row>
    <row r="186" spans="2:2" x14ac:dyDescent="0.3">
      <c r="B186" s="20"/>
    </row>
    <row r="187" spans="2:2" x14ac:dyDescent="0.3">
      <c r="B187" s="20"/>
    </row>
    <row r="188" spans="2:2" x14ac:dyDescent="0.3">
      <c r="B188" s="20"/>
    </row>
    <row r="189" spans="2:2" x14ac:dyDescent="0.3">
      <c r="B189" s="20"/>
    </row>
    <row r="190" spans="2:2" x14ac:dyDescent="0.3">
      <c r="B190" s="20"/>
    </row>
    <row r="191" spans="2:2" x14ac:dyDescent="0.3">
      <c r="B191" s="20"/>
    </row>
    <row r="192" spans="2:2" x14ac:dyDescent="0.3">
      <c r="B192" s="20"/>
    </row>
    <row r="193" spans="2:2" x14ac:dyDescent="0.3">
      <c r="B193" s="20"/>
    </row>
    <row r="194" spans="2:2" x14ac:dyDescent="0.3">
      <c r="B194" s="20"/>
    </row>
    <row r="195" spans="2:2" x14ac:dyDescent="0.3">
      <c r="B195" s="20"/>
    </row>
    <row r="196" spans="2:2" x14ac:dyDescent="0.3">
      <c r="B196" s="20"/>
    </row>
    <row r="197" spans="2:2" x14ac:dyDescent="0.3">
      <c r="B197" s="20"/>
    </row>
    <row r="198" spans="2:2" x14ac:dyDescent="0.3">
      <c r="B198" s="20"/>
    </row>
    <row r="199" spans="2:2" x14ac:dyDescent="0.3">
      <c r="B199" s="20"/>
    </row>
    <row r="200" spans="2:2" x14ac:dyDescent="0.3">
      <c r="B200" s="20"/>
    </row>
    <row r="201" spans="2:2" x14ac:dyDescent="0.3">
      <c r="B201" s="20"/>
    </row>
    <row r="202" spans="2:2" x14ac:dyDescent="0.3">
      <c r="B202" s="20"/>
    </row>
    <row r="203" spans="2:2" x14ac:dyDescent="0.3">
      <c r="B203" s="20"/>
    </row>
    <row r="204" spans="2:2" x14ac:dyDescent="0.3">
      <c r="B204" s="20"/>
    </row>
    <row r="205" spans="2:2" x14ac:dyDescent="0.3">
      <c r="B205" s="20"/>
    </row>
    <row r="206" spans="2:2" x14ac:dyDescent="0.3">
      <c r="B206" s="20"/>
    </row>
    <row r="207" spans="2:2" x14ac:dyDescent="0.3">
      <c r="B207" s="20"/>
    </row>
    <row r="208" spans="2:2" x14ac:dyDescent="0.3">
      <c r="B208" s="20"/>
    </row>
    <row r="209" spans="2:2" x14ac:dyDescent="0.3">
      <c r="B209" s="20"/>
    </row>
    <row r="210" spans="2:2" x14ac:dyDescent="0.3">
      <c r="B210" s="20"/>
    </row>
    <row r="211" spans="2:2" x14ac:dyDescent="0.3">
      <c r="B211" s="20"/>
    </row>
    <row r="212" spans="2:2" x14ac:dyDescent="0.3">
      <c r="B212" s="20"/>
    </row>
    <row r="213" spans="2:2" x14ac:dyDescent="0.3">
      <c r="B213" s="20"/>
    </row>
    <row r="214" spans="2:2" x14ac:dyDescent="0.3">
      <c r="B214" s="20"/>
    </row>
    <row r="215" spans="2:2" x14ac:dyDescent="0.3">
      <c r="B215" s="20"/>
    </row>
    <row r="216" spans="2:2" x14ac:dyDescent="0.3">
      <c r="B216" s="20"/>
    </row>
    <row r="217" spans="2:2" x14ac:dyDescent="0.3">
      <c r="B217" s="20"/>
    </row>
    <row r="218" spans="2:2" x14ac:dyDescent="0.3">
      <c r="B218" s="20"/>
    </row>
    <row r="219" spans="2:2" x14ac:dyDescent="0.3">
      <c r="B219" s="20"/>
    </row>
    <row r="220" spans="2:2" x14ac:dyDescent="0.3">
      <c r="B220" s="20"/>
    </row>
    <row r="221" spans="2:2" x14ac:dyDescent="0.3">
      <c r="B221" s="20"/>
    </row>
    <row r="222" spans="2:2" x14ac:dyDescent="0.3">
      <c r="B222" s="20"/>
    </row>
    <row r="223" spans="2:2" x14ac:dyDescent="0.3">
      <c r="B223" s="20"/>
    </row>
    <row r="224" spans="2:2" x14ac:dyDescent="0.3">
      <c r="B224" s="20"/>
    </row>
    <row r="225" spans="2:2" x14ac:dyDescent="0.3">
      <c r="B225" s="20"/>
    </row>
    <row r="226" spans="2:2" x14ac:dyDescent="0.3">
      <c r="B226" s="20"/>
    </row>
    <row r="227" spans="2:2" x14ac:dyDescent="0.3">
      <c r="B227" s="20"/>
    </row>
    <row r="228" spans="2:2" x14ac:dyDescent="0.3">
      <c r="B228" s="20"/>
    </row>
    <row r="229" spans="2:2" x14ac:dyDescent="0.3">
      <c r="B229" s="20"/>
    </row>
    <row r="230" spans="2:2" x14ac:dyDescent="0.3">
      <c r="B230" s="20"/>
    </row>
    <row r="231" spans="2:2" x14ac:dyDescent="0.3">
      <c r="B231" s="20"/>
    </row>
    <row r="232" spans="2:2" x14ac:dyDescent="0.3">
      <c r="B232" s="20"/>
    </row>
    <row r="233" spans="2:2" x14ac:dyDescent="0.3">
      <c r="B233" s="20"/>
    </row>
    <row r="234" spans="2:2" x14ac:dyDescent="0.3">
      <c r="B234" s="20"/>
    </row>
    <row r="235" spans="2:2" x14ac:dyDescent="0.3">
      <c r="B235" s="20"/>
    </row>
    <row r="236" spans="2:2" x14ac:dyDescent="0.3">
      <c r="B236" s="20"/>
    </row>
    <row r="237" spans="2:2" x14ac:dyDescent="0.3">
      <c r="B237" s="20"/>
    </row>
    <row r="238" spans="2:2" x14ac:dyDescent="0.3">
      <c r="B238" s="20"/>
    </row>
    <row r="239" spans="2:2" x14ac:dyDescent="0.3">
      <c r="B239" s="20"/>
    </row>
    <row r="240" spans="2:2" x14ac:dyDescent="0.3">
      <c r="B240" s="20"/>
    </row>
    <row r="241" spans="2:2" x14ac:dyDescent="0.3">
      <c r="B241" s="20"/>
    </row>
    <row r="242" spans="2:2" x14ac:dyDescent="0.3">
      <c r="B242" s="20"/>
    </row>
    <row r="243" spans="2:2" x14ac:dyDescent="0.3">
      <c r="B243" s="20"/>
    </row>
    <row r="244" spans="2:2" x14ac:dyDescent="0.3">
      <c r="B244" s="20"/>
    </row>
    <row r="245" spans="2:2" x14ac:dyDescent="0.3">
      <c r="B245" s="20"/>
    </row>
    <row r="246" spans="2:2" x14ac:dyDescent="0.3">
      <c r="B246" s="20"/>
    </row>
    <row r="247" spans="2:2" x14ac:dyDescent="0.3">
      <c r="B247" s="20"/>
    </row>
    <row r="248" spans="2:2" x14ac:dyDescent="0.3">
      <c r="B248" s="20"/>
    </row>
    <row r="249" spans="2:2" x14ac:dyDescent="0.3">
      <c r="B249" s="20"/>
    </row>
    <row r="250" spans="2:2" x14ac:dyDescent="0.3">
      <c r="B250" s="20"/>
    </row>
    <row r="251" spans="2:2" x14ac:dyDescent="0.3">
      <c r="B251" s="20"/>
    </row>
    <row r="252" spans="2:2" x14ac:dyDescent="0.3">
      <c r="B252" s="20"/>
    </row>
    <row r="253" spans="2:2" x14ac:dyDescent="0.3">
      <c r="B253" s="20"/>
    </row>
    <row r="254" spans="2:2" x14ac:dyDescent="0.3">
      <c r="B254" s="20"/>
    </row>
    <row r="255" spans="2:2" x14ac:dyDescent="0.3">
      <c r="B255" s="20"/>
    </row>
    <row r="256" spans="2:2" x14ac:dyDescent="0.3">
      <c r="B256" s="20"/>
    </row>
    <row r="257" spans="2:2" x14ac:dyDescent="0.3">
      <c r="B257" s="20"/>
    </row>
    <row r="258" spans="2:2" x14ac:dyDescent="0.3">
      <c r="B258" s="20"/>
    </row>
    <row r="259" spans="2:2" x14ac:dyDescent="0.3">
      <c r="B259" s="20"/>
    </row>
    <row r="260" spans="2:2" x14ac:dyDescent="0.3">
      <c r="B260" s="20"/>
    </row>
    <row r="261" spans="2:2" x14ac:dyDescent="0.3">
      <c r="B261" s="20"/>
    </row>
    <row r="262" spans="2:2" x14ac:dyDescent="0.3">
      <c r="B262" s="20"/>
    </row>
    <row r="263" spans="2:2" x14ac:dyDescent="0.3">
      <c r="B263" s="20"/>
    </row>
    <row r="264" spans="2:2" x14ac:dyDescent="0.3">
      <c r="B264" s="20"/>
    </row>
    <row r="265" spans="2:2" x14ac:dyDescent="0.3">
      <c r="B265" s="20"/>
    </row>
    <row r="266" spans="2:2" x14ac:dyDescent="0.3">
      <c r="B266" s="20"/>
    </row>
    <row r="267" spans="2:2" x14ac:dyDescent="0.3">
      <c r="B267" s="20"/>
    </row>
    <row r="268" spans="2:2" x14ac:dyDescent="0.3">
      <c r="B268" s="20"/>
    </row>
    <row r="269" spans="2:2" x14ac:dyDescent="0.3">
      <c r="B269" s="20"/>
    </row>
    <row r="270" spans="2:2" x14ac:dyDescent="0.3">
      <c r="B270" s="20"/>
    </row>
    <row r="271" spans="2:2" x14ac:dyDescent="0.3">
      <c r="B271" s="20"/>
    </row>
    <row r="272" spans="2:2" x14ac:dyDescent="0.3">
      <c r="B272" s="20"/>
    </row>
    <row r="273" spans="2:2" x14ac:dyDescent="0.3">
      <c r="B273" s="20"/>
    </row>
    <row r="274" spans="2:2" x14ac:dyDescent="0.3">
      <c r="B274" s="20"/>
    </row>
    <row r="275" spans="2:2" x14ac:dyDescent="0.3">
      <c r="B275" s="20"/>
    </row>
    <row r="276" spans="2:2" x14ac:dyDescent="0.3">
      <c r="B276" s="20"/>
    </row>
    <row r="277" spans="2:2" x14ac:dyDescent="0.3">
      <c r="B277" s="20"/>
    </row>
    <row r="278" spans="2:2" x14ac:dyDescent="0.3">
      <c r="B278" s="20"/>
    </row>
    <row r="279" spans="2:2" x14ac:dyDescent="0.3">
      <c r="B279" s="20"/>
    </row>
    <row r="280" spans="2:2" x14ac:dyDescent="0.3">
      <c r="B280" s="20"/>
    </row>
    <row r="281" spans="2:2" x14ac:dyDescent="0.3">
      <c r="B281" s="20"/>
    </row>
    <row r="282" spans="2:2" x14ac:dyDescent="0.3">
      <c r="B282" s="20"/>
    </row>
    <row r="283" spans="2:2" x14ac:dyDescent="0.3">
      <c r="B283" s="20"/>
    </row>
    <row r="284" spans="2:2" x14ac:dyDescent="0.3">
      <c r="B284" s="20"/>
    </row>
    <row r="285" spans="2:2" x14ac:dyDescent="0.3">
      <c r="B285" s="20"/>
    </row>
    <row r="286" spans="2:2" x14ac:dyDescent="0.3">
      <c r="B286" s="20"/>
    </row>
    <row r="287" spans="2:2" x14ac:dyDescent="0.3">
      <c r="B287" s="20"/>
    </row>
    <row r="288" spans="2:2" x14ac:dyDescent="0.3">
      <c r="B288" s="20"/>
    </row>
    <row r="289" spans="2:2" x14ac:dyDescent="0.3">
      <c r="B289" s="20"/>
    </row>
    <row r="290" spans="2:2" x14ac:dyDescent="0.3">
      <c r="B290" s="20"/>
    </row>
    <row r="291" spans="2:2" x14ac:dyDescent="0.3">
      <c r="B291" s="20"/>
    </row>
    <row r="292" spans="2:2" x14ac:dyDescent="0.3">
      <c r="B292" s="20"/>
    </row>
    <row r="293" spans="2:2" x14ac:dyDescent="0.3">
      <c r="B293" s="20"/>
    </row>
    <row r="294" spans="2:2" x14ac:dyDescent="0.3">
      <c r="B294" s="20"/>
    </row>
    <row r="295" spans="2:2" x14ac:dyDescent="0.3">
      <c r="B295" s="20"/>
    </row>
    <row r="296" spans="2:2" x14ac:dyDescent="0.3">
      <c r="B296" s="20"/>
    </row>
    <row r="297" spans="2:2" x14ac:dyDescent="0.3">
      <c r="B297" s="20"/>
    </row>
    <row r="298" spans="2:2" x14ac:dyDescent="0.3">
      <c r="B298" s="20"/>
    </row>
    <row r="299" spans="2:2" x14ac:dyDescent="0.3">
      <c r="B299" s="20"/>
    </row>
    <row r="300" spans="2:2" x14ac:dyDescent="0.3">
      <c r="B300" s="20"/>
    </row>
    <row r="301" spans="2:2" x14ac:dyDescent="0.3">
      <c r="B301" s="20"/>
    </row>
    <row r="302" spans="2:2" x14ac:dyDescent="0.3">
      <c r="B302" s="20"/>
    </row>
    <row r="303" spans="2:2" x14ac:dyDescent="0.3">
      <c r="B303" s="20"/>
    </row>
    <row r="304" spans="2:2" x14ac:dyDescent="0.3">
      <c r="B304" s="20"/>
    </row>
    <row r="305" spans="2:2" x14ac:dyDescent="0.3">
      <c r="B305" s="20"/>
    </row>
    <row r="306" spans="2:2" x14ac:dyDescent="0.3">
      <c r="B306" s="20"/>
    </row>
    <row r="307" spans="2:2" x14ac:dyDescent="0.3">
      <c r="B307" s="20"/>
    </row>
    <row r="308" spans="2:2" x14ac:dyDescent="0.3">
      <c r="B308" s="20"/>
    </row>
    <row r="309" spans="2:2" x14ac:dyDescent="0.3">
      <c r="B309" s="20"/>
    </row>
    <row r="310" spans="2:2" x14ac:dyDescent="0.3">
      <c r="B310" s="20"/>
    </row>
    <row r="311" spans="2:2" x14ac:dyDescent="0.3">
      <c r="B311" s="20"/>
    </row>
    <row r="312" spans="2:2" x14ac:dyDescent="0.3">
      <c r="B312" s="20"/>
    </row>
    <row r="313" spans="2:2" x14ac:dyDescent="0.3">
      <c r="B313" s="20"/>
    </row>
    <row r="314" spans="2:2" x14ac:dyDescent="0.3">
      <c r="B314" s="20"/>
    </row>
    <row r="315" spans="2:2" x14ac:dyDescent="0.3">
      <c r="B315" s="20"/>
    </row>
    <row r="316" spans="2:2" x14ac:dyDescent="0.3">
      <c r="B316" s="20"/>
    </row>
    <row r="317" spans="2:2" x14ac:dyDescent="0.3">
      <c r="B317" s="20"/>
    </row>
    <row r="318" spans="2:2" x14ac:dyDescent="0.3">
      <c r="B318" s="20"/>
    </row>
    <row r="319" spans="2:2" x14ac:dyDescent="0.3">
      <c r="B319" s="20"/>
    </row>
    <row r="320" spans="2:2" x14ac:dyDescent="0.3">
      <c r="B320" s="20"/>
    </row>
    <row r="321" spans="2:2" x14ac:dyDescent="0.3">
      <c r="B321" s="20"/>
    </row>
    <row r="322" spans="2:2" x14ac:dyDescent="0.3">
      <c r="B322" s="20"/>
    </row>
    <row r="323" spans="2:2" x14ac:dyDescent="0.3">
      <c r="B323" s="20"/>
    </row>
    <row r="324" spans="2:2" x14ac:dyDescent="0.3">
      <c r="B324" s="20"/>
    </row>
    <row r="325" spans="2:2" x14ac:dyDescent="0.3">
      <c r="B325" s="20"/>
    </row>
    <row r="326" spans="2:2" x14ac:dyDescent="0.3">
      <c r="B326" s="20"/>
    </row>
    <row r="327" spans="2:2" x14ac:dyDescent="0.3">
      <c r="B327" s="20"/>
    </row>
    <row r="328" spans="2:2" x14ac:dyDescent="0.3">
      <c r="B328" s="20"/>
    </row>
    <row r="329" spans="2:2" x14ac:dyDescent="0.3">
      <c r="B329" s="20"/>
    </row>
    <row r="330" spans="2:2" x14ac:dyDescent="0.3">
      <c r="B330" s="20"/>
    </row>
    <row r="331" spans="2:2" x14ac:dyDescent="0.3">
      <c r="B331" s="20"/>
    </row>
    <row r="332" spans="2:2" x14ac:dyDescent="0.3">
      <c r="B332" s="20"/>
    </row>
    <row r="333" spans="2:2" x14ac:dyDescent="0.3">
      <c r="B333" s="20"/>
    </row>
    <row r="334" spans="2:2" x14ac:dyDescent="0.3">
      <c r="B334" s="20"/>
    </row>
    <row r="335" spans="2:2" x14ac:dyDescent="0.3">
      <c r="B335" s="20"/>
    </row>
    <row r="336" spans="2:2" x14ac:dyDescent="0.3">
      <c r="B336" s="20"/>
    </row>
    <row r="337" spans="2:2" x14ac:dyDescent="0.3">
      <c r="B337" s="20"/>
    </row>
    <row r="338" spans="2:2" x14ac:dyDescent="0.3">
      <c r="B338" s="20"/>
    </row>
    <row r="339" spans="2:2" x14ac:dyDescent="0.3">
      <c r="B339" s="20"/>
    </row>
    <row r="340" spans="2:2" x14ac:dyDescent="0.3">
      <c r="B340" s="20"/>
    </row>
    <row r="341" spans="2:2" x14ac:dyDescent="0.3">
      <c r="B341" s="20"/>
    </row>
    <row r="342" spans="2:2" x14ac:dyDescent="0.3">
      <c r="B342" s="20"/>
    </row>
    <row r="343" spans="2:2" x14ac:dyDescent="0.3">
      <c r="B343" s="20"/>
    </row>
    <row r="344" spans="2:2" x14ac:dyDescent="0.3">
      <c r="B344" s="20"/>
    </row>
    <row r="345" spans="2:2" x14ac:dyDescent="0.3">
      <c r="B345" s="20"/>
    </row>
    <row r="346" spans="2:2" x14ac:dyDescent="0.3">
      <c r="B346" s="20"/>
    </row>
    <row r="347" spans="2:2" x14ac:dyDescent="0.3">
      <c r="B347" s="20"/>
    </row>
    <row r="348" spans="2:2" x14ac:dyDescent="0.3">
      <c r="B348" s="20"/>
    </row>
    <row r="349" spans="2:2" x14ac:dyDescent="0.3">
      <c r="B349" s="20"/>
    </row>
    <row r="350" spans="2:2" x14ac:dyDescent="0.3">
      <c r="B350" s="20"/>
    </row>
    <row r="351" spans="2:2" x14ac:dyDescent="0.3">
      <c r="B351" s="20"/>
    </row>
    <row r="352" spans="2:2" x14ac:dyDescent="0.3">
      <c r="B352" s="20"/>
    </row>
    <row r="353" spans="2:2" x14ac:dyDescent="0.3">
      <c r="B353" s="20"/>
    </row>
    <row r="354" spans="2:2" x14ac:dyDescent="0.3">
      <c r="B354" s="20"/>
    </row>
    <row r="355" spans="2:2" x14ac:dyDescent="0.3">
      <c r="B355" s="20"/>
    </row>
    <row r="356" spans="2:2" x14ac:dyDescent="0.3">
      <c r="B356" s="20"/>
    </row>
    <row r="357" spans="2:2" x14ac:dyDescent="0.3">
      <c r="B357" s="20"/>
    </row>
    <row r="358" spans="2:2" x14ac:dyDescent="0.3">
      <c r="B358" s="20"/>
    </row>
    <row r="359" spans="2:2" x14ac:dyDescent="0.3">
      <c r="B359" s="20"/>
    </row>
    <row r="360" spans="2:2" x14ac:dyDescent="0.3">
      <c r="B360" s="20"/>
    </row>
    <row r="361" spans="2:2" x14ac:dyDescent="0.3">
      <c r="B361" s="20"/>
    </row>
    <row r="362" spans="2:2" x14ac:dyDescent="0.3">
      <c r="B362" s="20"/>
    </row>
    <row r="363" spans="2:2" x14ac:dyDescent="0.3">
      <c r="B363" s="20"/>
    </row>
    <row r="364" spans="2:2" x14ac:dyDescent="0.3">
      <c r="B364" s="20"/>
    </row>
    <row r="365" spans="2:2" x14ac:dyDescent="0.3">
      <c r="B365" s="20"/>
    </row>
    <row r="366" spans="2:2" x14ac:dyDescent="0.3">
      <c r="B366" s="20"/>
    </row>
    <row r="367" spans="2:2" x14ac:dyDescent="0.3">
      <c r="B367" s="20"/>
    </row>
    <row r="368" spans="2:2" x14ac:dyDescent="0.3">
      <c r="B368" s="20"/>
    </row>
    <row r="369" spans="2:2" x14ac:dyDescent="0.3">
      <c r="B369" s="20"/>
    </row>
    <row r="370" spans="2:2" x14ac:dyDescent="0.3">
      <c r="B370" s="20"/>
    </row>
    <row r="371" spans="2:2" x14ac:dyDescent="0.3">
      <c r="B371" s="20"/>
    </row>
    <row r="372" spans="2:2" x14ac:dyDescent="0.3">
      <c r="B372" s="20"/>
    </row>
    <row r="373" spans="2:2" x14ac:dyDescent="0.3">
      <c r="B373" s="20"/>
    </row>
    <row r="374" spans="2:2" x14ac:dyDescent="0.3">
      <c r="B374" s="20"/>
    </row>
    <row r="375" spans="2:2" x14ac:dyDescent="0.3">
      <c r="B375" s="20"/>
    </row>
    <row r="376" spans="2:2" x14ac:dyDescent="0.3">
      <c r="B376" s="20"/>
    </row>
    <row r="377" spans="2:2" x14ac:dyDescent="0.3">
      <c r="B377" s="20"/>
    </row>
    <row r="378" spans="2:2" x14ac:dyDescent="0.3">
      <c r="B378" s="20"/>
    </row>
    <row r="379" spans="2:2" x14ac:dyDescent="0.3">
      <c r="B379" s="20"/>
    </row>
    <row r="380" spans="2:2" x14ac:dyDescent="0.3">
      <c r="B380" s="20"/>
    </row>
    <row r="381" spans="2:2" x14ac:dyDescent="0.3">
      <c r="B381" s="20"/>
    </row>
    <row r="382" spans="2:2" x14ac:dyDescent="0.3">
      <c r="B382" s="20"/>
    </row>
    <row r="383" spans="2:2" x14ac:dyDescent="0.3">
      <c r="B383" s="20"/>
    </row>
    <row r="384" spans="2:2" x14ac:dyDescent="0.3">
      <c r="B384" s="20"/>
    </row>
    <row r="385" spans="2:2" x14ac:dyDescent="0.3">
      <c r="B385" s="20"/>
    </row>
    <row r="386" spans="2:2" x14ac:dyDescent="0.3">
      <c r="B386" s="20"/>
    </row>
    <row r="387" spans="2:2" x14ac:dyDescent="0.3">
      <c r="B387" s="20"/>
    </row>
    <row r="388" spans="2:2" x14ac:dyDescent="0.3">
      <c r="B388" s="20"/>
    </row>
    <row r="389" spans="2:2" x14ac:dyDescent="0.3">
      <c r="B389" s="20"/>
    </row>
    <row r="390" spans="2:2" x14ac:dyDescent="0.3">
      <c r="B390" s="20"/>
    </row>
    <row r="391" spans="2:2" x14ac:dyDescent="0.3">
      <c r="B391" s="20"/>
    </row>
    <row r="392" spans="2:2" x14ac:dyDescent="0.3">
      <c r="B392" s="20"/>
    </row>
    <row r="393" spans="2:2" x14ac:dyDescent="0.3">
      <c r="B393" s="20"/>
    </row>
    <row r="394" spans="2:2" x14ac:dyDescent="0.3">
      <c r="B394" s="20"/>
    </row>
    <row r="395" spans="2:2" x14ac:dyDescent="0.3">
      <c r="B395" s="20"/>
    </row>
    <row r="396" spans="2:2" x14ac:dyDescent="0.3">
      <c r="B396" s="20"/>
    </row>
    <row r="397" spans="2:2" x14ac:dyDescent="0.3">
      <c r="B397" s="20"/>
    </row>
    <row r="398" spans="2:2" x14ac:dyDescent="0.3">
      <c r="B398" s="20"/>
    </row>
    <row r="399" spans="2:2" x14ac:dyDescent="0.3">
      <c r="B399" s="20"/>
    </row>
    <row r="400" spans="2:2" x14ac:dyDescent="0.3">
      <c r="B400" s="20"/>
    </row>
    <row r="401" spans="2:2" x14ac:dyDescent="0.3">
      <c r="B401" s="20"/>
    </row>
    <row r="402" spans="2:2" x14ac:dyDescent="0.3">
      <c r="B402" s="20"/>
    </row>
    <row r="403" spans="2:2" x14ac:dyDescent="0.3">
      <c r="B403" s="20"/>
    </row>
    <row r="404" spans="2:2" x14ac:dyDescent="0.3">
      <c r="B404" s="20"/>
    </row>
    <row r="405" spans="2:2" x14ac:dyDescent="0.3">
      <c r="B405" s="20"/>
    </row>
    <row r="406" spans="2:2" x14ac:dyDescent="0.3">
      <c r="B406" s="20"/>
    </row>
    <row r="407" spans="2:2" x14ac:dyDescent="0.3">
      <c r="B407" s="20"/>
    </row>
    <row r="408" spans="2:2" x14ac:dyDescent="0.3">
      <c r="B408" s="20"/>
    </row>
    <row r="409" spans="2:2" x14ac:dyDescent="0.3">
      <c r="B409" s="20"/>
    </row>
    <row r="410" spans="2:2" x14ac:dyDescent="0.3">
      <c r="B410" s="20"/>
    </row>
    <row r="411" spans="2:2" x14ac:dyDescent="0.3">
      <c r="B411" s="20"/>
    </row>
    <row r="412" spans="2:2" x14ac:dyDescent="0.3">
      <c r="B412" s="20"/>
    </row>
    <row r="413" spans="2:2" x14ac:dyDescent="0.3">
      <c r="B413" s="20"/>
    </row>
    <row r="414" spans="2:2" x14ac:dyDescent="0.3">
      <c r="B414" s="20"/>
    </row>
    <row r="415" spans="2:2" x14ac:dyDescent="0.3">
      <c r="B415" s="20"/>
    </row>
    <row r="416" spans="2:2" x14ac:dyDescent="0.3">
      <c r="B416" s="20"/>
    </row>
    <row r="417" spans="2:2" x14ac:dyDescent="0.3">
      <c r="B417" s="20"/>
    </row>
    <row r="418" spans="2:2" x14ac:dyDescent="0.3">
      <c r="B418" s="20"/>
    </row>
    <row r="419" spans="2:2" x14ac:dyDescent="0.3">
      <c r="B419" s="20"/>
    </row>
    <row r="420" spans="2:2" x14ac:dyDescent="0.3">
      <c r="B420" s="20"/>
    </row>
    <row r="421" spans="2:2" x14ac:dyDescent="0.3">
      <c r="B421" s="20"/>
    </row>
    <row r="422" spans="2:2" x14ac:dyDescent="0.3">
      <c r="B422" s="20"/>
    </row>
    <row r="423" spans="2:2" x14ac:dyDescent="0.3">
      <c r="B423" s="20"/>
    </row>
    <row r="424" spans="2:2" x14ac:dyDescent="0.3">
      <c r="B424" s="20"/>
    </row>
    <row r="425" spans="2:2" x14ac:dyDescent="0.3">
      <c r="B425" s="20"/>
    </row>
    <row r="426" spans="2:2" x14ac:dyDescent="0.3">
      <c r="B426" s="20"/>
    </row>
    <row r="427" spans="2:2" x14ac:dyDescent="0.3">
      <c r="B427" s="20"/>
    </row>
    <row r="428" spans="2:2" x14ac:dyDescent="0.3">
      <c r="B428" s="20"/>
    </row>
    <row r="429" spans="2:2" x14ac:dyDescent="0.3">
      <c r="B429" s="20"/>
    </row>
    <row r="430" spans="2:2" x14ac:dyDescent="0.3">
      <c r="B430" s="20"/>
    </row>
    <row r="431" spans="2:2" x14ac:dyDescent="0.3">
      <c r="B431" s="20"/>
    </row>
    <row r="432" spans="2:2" x14ac:dyDescent="0.3">
      <c r="B432" s="20"/>
    </row>
    <row r="433" spans="2:2" x14ac:dyDescent="0.3">
      <c r="B433" s="20"/>
    </row>
    <row r="434" spans="2:2" x14ac:dyDescent="0.3">
      <c r="B434" s="20"/>
    </row>
    <row r="435" spans="2:2" x14ac:dyDescent="0.3">
      <c r="B435" s="20"/>
    </row>
    <row r="436" spans="2:2" x14ac:dyDescent="0.3">
      <c r="B436" s="20"/>
    </row>
    <row r="437" spans="2:2" x14ac:dyDescent="0.3">
      <c r="B437" s="20"/>
    </row>
    <row r="438" spans="2:2" x14ac:dyDescent="0.3">
      <c r="B438" s="20"/>
    </row>
    <row r="439" spans="2:2" x14ac:dyDescent="0.3">
      <c r="B439" s="20"/>
    </row>
    <row r="440" spans="2:2" x14ac:dyDescent="0.3">
      <c r="B440" s="20"/>
    </row>
    <row r="441" spans="2:2" x14ac:dyDescent="0.3">
      <c r="B441" s="20"/>
    </row>
    <row r="442" spans="2:2" x14ac:dyDescent="0.3">
      <c r="B442" s="20"/>
    </row>
    <row r="443" spans="2:2" x14ac:dyDescent="0.3">
      <c r="B443" s="20"/>
    </row>
    <row r="444" spans="2:2" x14ac:dyDescent="0.3">
      <c r="B444" s="20"/>
    </row>
    <row r="445" spans="2:2" x14ac:dyDescent="0.3">
      <c r="B445" s="20"/>
    </row>
    <row r="446" spans="2:2" x14ac:dyDescent="0.3">
      <c r="B446" s="20"/>
    </row>
    <row r="447" spans="2:2" x14ac:dyDescent="0.3">
      <c r="B447" s="20"/>
    </row>
    <row r="448" spans="2:2" x14ac:dyDescent="0.3">
      <c r="B448" s="20"/>
    </row>
    <row r="449" spans="2:2" x14ac:dyDescent="0.3">
      <c r="B449" s="20"/>
    </row>
    <row r="450" spans="2:2" x14ac:dyDescent="0.3">
      <c r="B450" s="20"/>
    </row>
    <row r="451" spans="2:2" x14ac:dyDescent="0.3">
      <c r="B451" s="20"/>
    </row>
    <row r="452" spans="2:2" x14ac:dyDescent="0.3">
      <c r="B452" s="20"/>
    </row>
    <row r="453" spans="2:2" x14ac:dyDescent="0.3">
      <c r="B453" s="20"/>
    </row>
    <row r="454" spans="2:2" x14ac:dyDescent="0.3">
      <c r="B454" s="20"/>
    </row>
    <row r="455" spans="2:2" x14ac:dyDescent="0.3">
      <c r="B455" s="20"/>
    </row>
    <row r="456" spans="2:2" x14ac:dyDescent="0.3">
      <c r="B456" s="20"/>
    </row>
    <row r="457" spans="2:2" x14ac:dyDescent="0.3">
      <c r="B457" s="20"/>
    </row>
    <row r="458" spans="2:2" x14ac:dyDescent="0.3">
      <c r="B458" s="20"/>
    </row>
    <row r="459" spans="2:2" x14ac:dyDescent="0.3">
      <c r="B459" s="20"/>
    </row>
    <row r="460" spans="2:2" x14ac:dyDescent="0.3">
      <c r="B460" s="20"/>
    </row>
    <row r="461" spans="2:2" x14ac:dyDescent="0.3">
      <c r="B461" s="20"/>
    </row>
    <row r="462" spans="2:2" x14ac:dyDescent="0.3">
      <c r="B462" s="20"/>
    </row>
    <row r="463" spans="2:2" x14ac:dyDescent="0.3">
      <c r="B463" s="20"/>
    </row>
    <row r="464" spans="2:2" x14ac:dyDescent="0.3">
      <c r="B464" s="20"/>
    </row>
    <row r="465" spans="2:2" x14ac:dyDescent="0.3">
      <c r="B465" s="20"/>
    </row>
    <row r="466" spans="2:2" x14ac:dyDescent="0.3">
      <c r="B466" s="20"/>
    </row>
    <row r="467" spans="2:2" x14ac:dyDescent="0.3">
      <c r="B467" s="20"/>
    </row>
    <row r="468" spans="2:2" x14ac:dyDescent="0.3">
      <c r="B468" s="20"/>
    </row>
    <row r="469" spans="2:2" x14ac:dyDescent="0.3">
      <c r="B469" s="20"/>
    </row>
    <row r="470" spans="2:2" x14ac:dyDescent="0.3">
      <c r="B470" s="20"/>
    </row>
    <row r="471" spans="2:2" x14ac:dyDescent="0.3">
      <c r="B471" s="20"/>
    </row>
    <row r="472" spans="2:2" x14ac:dyDescent="0.3">
      <c r="B472" s="20"/>
    </row>
    <row r="473" spans="2:2" x14ac:dyDescent="0.3">
      <c r="B473" s="20"/>
    </row>
    <row r="474" spans="2:2" x14ac:dyDescent="0.3">
      <c r="B474" s="20"/>
    </row>
    <row r="475" spans="2:2" x14ac:dyDescent="0.3">
      <c r="B475" s="20"/>
    </row>
    <row r="476" spans="2:2" x14ac:dyDescent="0.3">
      <c r="B476" s="20"/>
    </row>
    <row r="477" spans="2:2" x14ac:dyDescent="0.3">
      <c r="B477" s="20"/>
    </row>
    <row r="478" spans="2:2" x14ac:dyDescent="0.3">
      <c r="B478" s="20"/>
    </row>
    <row r="479" spans="2:2" x14ac:dyDescent="0.3">
      <c r="B479" s="20"/>
    </row>
    <row r="480" spans="2:2" x14ac:dyDescent="0.3">
      <c r="B480" s="20"/>
    </row>
    <row r="481" spans="2:2" x14ac:dyDescent="0.3">
      <c r="B481" s="20"/>
    </row>
    <row r="482" spans="2:2" x14ac:dyDescent="0.3">
      <c r="B482" s="20"/>
    </row>
    <row r="483" spans="2:2" x14ac:dyDescent="0.3">
      <c r="B483" s="20"/>
    </row>
    <row r="484" spans="2:2" x14ac:dyDescent="0.3">
      <c r="B484" s="20"/>
    </row>
    <row r="485" spans="2:2" x14ac:dyDescent="0.3">
      <c r="B485" s="20"/>
    </row>
    <row r="486" spans="2:2" x14ac:dyDescent="0.3">
      <c r="B486" s="20"/>
    </row>
    <row r="487" spans="2:2" x14ac:dyDescent="0.3">
      <c r="B487" s="20"/>
    </row>
    <row r="488" spans="2:2" x14ac:dyDescent="0.3">
      <c r="B488" s="20"/>
    </row>
    <row r="489" spans="2:2" x14ac:dyDescent="0.3">
      <c r="B489" s="20"/>
    </row>
    <row r="490" spans="2:2" x14ac:dyDescent="0.3">
      <c r="B490" s="20"/>
    </row>
    <row r="491" spans="2:2" x14ac:dyDescent="0.3">
      <c r="B491" s="20"/>
    </row>
    <row r="492" spans="2:2" x14ac:dyDescent="0.3">
      <c r="B492" s="20"/>
    </row>
    <row r="493" spans="2:2" x14ac:dyDescent="0.3">
      <c r="B493" s="20"/>
    </row>
    <row r="494" spans="2:2" x14ac:dyDescent="0.3">
      <c r="B494" s="20"/>
    </row>
    <row r="495" spans="2:2" x14ac:dyDescent="0.3">
      <c r="B495" s="20"/>
    </row>
    <row r="496" spans="2:2" x14ac:dyDescent="0.3">
      <c r="B496" s="20"/>
    </row>
    <row r="497" spans="2:2" x14ac:dyDescent="0.3">
      <c r="B497" s="20"/>
    </row>
    <row r="498" spans="2:2" x14ac:dyDescent="0.3">
      <c r="B498" s="20"/>
    </row>
    <row r="499" spans="2:2" x14ac:dyDescent="0.3">
      <c r="B499" s="20"/>
    </row>
    <row r="500" spans="2:2" x14ac:dyDescent="0.3">
      <c r="B500" s="20"/>
    </row>
    <row r="501" spans="2:2" x14ac:dyDescent="0.3">
      <c r="B501" s="20"/>
    </row>
    <row r="502" spans="2:2" x14ac:dyDescent="0.3">
      <c r="B502" s="20"/>
    </row>
    <row r="503" spans="2:2" x14ac:dyDescent="0.3">
      <c r="B503" s="20"/>
    </row>
    <row r="504" spans="2:2" x14ac:dyDescent="0.3">
      <c r="B504" s="20"/>
    </row>
    <row r="505" spans="2:2" x14ac:dyDescent="0.3">
      <c r="B505" s="20"/>
    </row>
    <row r="506" spans="2:2" x14ac:dyDescent="0.3">
      <c r="B506" s="20"/>
    </row>
    <row r="507" spans="2:2" x14ac:dyDescent="0.3">
      <c r="B507" s="20"/>
    </row>
  </sheetData>
  <sheetProtection sheet="1" objects="1" scenarios="1"/>
  <mergeCells count="1">
    <mergeCell ref="A1:E1"/>
  </mergeCells>
  <pageMargins left="0.70866141732283472" right="0.70866141732283472" top="0.74803149606299213" bottom="0.74803149606299213" header="0.31496062992125984" footer="0.31496062992125984"/>
  <pageSetup paperSize="9" scale="73" orientation="landscape" r:id="rId1"/>
  <ignoredErrors>
    <ignoredError sqref="C8:E8 D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106680</xdr:colOff>
                    <xdr:row>5</xdr:row>
                    <xdr:rowOff>243840</xdr:rowOff>
                  </from>
                  <to>
                    <xdr:col>1</xdr:col>
                    <xdr:colOff>396240</xdr:colOff>
                    <xdr:row>6</xdr:row>
                    <xdr:rowOff>190500</xdr:rowOff>
                  </to>
                </anchor>
              </controlPr>
            </control>
          </mc:Choice>
        </mc:AlternateContent>
        <mc:AlternateContent xmlns:mc="http://schemas.openxmlformats.org/markup-compatibility/2006">
          <mc:Choice Requires="x14">
            <control shapeId="9218" r:id="rId5" name="Drop Down 2">
              <controlPr defaultSize="0" autoLine="0" autoPict="0">
                <anchor moveWithCells="1">
                  <from>
                    <xdr:col>1</xdr:col>
                    <xdr:colOff>487680</xdr:colOff>
                    <xdr:row>5</xdr:row>
                    <xdr:rowOff>251460</xdr:rowOff>
                  </from>
                  <to>
                    <xdr:col>5</xdr:col>
                    <xdr:colOff>7620</xdr:colOff>
                    <xdr:row>6</xdr:row>
                    <xdr:rowOff>205740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0FCB-4BA9-41A6-BE53-1F696BF0509A}">
  <sheetPr>
    <pageSetUpPr fitToPage="1"/>
  </sheetPr>
  <dimension ref="A1:G26"/>
  <sheetViews>
    <sheetView showGridLines="0" showRowColHeaders="0" zoomScale="80" zoomScaleNormal="80" zoomScaleSheetLayoutView="100" workbookViewId="0">
      <selection activeCell="H9" sqref="H9"/>
    </sheetView>
  </sheetViews>
  <sheetFormatPr baseColWidth="10" defaultColWidth="11.44140625" defaultRowHeight="14.4" x14ac:dyDescent="0.3"/>
  <cols>
    <col min="1" max="1" width="1.21875" customWidth="1"/>
    <col min="2" max="2" width="109" customWidth="1"/>
    <col min="3" max="3" width="4.21875" customWidth="1"/>
  </cols>
  <sheetData>
    <row r="1" spans="1:7" ht="48.75" customHeight="1" x14ac:dyDescent="0.3">
      <c r="A1" s="95" t="s">
        <v>7</v>
      </c>
      <c r="B1" s="95"/>
      <c r="C1" s="12"/>
      <c r="D1" s="12"/>
      <c r="E1" s="12"/>
      <c r="F1" s="12"/>
      <c r="G1" s="12"/>
    </row>
    <row r="2" spans="1:7" x14ac:dyDescent="0.3">
      <c r="A2" s="9"/>
      <c r="B2" s="9"/>
    </row>
    <row r="3" spans="1:7" ht="18.75" customHeight="1" thickBot="1" x14ac:dyDescent="0.35">
      <c r="A3" s="96" t="s">
        <v>6</v>
      </c>
      <c r="B3" s="96"/>
      <c r="C3" s="13"/>
      <c r="D3" s="13"/>
      <c r="E3" s="13"/>
      <c r="F3" s="13"/>
      <c r="G3" s="14"/>
    </row>
    <row r="4" spans="1:7" ht="3" customHeight="1" x14ac:dyDescent="0.3">
      <c r="A4" s="9"/>
      <c r="B4" s="9"/>
    </row>
    <row r="5" spans="1:7" s="15" customFormat="1" ht="35.1" customHeight="1" x14ac:dyDescent="0.3">
      <c r="B5" s="93" t="s">
        <v>8</v>
      </c>
    </row>
    <row r="6" spans="1:7" ht="7.05" customHeight="1" x14ac:dyDescent="0.3">
      <c r="A6" s="9"/>
      <c r="B6" s="9"/>
    </row>
    <row r="7" spans="1:7" s="16" customFormat="1" ht="82.5" customHeight="1" x14ac:dyDescent="0.3">
      <c r="A7" s="52"/>
      <c r="B7" s="97" t="s">
        <v>9</v>
      </c>
    </row>
    <row r="8" spans="1:7" s="16" customFormat="1" ht="93.6" customHeight="1" x14ac:dyDescent="0.3">
      <c r="A8" s="52"/>
      <c r="B8" s="98"/>
    </row>
    <row r="9" spans="1:7" s="16" customFormat="1" ht="94.5" customHeight="1" x14ac:dyDescent="0.3">
      <c r="A9" s="52"/>
      <c r="B9" s="98"/>
    </row>
    <row r="10" spans="1:7" s="16" customFormat="1" ht="113.55" customHeight="1" x14ac:dyDescent="0.3">
      <c r="B10" s="98"/>
    </row>
    <row r="11" spans="1:7" s="16" customFormat="1" ht="68.25" customHeight="1" x14ac:dyDescent="0.3">
      <c r="B11" s="98"/>
    </row>
    <row r="12" spans="1:7" s="16" customFormat="1" ht="95.1" customHeight="1" x14ac:dyDescent="0.3">
      <c r="B12" s="98"/>
    </row>
    <row r="13" spans="1:7" s="16" customFormat="1" ht="207" customHeight="1" x14ac:dyDescent="0.3">
      <c r="B13" s="99"/>
    </row>
    <row r="14" spans="1:7" x14ac:dyDescent="0.3">
      <c r="B14" s="38"/>
    </row>
    <row r="15" spans="1:7" x14ac:dyDescent="0.3">
      <c r="B15" s="38"/>
    </row>
    <row r="16" spans="1:7" x14ac:dyDescent="0.3">
      <c r="B16" s="38"/>
    </row>
    <row r="17" spans="2:2" x14ac:dyDescent="0.3">
      <c r="B17" s="38"/>
    </row>
    <row r="18" spans="2:2" x14ac:dyDescent="0.3">
      <c r="B18" s="38"/>
    </row>
    <row r="19" spans="2:2" x14ac:dyDescent="0.3">
      <c r="B19" s="38"/>
    </row>
    <row r="20" spans="2:2" x14ac:dyDescent="0.3">
      <c r="B20" s="38"/>
    </row>
    <row r="21" spans="2:2" x14ac:dyDescent="0.3">
      <c r="B21" s="38"/>
    </row>
    <row r="22" spans="2:2" x14ac:dyDescent="0.3">
      <c r="B22" s="38"/>
    </row>
    <row r="23" spans="2:2" x14ac:dyDescent="0.3">
      <c r="B23" s="38"/>
    </row>
    <row r="24" spans="2:2" x14ac:dyDescent="0.3">
      <c r="B24" s="38"/>
    </row>
    <row r="25" spans="2:2" s="15" customFormat="1" ht="18.75" customHeight="1" x14ac:dyDescent="0.3">
      <c r="B25" s="38"/>
    </row>
    <row r="26" spans="2:2" x14ac:dyDescent="0.3">
      <c r="B26" s="38"/>
    </row>
  </sheetData>
  <sheetProtection sheet="1" objects="1" scenarios="1"/>
  <mergeCells count="3">
    <mergeCell ref="A1:B1"/>
    <mergeCell ref="A3:B3"/>
    <mergeCell ref="B7:B1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4140625" defaultRowHeight="14.4" x14ac:dyDescent="0.3"/>
  <cols>
    <col min="1" max="1" width="1.21875" style="9" customWidth="1"/>
    <col min="2" max="2" width="109" style="9" customWidth="1"/>
    <col min="3" max="3" width="4.21875" customWidth="1"/>
  </cols>
  <sheetData>
    <row r="1" spans="1:7" ht="48.75" customHeight="1" x14ac:dyDescent="0.3">
      <c r="A1" s="100" t="s">
        <v>0</v>
      </c>
      <c r="B1" s="100"/>
      <c r="C1" s="12"/>
      <c r="D1" s="12"/>
      <c r="E1" s="12"/>
      <c r="F1" s="12"/>
      <c r="G1" s="12"/>
    </row>
    <row r="3" spans="1:7" ht="18.75" customHeight="1" thickBot="1" x14ac:dyDescent="0.35">
      <c r="A3" s="101" t="s">
        <v>10</v>
      </c>
      <c r="B3" s="102"/>
      <c r="C3" s="13"/>
      <c r="D3" s="13"/>
      <c r="E3" s="13"/>
      <c r="F3" s="13"/>
      <c r="G3" s="14"/>
    </row>
    <row r="4" spans="1:7" ht="3" customHeight="1" x14ac:dyDescent="0.3"/>
    <row r="5" spans="1:7" s="15" customFormat="1" ht="18.75" customHeight="1" thickBot="1" x14ac:dyDescent="0.35">
      <c r="B5" s="53" t="s">
        <v>11</v>
      </c>
    </row>
    <row r="6" spans="1:7" ht="5.25" customHeight="1" thickTop="1" x14ac:dyDescent="0.3"/>
    <row r="7" spans="1:7" s="16" customFormat="1" x14ac:dyDescent="0.3">
      <c r="A7" s="52"/>
      <c r="B7" s="54" t="s">
        <v>12</v>
      </c>
    </row>
    <row r="8" spans="1:7" s="16" customFormat="1" x14ac:dyDescent="0.3">
      <c r="A8" s="52"/>
      <c r="B8" s="54" t="s">
        <v>13</v>
      </c>
    </row>
    <row r="9" spans="1:7" s="16" customFormat="1" x14ac:dyDescent="0.3">
      <c r="A9" s="52"/>
      <c r="B9" s="54" t="s">
        <v>14</v>
      </c>
    </row>
    <row r="10" spans="1:7" s="16" customFormat="1" x14ac:dyDescent="0.3">
      <c r="A10" s="52"/>
      <c r="B10" s="54" t="s">
        <v>15</v>
      </c>
    </row>
    <row r="11" spans="1:7" s="16" customFormat="1" x14ac:dyDescent="0.3">
      <c r="A11" s="52"/>
      <c r="B11" s="54" t="s">
        <v>16</v>
      </c>
    </row>
    <row r="12" spans="1:7" s="16" customFormat="1" x14ac:dyDescent="0.3">
      <c r="A12" s="52"/>
      <c r="B12" s="54"/>
    </row>
    <row r="13" spans="1:7" s="15" customFormat="1" ht="18.75" customHeight="1" thickBot="1" x14ac:dyDescent="0.35">
      <c r="B13" s="58" t="s">
        <v>17</v>
      </c>
    </row>
    <row r="14" spans="1:7" ht="5.25" customHeight="1" thickTop="1" x14ac:dyDescent="0.3"/>
    <row r="15" spans="1:7" s="17" customFormat="1" ht="32.25" customHeight="1" x14ac:dyDescent="0.3">
      <c r="A15" s="55"/>
      <c r="B15" s="56" t="s">
        <v>18</v>
      </c>
    </row>
    <row r="16" spans="1:7" s="17" customFormat="1" ht="32.25" customHeight="1" x14ac:dyDescent="0.3">
      <c r="A16" s="55"/>
      <c r="B16" s="56" t="s">
        <v>19</v>
      </c>
    </row>
    <row r="17" spans="1:2" s="17" customFormat="1" ht="32.25" customHeight="1" x14ac:dyDescent="0.3">
      <c r="A17" s="55"/>
      <c r="B17" s="56" t="s">
        <v>20</v>
      </c>
    </row>
    <row r="18" spans="1:2" s="17" customFormat="1" ht="32.25" customHeight="1" x14ac:dyDescent="0.3">
      <c r="A18" s="55"/>
      <c r="B18" s="56" t="s">
        <v>21</v>
      </c>
    </row>
    <row r="19" spans="1:2" s="17" customFormat="1" ht="32.25" customHeight="1" x14ac:dyDescent="0.3">
      <c r="A19" s="55"/>
      <c r="B19" s="56" t="s">
        <v>22</v>
      </c>
    </row>
    <row r="20" spans="1:2" s="17" customFormat="1" ht="32.25" customHeight="1" x14ac:dyDescent="0.3">
      <c r="A20" s="55"/>
      <c r="B20" s="56" t="s">
        <v>23</v>
      </c>
    </row>
    <row r="21" spans="1:2" s="17" customFormat="1" ht="32.25" customHeight="1" x14ac:dyDescent="0.3">
      <c r="A21" s="55"/>
      <c r="B21" s="56" t="s">
        <v>24</v>
      </c>
    </row>
    <row r="22" spans="1:2" s="17" customFormat="1" ht="32.25" customHeight="1" x14ac:dyDescent="0.3">
      <c r="A22" s="55"/>
      <c r="B22" s="56" t="s">
        <v>25</v>
      </c>
    </row>
    <row r="23" spans="1:2" s="17" customFormat="1" ht="32.25" customHeight="1" x14ac:dyDescent="0.3">
      <c r="A23" s="55"/>
      <c r="B23" s="56" t="s">
        <v>26</v>
      </c>
    </row>
    <row r="24" spans="1:2" s="17" customFormat="1" ht="32.25" customHeight="1" x14ac:dyDescent="0.3">
      <c r="A24" s="55"/>
      <c r="B24" s="56" t="s">
        <v>27</v>
      </c>
    </row>
    <row r="25" spans="1:2" s="17" customFormat="1" ht="32.25" customHeight="1" x14ac:dyDescent="0.3">
      <c r="A25" s="55"/>
      <c r="B25" s="56" t="s">
        <v>28</v>
      </c>
    </row>
    <row r="26" spans="1:2" s="15" customFormat="1" ht="18.75" customHeight="1" thickBot="1" x14ac:dyDescent="0.35">
      <c r="B26" s="58" t="s">
        <v>29</v>
      </c>
    </row>
    <row r="27" spans="1:2" ht="5.25" customHeight="1" thickTop="1" x14ac:dyDescent="0.3"/>
    <row r="28" spans="1:2" s="16" customFormat="1" ht="25.5" customHeight="1" x14ac:dyDescent="0.3">
      <c r="A28" s="52"/>
      <c r="B28" s="54" t="s">
        <v>30</v>
      </c>
    </row>
    <row r="29" spans="1:2" s="16" customFormat="1" ht="25.5" customHeight="1" x14ac:dyDescent="0.3">
      <c r="A29" s="52"/>
      <c r="B29" s="54" t="s">
        <v>31</v>
      </c>
    </row>
    <row r="30" spans="1:2" s="16" customFormat="1" ht="25.5" customHeight="1" x14ac:dyDescent="0.3">
      <c r="A30" s="52"/>
      <c r="B30" s="54" t="s">
        <v>32</v>
      </c>
    </row>
    <row r="31" spans="1:2" s="16" customFormat="1" ht="25.5" customHeight="1" x14ac:dyDescent="0.3">
      <c r="A31" s="52"/>
      <c r="B31" s="54" t="s">
        <v>33</v>
      </c>
    </row>
    <row r="32" spans="1:2" s="16" customFormat="1" ht="25.5" customHeight="1" x14ac:dyDescent="0.3">
      <c r="A32" s="52"/>
      <c r="B32" s="54" t="s">
        <v>34</v>
      </c>
    </row>
    <row r="33" spans="1:2" s="16" customFormat="1" ht="34.5" customHeight="1" x14ac:dyDescent="0.3">
      <c r="A33" s="52"/>
      <c r="B33" s="54" t="s">
        <v>35</v>
      </c>
    </row>
    <row r="34" spans="1:2" s="16" customFormat="1" ht="25.5" customHeight="1" x14ac:dyDescent="0.3">
      <c r="A34" s="52"/>
      <c r="B34" s="54" t="s">
        <v>36</v>
      </c>
    </row>
    <row r="35" spans="1:2" s="16" customFormat="1" ht="25.5" customHeight="1" x14ac:dyDescent="0.3">
      <c r="A35" s="52"/>
      <c r="B35" s="54" t="s">
        <v>37</v>
      </c>
    </row>
    <row r="36" spans="1:2" ht="21" customHeight="1" x14ac:dyDescent="0.3">
      <c r="B36" s="57" t="s">
        <v>38</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ColWidth="11.44140625" defaultRowHeight="14.4" x14ac:dyDescent="0.3"/>
  <cols>
    <col min="1" max="1" width="6.21875" customWidth="1"/>
    <col min="9" max="9" width="40.21875" customWidth="1"/>
  </cols>
  <sheetData>
    <row r="1" spans="1:12" ht="48.75" customHeight="1" x14ac:dyDescent="0.3">
      <c r="A1" s="103" t="s">
        <v>39</v>
      </c>
      <c r="B1" s="103"/>
      <c r="C1" s="103"/>
      <c r="D1" s="103"/>
      <c r="E1" s="103"/>
      <c r="F1" s="103"/>
      <c r="G1" s="103"/>
      <c r="H1" s="103"/>
      <c r="I1" s="103"/>
      <c r="J1" s="103"/>
      <c r="K1" s="12"/>
      <c r="L1" s="12"/>
    </row>
    <row r="3" spans="1:12" ht="18.75" customHeight="1" thickBot="1" x14ac:dyDescent="0.35">
      <c r="A3" s="104" t="s">
        <v>40</v>
      </c>
      <c r="B3" s="105"/>
      <c r="C3" s="105"/>
      <c r="D3" s="105"/>
      <c r="E3" s="105"/>
      <c r="F3" s="105"/>
      <c r="G3" s="105"/>
      <c r="H3" s="105"/>
      <c r="I3" s="105"/>
      <c r="J3" s="105"/>
      <c r="K3" s="14"/>
      <c r="L3" s="14"/>
    </row>
    <row r="4" spans="1:12" ht="20.55" customHeight="1" x14ac:dyDescent="0.3"/>
    <row r="5" spans="1:12" ht="15" customHeight="1" x14ac:dyDescent="0.3">
      <c r="B5" s="106" t="s">
        <v>41</v>
      </c>
      <c r="C5" s="106"/>
      <c r="D5" s="106"/>
      <c r="E5" s="106"/>
      <c r="F5" s="106"/>
      <c r="G5" s="106"/>
      <c r="H5" s="106"/>
      <c r="I5" s="106"/>
    </row>
    <row r="6" spans="1:12" ht="14.55" customHeight="1" x14ac:dyDescent="0.3">
      <c r="B6" s="106"/>
      <c r="C6" s="106"/>
      <c r="D6" s="106"/>
      <c r="E6" s="106"/>
      <c r="F6" s="106"/>
      <c r="G6" s="106"/>
      <c r="H6" s="106"/>
      <c r="I6" s="106"/>
    </row>
    <row r="7" spans="1:12" ht="14.55" customHeight="1" x14ac:dyDescent="0.3">
      <c r="B7" s="106"/>
      <c r="C7" s="106"/>
      <c r="D7" s="106"/>
      <c r="E7" s="106"/>
      <c r="F7" s="106"/>
      <c r="G7" s="106"/>
      <c r="H7" s="106"/>
      <c r="I7" s="106"/>
    </row>
    <row r="8" spans="1:12" ht="14.55" customHeight="1" x14ac:dyDescent="0.3">
      <c r="B8" s="106"/>
      <c r="C8" s="106"/>
      <c r="D8" s="106"/>
      <c r="E8" s="106"/>
      <c r="F8" s="106"/>
      <c r="G8" s="106"/>
      <c r="H8" s="106"/>
      <c r="I8" s="106"/>
    </row>
    <row r="9" spans="1:12" ht="14.55" customHeight="1" x14ac:dyDescent="0.3">
      <c r="B9" s="106"/>
      <c r="C9" s="106"/>
      <c r="D9" s="106"/>
      <c r="E9" s="106"/>
      <c r="F9" s="106"/>
      <c r="G9" s="106"/>
      <c r="H9" s="106"/>
      <c r="I9" s="106"/>
    </row>
    <row r="10" spans="1:12" ht="14.55" customHeight="1" x14ac:dyDescent="0.3">
      <c r="B10" s="106"/>
      <c r="C10" s="106"/>
      <c r="D10" s="106"/>
      <c r="E10" s="106"/>
      <c r="F10" s="106"/>
      <c r="G10" s="106"/>
      <c r="H10" s="106"/>
      <c r="I10" s="106"/>
    </row>
    <row r="11" spans="1:12" ht="14.55" customHeight="1" x14ac:dyDescent="0.3">
      <c r="B11" s="106"/>
      <c r="C11" s="106"/>
      <c r="D11" s="106"/>
      <c r="E11" s="106"/>
      <c r="F11" s="106"/>
      <c r="G11" s="106"/>
      <c r="H11" s="106"/>
      <c r="I11" s="106"/>
    </row>
    <row r="12" spans="1:12" ht="14.55" customHeight="1" x14ac:dyDescent="0.3">
      <c r="B12" s="106"/>
      <c r="C12" s="106"/>
      <c r="D12" s="106"/>
      <c r="E12" s="106"/>
      <c r="F12" s="106"/>
      <c r="G12" s="106"/>
      <c r="H12" s="106"/>
      <c r="I12" s="106"/>
    </row>
    <row r="13" spans="1:12" ht="14.55" customHeight="1" x14ac:dyDescent="0.3">
      <c r="B13" s="106"/>
      <c r="C13" s="106"/>
      <c r="D13" s="106"/>
      <c r="E13" s="106"/>
      <c r="F13" s="106"/>
      <c r="G13" s="106"/>
      <c r="H13" s="106"/>
      <c r="I13" s="106"/>
    </row>
    <row r="14" spans="1:12" ht="14.55" customHeight="1" x14ac:dyDescent="0.3">
      <c r="B14" s="106"/>
      <c r="C14" s="106"/>
      <c r="D14" s="106"/>
      <c r="E14" s="106"/>
      <c r="F14" s="106"/>
      <c r="G14" s="106"/>
      <c r="H14" s="106"/>
      <c r="I14" s="106"/>
    </row>
    <row r="15" spans="1:12" ht="14.55" customHeight="1" x14ac:dyDescent="0.3">
      <c r="B15" s="106"/>
      <c r="C15" s="106"/>
      <c r="D15" s="106"/>
      <c r="E15" s="106"/>
      <c r="F15" s="106"/>
      <c r="G15" s="106"/>
      <c r="H15" s="106"/>
      <c r="I15" s="106"/>
    </row>
    <row r="16" spans="1:12" ht="14.55" customHeight="1" x14ac:dyDescent="0.3">
      <c r="B16" s="106"/>
      <c r="C16" s="106"/>
      <c r="D16" s="106"/>
      <c r="E16" s="106"/>
      <c r="F16" s="106"/>
      <c r="G16" s="106"/>
      <c r="H16" s="106"/>
      <c r="I16" s="106"/>
    </row>
    <row r="17" spans="2:9" ht="14.55" customHeight="1" x14ac:dyDescent="0.3">
      <c r="B17" s="106"/>
      <c r="C17" s="106"/>
      <c r="D17" s="106"/>
      <c r="E17" s="106"/>
      <c r="F17" s="106"/>
      <c r="G17" s="106"/>
      <c r="H17" s="106"/>
      <c r="I17" s="106"/>
    </row>
    <row r="18" spans="2:9" ht="14.55" customHeight="1" x14ac:dyDescent="0.3">
      <c r="B18" s="106"/>
      <c r="C18" s="106"/>
      <c r="D18" s="106"/>
      <c r="E18" s="106"/>
      <c r="F18" s="106"/>
      <c r="G18" s="106"/>
      <c r="H18" s="106"/>
      <c r="I18" s="106"/>
    </row>
    <row r="19" spans="2:9" ht="14.55" customHeight="1" x14ac:dyDescent="0.3">
      <c r="B19" s="106"/>
      <c r="C19" s="106"/>
      <c r="D19" s="106"/>
      <c r="E19" s="106"/>
      <c r="F19" s="106"/>
      <c r="G19" s="106"/>
      <c r="H19" s="106"/>
      <c r="I19" s="106"/>
    </row>
    <row r="20" spans="2:9" ht="14.55" customHeight="1" x14ac:dyDescent="0.3">
      <c r="B20" s="106"/>
      <c r="C20" s="106"/>
      <c r="D20" s="106"/>
      <c r="E20" s="106"/>
      <c r="F20" s="106"/>
      <c r="G20" s="106"/>
      <c r="H20" s="106"/>
      <c r="I20" s="106"/>
    </row>
    <row r="21" spans="2:9" ht="14.55" customHeight="1" x14ac:dyDescent="0.3">
      <c r="B21" s="106"/>
      <c r="C21" s="106"/>
      <c r="D21" s="106"/>
      <c r="E21" s="106"/>
      <c r="F21" s="106"/>
      <c r="G21" s="106"/>
      <c r="H21" s="106"/>
      <c r="I21" s="106"/>
    </row>
    <row r="22" spans="2:9" ht="14.55" customHeight="1" x14ac:dyDescent="0.3">
      <c r="B22" s="106"/>
      <c r="C22" s="106"/>
      <c r="D22" s="106"/>
      <c r="E22" s="106"/>
      <c r="F22" s="106"/>
      <c r="G22" s="106"/>
      <c r="H22" s="106"/>
      <c r="I22" s="106"/>
    </row>
    <row r="23" spans="2:9" ht="14.55" customHeight="1" x14ac:dyDescent="0.3">
      <c r="B23" s="106"/>
      <c r="C23" s="106"/>
      <c r="D23" s="106"/>
      <c r="E23" s="106"/>
      <c r="F23" s="106"/>
      <c r="G23" s="106"/>
      <c r="H23" s="106"/>
      <c r="I23" s="106"/>
    </row>
    <row r="24" spans="2:9" ht="14.55" customHeight="1" x14ac:dyDescent="0.3">
      <c r="B24" s="106"/>
      <c r="C24" s="106"/>
      <c r="D24" s="106"/>
      <c r="E24" s="106"/>
      <c r="F24" s="106"/>
      <c r="G24" s="106"/>
      <c r="H24" s="106"/>
      <c r="I24" s="106"/>
    </row>
    <row r="25" spans="2:9" ht="14.55" customHeight="1" x14ac:dyDescent="0.3">
      <c r="B25" s="106"/>
      <c r="C25" s="106"/>
      <c r="D25" s="106"/>
      <c r="E25" s="106"/>
      <c r="F25" s="106"/>
      <c r="G25" s="106"/>
      <c r="H25" s="106"/>
      <c r="I25" s="106"/>
    </row>
    <row r="26" spans="2:9" ht="14.55" customHeight="1" x14ac:dyDescent="0.3">
      <c r="B26" s="106"/>
      <c r="C26" s="106"/>
      <c r="D26" s="106"/>
      <c r="E26" s="106"/>
      <c r="F26" s="106"/>
      <c r="G26" s="106"/>
      <c r="H26" s="106"/>
      <c r="I26" s="106"/>
    </row>
    <row r="27" spans="2:9" ht="14.55" customHeight="1" x14ac:dyDescent="0.3">
      <c r="B27" s="106"/>
      <c r="C27" s="106"/>
      <c r="D27" s="106"/>
      <c r="E27" s="106"/>
      <c r="F27" s="106"/>
      <c r="G27" s="106"/>
      <c r="H27" s="106"/>
      <c r="I27" s="106"/>
    </row>
    <row r="28" spans="2:9" ht="14.55" customHeight="1" x14ac:dyDescent="0.3">
      <c r="B28" s="106"/>
      <c r="C28" s="106"/>
      <c r="D28" s="106"/>
      <c r="E28" s="106"/>
      <c r="F28" s="106"/>
      <c r="G28" s="106"/>
      <c r="H28" s="106"/>
      <c r="I28" s="106"/>
    </row>
    <row r="29" spans="2:9" ht="14.55" customHeight="1" x14ac:dyDescent="0.3">
      <c r="B29" s="106"/>
      <c r="C29" s="106"/>
      <c r="D29" s="106"/>
      <c r="E29" s="106"/>
      <c r="F29" s="106"/>
      <c r="G29" s="106"/>
      <c r="H29" s="106"/>
      <c r="I29" s="106"/>
    </row>
    <row r="30" spans="2:9" ht="14.55" customHeight="1" x14ac:dyDescent="0.3">
      <c r="B30" s="106"/>
      <c r="C30" s="106"/>
      <c r="D30" s="106"/>
      <c r="E30" s="106"/>
      <c r="F30" s="106"/>
      <c r="G30" s="106"/>
      <c r="H30" s="106"/>
      <c r="I30" s="106"/>
    </row>
    <row r="31" spans="2:9" ht="14.55" customHeight="1" x14ac:dyDescent="0.3">
      <c r="B31" s="106"/>
      <c r="C31" s="106"/>
      <c r="D31" s="106"/>
      <c r="E31" s="106"/>
      <c r="F31" s="106"/>
      <c r="G31" s="106"/>
      <c r="H31" s="106"/>
      <c r="I31" s="106"/>
    </row>
    <row r="32" spans="2:9" ht="14.55" customHeight="1" x14ac:dyDescent="0.3">
      <c r="B32" s="106"/>
      <c r="C32" s="106"/>
      <c r="D32" s="106"/>
      <c r="E32" s="106"/>
      <c r="F32" s="106"/>
      <c r="G32" s="106"/>
      <c r="H32" s="106"/>
      <c r="I32" s="106"/>
    </row>
    <row r="33" spans="2:9" ht="14.55" customHeight="1" x14ac:dyDescent="0.3">
      <c r="B33" s="106"/>
      <c r="C33" s="106"/>
      <c r="D33" s="106"/>
      <c r="E33" s="106"/>
      <c r="F33" s="106"/>
      <c r="G33" s="106"/>
      <c r="H33" s="106"/>
      <c r="I33" s="106"/>
    </row>
    <row r="34" spans="2:9" ht="14.55" customHeight="1" x14ac:dyDescent="0.3">
      <c r="B34" s="106"/>
      <c r="C34" s="106"/>
      <c r="D34" s="106"/>
      <c r="E34" s="106"/>
      <c r="F34" s="106"/>
      <c r="G34" s="106"/>
      <c r="H34" s="106"/>
      <c r="I34" s="106"/>
    </row>
    <row r="35" spans="2:9" ht="14.55" customHeight="1" x14ac:dyDescent="0.3">
      <c r="B35" s="106"/>
      <c r="C35" s="106"/>
      <c r="D35" s="106"/>
      <c r="E35" s="106"/>
      <c r="F35" s="106"/>
      <c r="G35" s="106"/>
      <c r="H35" s="106"/>
      <c r="I35" s="106"/>
    </row>
    <row r="36" spans="2:9" ht="14.55" customHeight="1" x14ac:dyDescent="0.3">
      <c r="B36" s="106"/>
      <c r="C36" s="106"/>
      <c r="D36" s="106"/>
      <c r="E36" s="106"/>
      <c r="F36" s="106"/>
      <c r="G36" s="106"/>
      <c r="H36" s="106"/>
      <c r="I36" s="106"/>
    </row>
    <row r="37" spans="2:9" ht="14.55" customHeight="1" x14ac:dyDescent="0.3">
      <c r="B37" s="106"/>
      <c r="C37" s="106"/>
      <c r="D37" s="106"/>
      <c r="E37" s="106"/>
      <c r="F37" s="106"/>
      <c r="G37" s="106"/>
      <c r="H37" s="106"/>
      <c r="I37" s="106"/>
    </row>
    <row r="38" spans="2:9" ht="14.55" customHeight="1" x14ac:dyDescent="0.3">
      <c r="B38" s="106"/>
      <c r="C38" s="106"/>
      <c r="D38" s="106"/>
      <c r="E38" s="106"/>
      <c r="F38" s="106"/>
      <c r="G38" s="106"/>
      <c r="H38" s="106"/>
      <c r="I38" s="106"/>
    </row>
    <row r="39" spans="2:9" ht="14.55" customHeight="1" x14ac:dyDescent="0.3">
      <c r="B39" s="106"/>
      <c r="C39" s="106"/>
      <c r="D39" s="106"/>
      <c r="E39" s="106"/>
      <c r="F39" s="106"/>
      <c r="G39" s="106"/>
      <c r="H39" s="106"/>
      <c r="I39" s="106"/>
    </row>
    <row r="40" spans="2:9" ht="14.55" customHeight="1" x14ac:dyDescent="0.3">
      <c r="B40" s="106"/>
      <c r="C40" s="106"/>
      <c r="D40" s="106"/>
      <c r="E40" s="106"/>
      <c r="F40" s="106"/>
      <c r="G40" s="106"/>
      <c r="H40" s="106"/>
      <c r="I40" s="106"/>
    </row>
  </sheetData>
  <sheetProtection sheet="1" objects="1" scenarios="1"/>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68"/>
  <sheetViews>
    <sheetView zoomScale="70" zoomScaleNormal="70" workbookViewId="0">
      <pane xSplit="3" ySplit="2" topLeftCell="D3" activePane="bottomRight" state="frozen"/>
      <selection pane="topRight" activeCell="E32" sqref="E32"/>
      <selection pane="bottomLeft" activeCell="E32" sqref="E32"/>
      <selection pane="bottomRight" activeCell="E32" sqref="E32"/>
    </sheetView>
  </sheetViews>
  <sheetFormatPr baseColWidth="10" defaultColWidth="11.44140625" defaultRowHeight="14.4" x14ac:dyDescent="0.3"/>
  <cols>
    <col min="1" max="1" width="48.77734375" style="9" bestFit="1" customWidth="1"/>
    <col min="2" max="2" width="28.77734375" style="9" customWidth="1"/>
    <col min="3" max="3" width="22" style="9" bestFit="1" customWidth="1"/>
    <col min="4" max="12" width="14.21875" style="10" bestFit="1" customWidth="1"/>
    <col min="13" max="16384" width="11.44140625" style="9"/>
  </cols>
  <sheetData>
    <row r="2" spans="1:15" x14ac:dyDescent="0.3">
      <c r="B2" s="9">
        <v>0</v>
      </c>
      <c r="C2" s="9">
        <v>0</v>
      </c>
      <c r="D2" s="10" t="s">
        <v>42</v>
      </c>
      <c r="E2" s="10" t="s">
        <v>43</v>
      </c>
      <c r="F2" s="21" t="s">
        <v>44</v>
      </c>
      <c r="G2" s="21" t="s">
        <v>45</v>
      </c>
      <c r="H2" s="21">
        <v>0</v>
      </c>
      <c r="I2" s="21">
        <v>0</v>
      </c>
      <c r="J2" s="21">
        <v>0</v>
      </c>
      <c r="K2" s="21">
        <v>0</v>
      </c>
      <c r="L2" s="21">
        <v>0</v>
      </c>
      <c r="M2"/>
    </row>
    <row r="3" spans="1:15" x14ac:dyDescent="0.3">
      <c r="A3" s="9" t="str">
        <f>B3&amp;C3</f>
        <v>VOLUMEN (miles Consumiciones)TotalAlimentacion</v>
      </c>
      <c r="B3" s="9" t="s">
        <v>46</v>
      </c>
      <c r="C3" s="9" t="s">
        <v>47</v>
      </c>
      <c r="D3" s="10">
        <v>10912260</v>
      </c>
      <c r="E3" s="10">
        <v>12301550</v>
      </c>
      <c r="F3" s="10">
        <v>13068330</v>
      </c>
      <c r="G3" s="10">
        <v>12763200</v>
      </c>
      <c r="H3" s="10">
        <v>0</v>
      </c>
      <c r="I3" s="10">
        <v>0</v>
      </c>
      <c r="J3" s="10">
        <v>0</v>
      </c>
      <c r="K3" s="10">
        <v>0</v>
      </c>
      <c r="L3" s="10">
        <v>0</v>
      </c>
      <c r="M3" s="10"/>
      <c r="N3" s="10"/>
      <c r="O3" s="10"/>
    </row>
    <row r="4" spans="1:15" x14ac:dyDescent="0.3">
      <c r="A4" s="9" t="str">
        <f>B3&amp;C4</f>
        <v>VOLUMEN (miles Consumiciones).T.Alimentos TOTAL ING</v>
      </c>
      <c r="B4" s="9">
        <v>0</v>
      </c>
      <c r="C4" s="9" t="s">
        <v>48</v>
      </c>
      <c r="D4" s="10">
        <v>4227651</v>
      </c>
      <c r="E4" s="10">
        <v>4909532</v>
      </c>
      <c r="F4" s="10">
        <v>5146555</v>
      </c>
      <c r="G4" s="10">
        <v>5086755</v>
      </c>
      <c r="H4" s="10">
        <v>0</v>
      </c>
      <c r="I4" s="10">
        <v>0</v>
      </c>
      <c r="J4" s="10">
        <v>0</v>
      </c>
      <c r="K4" s="10">
        <v>0</v>
      </c>
      <c r="L4" s="10">
        <v>0</v>
      </c>
      <c r="M4" s="10"/>
      <c r="N4" s="10"/>
      <c r="O4" s="10"/>
    </row>
    <row r="5" spans="1:15" x14ac:dyDescent="0.3">
      <c r="A5" s="9" t="str">
        <f>B3&amp;C5</f>
        <v>VOLUMEN (miles Consumiciones)Total Bebidas</v>
      </c>
      <c r="B5" s="9">
        <v>0</v>
      </c>
      <c r="C5" s="9" t="s">
        <v>49</v>
      </c>
      <c r="D5" s="10">
        <v>5992083</v>
      </c>
      <c r="E5" s="10">
        <v>6793485</v>
      </c>
      <c r="F5" s="10">
        <v>7340566</v>
      </c>
      <c r="G5" s="10">
        <v>7146870</v>
      </c>
      <c r="H5" s="10">
        <v>0</v>
      </c>
      <c r="I5" s="10">
        <v>0</v>
      </c>
      <c r="J5" s="10">
        <v>0</v>
      </c>
      <c r="K5" s="10">
        <v>0</v>
      </c>
      <c r="L5" s="10">
        <v>0</v>
      </c>
      <c r="M5" s="10"/>
      <c r="N5" s="10"/>
      <c r="O5" s="10"/>
    </row>
    <row r="6" spans="1:15" x14ac:dyDescent="0.3">
      <c r="A6" s="9" t="str">
        <f>B3&amp;C6</f>
        <v>VOLUMEN (miles Consumiciones)Total Bebidas Frias</v>
      </c>
      <c r="B6" s="9">
        <v>0</v>
      </c>
      <c r="C6" s="9" t="s">
        <v>50</v>
      </c>
      <c r="D6" s="10">
        <v>3715649</v>
      </c>
      <c r="E6" s="10">
        <v>4137004</v>
      </c>
      <c r="F6" s="10">
        <v>4528868</v>
      </c>
      <c r="G6" s="10">
        <v>4356134</v>
      </c>
      <c r="H6" s="10">
        <v>0</v>
      </c>
      <c r="I6" s="10">
        <v>0</v>
      </c>
      <c r="J6" s="10">
        <v>0</v>
      </c>
      <c r="K6" s="10">
        <v>0</v>
      </c>
      <c r="L6" s="10">
        <v>0</v>
      </c>
      <c r="M6" s="10"/>
      <c r="N6" s="10"/>
      <c r="O6" s="10"/>
    </row>
    <row r="7" spans="1:15" x14ac:dyDescent="0.3">
      <c r="A7" s="9" t="str">
        <f>B3&amp;C7</f>
        <v>VOLUMEN (miles Consumiciones)Total Bebidas Calientes</v>
      </c>
      <c r="B7" s="9">
        <v>0</v>
      </c>
      <c r="C7" s="9" t="s">
        <v>51</v>
      </c>
      <c r="D7" s="10">
        <v>2276435</v>
      </c>
      <c r="E7" s="10">
        <v>2656480</v>
      </c>
      <c r="F7" s="10">
        <v>2811698</v>
      </c>
      <c r="G7" s="10">
        <v>2790735</v>
      </c>
      <c r="H7" s="10">
        <v>0</v>
      </c>
      <c r="I7" s="10">
        <v>0</v>
      </c>
      <c r="J7" s="10">
        <v>0</v>
      </c>
      <c r="K7" s="10">
        <v>0</v>
      </c>
      <c r="L7" s="10">
        <v>0</v>
      </c>
      <c r="M7" s="10"/>
      <c r="N7" s="10"/>
      <c r="O7" s="10"/>
    </row>
    <row r="8" spans="1:15" x14ac:dyDescent="0.3">
      <c r="A8" s="9" t="str">
        <f>B3&amp;C8</f>
        <v>VOLUMEN (miles Consumiciones)Total Aperitivos</v>
      </c>
      <c r="B8" s="9">
        <v>0</v>
      </c>
      <c r="C8" s="9" t="s">
        <v>52</v>
      </c>
      <c r="D8" s="10">
        <v>692525.6</v>
      </c>
      <c r="E8" s="10">
        <v>598538.19999999995</v>
      </c>
      <c r="F8" s="10">
        <v>581207.19999999995</v>
      </c>
      <c r="G8" s="10">
        <v>529577.1</v>
      </c>
      <c r="H8" s="10">
        <v>0</v>
      </c>
      <c r="I8" s="10">
        <v>0</v>
      </c>
      <c r="J8" s="10">
        <v>0</v>
      </c>
      <c r="K8" s="10">
        <v>0</v>
      </c>
      <c r="L8" s="10">
        <v>0</v>
      </c>
      <c r="M8" s="10"/>
      <c r="N8" s="10"/>
      <c r="O8" s="10"/>
    </row>
    <row r="9" spans="1:15" x14ac:dyDescent="0.3">
      <c r="A9" s="9" t="str">
        <f>B9&amp;C9</f>
        <v>VOLUMEN (Miles kg ó litros)TotalAlimentacion</v>
      </c>
      <c r="B9" s="9" t="s">
        <v>53</v>
      </c>
      <c r="C9" s="9" t="s">
        <v>47</v>
      </c>
      <c r="D9" s="10">
        <v>3302144.6705094101</v>
      </c>
      <c r="E9" s="10">
        <v>3733012.8952021198</v>
      </c>
      <c r="F9" s="10">
        <v>3959209.9323961302</v>
      </c>
      <c r="G9" s="10">
        <v>3862063.7527505299</v>
      </c>
      <c r="H9" s="10">
        <v>0</v>
      </c>
      <c r="I9" s="10">
        <v>0</v>
      </c>
      <c r="J9" s="10">
        <v>0</v>
      </c>
      <c r="K9" s="10">
        <v>0</v>
      </c>
      <c r="L9" s="10">
        <v>0</v>
      </c>
      <c r="M9" s="10"/>
      <c r="N9" s="10"/>
      <c r="O9" s="10"/>
    </row>
    <row r="10" spans="1:15" x14ac:dyDescent="0.3">
      <c r="A10" s="9" t="str">
        <f>B9&amp;C10</f>
        <v>VOLUMEN (Miles kg ó litros).T.Alimentos TOTAL ING</v>
      </c>
      <c r="B10" s="9">
        <v>0</v>
      </c>
      <c r="C10" s="9" t="s">
        <v>48</v>
      </c>
      <c r="D10" s="10">
        <v>1253378.9602577901</v>
      </c>
      <c r="E10" s="10">
        <v>1528676.79505271</v>
      </c>
      <c r="F10" s="10">
        <v>1589083.4372427501</v>
      </c>
      <c r="G10" s="10">
        <v>1568719.5005706099</v>
      </c>
      <c r="H10" s="10">
        <v>0</v>
      </c>
      <c r="I10" s="10">
        <v>0</v>
      </c>
      <c r="J10" s="10">
        <v>0</v>
      </c>
      <c r="K10" s="10">
        <v>0</v>
      </c>
      <c r="L10" s="10">
        <v>0</v>
      </c>
      <c r="M10" s="10"/>
      <c r="N10" s="10"/>
      <c r="O10" s="10"/>
    </row>
    <row r="11" spans="1:15" x14ac:dyDescent="0.3">
      <c r="A11" s="9" t="str">
        <f>B9&amp;C11</f>
        <v>VOLUMEN (Miles kg ó litros)Total Bebidas</v>
      </c>
      <c r="B11" s="9">
        <v>0</v>
      </c>
      <c r="C11" s="9" t="s">
        <v>49</v>
      </c>
      <c r="D11" s="10">
        <v>1980021.4730612501</v>
      </c>
      <c r="E11" s="10">
        <v>2145235.9275647099</v>
      </c>
      <c r="F11" s="10">
        <v>2312140.2740596598</v>
      </c>
      <c r="G11" s="10">
        <v>2237556.04434432</v>
      </c>
      <c r="H11" s="10">
        <v>0</v>
      </c>
      <c r="I11" s="10">
        <v>0</v>
      </c>
      <c r="J11" s="10">
        <v>0</v>
      </c>
      <c r="K11" s="10">
        <v>0</v>
      </c>
      <c r="L11" s="10">
        <v>0</v>
      </c>
      <c r="M11" s="10"/>
      <c r="N11" s="10"/>
      <c r="O11" s="10"/>
    </row>
    <row r="12" spans="1:15" x14ac:dyDescent="0.3">
      <c r="A12" s="9" t="str">
        <f>B9&amp;C12</f>
        <v>VOLUMEN (Miles kg ó litros)Total Bebidas Frias</v>
      </c>
      <c r="B12" s="9">
        <v>0</v>
      </c>
      <c r="C12" s="9" t="s">
        <v>50</v>
      </c>
      <c r="D12" s="10">
        <v>1750031.77681125</v>
      </c>
      <c r="E12" s="10">
        <v>1876327.6574047101</v>
      </c>
      <c r="F12" s="10">
        <v>2028780.0012596601</v>
      </c>
      <c r="G12" s="10">
        <v>1954786.81731932</v>
      </c>
      <c r="H12" s="10">
        <v>0</v>
      </c>
      <c r="I12" s="10">
        <v>0</v>
      </c>
      <c r="J12" s="10">
        <v>0</v>
      </c>
      <c r="K12" s="10">
        <v>0</v>
      </c>
      <c r="L12" s="10">
        <v>0</v>
      </c>
      <c r="M12" s="10"/>
      <c r="N12" s="10"/>
      <c r="O12" s="10"/>
    </row>
    <row r="13" spans="1:15" x14ac:dyDescent="0.3">
      <c r="A13" s="9" t="str">
        <f>B9&amp;C13</f>
        <v>VOLUMEN (Miles kg ó litros)Total Bebidas Calientes</v>
      </c>
      <c r="B13" s="9">
        <v>0</v>
      </c>
      <c r="C13" s="9" t="s">
        <v>51</v>
      </c>
      <c r="D13" s="10">
        <v>229989.69625000001</v>
      </c>
      <c r="E13" s="10">
        <v>268908.27016000001</v>
      </c>
      <c r="F13" s="10">
        <v>283360.27279999998</v>
      </c>
      <c r="G13" s="10">
        <v>282769.22702499997</v>
      </c>
      <c r="H13" s="10">
        <v>0</v>
      </c>
      <c r="I13" s="10">
        <v>0</v>
      </c>
      <c r="J13" s="10">
        <v>0</v>
      </c>
      <c r="K13" s="10">
        <v>0</v>
      </c>
      <c r="L13" s="10">
        <v>0</v>
      </c>
      <c r="M13" s="10"/>
      <c r="N13" s="10"/>
      <c r="O13" s="10"/>
    </row>
    <row r="14" spans="1:15" x14ac:dyDescent="0.3">
      <c r="A14" s="9" t="str">
        <f>B9&amp;C14</f>
        <v>VOLUMEN (Miles kg ó litros)Total Aperitivos</v>
      </c>
      <c r="B14" s="9">
        <v>0</v>
      </c>
      <c r="C14" s="9" t="s">
        <v>52</v>
      </c>
      <c r="D14" s="10">
        <v>68744.237190371001</v>
      </c>
      <c r="E14" s="10">
        <v>59100.172584699998</v>
      </c>
      <c r="F14" s="10">
        <v>57986.22109372</v>
      </c>
      <c r="G14" s="10">
        <v>55788.207835599998</v>
      </c>
      <c r="H14" s="10">
        <v>0</v>
      </c>
      <c r="I14" s="10">
        <v>0</v>
      </c>
      <c r="J14" s="10">
        <v>0</v>
      </c>
      <c r="K14" s="10">
        <v>0</v>
      </c>
      <c r="L14" s="10">
        <v>0</v>
      </c>
      <c r="M14" s="10"/>
      <c r="N14" s="10"/>
      <c r="O14" s="10"/>
    </row>
    <row r="15" spans="1:15" x14ac:dyDescent="0.3">
      <c r="A15" s="9" t="str">
        <f>B15&amp;C15</f>
        <v>VALOR (Miles Euros)TotalAlimentacion</v>
      </c>
      <c r="B15" s="9" t="s">
        <v>54</v>
      </c>
      <c r="C15" s="9" t="s">
        <v>47</v>
      </c>
      <c r="D15" s="10">
        <v>24524760</v>
      </c>
      <c r="E15" s="10">
        <v>30395830</v>
      </c>
      <c r="F15" s="10">
        <v>33887110</v>
      </c>
      <c r="G15" s="10">
        <v>34941690</v>
      </c>
      <c r="H15" s="10">
        <v>0</v>
      </c>
      <c r="I15" s="10">
        <v>0</v>
      </c>
      <c r="J15" s="10">
        <v>0</v>
      </c>
      <c r="K15" s="10">
        <v>0</v>
      </c>
      <c r="L15" s="10">
        <v>0</v>
      </c>
      <c r="M15" s="10"/>
      <c r="N15" s="10"/>
      <c r="O15" s="10"/>
    </row>
    <row r="16" spans="1:15" x14ac:dyDescent="0.3">
      <c r="A16" s="9" t="str">
        <f>B15&amp;C16</f>
        <v>VALOR (Miles Euros).T.Alimentos TOTAL ING</v>
      </c>
      <c r="B16" s="9">
        <v>0</v>
      </c>
      <c r="C16" s="9" t="s">
        <v>48</v>
      </c>
      <c r="D16" s="10">
        <v>15228870</v>
      </c>
      <c r="E16" s="10">
        <v>19631650</v>
      </c>
      <c r="F16" s="10">
        <v>21955930</v>
      </c>
      <c r="G16" s="10">
        <v>23021230</v>
      </c>
      <c r="H16" s="10">
        <v>0</v>
      </c>
      <c r="I16" s="10">
        <v>0</v>
      </c>
      <c r="J16" s="10">
        <v>0</v>
      </c>
      <c r="K16" s="10">
        <v>0</v>
      </c>
      <c r="L16" s="10">
        <v>0</v>
      </c>
      <c r="M16" s="10"/>
      <c r="N16" s="10"/>
      <c r="O16" s="10"/>
    </row>
    <row r="17" spans="1:15" x14ac:dyDescent="0.3">
      <c r="A17" s="9" t="str">
        <f>B15&amp;C17</f>
        <v>VALOR (Miles Euros)Total Bebidas</v>
      </c>
      <c r="B17" s="9">
        <v>0</v>
      </c>
      <c r="C17" s="9" t="s">
        <v>49</v>
      </c>
      <c r="D17" s="10">
        <v>8714782</v>
      </c>
      <c r="E17" s="10">
        <v>10257370</v>
      </c>
      <c r="F17" s="10">
        <v>11424920</v>
      </c>
      <c r="G17" s="10">
        <v>11429000</v>
      </c>
      <c r="H17" s="10">
        <v>0</v>
      </c>
      <c r="I17" s="10">
        <v>0</v>
      </c>
      <c r="J17" s="10">
        <v>0</v>
      </c>
      <c r="K17" s="10">
        <v>0</v>
      </c>
      <c r="L17" s="10">
        <v>0</v>
      </c>
      <c r="M17" s="10"/>
      <c r="N17" s="10"/>
      <c r="O17" s="10"/>
    </row>
    <row r="18" spans="1:15" x14ac:dyDescent="0.3">
      <c r="A18" s="9" t="str">
        <f>B15&amp;C18</f>
        <v>VALOR (Miles Euros)Total Bebidas Frias</v>
      </c>
      <c r="B18" s="9">
        <v>0</v>
      </c>
      <c r="C18" s="9" t="s">
        <v>50</v>
      </c>
      <c r="D18" s="10">
        <v>6211631</v>
      </c>
      <c r="E18" s="10">
        <v>7293171</v>
      </c>
      <c r="F18" s="10">
        <v>8221883</v>
      </c>
      <c r="G18" s="10">
        <v>8219553</v>
      </c>
      <c r="H18" s="10">
        <v>0</v>
      </c>
      <c r="I18" s="10">
        <v>0</v>
      </c>
      <c r="J18" s="10">
        <v>0</v>
      </c>
      <c r="K18" s="10">
        <v>0</v>
      </c>
      <c r="L18" s="10">
        <v>0</v>
      </c>
      <c r="M18" s="10"/>
      <c r="N18" s="10"/>
      <c r="O18" s="10"/>
    </row>
    <row r="19" spans="1:15" x14ac:dyDescent="0.3">
      <c r="A19" s="9" t="str">
        <f>B15&amp;C19</f>
        <v>VALOR (Miles Euros)Total Bebidas Calientes</v>
      </c>
      <c r="B19" s="9">
        <v>0</v>
      </c>
      <c r="C19" s="9" t="s">
        <v>51</v>
      </c>
      <c r="D19" s="10">
        <v>2503151</v>
      </c>
      <c r="E19" s="10">
        <v>2964197</v>
      </c>
      <c r="F19" s="10">
        <v>3203041</v>
      </c>
      <c r="G19" s="10">
        <v>3209451</v>
      </c>
      <c r="H19" s="10">
        <v>0</v>
      </c>
      <c r="I19" s="10">
        <v>0</v>
      </c>
      <c r="J19" s="10">
        <v>0</v>
      </c>
      <c r="K19" s="10">
        <v>0</v>
      </c>
      <c r="L19" s="10">
        <v>0</v>
      </c>
      <c r="M19" s="10"/>
      <c r="N19" s="10"/>
      <c r="O19" s="10"/>
    </row>
    <row r="20" spans="1:15" x14ac:dyDescent="0.3">
      <c r="A20" s="9" t="str">
        <f>B15&amp;C20</f>
        <v>VALOR (Miles Euros)Total Aperitivos</v>
      </c>
      <c r="B20" s="9">
        <v>0</v>
      </c>
      <c r="C20" s="9" t="s">
        <v>52</v>
      </c>
      <c r="D20" s="10">
        <v>581106.19999999995</v>
      </c>
      <c r="E20" s="10">
        <v>506809.59999999998</v>
      </c>
      <c r="F20" s="10">
        <v>506250.1</v>
      </c>
      <c r="G20" s="10">
        <v>491457.3</v>
      </c>
      <c r="H20" s="10">
        <v>0</v>
      </c>
      <c r="I20" s="10">
        <v>0</v>
      </c>
      <c r="J20" s="10">
        <v>0</v>
      </c>
      <c r="K20" s="10">
        <v>0</v>
      </c>
      <c r="L20" s="10">
        <v>0</v>
      </c>
      <c r="M20" s="10"/>
      <c r="N20" s="10"/>
      <c r="O20" s="10"/>
    </row>
    <row r="21" spans="1:15" x14ac:dyDescent="0.3">
      <c r="A21" s="9" t="str">
        <f>B21&amp;C21</f>
        <v>PENETRACION (%)TotalAlimentacion</v>
      </c>
      <c r="B21" s="9" t="s">
        <v>55</v>
      </c>
      <c r="C21" s="9" t="s">
        <v>47</v>
      </c>
      <c r="D21" s="10">
        <v>97.204610000000002</v>
      </c>
      <c r="E21" s="10">
        <v>96.041889999999995</v>
      </c>
      <c r="F21" s="10">
        <v>96.411270000000002</v>
      </c>
      <c r="G21" s="10">
        <v>95.892200000000003</v>
      </c>
      <c r="H21" s="10">
        <v>0</v>
      </c>
      <c r="I21" s="10">
        <v>0</v>
      </c>
      <c r="J21" s="10">
        <v>0</v>
      </c>
      <c r="K21" s="10">
        <v>0</v>
      </c>
      <c r="L21" s="10">
        <v>0</v>
      </c>
      <c r="M21" s="10"/>
      <c r="N21" s="10"/>
      <c r="O21" s="10"/>
    </row>
    <row r="22" spans="1:15" x14ac:dyDescent="0.3">
      <c r="A22" s="9" t="str">
        <f>B21&amp;C22</f>
        <v>PENETRACION (%).T.Alimentos TOTAL ING</v>
      </c>
      <c r="B22" s="9">
        <v>0</v>
      </c>
      <c r="C22" s="9" t="s">
        <v>48</v>
      </c>
      <c r="D22" s="10">
        <v>90.83887</v>
      </c>
      <c r="E22" s="10">
        <v>89.757099999999994</v>
      </c>
      <c r="F22" s="10">
        <v>90.735460000000003</v>
      </c>
      <c r="G22" s="10">
        <v>90.175120000000007</v>
      </c>
      <c r="H22" s="10">
        <v>0</v>
      </c>
      <c r="I22" s="10">
        <v>0</v>
      </c>
      <c r="J22" s="10">
        <v>0</v>
      </c>
      <c r="K22" s="10">
        <v>0</v>
      </c>
      <c r="L22" s="10">
        <v>0</v>
      </c>
      <c r="M22" s="10"/>
      <c r="N22" s="10"/>
      <c r="O22" s="10"/>
    </row>
    <row r="23" spans="1:15" x14ac:dyDescent="0.3">
      <c r="A23" s="9" t="str">
        <f>B21&amp;C23</f>
        <v>PENETRACION (%)Total Bebidas</v>
      </c>
      <c r="B23" s="9">
        <v>0</v>
      </c>
      <c r="C23" s="9" t="s">
        <v>49</v>
      </c>
      <c r="D23" s="10">
        <v>95.542580000000001</v>
      </c>
      <c r="E23" s="10">
        <v>93.991010000000003</v>
      </c>
      <c r="F23" s="10">
        <v>94.465599999999995</v>
      </c>
      <c r="G23" s="10">
        <v>94.063040000000001</v>
      </c>
      <c r="H23" s="10">
        <v>0</v>
      </c>
      <c r="I23" s="10">
        <v>0</v>
      </c>
      <c r="J23" s="10">
        <v>0</v>
      </c>
      <c r="K23" s="10">
        <v>0</v>
      </c>
      <c r="L23" s="10">
        <v>0</v>
      </c>
      <c r="M23" s="10"/>
      <c r="N23" s="10"/>
      <c r="O23" s="10"/>
    </row>
    <row r="24" spans="1:15" x14ac:dyDescent="0.3">
      <c r="A24" s="9" t="str">
        <f>B21&amp;C24</f>
        <v>PENETRACION (%)Total Bebidas Frias</v>
      </c>
      <c r="B24" s="9">
        <v>0</v>
      </c>
      <c r="C24" s="9" t="s">
        <v>50</v>
      </c>
      <c r="D24" s="10">
        <v>92.984250000000003</v>
      </c>
      <c r="E24" s="10">
        <v>91.486509999999996</v>
      </c>
      <c r="F24" s="10">
        <v>92.254519999999999</v>
      </c>
      <c r="G24" s="10">
        <v>91.65598</v>
      </c>
      <c r="H24" s="10">
        <v>0</v>
      </c>
      <c r="I24" s="10">
        <v>0</v>
      </c>
      <c r="J24" s="10">
        <v>0</v>
      </c>
      <c r="K24" s="10">
        <v>0</v>
      </c>
      <c r="L24" s="10">
        <v>0</v>
      </c>
      <c r="M24" s="10"/>
      <c r="N24" s="10"/>
      <c r="O24" s="10"/>
    </row>
    <row r="25" spans="1:15" x14ac:dyDescent="0.3">
      <c r="A25" s="9" t="str">
        <f>B21&amp;C25</f>
        <v>PENETRACION (%)Total Bebidas Calientes</v>
      </c>
      <c r="B25" s="9">
        <v>0</v>
      </c>
      <c r="C25" s="9" t="s">
        <v>51</v>
      </c>
      <c r="D25" s="10">
        <v>81.591080000000005</v>
      </c>
      <c r="E25" s="10">
        <v>79.948350000000005</v>
      </c>
      <c r="F25" s="10">
        <v>81.519779999999997</v>
      </c>
      <c r="G25" s="10">
        <v>81.642330000000001</v>
      </c>
      <c r="H25" s="10">
        <v>0</v>
      </c>
      <c r="I25" s="10">
        <v>0</v>
      </c>
      <c r="J25" s="10">
        <v>0</v>
      </c>
      <c r="K25" s="10">
        <v>0</v>
      </c>
      <c r="L25" s="10">
        <v>0</v>
      </c>
      <c r="M25" s="10"/>
      <c r="N25" s="10"/>
      <c r="O25" s="10"/>
    </row>
    <row r="26" spans="1:15" x14ac:dyDescent="0.3">
      <c r="A26" s="9" t="str">
        <f>B21&amp;C26</f>
        <v>PENETRACION (%)Total Aperitivos</v>
      </c>
      <c r="B26" s="9">
        <v>0</v>
      </c>
      <c r="C26" s="9" t="s">
        <v>52</v>
      </c>
      <c r="D26" s="10">
        <v>60.292949999999998</v>
      </c>
      <c r="E26" s="10">
        <v>54.579900000000002</v>
      </c>
      <c r="F26" s="10">
        <v>56.292949999999998</v>
      </c>
      <c r="G26" s="10">
        <v>54.7258</v>
      </c>
      <c r="H26" s="10">
        <v>0</v>
      </c>
      <c r="I26" s="10">
        <v>0</v>
      </c>
      <c r="J26" s="10">
        <v>0</v>
      </c>
      <c r="K26" s="10">
        <v>0</v>
      </c>
      <c r="L26" s="10">
        <v>0</v>
      </c>
      <c r="M26" s="10"/>
      <c r="N26" s="10"/>
      <c r="O26" s="10"/>
    </row>
    <row r="27" spans="1:15" x14ac:dyDescent="0.3">
      <c r="A27" s="9" t="str">
        <f>B27&amp;C27</f>
        <v>FRECUENCIA COMPRA (Actos)TotalAlimentacion</v>
      </c>
      <c r="B27" s="9" t="s">
        <v>56</v>
      </c>
      <c r="C27" s="9" t="s">
        <v>47</v>
      </c>
      <c r="D27" s="10">
        <v>98.722679251674705</v>
      </c>
      <c r="E27" s="10">
        <v>110.811228408218</v>
      </c>
      <c r="F27" s="10">
        <v>116.440932420151</v>
      </c>
      <c r="G27" s="10">
        <v>113.844915040372</v>
      </c>
      <c r="H27" s="10">
        <v>0</v>
      </c>
      <c r="I27" s="10">
        <v>0</v>
      </c>
      <c r="J27" s="10">
        <v>0</v>
      </c>
      <c r="K27" s="10">
        <v>0</v>
      </c>
      <c r="L27" s="10">
        <v>0</v>
      </c>
      <c r="M27" s="10"/>
      <c r="N27" s="10"/>
      <c r="O27" s="10"/>
    </row>
    <row r="28" spans="1:15" x14ac:dyDescent="0.3">
      <c r="A28" s="9" t="str">
        <f>B27&amp;C28</f>
        <v>FRECUENCIA COMPRA (Actos).T.Alimentos TOTAL ING</v>
      </c>
      <c r="B28" s="9">
        <v>0</v>
      </c>
      <c r="C28" s="9" t="s">
        <v>48</v>
      </c>
      <c r="D28" s="10">
        <v>42.3605560376662</v>
      </c>
      <c r="E28" s="10">
        <v>49.609675496257204</v>
      </c>
      <c r="F28" s="10">
        <v>51.417915489566397</v>
      </c>
      <c r="G28" s="10">
        <v>50.924223645142902</v>
      </c>
      <c r="H28" s="10">
        <v>0</v>
      </c>
      <c r="I28" s="10">
        <v>0</v>
      </c>
      <c r="J28" s="10">
        <v>0</v>
      </c>
      <c r="K28" s="10">
        <v>0</v>
      </c>
      <c r="L28" s="10">
        <v>0</v>
      </c>
      <c r="M28" s="10"/>
      <c r="N28" s="10"/>
      <c r="O28" s="10"/>
    </row>
    <row r="29" spans="1:15" x14ac:dyDescent="0.3">
      <c r="A29" s="9" t="str">
        <f>B27&amp;C29</f>
        <v>FRECUENCIA COMPRA (Actos)Total Bebidas</v>
      </c>
      <c r="B29" s="9">
        <v>0</v>
      </c>
      <c r="C29" s="9" t="s">
        <v>49</v>
      </c>
      <c r="D29" s="10">
        <v>79.673766333339302</v>
      </c>
      <c r="E29" s="10">
        <v>90.867149332977505</v>
      </c>
      <c r="F29" s="10">
        <v>96.878764570434896</v>
      </c>
      <c r="G29" s="10">
        <v>95.084124444921301</v>
      </c>
      <c r="H29" s="10">
        <v>0</v>
      </c>
      <c r="I29" s="10">
        <v>0</v>
      </c>
      <c r="J29" s="10">
        <v>0</v>
      </c>
      <c r="K29" s="10">
        <v>0</v>
      </c>
      <c r="L29" s="10">
        <v>0</v>
      </c>
      <c r="M29" s="10"/>
      <c r="N29" s="10"/>
      <c r="O29" s="10"/>
    </row>
    <row r="30" spans="1:15" x14ac:dyDescent="0.3">
      <c r="A30" s="9" t="str">
        <f>B27&amp;C30</f>
        <v>FRECUENCIA COMPRA (Actos)Total Bebidas Frias</v>
      </c>
      <c r="B30" s="9">
        <v>0</v>
      </c>
      <c r="C30" s="9" t="s">
        <v>50</v>
      </c>
      <c r="D30" s="10">
        <v>45.094098196943101</v>
      </c>
      <c r="E30" s="10">
        <v>51.3628844686543</v>
      </c>
      <c r="F30" s="10">
        <v>55.656199937835098</v>
      </c>
      <c r="G30" s="10">
        <v>54.2474252862201</v>
      </c>
      <c r="H30" s="10">
        <v>0</v>
      </c>
      <c r="I30" s="10">
        <v>0</v>
      </c>
      <c r="J30" s="10">
        <v>0</v>
      </c>
      <c r="K30" s="10">
        <v>0</v>
      </c>
      <c r="L30" s="10">
        <v>0</v>
      </c>
      <c r="M30" s="10"/>
      <c r="N30" s="10"/>
      <c r="O30" s="10"/>
    </row>
    <row r="31" spans="1:15" x14ac:dyDescent="0.3">
      <c r="A31" s="9" t="str">
        <f>B27&amp;C31</f>
        <v>FRECUENCIA COMPRA (Actos)Total Bebidas Calientes</v>
      </c>
      <c r="B31" s="9">
        <v>0</v>
      </c>
      <c r="C31" s="9" t="s">
        <v>51</v>
      </c>
      <c r="D31" s="10">
        <v>50.366697684925199</v>
      </c>
      <c r="E31" s="10">
        <v>58.268665668475997</v>
      </c>
      <c r="F31" s="10">
        <v>60.067200440209902</v>
      </c>
      <c r="G31" s="10">
        <v>58.958910902563801</v>
      </c>
      <c r="H31" s="10">
        <v>0</v>
      </c>
      <c r="I31" s="10">
        <v>0</v>
      </c>
      <c r="J31" s="10">
        <v>0</v>
      </c>
      <c r="K31" s="10">
        <v>0</v>
      </c>
      <c r="L31" s="10">
        <v>0</v>
      </c>
      <c r="M31" s="10"/>
      <c r="N31" s="10"/>
      <c r="O31" s="10"/>
    </row>
    <row r="32" spans="1:15" x14ac:dyDescent="0.3">
      <c r="A32" s="9" t="str">
        <f>B27&amp;C32</f>
        <v>FRECUENCIA COMPRA (Actos)Total Aperitivos</v>
      </c>
      <c r="B32" s="9">
        <v>0</v>
      </c>
      <c r="C32" s="9" t="s">
        <v>52</v>
      </c>
      <c r="D32" s="10">
        <v>14.263930209736801</v>
      </c>
      <c r="E32" s="10">
        <v>14.325865877947599</v>
      </c>
      <c r="F32" s="10">
        <v>14.0711078539652</v>
      </c>
      <c r="G32" s="10">
        <v>13.6984376473547</v>
      </c>
      <c r="H32" s="10">
        <v>0</v>
      </c>
      <c r="I32" s="10">
        <v>0</v>
      </c>
      <c r="J32" s="10">
        <v>0</v>
      </c>
      <c r="K32" s="10">
        <v>0</v>
      </c>
      <c r="L32" s="10">
        <v>0</v>
      </c>
      <c r="M32" s="10"/>
      <c r="N32" s="10"/>
      <c r="O32" s="10"/>
    </row>
    <row r="33" spans="1:15" x14ac:dyDescent="0.3">
      <c r="A33" s="9" t="str">
        <f>B33&amp;C33</f>
        <v>COMPRA MEDIA (Consumiciones)TotalAlimentacion</v>
      </c>
      <c r="B33" s="9" t="s">
        <v>57</v>
      </c>
      <c r="C33" s="9" t="s">
        <v>47</v>
      </c>
      <c r="D33" s="10">
        <v>329.46759582849398</v>
      </c>
      <c r="E33" s="10">
        <v>372.69123392214198</v>
      </c>
      <c r="F33" s="10">
        <v>393.80184565093202</v>
      </c>
      <c r="G33" s="10">
        <v>381.62762243407798</v>
      </c>
      <c r="H33" s="10">
        <v>0</v>
      </c>
      <c r="I33" s="10">
        <v>0</v>
      </c>
      <c r="J33" s="10">
        <v>0</v>
      </c>
      <c r="K33" s="10">
        <v>0</v>
      </c>
      <c r="L33" s="10">
        <v>0</v>
      </c>
      <c r="M33" s="10"/>
      <c r="N33" s="10"/>
      <c r="O33" s="10"/>
    </row>
    <row r="34" spans="1:15" x14ac:dyDescent="0.3">
      <c r="A34" s="9" t="str">
        <f>B33&amp;C34</f>
        <v>COMPRA MEDIA (Consumiciones).T.Alimentos TOTAL ING</v>
      </c>
      <c r="B34" s="9">
        <v>0</v>
      </c>
      <c r="C34" s="9" t="s">
        <v>48</v>
      </c>
      <c r="D34" s="10">
        <v>136.58794657251599</v>
      </c>
      <c r="E34" s="10">
        <v>159.155403970706</v>
      </c>
      <c r="F34" s="10">
        <v>164.78778895989601</v>
      </c>
      <c r="G34" s="10">
        <v>161.74009178961799</v>
      </c>
      <c r="H34" s="10">
        <v>0</v>
      </c>
      <c r="I34" s="10">
        <v>0</v>
      </c>
      <c r="J34" s="10">
        <v>0</v>
      </c>
      <c r="K34" s="10">
        <v>0</v>
      </c>
      <c r="L34" s="10">
        <v>0</v>
      </c>
      <c r="M34" s="10"/>
      <c r="N34" s="10"/>
      <c r="O34" s="10"/>
    </row>
    <row r="35" spans="1:15" x14ac:dyDescent="0.3">
      <c r="A35" s="9" t="str">
        <f>B33&amp;C35</f>
        <v>COMPRA MEDIA (Consumiciones)Total Bebidas</v>
      </c>
      <c r="B35" s="9">
        <v>0</v>
      </c>
      <c r="C35" s="9" t="s">
        <v>49</v>
      </c>
      <c r="D35" s="10">
        <v>184.06267259476201</v>
      </c>
      <c r="E35" s="10">
        <v>210.30827016228801</v>
      </c>
      <c r="F35" s="10">
        <v>225.75708135208799</v>
      </c>
      <c r="G35" s="10">
        <v>217.85146448106099</v>
      </c>
      <c r="H35" s="10">
        <v>0</v>
      </c>
      <c r="I35" s="10">
        <v>0</v>
      </c>
      <c r="J35" s="10">
        <v>0</v>
      </c>
      <c r="K35" s="10">
        <v>0</v>
      </c>
      <c r="L35" s="10">
        <v>0</v>
      </c>
      <c r="M35" s="10"/>
      <c r="N35" s="10"/>
      <c r="O35" s="10"/>
    </row>
    <row r="36" spans="1:15" x14ac:dyDescent="0.3">
      <c r="A36" s="9" t="str">
        <f>B33&amp;C36</f>
        <v>COMPRA MEDIA (Consumiciones)Total Bebidas Frias</v>
      </c>
      <c r="B36" s="9">
        <v>0</v>
      </c>
      <c r="C36" s="9" t="s">
        <v>50</v>
      </c>
      <c r="D36" s="10">
        <v>117.27631280761899</v>
      </c>
      <c r="E36" s="10">
        <v>131.576689225829</v>
      </c>
      <c r="F36" s="10">
        <v>142.62233079204799</v>
      </c>
      <c r="G36" s="10">
        <v>136.27116502005501</v>
      </c>
      <c r="H36" s="10">
        <v>0</v>
      </c>
      <c r="I36" s="10">
        <v>0</v>
      </c>
      <c r="J36" s="10">
        <v>0</v>
      </c>
      <c r="K36" s="10">
        <v>0</v>
      </c>
      <c r="L36" s="10">
        <v>0</v>
      </c>
      <c r="M36" s="10"/>
      <c r="N36" s="10"/>
      <c r="O36" s="10"/>
    </row>
    <row r="37" spans="1:15" x14ac:dyDescent="0.3">
      <c r="A37" s="9" t="str">
        <f>B33&amp;C37</f>
        <v>COMPRA MEDIA (Consumiciones)Total Bebidas Calientes</v>
      </c>
      <c r="B37" s="9">
        <v>0</v>
      </c>
      <c r="C37" s="9" t="s">
        <v>51</v>
      </c>
      <c r="D37" s="10">
        <v>81.8837063497744</v>
      </c>
      <c r="E37" s="10">
        <v>96.682314045736703</v>
      </c>
      <c r="F37" s="10">
        <v>100.205421795381</v>
      </c>
      <c r="G37" s="10">
        <v>98.009181638689299</v>
      </c>
      <c r="H37" s="10">
        <v>0</v>
      </c>
      <c r="I37" s="10">
        <v>0</v>
      </c>
      <c r="J37" s="10">
        <v>0</v>
      </c>
      <c r="K37" s="10">
        <v>0</v>
      </c>
      <c r="L37" s="10">
        <v>0</v>
      </c>
      <c r="M37" s="10"/>
      <c r="N37" s="10"/>
      <c r="O37" s="10"/>
    </row>
    <row r="38" spans="1:15" x14ac:dyDescent="0.3">
      <c r="A38" s="9" t="str">
        <f>B33&amp;C38</f>
        <v>COMPRA MEDIA (Consumiciones)Total Aperitivos</v>
      </c>
      <c r="B38" s="9">
        <v>0</v>
      </c>
      <c r="C38" s="9" t="s">
        <v>52</v>
      </c>
      <c r="D38" s="10">
        <v>33.7096472713962</v>
      </c>
      <c r="E38" s="10">
        <v>31.9086952442285</v>
      </c>
      <c r="F38" s="10">
        <v>29.995933155107799</v>
      </c>
      <c r="G38" s="10">
        <v>27.746015529219498</v>
      </c>
      <c r="H38" s="10">
        <v>0</v>
      </c>
      <c r="I38" s="10">
        <v>0</v>
      </c>
      <c r="J38" s="10">
        <v>0</v>
      </c>
      <c r="K38" s="10">
        <v>0</v>
      </c>
      <c r="L38" s="10">
        <v>0</v>
      </c>
      <c r="M38" s="10"/>
      <c r="N38" s="10"/>
      <c r="O38" s="10"/>
    </row>
    <row r="39" spans="1:15" x14ac:dyDescent="0.3">
      <c r="A39" s="9" t="str">
        <f>B39&amp;C39</f>
        <v>CONSUMO MEDIO (kg ó litros por consumidor)TotalAlimentacion</v>
      </c>
      <c r="B39" s="9" t="s">
        <v>58</v>
      </c>
      <c r="C39" s="9" t="s">
        <v>47</v>
      </c>
      <c r="D39" s="10">
        <v>99.699756573854501</v>
      </c>
      <c r="E39" s="10">
        <v>113.096413229239</v>
      </c>
      <c r="F39" s="10">
        <v>119.307071270552</v>
      </c>
      <c r="G39" s="10">
        <v>115.478109537656</v>
      </c>
      <c r="H39" s="10">
        <v>0</v>
      </c>
      <c r="I39" s="10">
        <v>0</v>
      </c>
      <c r="J39" s="10">
        <v>0</v>
      </c>
      <c r="K39" s="10">
        <v>0</v>
      </c>
      <c r="L39" s="10">
        <v>0</v>
      </c>
      <c r="M39" s="10"/>
      <c r="N39" s="10"/>
      <c r="O39" s="10"/>
    </row>
    <row r="40" spans="1:15" x14ac:dyDescent="0.3">
      <c r="A40" s="9" t="str">
        <f>B39&amp;C40</f>
        <v>CONSUMO MEDIO (kg ó litros por consumidor).T.Alimentos TOTAL ING</v>
      </c>
      <c r="B40" s="9">
        <v>0</v>
      </c>
      <c r="C40" s="9" t="s">
        <v>48</v>
      </c>
      <c r="D40" s="10">
        <v>40.494463345911697</v>
      </c>
      <c r="E40" s="10">
        <v>49.556082505880099</v>
      </c>
      <c r="F40" s="10">
        <v>50.880938044191701</v>
      </c>
      <c r="G40" s="10">
        <v>49.879507861977601</v>
      </c>
      <c r="H40" s="10">
        <v>0</v>
      </c>
      <c r="I40" s="10">
        <v>0</v>
      </c>
      <c r="J40" s="10">
        <v>0</v>
      </c>
      <c r="K40" s="10">
        <v>0</v>
      </c>
      <c r="L40" s="10">
        <v>0</v>
      </c>
      <c r="M40" s="10"/>
      <c r="N40" s="10"/>
      <c r="O40" s="10"/>
    </row>
    <row r="41" spans="1:15" x14ac:dyDescent="0.3">
      <c r="A41" s="9" t="str">
        <f>B39&amp;C41</f>
        <v>CONSUMO MEDIO (kg ó litros por consumidor)Total Bebidas</v>
      </c>
      <c r="B41" s="9">
        <v>0</v>
      </c>
      <c r="C41" s="9" t="s">
        <v>49</v>
      </c>
      <c r="D41" s="10">
        <v>60.821594782093598</v>
      </c>
      <c r="E41" s="10">
        <v>66.410812273247799</v>
      </c>
      <c r="F41" s="10">
        <v>71.109235983754701</v>
      </c>
      <c r="G41" s="10">
        <v>68.205362783828306</v>
      </c>
      <c r="H41" s="10">
        <v>0</v>
      </c>
      <c r="I41" s="10">
        <v>0</v>
      </c>
      <c r="J41" s="10">
        <v>0</v>
      </c>
      <c r="K41" s="10">
        <v>0</v>
      </c>
      <c r="L41" s="10">
        <v>0</v>
      </c>
      <c r="M41" s="10"/>
      <c r="N41" s="10"/>
      <c r="O41" s="10"/>
    </row>
    <row r="42" spans="1:15" x14ac:dyDescent="0.3">
      <c r="A42" s="9" t="str">
        <f>B39&amp;C42</f>
        <v>CONSUMO MEDIO (kg ó litros por consumidor)Total Bebidas Frias</v>
      </c>
      <c r="B42" s="9">
        <v>0</v>
      </c>
      <c r="C42" s="9" t="s">
        <v>50</v>
      </c>
      <c r="D42" s="10">
        <v>55.2359154701075</v>
      </c>
      <c r="E42" s="10">
        <v>59.676273231586798</v>
      </c>
      <c r="F42" s="10">
        <v>63.889990267754897</v>
      </c>
      <c r="G42" s="10">
        <v>61.1507995304895</v>
      </c>
      <c r="H42" s="10">
        <v>0</v>
      </c>
      <c r="I42" s="10">
        <v>0</v>
      </c>
      <c r="J42" s="10">
        <v>0</v>
      </c>
      <c r="K42" s="10">
        <v>0</v>
      </c>
      <c r="L42" s="10">
        <v>0</v>
      </c>
      <c r="M42" s="10"/>
      <c r="N42" s="10"/>
      <c r="O42" s="10"/>
    </row>
    <row r="43" spans="1:15" x14ac:dyDescent="0.3">
      <c r="A43" s="9" t="str">
        <f>B39&amp;C43</f>
        <v>CONSUMO MEDIO (kg ó litros por consumidor)Total Bebidas Calientes</v>
      </c>
      <c r="B43" s="9">
        <v>0</v>
      </c>
      <c r="C43" s="9" t="s">
        <v>51</v>
      </c>
      <c r="D43" s="10">
        <v>8.2727636638906095</v>
      </c>
      <c r="E43" s="10">
        <v>9.7868885988619994</v>
      </c>
      <c r="F43" s="10">
        <v>10.098607907384901</v>
      </c>
      <c r="G43" s="10">
        <v>9.9307102011925199</v>
      </c>
      <c r="H43" s="10">
        <v>0</v>
      </c>
      <c r="I43" s="10">
        <v>0</v>
      </c>
      <c r="J43" s="10">
        <v>0</v>
      </c>
      <c r="K43" s="10">
        <v>0</v>
      </c>
      <c r="L43" s="10">
        <v>0</v>
      </c>
      <c r="M43" s="10"/>
      <c r="N43" s="10"/>
      <c r="O43" s="10"/>
    </row>
    <row r="44" spans="1:15" x14ac:dyDescent="0.3">
      <c r="A44" s="9" t="str">
        <f>B39&amp;C44</f>
        <v>CONSUMO MEDIO (kg ó litros por consumidor)Total Aperitivos</v>
      </c>
      <c r="B44" s="9">
        <v>0</v>
      </c>
      <c r="C44" s="9" t="s">
        <v>52</v>
      </c>
      <c r="D44" s="10">
        <v>3.34622140701889</v>
      </c>
      <c r="E44" s="10">
        <v>3.15069179525468</v>
      </c>
      <c r="F44" s="10">
        <v>2.9926518663989801</v>
      </c>
      <c r="G44" s="10">
        <v>2.9228991981599699</v>
      </c>
      <c r="H44" s="10">
        <v>0</v>
      </c>
      <c r="I44" s="10">
        <v>0</v>
      </c>
      <c r="J44" s="10">
        <v>0</v>
      </c>
      <c r="K44" s="10">
        <v>0</v>
      </c>
      <c r="L44" s="10">
        <v>0</v>
      </c>
      <c r="M44" s="10"/>
      <c r="N44" s="10"/>
      <c r="O44" s="10"/>
    </row>
    <row r="45" spans="1:15" x14ac:dyDescent="0.3">
      <c r="A45" s="9" t="str">
        <f>B45&amp;C45</f>
        <v>VOLUMEN POR ACTO (consumiciones)TotalAlimentacion</v>
      </c>
      <c r="B45" s="9" t="s">
        <v>59</v>
      </c>
      <c r="C45" s="9" t="s">
        <v>47</v>
      </c>
      <c r="D45" s="10">
        <v>3.3373040351607401</v>
      </c>
      <c r="E45" s="10">
        <v>3.3632984605962699</v>
      </c>
      <c r="F45" s="10">
        <v>3.3819880815621302</v>
      </c>
      <c r="G45" s="10">
        <v>3.3521709977010801</v>
      </c>
      <c r="H45" s="10">
        <v>0</v>
      </c>
      <c r="I45" s="10">
        <v>0</v>
      </c>
      <c r="J45" s="10">
        <v>0</v>
      </c>
      <c r="K45" s="10">
        <v>0</v>
      </c>
      <c r="L45" s="10">
        <v>0</v>
      </c>
      <c r="M45" s="10"/>
      <c r="N45" s="10"/>
      <c r="O45" s="10"/>
    </row>
    <row r="46" spans="1:15" x14ac:dyDescent="0.3">
      <c r="A46" s="9" t="str">
        <f>B45&amp;C46</f>
        <v>VOLUMEN POR ACTO (consumiciones).T.Alimentos TOTAL ING</v>
      </c>
      <c r="B46" s="9">
        <v>0</v>
      </c>
      <c r="C46" s="9" t="s">
        <v>48</v>
      </c>
      <c r="D46" s="10">
        <v>3.22441344846996</v>
      </c>
      <c r="E46" s="10">
        <v>3.20815248998582</v>
      </c>
      <c r="F46" s="10">
        <v>3.2048710530347102</v>
      </c>
      <c r="G46" s="10">
        <v>3.1760934229783699</v>
      </c>
      <c r="H46" s="10">
        <v>0</v>
      </c>
      <c r="I46" s="10">
        <v>0</v>
      </c>
      <c r="J46" s="10">
        <v>0</v>
      </c>
      <c r="K46" s="10">
        <v>0</v>
      </c>
      <c r="L46" s="10">
        <v>0</v>
      </c>
      <c r="M46" s="10"/>
      <c r="N46" s="10"/>
      <c r="O46" s="10"/>
    </row>
    <row r="47" spans="1:15" x14ac:dyDescent="0.3">
      <c r="A47" s="9" t="str">
        <f>B45&amp;C47</f>
        <v>VOLUMEN POR ACTO (consumiciones)Total Bebidas</v>
      </c>
      <c r="B47" s="9">
        <v>0</v>
      </c>
      <c r="C47" s="9" t="s">
        <v>49</v>
      </c>
      <c r="D47" s="10">
        <v>2.3102042374234002</v>
      </c>
      <c r="E47" s="10">
        <v>2.3144587643178398</v>
      </c>
      <c r="F47" s="10">
        <v>2.33030512262523</v>
      </c>
      <c r="G47" s="10">
        <v>2.2911444550057798</v>
      </c>
      <c r="H47" s="10">
        <v>0</v>
      </c>
      <c r="I47" s="10">
        <v>0</v>
      </c>
      <c r="J47" s="10">
        <v>0</v>
      </c>
      <c r="K47" s="10">
        <v>0</v>
      </c>
      <c r="L47" s="10">
        <v>0</v>
      </c>
      <c r="M47" s="10"/>
      <c r="N47" s="10"/>
      <c r="O47" s="10"/>
    </row>
    <row r="48" spans="1:15" x14ac:dyDescent="0.3">
      <c r="A48" s="9" t="str">
        <f>B45&amp;C48</f>
        <v>VOLUMEN POR ACTO (consumiciones)Total Bebidas Frias</v>
      </c>
      <c r="B48" s="9">
        <v>0</v>
      </c>
      <c r="C48" s="9" t="s">
        <v>50</v>
      </c>
      <c r="D48" s="10">
        <v>2.6007020319029102</v>
      </c>
      <c r="E48" s="10">
        <v>2.5617075556986602</v>
      </c>
      <c r="F48" s="10">
        <v>2.5625596241092499</v>
      </c>
      <c r="G48" s="10">
        <v>2.5120300973006899</v>
      </c>
      <c r="H48" s="10">
        <v>0</v>
      </c>
      <c r="I48" s="10">
        <v>0</v>
      </c>
      <c r="J48" s="10">
        <v>0</v>
      </c>
      <c r="K48" s="10">
        <v>0</v>
      </c>
      <c r="L48" s="10">
        <v>0</v>
      </c>
      <c r="M48" s="10"/>
      <c r="N48" s="10"/>
      <c r="O48" s="10"/>
    </row>
    <row r="49" spans="1:15" x14ac:dyDescent="0.3">
      <c r="A49" s="9" t="str">
        <f>B45&amp;C49</f>
        <v>VOLUMEN POR ACTO (consumiciones)Total Bebidas Calientes</v>
      </c>
      <c r="B49" s="9">
        <v>0</v>
      </c>
      <c r="C49" s="9" t="s">
        <v>51</v>
      </c>
      <c r="D49" s="10">
        <v>1.6257509448407299</v>
      </c>
      <c r="E49" s="10">
        <v>1.65925052404354</v>
      </c>
      <c r="F49" s="10">
        <v>1.66822194244135</v>
      </c>
      <c r="G49" s="10">
        <v>1.6623302591301301</v>
      </c>
      <c r="H49" s="10">
        <v>0</v>
      </c>
      <c r="I49" s="10">
        <v>0</v>
      </c>
      <c r="J49" s="10">
        <v>0</v>
      </c>
      <c r="K49" s="10">
        <v>0</v>
      </c>
      <c r="L49" s="10">
        <v>0</v>
      </c>
      <c r="M49" s="10"/>
      <c r="N49" s="10"/>
      <c r="O49" s="10"/>
    </row>
    <row r="50" spans="1:15" x14ac:dyDescent="0.3">
      <c r="A50" s="9" t="str">
        <f>B45&amp;C50</f>
        <v>VOLUMEN POR ACTO (consumiciones)Total Aperitivos</v>
      </c>
      <c r="B50" s="9">
        <v>0</v>
      </c>
      <c r="C50" s="9" t="s">
        <v>52</v>
      </c>
      <c r="D50" s="10">
        <v>2.36327903850689</v>
      </c>
      <c r="E50" s="10">
        <v>2.2273484560083001</v>
      </c>
      <c r="F50" s="10">
        <v>2.13173926789674</v>
      </c>
      <c r="G50" s="10">
        <v>2.02548759526438</v>
      </c>
      <c r="H50" s="10">
        <v>0</v>
      </c>
      <c r="I50" s="10">
        <v>0</v>
      </c>
      <c r="J50" s="10">
        <v>0</v>
      </c>
      <c r="K50" s="10">
        <v>0</v>
      </c>
      <c r="L50" s="10">
        <v>0</v>
      </c>
      <c r="M50" s="10"/>
      <c r="N50" s="10"/>
      <c r="O50" s="10"/>
    </row>
    <row r="51" spans="1:15" x14ac:dyDescent="0.3">
      <c r="A51" s="9" t="str">
        <f>B51&amp;C51</f>
        <v>CONSUMO PER CAPITA (kg ó litros por individuo)TotalAlimentacion</v>
      </c>
      <c r="B51" s="9" t="s">
        <v>60</v>
      </c>
      <c r="C51" s="9" t="s">
        <v>47</v>
      </c>
      <c r="D51" s="10">
        <v>96.912759548564594</v>
      </c>
      <c r="E51" s="10">
        <v>108.619932787571</v>
      </c>
      <c r="F51" s="10">
        <v>115.025462611745</v>
      </c>
      <c r="G51" s="10">
        <v>110.73449975406901</v>
      </c>
      <c r="H51" s="10">
        <v>0</v>
      </c>
      <c r="I51" s="10">
        <v>0</v>
      </c>
      <c r="J51" s="10">
        <v>0</v>
      </c>
      <c r="K51" s="10">
        <v>0</v>
      </c>
      <c r="L51" s="10">
        <v>0</v>
      </c>
      <c r="M51" s="10"/>
      <c r="N51" s="10"/>
      <c r="O51" s="10"/>
    </row>
    <row r="52" spans="1:15" x14ac:dyDescent="0.3">
      <c r="A52" s="9" t="str">
        <f>B51&amp;C52</f>
        <v>CONSUMO PER CAPITA (kg ó litros por individuo).T.Alimentos TOTAL ING</v>
      </c>
      <c r="B52" s="9">
        <v>0</v>
      </c>
      <c r="C52" s="9" t="s">
        <v>48</v>
      </c>
      <c r="D52" s="10">
        <v>36.784712915990397</v>
      </c>
      <c r="E52" s="10">
        <v>44.480102530885297</v>
      </c>
      <c r="F52" s="10">
        <v>46.167053186712401</v>
      </c>
      <c r="G52" s="10">
        <v>44.978906069947698</v>
      </c>
      <c r="H52" s="10">
        <v>0</v>
      </c>
      <c r="I52" s="10">
        <v>0</v>
      </c>
      <c r="J52" s="10">
        <v>0</v>
      </c>
      <c r="K52" s="10">
        <v>0</v>
      </c>
      <c r="L52" s="10">
        <v>0</v>
      </c>
      <c r="M52" s="10"/>
      <c r="N52" s="10"/>
      <c r="O52" s="10"/>
    </row>
    <row r="53" spans="1:15" x14ac:dyDescent="0.3">
      <c r="A53" s="9" t="str">
        <f>B51&amp;C53</f>
        <v>CONSUMO PER CAPITA (kg ó litros por individuo)Total Bebidas</v>
      </c>
      <c r="B53" s="9">
        <v>0</v>
      </c>
      <c r="C53" s="9" t="s">
        <v>49</v>
      </c>
      <c r="D53" s="10">
        <v>58.110520851957602</v>
      </c>
      <c r="E53" s="10">
        <v>62.420193204829602</v>
      </c>
      <c r="F53" s="10">
        <v>67.173766427469801</v>
      </c>
      <c r="G53" s="10">
        <v>64.156037677497494</v>
      </c>
      <c r="H53" s="10">
        <v>0</v>
      </c>
      <c r="I53" s="10">
        <v>0</v>
      </c>
      <c r="J53" s="10">
        <v>0</v>
      </c>
      <c r="K53" s="10">
        <v>0</v>
      </c>
      <c r="L53" s="10">
        <v>0</v>
      </c>
      <c r="M53" s="10"/>
      <c r="N53" s="10"/>
      <c r="O53" s="10"/>
    </row>
    <row r="54" spans="1:15" x14ac:dyDescent="0.3">
      <c r="A54" s="9" t="str">
        <f>B51&amp;C54</f>
        <v>CONSUMO PER CAPITA (kg ó litros por individuo)Total Bebidas Frias</v>
      </c>
      <c r="B54" s="9">
        <v>0</v>
      </c>
      <c r="C54" s="9" t="s">
        <v>50</v>
      </c>
      <c r="D54" s="10">
        <v>51.360701730513398</v>
      </c>
      <c r="E54" s="10">
        <v>54.595739677643003</v>
      </c>
      <c r="F54" s="10">
        <v>58.941403849563997</v>
      </c>
      <c r="G54" s="10">
        <v>56.048364587505503</v>
      </c>
      <c r="H54" s="10">
        <v>0</v>
      </c>
      <c r="I54" s="10">
        <v>0</v>
      </c>
      <c r="J54" s="10">
        <v>0</v>
      </c>
      <c r="K54" s="10">
        <v>0</v>
      </c>
      <c r="L54" s="10">
        <v>0</v>
      </c>
      <c r="M54" s="10"/>
      <c r="N54" s="10"/>
      <c r="O54" s="10"/>
    </row>
    <row r="55" spans="1:15" x14ac:dyDescent="0.3">
      <c r="A55" s="9" t="str">
        <f>B51&amp;C55</f>
        <v>CONSUMO PER CAPITA (kg ó litros por individuo)Total Bebidas Calientes</v>
      </c>
      <c r="B55" s="9">
        <v>0</v>
      </c>
      <c r="C55" s="9" t="s">
        <v>51</v>
      </c>
      <c r="D55" s="10">
        <v>6.7498372192159204</v>
      </c>
      <c r="E55" s="10">
        <v>7.8244559511282903</v>
      </c>
      <c r="F55" s="10">
        <v>8.2323629491627308</v>
      </c>
      <c r="G55" s="10">
        <v>8.10766319380126</v>
      </c>
      <c r="H55" s="10">
        <v>0</v>
      </c>
      <c r="I55" s="10">
        <v>0</v>
      </c>
      <c r="J55" s="10">
        <v>0</v>
      </c>
      <c r="K55" s="10">
        <v>0</v>
      </c>
      <c r="L55" s="10">
        <v>0</v>
      </c>
      <c r="M55" s="10"/>
      <c r="N55" s="10"/>
      <c r="O55" s="10"/>
    </row>
    <row r="56" spans="1:15" x14ac:dyDescent="0.3">
      <c r="A56" s="9" t="str">
        <f>B51&amp;C56</f>
        <v>CONSUMO PER CAPITA (kg ó litros por individuo)Total Aperitivos</v>
      </c>
      <c r="B56" s="9">
        <v>0</v>
      </c>
      <c r="C56" s="9" t="s">
        <v>52</v>
      </c>
      <c r="D56" s="10">
        <v>2.0175355998232001</v>
      </c>
      <c r="E56" s="10">
        <v>1.71964443115821</v>
      </c>
      <c r="F56" s="10">
        <v>1.6846520188260501</v>
      </c>
      <c r="G56" s="10">
        <v>1.5995799693866299</v>
      </c>
      <c r="H56" s="10">
        <v>0</v>
      </c>
      <c r="I56" s="10">
        <v>0</v>
      </c>
      <c r="J56" s="10">
        <v>0</v>
      </c>
      <c r="K56" s="10">
        <v>0</v>
      </c>
      <c r="L56" s="10">
        <v>0</v>
      </c>
      <c r="M56" s="10"/>
      <c r="N56" s="10"/>
      <c r="O56" s="10"/>
    </row>
    <row r="57" spans="1:15" x14ac:dyDescent="0.3">
      <c r="A57" s="9" t="str">
        <f>B57&amp;C57</f>
        <v>GASTO PER CAPITA (€ por individuo)TotalAlimentacion</v>
      </c>
      <c r="B57" s="9" t="s">
        <v>61</v>
      </c>
      <c r="C57" s="9" t="s">
        <v>47</v>
      </c>
      <c r="D57" s="10">
        <v>719.76318605677602</v>
      </c>
      <c r="E57" s="10">
        <v>884.43118315123695</v>
      </c>
      <c r="F57" s="10">
        <v>984.50968018411299</v>
      </c>
      <c r="G57" s="10">
        <v>1001.86087294807</v>
      </c>
      <c r="H57" s="10">
        <v>0</v>
      </c>
      <c r="I57" s="10">
        <v>0</v>
      </c>
      <c r="J57" s="10">
        <v>0</v>
      </c>
      <c r="K57" s="10">
        <v>0</v>
      </c>
      <c r="L57" s="10">
        <v>0</v>
      </c>
      <c r="M57" s="10"/>
      <c r="N57" s="10"/>
      <c r="O57" s="10"/>
    </row>
    <row r="58" spans="1:15" x14ac:dyDescent="0.3">
      <c r="A58" s="9" t="str">
        <f>B57&amp;C58</f>
        <v>GASTO PER CAPITA (€ por individuo).T.Alimentos TOTAL ING</v>
      </c>
      <c r="B58" s="9">
        <v>0</v>
      </c>
      <c r="C58" s="9" t="s">
        <v>48</v>
      </c>
      <c r="D58" s="10">
        <v>446.94352526048499</v>
      </c>
      <c r="E58" s="10">
        <v>571.22460920219896</v>
      </c>
      <c r="F58" s="10">
        <v>637.877511222772</v>
      </c>
      <c r="G58" s="10">
        <v>660.07322622560503</v>
      </c>
      <c r="H58" s="10">
        <v>0</v>
      </c>
      <c r="I58" s="10">
        <v>0</v>
      </c>
      <c r="J58" s="10">
        <v>0</v>
      </c>
      <c r="K58" s="10">
        <v>0</v>
      </c>
      <c r="L58" s="10">
        <v>0</v>
      </c>
      <c r="M58" s="10"/>
      <c r="N58" s="10"/>
      <c r="O58" s="10"/>
    </row>
    <row r="59" spans="1:15" x14ac:dyDescent="0.3">
      <c r="A59" s="9" t="str">
        <f>B57&amp;C59</f>
        <v>GASTO PER CAPITA (€ por individuo)Total Bebidas</v>
      </c>
      <c r="B59" s="9">
        <v>0</v>
      </c>
      <c r="C59" s="9" t="s">
        <v>49</v>
      </c>
      <c r="D59" s="10">
        <v>255.765166197063</v>
      </c>
      <c r="E59" s="10">
        <v>298.45995442574002</v>
      </c>
      <c r="F59" s="10">
        <v>331.924025606383</v>
      </c>
      <c r="G59" s="10">
        <v>327.69653143190197</v>
      </c>
      <c r="H59" s="10">
        <v>0</v>
      </c>
      <c r="I59" s="10">
        <v>0</v>
      </c>
      <c r="J59" s="10">
        <v>0</v>
      </c>
      <c r="K59" s="10">
        <v>0</v>
      </c>
      <c r="L59" s="10">
        <v>0</v>
      </c>
      <c r="M59" s="10"/>
      <c r="N59" s="10"/>
      <c r="O59" s="10"/>
    </row>
    <row r="60" spans="1:15" x14ac:dyDescent="0.3">
      <c r="A60" s="9" t="str">
        <f>B57&amp;C60</f>
        <v>GASTO PER CAPITA (€ por individuo)Total Bebidas Frias</v>
      </c>
      <c r="B60" s="9">
        <v>0</v>
      </c>
      <c r="C60" s="9" t="s">
        <v>50</v>
      </c>
      <c r="D60" s="10">
        <v>182.30167662002401</v>
      </c>
      <c r="E60" s="10">
        <v>212.21030547046499</v>
      </c>
      <c r="F60" s="10">
        <v>238.867361668576</v>
      </c>
      <c r="G60" s="10">
        <v>235.67403831896701</v>
      </c>
      <c r="H60" s="10">
        <v>0</v>
      </c>
      <c r="I60" s="10">
        <v>0</v>
      </c>
      <c r="J60" s="10">
        <v>0</v>
      </c>
      <c r="K60" s="10">
        <v>0</v>
      </c>
      <c r="L60" s="10">
        <v>0</v>
      </c>
      <c r="M60" s="10"/>
      <c r="N60" s="10"/>
      <c r="O60" s="10"/>
    </row>
    <row r="61" spans="1:15" x14ac:dyDescent="0.3">
      <c r="A61" s="9" t="str">
        <f>B57&amp;C61</f>
        <v>GASTO PER CAPITA (€ por individuo)Total Bebidas Calientes</v>
      </c>
      <c r="B61" s="9">
        <v>0</v>
      </c>
      <c r="C61" s="9" t="s">
        <v>51</v>
      </c>
      <c r="D61" s="10">
        <v>73.463559718569599</v>
      </c>
      <c r="E61" s="10">
        <v>86.2495930049555</v>
      </c>
      <c r="F61" s="10">
        <v>93.056785245476206</v>
      </c>
      <c r="G61" s="10">
        <v>92.022558532184604</v>
      </c>
      <c r="H61" s="10">
        <v>0</v>
      </c>
      <c r="I61" s="10">
        <v>0</v>
      </c>
      <c r="J61" s="10">
        <v>0</v>
      </c>
      <c r="K61" s="10">
        <v>0</v>
      </c>
      <c r="L61" s="10">
        <v>0</v>
      </c>
      <c r="M61" s="10"/>
      <c r="N61" s="10"/>
      <c r="O61" s="10"/>
    </row>
    <row r="62" spans="1:15" x14ac:dyDescent="0.3">
      <c r="A62" s="9" t="str">
        <f>B57&amp;C62</f>
        <v>GASTO PER CAPITA (€ por individuo)Total Aperitivos</v>
      </c>
      <c r="B62" s="9">
        <v>0</v>
      </c>
      <c r="C62" s="9" t="s">
        <v>52</v>
      </c>
      <c r="D62" s="10">
        <v>17.0545560427311</v>
      </c>
      <c r="E62" s="10">
        <v>14.7466964677383</v>
      </c>
      <c r="F62" s="10">
        <v>14.7078950293633</v>
      </c>
      <c r="G62" s="10">
        <v>14.0912440708874</v>
      </c>
      <c r="H62" s="10">
        <v>0</v>
      </c>
      <c r="I62" s="10">
        <v>0</v>
      </c>
      <c r="J62" s="10">
        <v>0</v>
      </c>
      <c r="K62" s="10">
        <v>0</v>
      </c>
      <c r="L62" s="10">
        <v>0</v>
      </c>
      <c r="M62" s="10"/>
      <c r="N62" s="10"/>
      <c r="O62" s="10"/>
    </row>
    <row r="63" spans="1:15" x14ac:dyDescent="0.3">
      <c r="A63" s="9" t="str">
        <f>B63&amp;C63</f>
        <v>PRECIO MEDIO (kg ó litros)TotalAlimentacion</v>
      </c>
      <c r="B63" s="9" t="s">
        <v>62</v>
      </c>
      <c r="C63" s="9" t="s">
        <v>47</v>
      </c>
      <c r="D63" s="10">
        <v>7.4269186989365403</v>
      </c>
      <c r="E63" s="10">
        <v>8.1424390574879695</v>
      </c>
      <c r="F63" s="10">
        <v>8.5590586451906994</v>
      </c>
      <c r="G63" s="10">
        <v>9.0474140866045705</v>
      </c>
      <c r="H63" s="10">
        <v>0</v>
      </c>
      <c r="I63" s="10">
        <v>0</v>
      </c>
      <c r="J63" s="10">
        <v>0</v>
      </c>
      <c r="K63" s="10">
        <v>0</v>
      </c>
      <c r="L63" s="10">
        <v>0</v>
      </c>
      <c r="M63" s="10"/>
      <c r="N63" s="10"/>
      <c r="O63" s="10"/>
    </row>
    <row r="64" spans="1:15" x14ac:dyDescent="0.3">
      <c r="A64" s="9" t="str">
        <f>B63&amp;C64</f>
        <v>PRECIO MEDIO (kg ó litros).T.Alimentos TOTAL ING</v>
      </c>
      <c r="B64" s="9">
        <v>0</v>
      </c>
      <c r="C64" s="9" t="s">
        <v>48</v>
      </c>
      <c r="D64" s="10">
        <v>12.1502518255674</v>
      </c>
      <c r="E64" s="10">
        <v>12.8422502804611</v>
      </c>
      <c r="F64" s="10">
        <v>13.816725720894899</v>
      </c>
      <c r="G64" s="10">
        <v>14.6751729621683</v>
      </c>
      <c r="H64" s="10">
        <v>0</v>
      </c>
      <c r="I64" s="10">
        <v>0</v>
      </c>
      <c r="J64" s="10">
        <v>0</v>
      </c>
      <c r="K64" s="10">
        <v>0</v>
      </c>
      <c r="L64" s="10">
        <v>0</v>
      </c>
      <c r="M64" s="10"/>
      <c r="N64" s="10"/>
      <c r="O64" s="10"/>
    </row>
    <row r="65" spans="1:15" x14ac:dyDescent="0.3">
      <c r="A65" s="9" t="str">
        <f>B63&amp;C65</f>
        <v>PRECIO MEDIO (kg ó litros)Total Bebidas</v>
      </c>
      <c r="B65" s="9">
        <v>0</v>
      </c>
      <c r="C65" s="9" t="s">
        <v>49</v>
      </c>
      <c r="D65" s="10">
        <v>4.4013573178710796</v>
      </c>
      <c r="E65" s="10">
        <v>4.7814647648775201</v>
      </c>
      <c r="F65" s="10">
        <v>4.9412745966057301</v>
      </c>
      <c r="G65" s="10">
        <v>5.1078050218621902</v>
      </c>
      <c r="H65" s="10">
        <v>0</v>
      </c>
      <c r="I65" s="10">
        <v>0</v>
      </c>
      <c r="J65" s="10">
        <v>0</v>
      </c>
      <c r="K65" s="10">
        <v>0</v>
      </c>
      <c r="L65" s="10">
        <v>0</v>
      </c>
      <c r="M65" s="10"/>
      <c r="N65" s="10"/>
      <c r="O65" s="10"/>
    </row>
    <row r="66" spans="1:15" x14ac:dyDescent="0.3">
      <c r="A66" s="9" t="str">
        <f>B63&amp;C66</f>
        <v>PRECIO MEDIO (kg ó litros)Total Bebidas Frias</v>
      </c>
      <c r="B66" s="9">
        <v>0</v>
      </c>
      <c r="C66" s="9" t="s">
        <v>50</v>
      </c>
      <c r="D66" s="10">
        <v>3.5494389772271902</v>
      </c>
      <c r="E66" s="10">
        <v>3.88693892093865</v>
      </c>
      <c r="F66" s="10">
        <v>4.0526242347100601</v>
      </c>
      <c r="G66" s="10">
        <v>4.20483345149208</v>
      </c>
      <c r="H66" s="10">
        <v>0</v>
      </c>
      <c r="I66" s="10">
        <v>0</v>
      </c>
      <c r="J66" s="10">
        <v>0</v>
      </c>
      <c r="K66" s="10">
        <v>0</v>
      </c>
      <c r="L66" s="10">
        <v>0</v>
      </c>
      <c r="M66" s="10"/>
      <c r="N66" s="10"/>
      <c r="O66" s="10"/>
    </row>
    <row r="67" spans="1:15" x14ac:dyDescent="0.3">
      <c r="A67" s="9" t="str">
        <f>B63&amp;C67</f>
        <v>PRECIO MEDIO (kg ó litros)Total Bebidas Calientes</v>
      </c>
      <c r="B67" s="9">
        <v>0</v>
      </c>
      <c r="C67" s="9" t="s">
        <v>51</v>
      </c>
      <c r="D67" s="10">
        <v>10.883752797686499</v>
      </c>
      <c r="E67" s="10">
        <v>11.023078606828699</v>
      </c>
      <c r="F67" s="10">
        <v>11.3037758199109</v>
      </c>
      <c r="G67" s="10">
        <v>11.350071695447401</v>
      </c>
      <c r="H67" s="10">
        <v>0</v>
      </c>
      <c r="I67" s="10">
        <v>0</v>
      </c>
      <c r="J67" s="10">
        <v>0</v>
      </c>
      <c r="K67" s="10">
        <v>0</v>
      </c>
      <c r="L67" s="10">
        <v>0</v>
      </c>
      <c r="M67" s="10"/>
      <c r="N67" s="10"/>
      <c r="O67" s="10"/>
    </row>
    <row r="68" spans="1:15" x14ac:dyDescent="0.3">
      <c r="A68" s="9" t="str">
        <f>B63&amp;C68</f>
        <v>PRECIO MEDIO (kg ó litros)Total Aperitivos</v>
      </c>
      <c r="B68" s="9">
        <v>0</v>
      </c>
      <c r="C68" s="9" t="s">
        <v>52</v>
      </c>
      <c r="D68" s="10">
        <v>8.4531623849540001</v>
      </c>
      <c r="E68" s="10">
        <v>8.5754335027306503</v>
      </c>
      <c r="F68" s="10">
        <v>8.7305240874685595</v>
      </c>
      <c r="G68" s="10">
        <v>8.8093401646501306</v>
      </c>
      <c r="H68" s="10">
        <v>0</v>
      </c>
      <c r="I68" s="10">
        <v>0</v>
      </c>
      <c r="J68" s="10">
        <v>0</v>
      </c>
      <c r="K68" s="10">
        <v>0</v>
      </c>
      <c r="L68" s="10">
        <v>0</v>
      </c>
      <c r="M68" s="10"/>
      <c r="N68" s="10"/>
      <c r="O68" s="1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524"/>
  <sheetViews>
    <sheetView zoomScale="60" zoomScaleNormal="60" workbookViewId="0">
      <pane xSplit="3" ySplit="2" topLeftCell="D3" activePane="bottomRight" state="frozen"/>
      <selection pane="topRight" activeCell="E32" sqref="E32"/>
      <selection pane="bottomLeft" activeCell="E32" sqref="E32"/>
      <selection pane="bottomRight" activeCell="E32" sqref="E32"/>
    </sheetView>
  </sheetViews>
  <sheetFormatPr baseColWidth="10" defaultColWidth="11.44140625" defaultRowHeight="14.4" x14ac:dyDescent="0.3"/>
  <cols>
    <col min="1" max="1" width="87" style="9" customWidth="1"/>
    <col min="2" max="2" width="49.21875" style="9" customWidth="1"/>
    <col min="3" max="3" width="18.21875" style="9" bestFit="1" customWidth="1"/>
    <col min="4" max="4" width="11.44140625" style="9"/>
    <col min="5" max="14" width="11.44140625" style="10"/>
    <col min="15" max="16384" width="11.44140625" style="9"/>
  </cols>
  <sheetData>
    <row r="2" spans="1:13" x14ac:dyDescent="0.3">
      <c r="B2" s="9">
        <v>0</v>
      </c>
      <c r="C2" s="9">
        <v>0</v>
      </c>
      <c r="D2">
        <v>0</v>
      </c>
      <c r="E2" s="21" t="s">
        <v>42</v>
      </c>
      <c r="F2" s="21" t="s">
        <v>43</v>
      </c>
      <c r="G2" s="21" t="s">
        <v>44</v>
      </c>
      <c r="H2" s="21" t="s">
        <v>45</v>
      </c>
      <c r="I2" s="21">
        <v>0</v>
      </c>
      <c r="J2" s="21">
        <v>0</v>
      </c>
      <c r="K2" s="21">
        <v>0</v>
      </c>
      <c r="L2" s="21">
        <v>0</v>
      </c>
      <c r="M2" s="10">
        <v>0</v>
      </c>
    </row>
    <row r="3" spans="1:13" x14ac:dyDescent="0.3">
      <c r="A3" s="9" t="str">
        <f>B3&amp;C3&amp;D3</f>
        <v>DISTRIBUCION VOLUMEN X CRITERIO (Consumiciones)TotalAlimentacionT.ESPAÑA</v>
      </c>
      <c r="B3" s="9" t="s">
        <v>63</v>
      </c>
      <c r="C3" s="9" t="s">
        <v>47</v>
      </c>
      <c r="D3" s="10" t="s">
        <v>64</v>
      </c>
      <c r="E3" s="10">
        <v>100</v>
      </c>
      <c r="F3" s="10">
        <v>100</v>
      </c>
      <c r="G3" s="10">
        <v>100</v>
      </c>
      <c r="H3" s="10">
        <v>100</v>
      </c>
      <c r="I3" s="10">
        <v>0</v>
      </c>
      <c r="J3" s="10">
        <v>0</v>
      </c>
      <c r="K3" s="10">
        <v>0</v>
      </c>
      <c r="L3" s="10">
        <v>0</v>
      </c>
      <c r="M3" s="10">
        <v>0</v>
      </c>
    </row>
    <row r="4" spans="1:13" x14ac:dyDescent="0.3">
      <c r="A4" s="9" t="str">
        <f>B3&amp;C3&amp;D4</f>
        <v>DISTRIBUCION VOLUMEN X CRITERIO (Consumiciones)TotalAlimentacionBCN AM</v>
      </c>
      <c r="B4" s="9">
        <v>0</v>
      </c>
      <c r="C4" s="9">
        <v>0</v>
      </c>
      <c r="D4" s="10" t="s">
        <v>65</v>
      </c>
      <c r="E4" s="10">
        <v>8.4107820011619996</v>
      </c>
      <c r="F4" s="10">
        <v>8.8326674280883299</v>
      </c>
      <c r="G4" s="10">
        <v>9.0263101712307492</v>
      </c>
      <c r="H4" s="10">
        <v>9.2080826125109692</v>
      </c>
      <c r="I4" s="10">
        <v>0</v>
      </c>
      <c r="J4" s="10">
        <v>0</v>
      </c>
      <c r="K4" s="10">
        <v>0</v>
      </c>
      <c r="L4" s="10">
        <v>0</v>
      </c>
      <c r="M4" s="10">
        <v>0</v>
      </c>
    </row>
    <row r="5" spans="1:13" x14ac:dyDescent="0.3">
      <c r="A5" s="9" t="str">
        <f>B3&amp;C3&amp;D5</f>
        <v>DISTRIBUCION VOLUMEN X CRITERIO (Consumiciones)TotalAlimentacionREST.CAT ARAGON</v>
      </c>
      <c r="B5" s="9">
        <v>0</v>
      </c>
      <c r="C5" s="9">
        <v>0</v>
      </c>
      <c r="D5" s="10" t="s">
        <v>66</v>
      </c>
      <c r="E5" s="10">
        <v>12.3968362190784</v>
      </c>
      <c r="F5" s="10">
        <v>12.548955212960999</v>
      </c>
      <c r="G5" s="10">
        <v>12.832006844026701</v>
      </c>
      <c r="H5" s="10">
        <v>13.4702504074213</v>
      </c>
      <c r="I5" s="10">
        <v>0</v>
      </c>
      <c r="J5" s="10">
        <v>0</v>
      </c>
      <c r="K5" s="10">
        <v>0</v>
      </c>
      <c r="L5" s="10">
        <v>0</v>
      </c>
      <c r="M5" s="10">
        <v>0</v>
      </c>
    </row>
    <row r="6" spans="1:13" x14ac:dyDescent="0.3">
      <c r="A6" s="9" t="str">
        <f>B3&amp;C3&amp;D6</f>
        <v>DISTRIBUCION VOLUMEN X CRITERIO (Consumiciones)TotalAlimentacionLEVANTE</v>
      </c>
      <c r="B6" s="9">
        <v>0</v>
      </c>
      <c r="C6" s="9">
        <v>0</v>
      </c>
      <c r="D6" s="10" t="s">
        <v>67</v>
      </c>
      <c r="E6" s="10">
        <v>15.4561474891544</v>
      </c>
      <c r="F6" s="10">
        <v>15.548707276725301</v>
      </c>
      <c r="G6" s="10">
        <v>15.4066739973662</v>
      </c>
      <c r="H6" s="10">
        <v>15.243865174877801</v>
      </c>
      <c r="I6" s="10">
        <v>0</v>
      </c>
      <c r="J6" s="10">
        <v>0</v>
      </c>
      <c r="K6" s="10">
        <v>0</v>
      </c>
      <c r="L6" s="10">
        <v>0</v>
      </c>
      <c r="M6" s="10">
        <v>0</v>
      </c>
    </row>
    <row r="7" spans="1:13" x14ac:dyDescent="0.3">
      <c r="A7" s="9" t="str">
        <f>B3&amp;C3&amp;D7</f>
        <v>DISTRIBUCION VOLUMEN X CRITERIO (Consumiciones)TotalAlimentacionANDALUCIA</v>
      </c>
      <c r="B7" s="9">
        <v>0</v>
      </c>
      <c r="C7" s="9">
        <v>0</v>
      </c>
      <c r="D7" s="10" t="s">
        <v>68</v>
      </c>
      <c r="E7" s="10">
        <v>21.442698396115901</v>
      </c>
      <c r="F7" s="10">
        <v>21.081172697749501</v>
      </c>
      <c r="G7" s="10">
        <v>20.998474939032</v>
      </c>
      <c r="H7" s="10">
        <v>19.690822050896301</v>
      </c>
      <c r="I7" s="10">
        <v>0</v>
      </c>
      <c r="J7" s="10">
        <v>0</v>
      </c>
      <c r="K7" s="10">
        <v>0</v>
      </c>
      <c r="L7" s="10">
        <v>0</v>
      </c>
      <c r="M7" s="10">
        <v>0</v>
      </c>
    </row>
    <row r="8" spans="1:13" x14ac:dyDescent="0.3">
      <c r="A8" s="9" t="str">
        <f>B3&amp;C3&amp;D8</f>
        <v>DISTRIBUCION VOLUMEN X CRITERIO (Consumiciones)TotalAlimentacionMDD AM</v>
      </c>
      <c r="B8" s="9">
        <v>0</v>
      </c>
      <c r="C8" s="9">
        <v>0</v>
      </c>
      <c r="D8" s="10" t="s">
        <v>69</v>
      </c>
      <c r="E8" s="10">
        <v>13.330052619713999</v>
      </c>
      <c r="F8" s="10">
        <v>13.940527819665</v>
      </c>
      <c r="G8" s="10">
        <v>13.725870099699</v>
      </c>
      <c r="H8" s="10">
        <v>13.4542904600727</v>
      </c>
      <c r="I8" s="10">
        <v>0</v>
      </c>
      <c r="J8" s="10">
        <v>0</v>
      </c>
      <c r="K8" s="10">
        <v>0</v>
      </c>
      <c r="L8" s="10">
        <v>0</v>
      </c>
      <c r="M8" s="10">
        <v>0</v>
      </c>
    </row>
    <row r="9" spans="1:13" x14ac:dyDescent="0.3">
      <c r="A9" s="9" t="str">
        <f>B3&amp;C3&amp;D9</f>
        <v>DISTRIBUCION VOLUMEN X CRITERIO (Consumiciones)TotalAlimentacionRTO CENTRO</v>
      </c>
      <c r="B9" s="9">
        <v>0</v>
      </c>
      <c r="C9" s="9">
        <v>0</v>
      </c>
      <c r="D9" s="10" t="s">
        <v>70</v>
      </c>
      <c r="E9" s="10">
        <v>10.0277027856741</v>
      </c>
      <c r="F9" s="10">
        <v>9.3221260735435791</v>
      </c>
      <c r="G9" s="10">
        <v>8.6480445473905192</v>
      </c>
      <c r="H9" s="10">
        <v>8.46403723204212</v>
      </c>
      <c r="I9" s="10">
        <v>0</v>
      </c>
      <c r="J9" s="10">
        <v>0</v>
      </c>
      <c r="K9" s="10">
        <v>0</v>
      </c>
      <c r="L9" s="10">
        <v>0</v>
      </c>
      <c r="M9" s="10">
        <v>0</v>
      </c>
    </row>
    <row r="10" spans="1:13" x14ac:dyDescent="0.3">
      <c r="A10" s="9" t="str">
        <f>B3&amp;C3&amp;D10</f>
        <v>DISTRIBUCION VOLUMEN X CRITERIO (Consumiciones)TotalAlimentacionNORTE-CENTRO</v>
      </c>
      <c r="B10" s="9">
        <v>0</v>
      </c>
      <c r="C10" s="9">
        <v>0</v>
      </c>
      <c r="D10" s="10" t="s">
        <v>71</v>
      </c>
      <c r="E10" s="10">
        <v>9.4769094578025097</v>
      </c>
      <c r="F10" s="10">
        <v>9.4152362913616603</v>
      </c>
      <c r="G10" s="10">
        <v>9.6994642773789792</v>
      </c>
      <c r="H10" s="10">
        <v>9.7245988466842199</v>
      </c>
      <c r="I10" s="10">
        <v>0</v>
      </c>
      <c r="J10" s="10">
        <v>0</v>
      </c>
      <c r="K10" s="10">
        <v>0</v>
      </c>
      <c r="L10" s="10">
        <v>0</v>
      </c>
      <c r="M10" s="10">
        <v>0</v>
      </c>
    </row>
    <row r="11" spans="1:13" x14ac:dyDescent="0.3">
      <c r="A11" s="9" t="str">
        <f>B3&amp;C3&amp;D11</f>
        <v>DISTRIBUCION VOLUMEN X CRITERIO (Consumiciones)TotalAlimentacionNOROESTE</v>
      </c>
      <c r="B11" s="9">
        <v>0</v>
      </c>
      <c r="C11" s="9">
        <v>0</v>
      </c>
      <c r="D11" s="10" t="s">
        <v>72</v>
      </c>
      <c r="E11" s="10">
        <v>9.4588746969005495</v>
      </c>
      <c r="F11" s="10">
        <v>9.3106478451902408</v>
      </c>
      <c r="G11" s="10">
        <v>9.6631398197015201</v>
      </c>
      <c r="H11" s="10">
        <v>10.7440610505202</v>
      </c>
      <c r="I11" s="10">
        <v>0</v>
      </c>
      <c r="J11" s="10">
        <v>0</v>
      </c>
      <c r="K11" s="10">
        <v>0</v>
      </c>
      <c r="L11" s="10">
        <v>0</v>
      </c>
      <c r="M11" s="10">
        <v>0</v>
      </c>
    </row>
    <row r="12" spans="1:13" x14ac:dyDescent="0.3">
      <c r="A12" s="9" t="str">
        <f>B3&amp;C3&amp;D12</f>
        <v>DISTRIBUCION VOLUMEN X CRITERIO (Consumiciones)TotalAlimentacion&lt;2MIL</v>
      </c>
      <c r="B12" s="9">
        <v>0</v>
      </c>
      <c r="C12" s="9">
        <v>0</v>
      </c>
      <c r="D12" s="10" t="s">
        <v>73</v>
      </c>
      <c r="E12" s="10">
        <v>5.93641463821427</v>
      </c>
      <c r="F12" s="10">
        <v>5.2854461429657196</v>
      </c>
      <c r="G12" s="10">
        <v>5.0425509609873602</v>
      </c>
      <c r="H12" s="10">
        <v>5.1912036166478597</v>
      </c>
      <c r="I12" s="10">
        <v>0</v>
      </c>
      <c r="J12" s="10">
        <v>0</v>
      </c>
      <c r="K12" s="10">
        <v>0</v>
      </c>
      <c r="L12" s="10">
        <v>0</v>
      </c>
      <c r="M12" s="10">
        <v>0</v>
      </c>
    </row>
    <row r="13" spans="1:13" x14ac:dyDescent="0.3">
      <c r="A13" s="9" t="str">
        <f>B3&amp;C3&amp;D13</f>
        <v>DISTRIBUCION VOLUMEN X CRITERIO (Consumiciones)TotalAlimentacion2-5MIL</v>
      </c>
      <c r="B13" s="9">
        <v>0</v>
      </c>
      <c r="C13" s="9">
        <v>0</v>
      </c>
      <c r="D13" s="10" t="s">
        <v>74</v>
      </c>
      <c r="E13" s="10">
        <v>5.0605355810803596</v>
      </c>
      <c r="F13" s="10">
        <v>4.9683519556478704</v>
      </c>
      <c r="G13" s="10">
        <v>5.2755042151521998</v>
      </c>
      <c r="H13" s="10">
        <v>5.3170286448539503</v>
      </c>
      <c r="I13" s="10">
        <v>0</v>
      </c>
      <c r="J13" s="10">
        <v>0</v>
      </c>
      <c r="K13" s="10">
        <v>0</v>
      </c>
      <c r="L13" s="10">
        <v>0</v>
      </c>
      <c r="M13" s="10">
        <v>0</v>
      </c>
    </row>
    <row r="14" spans="1:13" x14ac:dyDescent="0.3">
      <c r="A14" s="9" t="str">
        <f>B3&amp;C3&amp;D14</f>
        <v>DISTRIBUCION VOLUMEN X CRITERIO (Consumiciones)TotalAlimentacion5-10MIL</v>
      </c>
      <c r="B14" s="9">
        <v>0</v>
      </c>
      <c r="C14" s="9">
        <v>0</v>
      </c>
      <c r="D14" s="10" t="s">
        <v>75</v>
      </c>
      <c r="E14" s="10">
        <v>6.4070412545155602</v>
      </c>
      <c r="F14" s="10">
        <v>7.3715483008238802</v>
      </c>
      <c r="G14" s="10">
        <v>7.7117581205861798</v>
      </c>
      <c r="H14" s="10">
        <v>7.7444567193180402</v>
      </c>
      <c r="I14" s="10">
        <v>0</v>
      </c>
      <c r="J14" s="10">
        <v>0</v>
      </c>
      <c r="K14" s="10">
        <v>0</v>
      </c>
      <c r="L14" s="10">
        <v>0</v>
      </c>
      <c r="M14" s="10">
        <v>0</v>
      </c>
    </row>
    <row r="15" spans="1:13" x14ac:dyDescent="0.3">
      <c r="A15" s="9" t="str">
        <f>B3&amp;C3&amp;D15</f>
        <v>DISTRIBUCION VOLUMEN X CRITERIO (Consumiciones)TotalAlimentacion10-30MIL</v>
      </c>
      <c r="B15" s="9">
        <v>0</v>
      </c>
      <c r="C15" s="9">
        <v>0</v>
      </c>
      <c r="D15" s="10" t="s">
        <v>76</v>
      </c>
      <c r="E15" s="10">
        <v>18.746767397404401</v>
      </c>
      <c r="F15" s="10">
        <v>18.635293926375098</v>
      </c>
      <c r="G15" s="10">
        <v>18.009898739930801</v>
      </c>
      <c r="H15" s="10">
        <v>17.951360160461299</v>
      </c>
      <c r="I15" s="10">
        <v>0</v>
      </c>
      <c r="J15" s="10">
        <v>0</v>
      </c>
      <c r="K15" s="10">
        <v>0</v>
      </c>
      <c r="L15" s="10">
        <v>0</v>
      </c>
      <c r="M15" s="10">
        <v>0</v>
      </c>
    </row>
    <row r="16" spans="1:13" x14ac:dyDescent="0.3">
      <c r="A16" s="9" t="str">
        <f>B3&amp;C3&amp;D16</f>
        <v>DISTRIBUCION VOLUMEN X CRITERIO (Consumiciones)TotalAlimentacion30-100MIL</v>
      </c>
      <c r="B16" s="9">
        <v>0</v>
      </c>
      <c r="C16" s="9">
        <v>0</v>
      </c>
      <c r="D16" s="10" t="s">
        <v>77</v>
      </c>
      <c r="E16" s="10">
        <v>20.9860468867127</v>
      </c>
      <c r="F16" s="10">
        <v>20.7248111010401</v>
      </c>
      <c r="G16" s="10">
        <v>21.119997734982199</v>
      </c>
      <c r="H16" s="10">
        <v>20.7053638585935</v>
      </c>
      <c r="I16" s="10">
        <v>0</v>
      </c>
      <c r="J16" s="10">
        <v>0</v>
      </c>
      <c r="K16" s="10">
        <v>0</v>
      </c>
      <c r="L16" s="10">
        <v>0</v>
      </c>
      <c r="M16" s="10">
        <v>0</v>
      </c>
    </row>
    <row r="17" spans="1:13" x14ac:dyDescent="0.3">
      <c r="A17" s="9" t="str">
        <f>B3&amp;C3&amp;D17</f>
        <v>DISTRIBUCION VOLUMEN X CRITERIO (Consumiciones)TotalAlimentacion100-200MIL</v>
      </c>
      <c r="B17" s="9">
        <v>0</v>
      </c>
      <c r="C17" s="9">
        <v>0</v>
      </c>
      <c r="D17" s="10" t="s">
        <v>78</v>
      </c>
      <c r="E17" s="10">
        <v>10.4572563337017</v>
      </c>
      <c r="F17" s="10">
        <v>10.283801634753299</v>
      </c>
      <c r="G17" s="10">
        <v>10.4083842388431</v>
      </c>
      <c r="H17" s="10">
        <v>10.2226087501567</v>
      </c>
      <c r="I17" s="10">
        <v>0</v>
      </c>
      <c r="J17" s="10">
        <v>0</v>
      </c>
      <c r="K17" s="10">
        <v>0</v>
      </c>
      <c r="L17" s="10">
        <v>0</v>
      </c>
      <c r="M17" s="10">
        <v>0</v>
      </c>
    </row>
    <row r="18" spans="1:13" x14ac:dyDescent="0.3">
      <c r="A18" s="9" t="str">
        <f>B3&amp;C3&amp;D18</f>
        <v>DISTRIBUCION VOLUMEN X CRITERIO (Consumiciones)TotalAlimentacion200-500MIL</v>
      </c>
      <c r="B18" s="9">
        <v>0</v>
      </c>
      <c r="C18" s="9">
        <v>0</v>
      </c>
      <c r="D18" s="10" t="s">
        <v>79</v>
      </c>
      <c r="E18" s="10">
        <v>13.697437561055199</v>
      </c>
      <c r="F18" s="10">
        <v>13.544366360336699</v>
      </c>
      <c r="G18" s="10">
        <v>13.8025210566308</v>
      </c>
      <c r="H18" s="10">
        <v>13.955426538798999</v>
      </c>
      <c r="I18" s="10">
        <v>0</v>
      </c>
      <c r="J18" s="10">
        <v>0</v>
      </c>
      <c r="K18" s="10">
        <v>0</v>
      </c>
      <c r="L18" s="10">
        <v>0</v>
      </c>
      <c r="M18" s="10">
        <v>0</v>
      </c>
    </row>
    <row r="19" spans="1:13" x14ac:dyDescent="0.3">
      <c r="A19" s="9" t="str">
        <f>B3&amp;C3&amp;D19</f>
        <v>DISTRIBUCION VOLUMEN X CRITERIO (Consumiciones)TotalAlimentacion&gt;500MIL</v>
      </c>
      <c r="B19" s="9">
        <v>0</v>
      </c>
      <c r="C19" s="9">
        <v>0</v>
      </c>
      <c r="D19" s="10" t="s">
        <v>80</v>
      </c>
      <c r="E19" s="10">
        <v>18.708498514514901</v>
      </c>
      <c r="F19" s="10">
        <v>19.186427726587301</v>
      </c>
      <c r="G19" s="10">
        <v>18.629365802669501</v>
      </c>
      <c r="H19" s="10">
        <v>18.9125611132005</v>
      </c>
      <c r="I19" s="10">
        <v>0</v>
      </c>
      <c r="J19" s="10">
        <v>0</v>
      </c>
      <c r="K19" s="10">
        <v>0</v>
      </c>
      <c r="L19" s="10">
        <v>0</v>
      </c>
      <c r="M19" s="10">
        <v>0</v>
      </c>
    </row>
    <row r="20" spans="1:13" x14ac:dyDescent="0.3">
      <c r="A20" s="9" t="str">
        <f>B3&amp;C3&amp;D20</f>
        <v>DISTRIBUCION VOLUMEN X CRITERIO (Consumiciones)TotalAlimentacionDE 15 A 19 AÑOS</v>
      </c>
      <c r="B20" s="9">
        <v>0</v>
      </c>
      <c r="C20" s="9">
        <v>0</v>
      </c>
      <c r="D20" s="10" t="s">
        <v>81</v>
      </c>
      <c r="E20" s="10">
        <v>2.8320247134873999</v>
      </c>
      <c r="F20" s="10">
        <v>2.7167015538692301</v>
      </c>
      <c r="G20" s="10">
        <v>2.1936375956223899</v>
      </c>
      <c r="H20" s="10">
        <v>2.30491491162091</v>
      </c>
      <c r="I20" s="10">
        <v>0</v>
      </c>
      <c r="J20" s="10">
        <v>0</v>
      </c>
      <c r="K20" s="10">
        <v>0</v>
      </c>
      <c r="L20" s="10">
        <v>0</v>
      </c>
      <c r="M20" s="10">
        <v>0</v>
      </c>
    </row>
    <row r="21" spans="1:13" x14ac:dyDescent="0.3">
      <c r="A21" s="9" t="str">
        <f>B3&amp;C3&amp;D21</f>
        <v>DISTRIBUCION VOLUMEN X CRITERIO (Consumiciones)TotalAlimentacionDE 20 A 24 AÑOS</v>
      </c>
      <c r="B21" s="9">
        <v>0</v>
      </c>
      <c r="C21" s="9">
        <v>0</v>
      </c>
      <c r="D21" s="10" t="s">
        <v>82</v>
      </c>
      <c r="E21" s="10">
        <v>3.8177994292658002</v>
      </c>
      <c r="F21" s="10">
        <v>3.0151574395096499</v>
      </c>
      <c r="G21" s="10">
        <v>2.6136101552378901</v>
      </c>
      <c r="H21" s="10">
        <v>2.6784944214616999</v>
      </c>
      <c r="I21" s="10">
        <v>0</v>
      </c>
      <c r="J21" s="10">
        <v>0</v>
      </c>
      <c r="K21" s="10">
        <v>0</v>
      </c>
      <c r="L21" s="10">
        <v>0</v>
      </c>
      <c r="M21" s="10">
        <v>0</v>
      </c>
    </row>
    <row r="22" spans="1:13" x14ac:dyDescent="0.3">
      <c r="A22" s="9" t="str">
        <f>B3&amp;C3&amp;D22</f>
        <v>DISTRIBUCION VOLUMEN X CRITERIO (Consumiciones)TotalAlimentacionDE 25 A 34 AÑOS</v>
      </c>
      <c r="B22" s="9">
        <v>0</v>
      </c>
      <c r="C22" s="9">
        <v>0</v>
      </c>
      <c r="D22" s="10" t="s">
        <v>83</v>
      </c>
      <c r="E22" s="10">
        <v>9.5237466849213597</v>
      </c>
      <c r="F22" s="10">
        <v>9.0700846641276893</v>
      </c>
      <c r="G22" s="10">
        <v>8.5282358189608001</v>
      </c>
      <c r="H22" s="10">
        <v>8.1781998244954206</v>
      </c>
      <c r="I22" s="10">
        <v>0</v>
      </c>
      <c r="J22" s="10">
        <v>0</v>
      </c>
      <c r="K22" s="10">
        <v>0</v>
      </c>
      <c r="L22" s="10">
        <v>0</v>
      </c>
      <c r="M22" s="10">
        <v>0</v>
      </c>
    </row>
    <row r="23" spans="1:13" x14ac:dyDescent="0.3">
      <c r="A23" s="9" t="str">
        <f>B3&amp;C3&amp;D23</f>
        <v>DISTRIBUCION VOLUMEN X CRITERIO (Consumiciones)TotalAlimentacionDE 35 A 49 AÑOS</v>
      </c>
      <c r="B23" s="9">
        <v>0</v>
      </c>
      <c r="C23" s="9">
        <v>0</v>
      </c>
      <c r="D23" s="10" t="s">
        <v>84</v>
      </c>
      <c r="E23" s="10">
        <v>27.983781544794599</v>
      </c>
      <c r="F23" s="10">
        <v>27.453320922973099</v>
      </c>
      <c r="G23" s="10">
        <v>26.568620474077399</v>
      </c>
      <c r="H23" s="10">
        <v>24.504332769211501</v>
      </c>
      <c r="I23" s="10">
        <v>0</v>
      </c>
      <c r="J23" s="10">
        <v>0</v>
      </c>
      <c r="K23" s="10">
        <v>0</v>
      </c>
      <c r="L23" s="10">
        <v>0</v>
      </c>
      <c r="M23" s="10">
        <v>0</v>
      </c>
    </row>
    <row r="24" spans="1:13" x14ac:dyDescent="0.3">
      <c r="A24" s="9" t="str">
        <f>B3&amp;C3&amp;D24</f>
        <v>DISTRIBUCION VOLUMEN X CRITERIO (Consumiciones)TotalAlimentacionDE 50 A 59 AÑOS</v>
      </c>
      <c r="B24" s="9">
        <v>0</v>
      </c>
      <c r="C24" s="9">
        <v>0</v>
      </c>
      <c r="D24" s="10" t="s">
        <v>85</v>
      </c>
      <c r="E24" s="10">
        <v>24.573837133645998</v>
      </c>
      <c r="F24" s="10">
        <v>26.001227487592999</v>
      </c>
      <c r="G24" s="10">
        <v>24.679373722579701</v>
      </c>
      <c r="H24" s="10">
        <v>25.260099348125902</v>
      </c>
      <c r="I24" s="10">
        <v>0</v>
      </c>
      <c r="J24" s="10">
        <v>0</v>
      </c>
      <c r="K24" s="10">
        <v>0</v>
      </c>
      <c r="L24" s="10">
        <v>0</v>
      </c>
      <c r="M24" s="10">
        <v>0</v>
      </c>
    </row>
    <row r="25" spans="1:13" x14ac:dyDescent="0.3">
      <c r="A25" s="9" t="str">
        <f>B3&amp;C3&amp;D25</f>
        <v>DISTRIBUCION VOLUMEN X CRITERIO (Consumiciones)TotalAlimentacionDE 60 A 75 AÑOS</v>
      </c>
      <c r="B25" s="9">
        <v>0</v>
      </c>
      <c r="C25" s="9">
        <v>0</v>
      </c>
      <c r="D25" s="10" t="s">
        <v>86</v>
      </c>
      <c r="E25" s="10">
        <v>31.268811410285299</v>
      </c>
      <c r="F25" s="10">
        <v>31.743552641740301</v>
      </c>
      <c r="G25" s="10">
        <v>35.416499277260399</v>
      </c>
      <c r="H25" s="10">
        <v>37.073970477623199</v>
      </c>
      <c r="I25" s="10">
        <v>0</v>
      </c>
      <c r="J25" s="10">
        <v>0</v>
      </c>
      <c r="K25" s="10">
        <v>0</v>
      </c>
      <c r="L25" s="10">
        <v>0</v>
      </c>
      <c r="M25" s="10">
        <v>0</v>
      </c>
    </row>
    <row r="26" spans="1:13" x14ac:dyDescent="0.3">
      <c r="A26" s="9" t="str">
        <f>B3&amp;C3&amp;D26</f>
        <v>DISTRIBUCION VOLUMEN X CRITERIO (Consumiciones)TotalAlimentacionALTA Y MEDIA ALTA</v>
      </c>
      <c r="B26" s="9">
        <v>0</v>
      </c>
      <c r="C26" s="9">
        <v>0</v>
      </c>
      <c r="D26" s="10" t="s">
        <v>87</v>
      </c>
      <c r="E26" s="10">
        <v>24.890105257756002</v>
      </c>
      <c r="F26" s="10">
        <v>26.971194686848399</v>
      </c>
      <c r="G26" s="10">
        <v>26.567602746487101</v>
      </c>
      <c r="H26" s="10">
        <v>26.538250595461999</v>
      </c>
      <c r="I26" s="10">
        <v>0</v>
      </c>
      <c r="J26" s="10">
        <v>0</v>
      </c>
      <c r="K26" s="10">
        <v>0</v>
      </c>
      <c r="L26" s="10">
        <v>0</v>
      </c>
      <c r="M26" s="10">
        <v>0</v>
      </c>
    </row>
    <row r="27" spans="1:13" x14ac:dyDescent="0.3">
      <c r="A27" s="9" t="str">
        <f>B3&amp;C3&amp;D27</f>
        <v>DISTRIBUCION VOLUMEN X CRITERIO (Consumiciones)TotalAlimentacionMEDIA</v>
      </c>
      <c r="B27" s="9">
        <v>0</v>
      </c>
      <c r="C27" s="9">
        <v>0</v>
      </c>
      <c r="D27" s="10" t="s">
        <v>88</v>
      </c>
      <c r="E27" s="10">
        <v>33.392908526739703</v>
      </c>
      <c r="F27" s="10">
        <v>33.419373981327603</v>
      </c>
      <c r="G27" s="10">
        <v>33.612626862039797</v>
      </c>
      <c r="H27" s="10">
        <v>33.690775040742103</v>
      </c>
      <c r="I27" s="10">
        <v>0</v>
      </c>
      <c r="J27" s="10">
        <v>0</v>
      </c>
      <c r="K27" s="10">
        <v>0</v>
      </c>
      <c r="L27" s="10">
        <v>0</v>
      </c>
      <c r="M27" s="10">
        <v>0</v>
      </c>
    </row>
    <row r="28" spans="1:13" x14ac:dyDescent="0.3">
      <c r="A28" s="9" t="str">
        <f>B3&amp;C3&amp;D28</f>
        <v>DISTRIBUCION VOLUMEN X CRITERIO (Consumiciones)TotalAlimentacionMEDIA BAJA</v>
      </c>
      <c r="B28" s="9">
        <v>0</v>
      </c>
      <c r="C28" s="9">
        <v>0</v>
      </c>
      <c r="D28" s="10" t="s">
        <v>89</v>
      </c>
      <c r="E28" s="10">
        <v>24.357951515084899</v>
      </c>
      <c r="F28" s="10">
        <v>23.5877511370518</v>
      </c>
      <c r="G28" s="10">
        <v>24.399169595503</v>
      </c>
      <c r="H28" s="10">
        <v>24.207142409427099</v>
      </c>
      <c r="I28" s="10">
        <v>0</v>
      </c>
      <c r="J28" s="10">
        <v>0</v>
      </c>
      <c r="K28" s="10">
        <v>0</v>
      </c>
      <c r="L28" s="10">
        <v>0</v>
      </c>
      <c r="M28" s="10">
        <v>0</v>
      </c>
    </row>
    <row r="29" spans="1:13" x14ac:dyDescent="0.3">
      <c r="A29" s="9" t="str">
        <f>B3&amp;C3&amp;D29</f>
        <v>DISTRIBUCION VOLUMEN X CRITERIO (Consumiciones)TotalAlimentacionBAJA</v>
      </c>
      <c r="B29" s="9">
        <v>0</v>
      </c>
      <c r="C29" s="9">
        <v>0</v>
      </c>
      <c r="D29" s="10" t="s">
        <v>90</v>
      </c>
      <c r="E29" s="10">
        <v>17.3590347004195</v>
      </c>
      <c r="F29" s="10">
        <v>16.021720840056702</v>
      </c>
      <c r="G29" s="10">
        <v>15.420577839708701</v>
      </c>
      <c r="H29" s="10">
        <v>15.5638476244202</v>
      </c>
      <c r="I29" s="10">
        <v>0</v>
      </c>
      <c r="J29" s="10">
        <v>0</v>
      </c>
      <c r="K29" s="10">
        <v>0</v>
      </c>
      <c r="L29" s="10">
        <v>0</v>
      </c>
      <c r="M29" s="10">
        <v>0</v>
      </c>
    </row>
    <row r="30" spans="1:13" x14ac:dyDescent="0.3">
      <c r="A30" s="9" t="str">
        <f>B3&amp;C3&amp;D30</f>
        <v>DISTRIBUCION VOLUMEN X CRITERIO (Consumiciones)TotalAlimentacionHOMBRE</v>
      </c>
      <c r="B30" s="9">
        <v>0</v>
      </c>
      <c r="C30" s="9">
        <v>0</v>
      </c>
      <c r="D30" s="10" t="s">
        <v>91</v>
      </c>
      <c r="E30" s="10">
        <v>53.7329022585606</v>
      </c>
      <c r="F30" s="10">
        <v>55.2697180436612</v>
      </c>
      <c r="G30" s="10">
        <v>55.5590806170337</v>
      </c>
      <c r="H30" s="10">
        <v>55.390560361037998</v>
      </c>
      <c r="I30" s="10">
        <v>0</v>
      </c>
      <c r="J30" s="10">
        <v>0</v>
      </c>
      <c r="K30" s="10">
        <v>0</v>
      </c>
      <c r="L30" s="10">
        <v>0</v>
      </c>
      <c r="M30" s="10">
        <v>0</v>
      </c>
    </row>
    <row r="31" spans="1:13" x14ac:dyDescent="0.3">
      <c r="A31" s="9" t="str">
        <f>B3&amp;C3&amp;D31</f>
        <v>DISTRIBUCION VOLUMEN X CRITERIO (Consumiciones)TotalAlimentacionMUJER</v>
      </c>
      <c r="B31" s="9">
        <v>0</v>
      </c>
      <c r="C31" s="9">
        <v>0</v>
      </c>
      <c r="D31" s="10" t="s">
        <v>92</v>
      </c>
      <c r="E31" s="10">
        <v>46.2670977414394</v>
      </c>
      <c r="F31" s="10">
        <v>44.730322601623399</v>
      </c>
      <c r="G31" s="10">
        <v>44.440904078792002</v>
      </c>
      <c r="H31" s="10">
        <v>44.609455309013399</v>
      </c>
      <c r="I31" s="10">
        <v>0</v>
      </c>
      <c r="J31" s="10">
        <v>0</v>
      </c>
      <c r="K31" s="10">
        <v>0</v>
      </c>
      <c r="L31" s="10">
        <v>0</v>
      </c>
      <c r="M31" s="10">
        <v>0</v>
      </c>
    </row>
    <row r="32" spans="1:13" x14ac:dyDescent="0.3">
      <c r="A32" s="9" t="str">
        <f>B3&amp;C32&amp;D32</f>
        <v>DISTRIBUCION VOLUMEN X CRITERIO (Consumiciones).T.Alimentos TOTAL INGT.ESPAÑA</v>
      </c>
      <c r="B32" s="9">
        <v>0</v>
      </c>
      <c r="C32" s="9" t="s">
        <v>48</v>
      </c>
      <c r="D32" s="10" t="s">
        <v>64</v>
      </c>
      <c r="E32" s="10">
        <v>100</v>
      </c>
      <c r="F32" s="10">
        <v>100</v>
      </c>
      <c r="G32" s="10">
        <v>100</v>
      </c>
      <c r="H32" s="10">
        <v>100</v>
      </c>
      <c r="I32" s="10">
        <v>0</v>
      </c>
      <c r="J32" s="10">
        <v>0</v>
      </c>
      <c r="K32" s="10">
        <v>0</v>
      </c>
      <c r="L32" s="10">
        <v>0</v>
      </c>
      <c r="M32" s="10">
        <v>0</v>
      </c>
    </row>
    <row r="33" spans="1:13" x14ac:dyDescent="0.3">
      <c r="A33" s="9" t="str">
        <f>B3&amp;C32&amp;D33</f>
        <v>DISTRIBUCION VOLUMEN X CRITERIO (Consumiciones).T.Alimentos TOTAL INGBCN AM</v>
      </c>
      <c r="B33" s="9">
        <v>0</v>
      </c>
      <c r="C33" s="9">
        <v>0</v>
      </c>
      <c r="D33" s="10" t="s">
        <v>65</v>
      </c>
      <c r="E33" s="10">
        <v>9.0962191533785592</v>
      </c>
      <c r="F33" s="10">
        <v>9.3453408593731506</v>
      </c>
      <c r="G33" s="10">
        <v>9.7488494730941397</v>
      </c>
      <c r="H33" s="10">
        <v>9.5207003285984904</v>
      </c>
      <c r="I33" s="10">
        <v>0</v>
      </c>
      <c r="J33" s="10">
        <v>0</v>
      </c>
      <c r="K33" s="10">
        <v>0</v>
      </c>
      <c r="L33" s="10">
        <v>0</v>
      </c>
      <c r="M33" s="10">
        <v>0</v>
      </c>
    </row>
    <row r="34" spans="1:13" x14ac:dyDescent="0.3">
      <c r="A34" s="9" t="str">
        <f>B3&amp;C32&amp;D34</f>
        <v>DISTRIBUCION VOLUMEN X CRITERIO (Consumiciones).T.Alimentos TOTAL INGREST.CAT ARAGON</v>
      </c>
      <c r="B34" s="9">
        <v>0</v>
      </c>
      <c r="C34" s="9">
        <v>0</v>
      </c>
      <c r="D34" s="10" t="s">
        <v>66</v>
      </c>
      <c r="E34" s="10">
        <v>11.783023243877</v>
      </c>
      <c r="F34" s="10">
        <v>12.2623520938452</v>
      </c>
      <c r="G34" s="10">
        <v>12.652891108712501</v>
      </c>
      <c r="H34" s="10">
        <v>13.2100071656685</v>
      </c>
      <c r="I34" s="10">
        <v>0</v>
      </c>
      <c r="J34" s="10">
        <v>0</v>
      </c>
      <c r="K34" s="10">
        <v>0</v>
      </c>
      <c r="L34" s="10">
        <v>0</v>
      </c>
      <c r="M34" s="10">
        <v>0</v>
      </c>
    </row>
    <row r="35" spans="1:13" x14ac:dyDescent="0.3">
      <c r="A35" s="9" t="str">
        <f>B3&amp;C32&amp;D35</f>
        <v>DISTRIBUCION VOLUMEN X CRITERIO (Consumiciones).T.Alimentos TOTAL INGLEVANTE</v>
      </c>
      <c r="B35" s="9">
        <v>0</v>
      </c>
      <c r="C35" s="9">
        <v>0</v>
      </c>
      <c r="D35" s="10" t="s">
        <v>67</v>
      </c>
      <c r="E35" s="10">
        <v>17.261358612619599</v>
      </c>
      <c r="F35" s="10">
        <v>17.305891885417999</v>
      </c>
      <c r="G35" s="10">
        <v>16.940852667464</v>
      </c>
      <c r="H35" s="10">
        <v>16.7951611587348</v>
      </c>
      <c r="I35" s="10">
        <v>0</v>
      </c>
      <c r="J35" s="10">
        <v>0</v>
      </c>
      <c r="K35" s="10">
        <v>0</v>
      </c>
      <c r="L35" s="10">
        <v>0</v>
      </c>
      <c r="M35" s="10">
        <v>0</v>
      </c>
    </row>
    <row r="36" spans="1:13" x14ac:dyDescent="0.3">
      <c r="A36" s="9" t="str">
        <f>B3&amp;C32&amp;D36</f>
        <v>DISTRIBUCION VOLUMEN X CRITERIO (Consumiciones).T.Alimentos TOTAL INGANDALUCIA</v>
      </c>
      <c r="B36" s="9">
        <v>0</v>
      </c>
      <c r="C36" s="9">
        <v>0</v>
      </c>
      <c r="D36" s="10" t="s">
        <v>68</v>
      </c>
      <c r="E36" s="10">
        <v>21.558780514285601</v>
      </c>
      <c r="F36" s="10">
        <v>21.333866445925999</v>
      </c>
      <c r="G36" s="10">
        <v>21.400742826997899</v>
      </c>
      <c r="H36" s="10">
        <v>20.425182655740301</v>
      </c>
      <c r="I36" s="10">
        <v>0</v>
      </c>
      <c r="J36" s="10">
        <v>0</v>
      </c>
      <c r="K36" s="10">
        <v>0</v>
      </c>
      <c r="L36" s="10">
        <v>0</v>
      </c>
      <c r="M36" s="10">
        <v>0</v>
      </c>
    </row>
    <row r="37" spans="1:13" x14ac:dyDescent="0.3">
      <c r="A37" s="9" t="str">
        <f>B3&amp;C32&amp;D37</f>
        <v>DISTRIBUCION VOLUMEN X CRITERIO (Consumiciones).T.Alimentos TOTAL INGMDD AM</v>
      </c>
      <c r="B37" s="9">
        <v>0</v>
      </c>
      <c r="C37" s="9">
        <v>0</v>
      </c>
      <c r="D37" s="10" t="s">
        <v>69</v>
      </c>
      <c r="E37" s="10">
        <v>15.543790156756099</v>
      </c>
      <c r="F37" s="10">
        <v>16.016876965054902</v>
      </c>
      <c r="G37" s="10">
        <v>15.759489600324899</v>
      </c>
      <c r="H37" s="10">
        <v>14.9759365253487</v>
      </c>
      <c r="I37" s="10">
        <v>0</v>
      </c>
      <c r="J37" s="10">
        <v>0</v>
      </c>
      <c r="K37" s="10">
        <v>0</v>
      </c>
      <c r="L37" s="10">
        <v>0</v>
      </c>
      <c r="M37" s="10">
        <v>0</v>
      </c>
    </row>
    <row r="38" spans="1:13" x14ac:dyDescent="0.3">
      <c r="A38" s="9" t="str">
        <f>B3&amp;C32&amp;D38</f>
        <v>DISTRIBUCION VOLUMEN X CRITERIO (Consumiciones).T.Alimentos TOTAL INGRTO CENTRO</v>
      </c>
      <c r="B38" s="9">
        <v>0</v>
      </c>
      <c r="C38" s="9">
        <v>0</v>
      </c>
      <c r="D38" s="10" t="s">
        <v>70</v>
      </c>
      <c r="E38" s="10">
        <v>8.8234435623943401</v>
      </c>
      <c r="F38" s="10">
        <v>8.2093486711157002</v>
      </c>
      <c r="G38" s="10">
        <v>7.5926614988084298</v>
      </c>
      <c r="H38" s="10">
        <v>7.5819220701606396</v>
      </c>
      <c r="I38" s="10">
        <v>0</v>
      </c>
      <c r="J38" s="10">
        <v>0</v>
      </c>
      <c r="K38" s="10">
        <v>0</v>
      </c>
      <c r="L38" s="10">
        <v>0</v>
      </c>
      <c r="M38" s="10">
        <v>0</v>
      </c>
    </row>
    <row r="39" spans="1:13" x14ac:dyDescent="0.3">
      <c r="A39" s="9" t="str">
        <f>B3&amp;C32&amp;D39</f>
        <v>DISTRIBUCION VOLUMEN X CRITERIO (Consumiciones).T.Alimentos TOTAL INGNORTE-CENTRO</v>
      </c>
      <c r="B39" s="9">
        <v>0</v>
      </c>
      <c r="C39" s="9">
        <v>0</v>
      </c>
      <c r="D39" s="10" t="s">
        <v>71</v>
      </c>
      <c r="E39" s="10">
        <v>8.3836697967736704</v>
      </c>
      <c r="F39" s="10">
        <v>8.4598654209810604</v>
      </c>
      <c r="G39" s="10">
        <v>7.8835842617051597</v>
      </c>
      <c r="H39" s="10">
        <v>8.0270388489321807</v>
      </c>
      <c r="I39" s="10">
        <v>0</v>
      </c>
      <c r="J39" s="10">
        <v>0</v>
      </c>
      <c r="K39" s="10">
        <v>0</v>
      </c>
      <c r="L39" s="10">
        <v>0</v>
      </c>
      <c r="M39" s="10">
        <v>0</v>
      </c>
    </row>
    <row r="40" spans="1:13" x14ac:dyDescent="0.3">
      <c r="A40" s="9" t="str">
        <f>B3&amp;C32&amp;D40</f>
        <v>DISTRIBUCION VOLUMEN X CRITERIO (Consumiciones).T.Alimentos TOTAL INGNOROESTE</v>
      </c>
      <c r="B40" s="9">
        <v>0</v>
      </c>
      <c r="C40" s="9">
        <v>0</v>
      </c>
      <c r="D40" s="10" t="s">
        <v>72</v>
      </c>
      <c r="E40" s="10">
        <v>7.5497173252948304</v>
      </c>
      <c r="F40" s="10">
        <v>7.0664617319940097</v>
      </c>
      <c r="G40" s="10">
        <v>8.0209227337510196</v>
      </c>
      <c r="H40" s="10">
        <v>9.46405714448602</v>
      </c>
      <c r="I40" s="10">
        <v>0</v>
      </c>
      <c r="J40" s="10">
        <v>0</v>
      </c>
      <c r="K40" s="10">
        <v>0</v>
      </c>
      <c r="L40" s="10">
        <v>0</v>
      </c>
      <c r="M40" s="10">
        <v>0</v>
      </c>
    </row>
    <row r="41" spans="1:13" x14ac:dyDescent="0.3">
      <c r="A41" s="9" t="str">
        <f>B3&amp;C32&amp;D41</f>
        <v>DISTRIBUCION VOLUMEN X CRITERIO (Consumiciones).T.Alimentos TOTAL ING&lt;2MIL</v>
      </c>
      <c r="B41" s="9">
        <v>0</v>
      </c>
      <c r="C41" s="9">
        <v>0</v>
      </c>
      <c r="D41" s="10" t="s">
        <v>73</v>
      </c>
      <c r="E41" s="10">
        <v>5.4883361942601203</v>
      </c>
      <c r="F41" s="10">
        <v>4.6618557532571296</v>
      </c>
      <c r="G41" s="10">
        <v>4.40003458624264</v>
      </c>
      <c r="H41" s="10">
        <v>4.4864732034469901</v>
      </c>
      <c r="I41" s="10">
        <v>0</v>
      </c>
      <c r="J41" s="10">
        <v>0</v>
      </c>
      <c r="K41" s="10">
        <v>0</v>
      </c>
      <c r="L41" s="10">
        <v>0</v>
      </c>
      <c r="M41" s="10">
        <v>0</v>
      </c>
    </row>
    <row r="42" spans="1:13" x14ac:dyDescent="0.3">
      <c r="A42" s="9" t="str">
        <f>B3&amp;C32&amp;D42</f>
        <v>DISTRIBUCION VOLUMEN X CRITERIO (Consumiciones).T.Alimentos TOTAL ING2-5MIL</v>
      </c>
      <c r="B42" s="9">
        <v>0</v>
      </c>
      <c r="C42" s="9">
        <v>0</v>
      </c>
      <c r="D42" s="10" t="s">
        <v>74</v>
      </c>
      <c r="E42" s="10">
        <v>4.3108572585580003</v>
      </c>
      <c r="F42" s="10">
        <v>4.4893627335558701</v>
      </c>
      <c r="G42" s="10">
        <v>5.0644518517726897</v>
      </c>
      <c r="H42" s="10">
        <v>5.0767100047083096</v>
      </c>
      <c r="I42" s="10">
        <v>0</v>
      </c>
      <c r="J42" s="10">
        <v>0</v>
      </c>
      <c r="K42" s="10">
        <v>0</v>
      </c>
      <c r="L42" s="10">
        <v>0</v>
      </c>
      <c r="M42" s="10">
        <v>0</v>
      </c>
    </row>
    <row r="43" spans="1:13" x14ac:dyDescent="0.3">
      <c r="A43" s="9" t="str">
        <f>B3&amp;C32&amp;D43</f>
        <v>DISTRIBUCION VOLUMEN X CRITERIO (Consumiciones).T.Alimentos TOTAL ING5-10MIL</v>
      </c>
      <c r="B43" s="9">
        <v>0</v>
      </c>
      <c r="C43" s="9">
        <v>0</v>
      </c>
      <c r="D43" s="10" t="s">
        <v>75</v>
      </c>
      <c r="E43" s="10">
        <v>5.5844439382531803</v>
      </c>
      <c r="F43" s="10">
        <v>6.6071328183623201</v>
      </c>
      <c r="G43" s="10">
        <v>7.549422866364</v>
      </c>
      <c r="H43" s="10">
        <v>7.3265844334944399</v>
      </c>
      <c r="I43" s="10">
        <v>0</v>
      </c>
      <c r="J43" s="10">
        <v>0</v>
      </c>
      <c r="K43" s="10">
        <v>0</v>
      </c>
      <c r="L43" s="10">
        <v>0</v>
      </c>
      <c r="M43" s="10">
        <v>0</v>
      </c>
    </row>
    <row r="44" spans="1:13" x14ac:dyDescent="0.3">
      <c r="A44" s="9" t="str">
        <f>B3&amp;C32&amp;D44</f>
        <v>DISTRIBUCION VOLUMEN X CRITERIO (Consumiciones).T.Alimentos TOTAL ING10-30MIL</v>
      </c>
      <c r="B44" s="9">
        <v>0</v>
      </c>
      <c r="C44" s="9">
        <v>0</v>
      </c>
      <c r="D44" s="10" t="s">
        <v>76</v>
      </c>
      <c r="E44" s="10">
        <v>17.9296233298349</v>
      </c>
      <c r="F44" s="10">
        <v>18.5386651925275</v>
      </c>
      <c r="G44" s="10">
        <v>16.912293757669001</v>
      </c>
      <c r="H44" s="10">
        <v>17.747229815471702</v>
      </c>
      <c r="I44" s="10">
        <v>0</v>
      </c>
      <c r="J44" s="10">
        <v>0</v>
      </c>
      <c r="K44" s="10">
        <v>0</v>
      </c>
      <c r="L44" s="10">
        <v>0</v>
      </c>
      <c r="M44" s="10">
        <v>0</v>
      </c>
    </row>
    <row r="45" spans="1:13" x14ac:dyDescent="0.3">
      <c r="A45" s="9" t="str">
        <f>B3&amp;C32&amp;D45</f>
        <v>DISTRIBUCION VOLUMEN X CRITERIO (Consumiciones).T.Alimentos TOTAL ING30-100MIL</v>
      </c>
      <c r="B45" s="9">
        <v>0</v>
      </c>
      <c r="C45" s="9">
        <v>0</v>
      </c>
      <c r="D45" s="10" t="s">
        <v>77</v>
      </c>
      <c r="E45" s="10">
        <v>21.923290262133701</v>
      </c>
      <c r="F45" s="10">
        <v>21.531278337731599</v>
      </c>
      <c r="G45" s="10">
        <v>22.142792605927699</v>
      </c>
      <c r="H45" s="10">
        <v>21.462032277945401</v>
      </c>
      <c r="I45" s="10">
        <v>0</v>
      </c>
      <c r="J45" s="10">
        <v>0</v>
      </c>
      <c r="K45" s="10">
        <v>0</v>
      </c>
      <c r="L45" s="10">
        <v>0</v>
      </c>
      <c r="M45" s="10">
        <v>0</v>
      </c>
    </row>
    <row r="46" spans="1:13" x14ac:dyDescent="0.3">
      <c r="A46" s="9" t="str">
        <f>B3&amp;C32&amp;D46</f>
        <v>DISTRIBUCION VOLUMEN X CRITERIO (Consumiciones).T.Alimentos TOTAL ING100-200MIL</v>
      </c>
      <c r="B46" s="9">
        <v>0</v>
      </c>
      <c r="C46" s="9">
        <v>0</v>
      </c>
      <c r="D46" s="10" t="s">
        <v>78</v>
      </c>
      <c r="E46" s="10">
        <v>10.326252096022101</v>
      </c>
      <c r="F46" s="10">
        <v>10.089945436754499</v>
      </c>
      <c r="G46" s="10">
        <v>10.170457713946501</v>
      </c>
      <c r="H46" s="10">
        <v>9.8736758503210797</v>
      </c>
      <c r="I46" s="10">
        <v>0</v>
      </c>
      <c r="J46" s="10">
        <v>0</v>
      </c>
      <c r="K46" s="10">
        <v>0</v>
      </c>
      <c r="L46" s="10">
        <v>0</v>
      </c>
      <c r="M46" s="10">
        <v>0</v>
      </c>
    </row>
    <row r="47" spans="1:13" x14ac:dyDescent="0.3">
      <c r="A47" s="9" t="str">
        <f>B3&amp;C32&amp;D47</f>
        <v>DISTRIBUCION VOLUMEN X CRITERIO (Consumiciones).T.Alimentos TOTAL ING200-500MIL</v>
      </c>
      <c r="B47" s="9">
        <v>0</v>
      </c>
      <c r="C47" s="9">
        <v>0</v>
      </c>
      <c r="D47" s="10" t="s">
        <v>79</v>
      </c>
      <c r="E47" s="10">
        <v>14.696092463639999</v>
      </c>
      <c r="F47" s="10">
        <v>14.1011179884356</v>
      </c>
      <c r="G47" s="10">
        <v>14.1803555970936</v>
      </c>
      <c r="H47" s="10">
        <v>14.6042889818755</v>
      </c>
      <c r="I47" s="10">
        <v>0</v>
      </c>
      <c r="J47" s="10">
        <v>0</v>
      </c>
      <c r="K47" s="10">
        <v>0</v>
      </c>
      <c r="L47" s="10">
        <v>0</v>
      </c>
      <c r="M47" s="10">
        <v>0</v>
      </c>
    </row>
    <row r="48" spans="1:13" x14ac:dyDescent="0.3">
      <c r="A48" s="9" t="str">
        <f>B3&amp;C32&amp;D48</f>
        <v>DISTRIBUCION VOLUMEN X CRITERIO (Consumiciones).T.Alimentos TOTAL ING&gt;500MIL</v>
      </c>
      <c r="B48" s="9">
        <v>0</v>
      </c>
      <c r="C48" s="9">
        <v>0</v>
      </c>
      <c r="D48" s="10" t="s">
        <v>80</v>
      </c>
      <c r="E48" s="10">
        <v>19.7411068226777</v>
      </c>
      <c r="F48" s="10">
        <v>19.980635628813499</v>
      </c>
      <c r="G48" s="10">
        <v>19.580185191841899</v>
      </c>
      <c r="H48" s="10">
        <v>19.422995603287401</v>
      </c>
      <c r="I48" s="10">
        <v>0</v>
      </c>
      <c r="J48" s="10">
        <v>0</v>
      </c>
      <c r="K48" s="10">
        <v>0</v>
      </c>
      <c r="L48" s="10">
        <v>0</v>
      </c>
      <c r="M48" s="10">
        <v>0</v>
      </c>
    </row>
    <row r="49" spans="1:13" x14ac:dyDescent="0.3">
      <c r="A49" s="9" t="str">
        <f>B3&amp;C32&amp;D49</f>
        <v>DISTRIBUCION VOLUMEN X CRITERIO (Consumiciones).T.Alimentos TOTAL INGDE 15 A 19 AÑOS</v>
      </c>
      <c r="B49" s="9">
        <v>0</v>
      </c>
      <c r="C49" s="9">
        <v>0</v>
      </c>
      <c r="D49" s="10" t="s">
        <v>81</v>
      </c>
      <c r="E49" s="10">
        <v>2.8327338278396201</v>
      </c>
      <c r="F49" s="10">
        <v>3.1548383837807799</v>
      </c>
      <c r="G49" s="10">
        <v>2.66263549111979</v>
      </c>
      <c r="H49" s="10">
        <v>2.6730479451044902</v>
      </c>
      <c r="I49" s="10">
        <v>0</v>
      </c>
      <c r="J49" s="10">
        <v>0</v>
      </c>
      <c r="K49" s="10">
        <v>0</v>
      </c>
      <c r="L49" s="10">
        <v>0</v>
      </c>
      <c r="M49" s="10">
        <v>0</v>
      </c>
    </row>
    <row r="50" spans="1:13" x14ac:dyDescent="0.3">
      <c r="A50" s="9" t="str">
        <f>B3&amp;C32&amp;D50</f>
        <v>DISTRIBUCION VOLUMEN X CRITERIO (Consumiciones).T.Alimentos TOTAL INGDE 20 A 24 AÑOS</v>
      </c>
      <c r="B50" s="9">
        <v>0</v>
      </c>
      <c r="C50" s="9">
        <v>0</v>
      </c>
      <c r="D50" s="10" t="s">
        <v>82</v>
      </c>
      <c r="E50" s="10">
        <v>4.21593693519167</v>
      </c>
      <c r="F50" s="10">
        <v>3.552363035825</v>
      </c>
      <c r="G50" s="10">
        <v>3.12473683852597</v>
      </c>
      <c r="H50" s="10">
        <v>3.25855874717772</v>
      </c>
      <c r="I50" s="10">
        <v>0</v>
      </c>
      <c r="J50" s="10">
        <v>0</v>
      </c>
      <c r="K50" s="10">
        <v>0</v>
      </c>
      <c r="L50" s="10">
        <v>0</v>
      </c>
      <c r="M50" s="10">
        <v>0</v>
      </c>
    </row>
    <row r="51" spans="1:13" x14ac:dyDescent="0.3">
      <c r="A51" s="9" t="str">
        <f>B3&amp;C32&amp;D51</f>
        <v>DISTRIBUCION VOLUMEN X CRITERIO (Consumiciones).T.Alimentos TOTAL INGDE 25 A 34 AÑOS</v>
      </c>
      <c r="B51" s="9">
        <v>0</v>
      </c>
      <c r="C51" s="9">
        <v>0</v>
      </c>
      <c r="D51" s="10" t="s">
        <v>83</v>
      </c>
      <c r="E51" s="10">
        <v>11.5967472244043</v>
      </c>
      <c r="F51" s="10">
        <v>10.7813168342726</v>
      </c>
      <c r="G51" s="10">
        <v>10.404254885063899</v>
      </c>
      <c r="H51" s="10">
        <v>9.9191960296888695</v>
      </c>
      <c r="I51" s="10">
        <v>0</v>
      </c>
      <c r="J51" s="10">
        <v>0</v>
      </c>
      <c r="K51" s="10">
        <v>0</v>
      </c>
      <c r="L51" s="10">
        <v>0</v>
      </c>
      <c r="M51" s="10">
        <v>0</v>
      </c>
    </row>
    <row r="52" spans="1:13" x14ac:dyDescent="0.3">
      <c r="A52" s="9" t="str">
        <f>B3&amp;C32&amp;D52</f>
        <v>DISTRIBUCION VOLUMEN X CRITERIO (Consumiciones).T.Alimentos TOTAL INGDE 35 A 49 AÑOS</v>
      </c>
      <c r="B52" s="9">
        <v>0</v>
      </c>
      <c r="C52" s="9">
        <v>0</v>
      </c>
      <c r="D52" s="10" t="s">
        <v>84</v>
      </c>
      <c r="E52" s="10">
        <v>28.968237917462901</v>
      </c>
      <c r="F52" s="10">
        <v>28.213035376895402</v>
      </c>
      <c r="G52" s="10">
        <v>27.064628669080601</v>
      </c>
      <c r="H52" s="10">
        <v>24.6930312153819</v>
      </c>
      <c r="I52" s="10">
        <v>0</v>
      </c>
      <c r="J52" s="10">
        <v>0</v>
      </c>
      <c r="K52" s="10">
        <v>0</v>
      </c>
      <c r="L52" s="10">
        <v>0</v>
      </c>
      <c r="M52" s="10">
        <v>0</v>
      </c>
    </row>
    <row r="53" spans="1:13" x14ac:dyDescent="0.3">
      <c r="A53" s="9" t="str">
        <f>B3&amp;C32&amp;D53</f>
        <v>DISTRIBUCION VOLUMEN X CRITERIO (Consumiciones).T.Alimentos TOTAL INGDE 50 A 59 AÑOS</v>
      </c>
      <c r="B53" s="9">
        <v>0</v>
      </c>
      <c r="C53" s="9">
        <v>0</v>
      </c>
      <c r="D53" s="10" t="s">
        <v>85</v>
      </c>
      <c r="E53" s="10">
        <v>23.706427044238001</v>
      </c>
      <c r="F53" s="10">
        <v>25.805209131949798</v>
      </c>
      <c r="G53" s="10">
        <v>24.4633351824667</v>
      </c>
      <c r="H53" s="10">
        <v>25.461379602516701</v>
      </c>
      <c r="I53" s="10">
        <v>0</v>
      </c>
      <c r="J53" s="10">
        <v>0</v>
      </c>
      <c r="K53" s="10">
        <v>0</v>
      </c>
      <c r="L53" s="10">
        <v>0</v>
      </c>
      <c r="M53" s="10">
        <v>0</v>
      </c>
    </row>
    <row r="54" spans="1:13" x14ac:dyDescent="0.3">
      <c r="A54" s="9" t="str">
        <f>B3&amp;C32&amp;D54</f>
        <v>DISTRIBUCION VOLUMEN X CRITERIO (Consumiciones).T.Alimentos TOTAL INGDE 60 A 75 AÑOS</v>
      </c>
      <c r="B54" s="9">
        <v>0</v>
      </c>
      <c r="C54" s="9">
        <v>0</v>
      </c>
      <c r="D54" s="10" t="s">
        <v>86</v>
      </c>
      <c r="E54" s="10">
        <v>28.679898127825599</v>
      </c>
      <c r="F54" s="10">
        <v>28.4932453846925</v>
      </c>
      <c r="G54" s="10">
        <v>32.280408933743097</v>
      </c>
      <c r="H54" s="10">
        <v>33.994776630681102</v>
      </c>
      <c r="I54" s="10">
        <v>0</v>
      </c>
      <c r="J54" s="10">
        <v>0</v>
      </c>
      <c r="K54" s="10">
        <v>0</v>
      </c>
      <c r="L54" s="10">
        <v>0</v>
      </c>
      <c r="M54" s="10">
        <v>0</v>
      </c>
    </row>
    <row r="55" spans="1:13" x14ac:dyDescent="0.3">
      <c r="A55" s="9" t="str">
        <f>B3&amp;C32&amp;D55</f>
        <v>DISTRIBUCION VOLUMEN X CRITERIO (Consumiciones).T.Alimentos TOTAL INGALTA Y MEDIA ALTA</v>
      </c>
      <c r="B55" s="9">
        <v>0</v>
      </c>
      <c r="C55" s="9">
        <v>0</v>
      </c>
      <c r="D55" s="10" t="s">
        <v>87</v>
      </c>
      <c r="E55" s="10">
        <v>25.290569160037101</v>
      </c>
      <c r="F55" s="10">
        <v>27.9817709712453</v>
      </c>
      <c r="G55" s="10">
        <v>27.685859764444402</v>
      </c>
      <c r="H55" s="10">
        <v>27.429982375797501</v>
      </c>
      <c r="I55" s="10">
        <v>0</v>
      </c>
      <c r="J55" s="10">
        <v>0</v>
      </c>
      <c r="K55" s="10">
        <v>0</v>
      </c>
      <c r="L55" s="10">
        <v>0</v>
      </c>
      <c r="M55" s="10">
        <v>0</v>
      </c>
    </row>
    <row r="56" spans="1:13" x14ac:dyDescent="0.3">
      <c r="A56" s="9" t="str">
        <f>B3&amp;C32&amp;D56</f>
        <v>DISTRIBUCION VOLUMEN X CRITERIO (Consumiciones).T.Alimentos TOTAL INGMEDIA</v>
      </c>
      <c r="B56" s="9">
        <v>0</v>
      </c>
      <c r="C56" s="9">
        <v>0</v>
      </c>
      <c r="D56" s="10" t="s">
        <v>88</v>
      </c>
      <c r="E56" s="10">
        <v>34.035212461955801</v>
      </c>
      <c r="F56" s="10">
        <v>33.604832395430002</v>
      </c>
      <c r="G56" s="10">
        <v>34.1250992168548</v>
      </c>
      <c r="H56" s="10">
        <v>33.971107316943701</v>
      </c>
      <c r="I56" s="10">
        <v>0</v>
      </c>
      <c r="J56" s="10">
        <v>0</v>
      </c>
      <c r="K56" s="10">
        <v>0</v>
      </c>
      <c r="L56" s="10">
        <v>0</v>
      </c>
      <c r="M56" s="10">
        <v>0</v>
      </c>
    </row>
    <row r="57" spans="1:13" x14ac:dyDescent="0.3">
      <c r="A57" s="9" t="str">
        <f>B3&amp;C32&amp;D57</f>
        <v>DISTRIBUCION VOLUMEN X CRITERIO (Consumiciones).T.Alimentos TOTAL INGMEDIA BAJA</v>
      </c>
      <c r="B57" s="9">
        <v>0</v>
      </c>
      <c r="C57" s="9">
        <v>0</v>
      </c>
      <c r="D57" s="10" t="s">
        <v>89</v>
      </c>
      <c r="E57" s="10">
        <v>23.626193363643299</v>
      </c>
      <c r="F57" s="10">
        <v>22.512980870681801</v>
      </c>
      <c r="G57" s="10">
        <v>22.7866407723225</v>
      </c>
      <c r="H57" s="10">
        <v>23.133667731195999</v>
      </c>
      <c r="I57" s="10">
        <v>0</v>
      </c>
      <c r="J57" s="10">
        <v>0</v>
      </c>
      <c r="K57" s="10">
        <v>0</v>
      </c>
      <c r="L57" s="10">
        <v>0</v>
      </c>
      <c r="M57" s="10">
        <v>0</v>
      </c>
    </row>
    <row r="58" spans="1:13" x14ac:dyDescent="0.3">
      <c r="A58" s="9" t="str">
        <f>B3&amp;C32&amp;D58</f>
        <v>DISTRIBUCION VOLUMEN X CRITERIO (Consumiciones).T.Alimentos TOTAL INGBAJA</v>
      </c>
      <c r="B58" s="9">
        <v>0</v>
      </c>
      <c r="C58" s="9">
        <v>0</v>
      </c>
      <c r="D58" s="10" t="s">
        <v>90</v>
      </c>
      <c r="E58" s="10">
        <v>17.048010822085399</v>
      </c>
      <c r="F58" s="10">
        <v>15.900434094329199</v>
      </c>
      <c r="G58" s="10">
        <v>15.402374986763</v>
      </c>
      <c r="H58" s="10">
        <v>15.465230780723701</v>
      </c>
      <c r="I58" s="10">
        <v>0</v>
      </c>
      <c r="J58" s="10">
        <v>0</v>
      </c>
      <c r="K58" s="10">
        <v>0</v>
      </c>
      <c r="L58" s="10">
        <v>0</v>
      </c>
      <c r="M58" s="10">
        <v>0</v>
      </c>
    </row>
    <row r="59" spans="1:13" x14ac:dyDescent="0.3">
      <c r="A59" s="9" t="str">
        <f>B3&amp;C32&amp;D59</f>
        <v>DISTRIBUCION VOLUMEN X CRITERIO (Consumiciones).T.Alimentos TOTAL INGHOMBRE</v>
      </c>
      <c r="B59" s="9">
        <v>0</v>
      </c>
      <c r="C59" s="9">
        <v>0</v>
      </c>
      <c r="D59" s="10" t="s">
        <v>91</v>
      </c>
      <c r="E59" s="10">
        <v>47.599127742569102</v>
      </c>
      <c r="F59" s="10">
        <v>49.329202864957402</v>
      </c>
      <c r="G59" s="10">
        <v>49.989692133864303</v>
      </c>
      <c r="H59" s="10">
        <v>50.3612617474205</v>
      </c>
      <c r="I59" s="10">
        <v>0</v>
      </c>
      <c r="J59" s="10">
        <v>0</v>
      </c>
      <c r="K59" s="10">
        <v>0</v>
      </c>
      <c r="L59" s="10">
        <v>0</v>
      </c>
      <c r="M59" s="10">
        <v>0</v>
      </c>
    </row>
    <row r="60" spans="1:13" x14ac:dyDescent="0.3">
      <c r="A60" s="9" t="str">
        <f>B3&amp;C32&amp;D60</f>
        <v>DISTRIBUCION VOLUMEN X CRITERIO (Consumiciones).T.Alimentos TOTAL INGMUJER</v>
      </c>
      <c r="B60" s="9">
        <v>0</v>
      </c>
      <c r="C60" s="9">
        <v>0</v>
      </c>
      <c r="D60" s="10" t="s">
        <v>92</v>
      </c>
      <c r="E60" s="10">
        <v>52.400872257430898</v>
      </c>
      <c r="F60" s="10">
        <v>50.670797135042598</v>
      </c>
      <c r="G60" s="10">
        <v>50.010307866135697</v>
      </c>
      <c r="H60" s="10">
        <v>49.6387382525795</v>
      </c>
      <c r="I60" s="10">
        <v>0</v>
      </c>
      <c r="J60" s="10">
        <v>0</v>
      </c>
      <c r="K60" s="10">
        <v>0</v>
      </c>
      <c r="L60" s="10">
        <v>0</v>
      </c>
      <c r="M60" s="10">
        <v>0</v>
      </c>
    </row>
    <row r="61" spans="1:13" x14ac:dyDescent="0.3">
      <c r="A61" s="9" t="str">
        <f>B3&amp;C61&amp;D61</f>
        <v>DISTRIBUCION VOLUMEN X CRITERIO (Consumiciones)Total BebidasT.ESPAÑA</v>
      </c>
      <c r="B61" s="9">
        <v>0</v>
      </c>
      <c r="C61" s="9" t="s">
        <v>49</v>
      </c>
      <c r="D61" s="10" t="s">
        <v>64</v>
      </c>
      <c r="E61" s="10">
        <v>100</v>
      </c>
      <c r="F61" s="10">
        <v>100</v>
      </c>
      <c r="G61" s="10">
        <v>100</v>
      </c>
      <c r="H61" s="10">
        <v>100</v>
      </c>
      <c r="I61" s="10">
        <v>0</v>
      </c>
      <c r="J61" s="10">
        <v>0</v>
      </c>
      <c r="K61" s="10">
        <v>0</v>
      </c>
      <c r="L61" s="10">
        <v>0</v>
      </c>
      <c r="M61" s="10">
        <v>0</v>
      </c>
    </row>
    <row r="62" spans="1:13" x14ac:dyDescent="0.3">
      <c r="A62" s="9" t="str">
        <f>B3&amp;C61&amp;D62</f>
        <v>DISTRIBUCION VOLUMEN X CRITERIO (Consumiciones)Total BebidasBCN AM</v>
      </c>
      <c r="B62" s="9">
        <v>0</v>
      </c>
      <c r="C62" s="9">
        <v>0</v>
      </c>
      <c r="D62" s="10" t="s">
        <v>65</v>
      </c>
      <c r="E62" s="10">
        <v>8.1116900416766597</v>
      </c>
      <c r="F62" s="10">
        <v>8.6041126167202808</v>
      </c>
      <c r="G62" s="10">
        <v>8.5281012390597706</v>
      </c>
      <c r="H62" s="10">
        <v>8.9281573611944793</v>
      </c>
      <c r="I62" s="10">
        <v>0</v>
      </c>
      <c r="J62" s="10">
        <v>0</v>
      </c>
      <c r="K62" s="10">
        <v>0</v>
      </c>
      <c r="L62" s="10">
        <v>0</v>
      </c>
      <c r="M62" s="10">
        <v>0</v>
      </c>
    </row>
    <row r="63" spans="1:13" x14ac:dyDescent="0.3">
      <c r="A63" s="9" t="str">
        <f>B3&amp;C61&amp;D63</f>
        <v>DISTRIBUCION VOLUMEN X CRITERIO (Consumiciones)Total BebidasREST.CAT ARAGON</v>
      </c>
      <c r="B63" s="9">
        <v>0</v>
      </c>
      <c r="C63" s="9">
        <v>0</v>
      </c>
      <c r="D63" s="10" t="s">
        <v>66</v>
      </c>
      <c r="E63" s="10">
        <v>13.058904557897501</v>
      </c>
      <c r="F63" s="10">
        <v>12.9663140494165</v>
      </c>
      <c r="G63" s="10">
        <v>13.162738404640701</v>
      </c>
      <c r="H63" s="10">
        <v>13.7472096176368</v>
      </c>
      <c r="I63" s="10">
        <v>0</v>
      </c>
      <c r="J63" s="10">
        <v>0</v>
      </c>
      <c r="K63" s="10">
        <v>0</v>
      </c>
      <c r="L63" s="10">
        <v>0</v>
      </c>
      <c r="M63" s="10">
        <v>0</v>
      </c>
    </row>
    <row r="64" spans="1:13" x14ac:dyDescent="0.3">
      <c r="A64" s="9" t="str">
        <f>B3&amp;C61&amp;D64</f>
        <v>DISTRIBUCION VOLUMEN X CRITERIO (Consumiciones)Total BebidasLEVANTE</v>
      </c>
      <c r="B64" s="9">
        <v>0</v>
      </c>
      <c r="C64" s="9">
        <v>0</v>
      </c>
      <c r="D64" s="10" t="s">
        <v>67</v>
      </c>
      <c r="E64" s="10">
        <v>14.365990925025599</v>
      </c>
      <c r="F64" s="10">
        <v>14.181158860290401</v>
      </c>
      <c r="G64" s="10">
        <v>14.391288083235001</v>
      </c>
      <c r="H64" s="10">
        <v>14.224968412745699</v>
      </c>
      <c r="I64" s="10">
        <v>0</v>
      </c>
      <c r="J64" s="10">
        <v>0</v>
      </c>
      <c r="K64" s="10">
        <v>0</v>
      </c>
      <c r="L64" s="10">
        <v>0</v>
      </c>
      <c r="M64" s="10">
        <v>0</v>
      </c>
    </row>
    <row r="65" spans="1:13" x14ac:dyDescent="0.3">
      <c r="A65" s="9" t="str">
        <f>B3&amp;C61&amp;D65</f>
        <v>DISTRIBUCION VOLUMEN X CRITERIO (Consumiciones)Total BebidasANDALUCIA</v>
      </c>
      <c r="B65" s="9">
        <v>0</v>
      </c>
      <c r="C65" s="9">
        <v>0</v>
      </c>
      <c r="D65" s="10" t="s">
        <v>68</v>
      </c>
      <c r="E65" s="10">
        <v>21.037675879990299</v>
      </c>
      <c r="F65" s="10">
        <v>20.649534075662199</v>
      </c>
      <c r="G65" s="10">
        <v>20.6526172504954</v>
      </c>
      <c r="H65" s="10">
        <v>19.117473803217401</v>
      </c>
      <c r="I65" s="10">
        <v>0</v>
      </c>
      <c r="J65" s="10">
        <v>0</v>
      </c>
      <c r="K65" s="10">
        <v>0</v>
      </c>
      <c r="L65" s="10">
        <v>0</v>
      </c>
      <c r="M65" s="10">
        <v>0</v>
      </c>
    </row>
    <row r="66" spans="1:13" x14ac:dyDescent="0.3">
      <c r="A66" s="9" t="str">
        <f>B3&amp;C61&amp;D66</f>
        <v>DISTRIBUCION VOLUMEN X CRITERIO (Consumiciones)Total BebidasMDD AM</v>
      </c>
      <c r="B66" s="9">
        <v>0</v>
      </c>
      <c r="C66" s="9">
        <v>0</v>
      </c>
      <c r="D66" s="10" t="s">
        <v>69</v>
      </c>
      <c r="E66" s="10">
        <v>12.0559177835153</v>
      </c>
      <c r="F66" s="10">
        <v>12.7746215675754</v>
      </c>
      <c r="G66" s="10">
        <v>12.585988600879</v>
      </c>
      <c r="H66" s="10">
        <v>12.6034697706828</v>
      </c>
      <c r="I66" s="10">
        <v>0</v>
      </c>
      <c r="J66" s="10">
        <v>0</v>
      </c>
      <c r="K66" s="10">
        <v>0</v>
      </c>
      <c r="L66" s="10">
        <v>0</v>
      </c>
      <c r="M66" s="10">
        <v>0</v>
      </c>
    </row>
    <row r="67" spans="1:13" x14ac:dyDescent="0.3">
      <c r="A67" s="9" t="str">
        <f>B3&amp;C61&amp;D67</f>
        <v>DISTRIBUCION VOLUMEN X CRITERIO (Consumiciones)Total BebidasRTO CENTRO</v>
      </c>
      <c r="B67" s="9">
        <v>0</v>
      </c>
      <c r="C67" s="9">
        <v>0</v>
      </c>
      <c r="D67" s="10" t="s">
        <v>70</v>
      </c>
      <c r="E67" s="10">
        <v>10.397045568294001</v>
      </c>
      <c r="F67" s="10">
        <v>9.7239031218880996</v>
      </c>
      <c r="G67" s="10">
        <v>8.9932942500619202</v>
      </c>
      <c r="H67" s="10">
        <v>8.8373189941890598</v>
      </c>
      <c r="I67" s="10">
        <v>0</v>
      </c>
      <c r="J67" s="10">
        <v>0</v>
      </c>
      <c r="K67" s="10">
        <v>0</v>
      </c>
      <c r="L67" s="10">
        <v>0</v>
      </c>
      <c r="M67" s="10">
        <v>0</v>
      </c>
    </row>
    <row r="68" spans="1:13" x14ac:dyDescent="0.3">
      <c r="A68" s="9" t="str">
        <f>B3&amp;C61&amp;D68</f>
        <v>DISTRIBUCION VOLUMEN X CRITERIO (Consumiciones)Total BebidasNORTE-CENTRO</v>
      </c>
      <c r="B68" s="9">
        <v>0</v>
      </c>
      <c r="C68" s="9">
        <v>0</v>
      </c>
      <c r="D68" s="10" t="s">
        <v>71</v>
      </c>
      <c r="E68" s="10">
        <v>9.9542763342897604</v>
      </c>
      <c r="F68" s="10">
        <v>9.9573194023391505</v>
      </c>
      <c r="G68" s="10">
        <v>10.695484517134</v>
      </c>
      <c r="H68" s="10">
        <v>10.856443450069801</v>
      </c>
      <c r="I68" s="10">
        <v>0</v>
      </c>
      <c r="J68" s="10">
        <v>0</v>
      </c>
      <c r="K68" s="10">
        <v>0</v>
      </c>
      <c r="L68" s="10">
        <v>0</v>
      </c>
      <c r="M68" s="10">
        <v>0</v>
      </c>
    </row>
    <row r="69" spans="1:13" x14ac:dyDescent="0.3">
      <c r="A69" s="9" t="str">
        <f>B3&amp;C61&amp;D69</f>
        <v>DISTRIBUCION VOLUMEN X CRITERIO (Consumiciones)Total BebidasNOROESTE</v>
      </c>
      <c r="B69" s="9">
        <v>0</v>
      </c>
      <c r="C69" s="9">
        <v>0</v>
      </c>
      <c r="D69" s="10" t="s">
        <v>72</v>
      </c>
      <c r="E69" s="10">
        <v>11.0185072536545</v>
      </c>
      <c r="F69" s="10">
        <v>11.1430274741167</v>
      </c>
      <c r="G69" s="10">
        <v>10.990476756152001</v>
      </c>
      <c r="H69" s="10">
        <v>11.684954392622201</v>
      </c>
      <c r="I69" s="10">
        <v>0</v>
      </c>
      <c r="J69" s="10">
        <v>0</v>
      </c>
      <c r="K69" s="10">
        <v>0</v>
      </c>
      <c r="L69" s="10">
        <v>0</v>
      </c>
      <c r="M69" s="10">
        <v>0</v>
      </c>
    </row>
    <row r="70" spans="1:13" x14ac:dyDescent="0.3">
      <c r="A70" s="9" t="str">
        <f>B3&amp;C61&amp;D70</f>
        <v>DISTRIBUCION VOLUMEN X CRITERIO (Consumiciones)Total Bebidas&lt;2MIL</v>
      </c>
      <c r="B70" s="9">
        <v>0</v>
      </c>
      <c r="C70" s="9">
        <v>0</v>
      </c>
      <c r="D70" s="10" t="s">
        <v>73</v>
      </c>
      <c r="E70" s="11">
        <v>6.0836857566892801</v>
      </c>
      <c r="F70" s="10">
        <v>5.5970492317271603</v>
      </c>
      <c r="G70" s="11">
        <v>5.40624387819686</v>
      </c>
      <c r="H70" s="10">
        <v>5.7184977479651904</v>
      </c>
      <c r="I70" s="10">
        <v>0</v>
      </c>
      <c r="J70" s="10">
        <v>0</v>
      </c>
      <c r="K70" s="10">
        <v>0</v>
      </c>
      <c r="L70" s="10">
        <v>0</v>
      </c>
      <c r="M70" s="10">
        <v>0</v>
      </c>
    </row>
    <row r="71" spans="1:13" x14ac:dyDescent="0.3">
      <c r="A71" s="9" t="str">
        <f>B3&amp;C61&amp;D71</f>
        <v>DISTRIBUCION VOLUMEN X CRITERIO (Consumiciones)Total Bebidas2-5MIL</v>
      </c>
      <c r="B71" s="9">
        <v>0</v>
      </c>
      <c r="C71" s="9">
        <v>0</v>
      </c>
      <c r="D71" s="10" t="s">
        <v>74</v>
      </c>
      <c r="E71" s="10">
        <v>5.25576331302487</v>
      </c>
      <c r="F71" s="10">
        <v>5.1264512985603101</v>
      </c>
      <c r="G71" s="10">
        <v>5.3420322084155396</v>
      </c>
      <c r="H71" s="10">
        <v>5.4697496946215596</v>
      </c>
      <c r="I71" s="10">
        <v>0</v>
      </c>
      <c r="J71" s="10">
        <v>0</v>
      </c>
      <c r="K71" s="10">
        <v>0</v>
      </c>
      <c r="L71" s="10">
        <v>0</v>
      </c>
      <c r="M71" s="10">
        <v>0</v>
      </c>
    </row>
    <row r="72" spans="1:13" x14ac:dyDescent="0.3">
      <c r="A72" s="9" t="str">
        <f>B3&amp;C61&amp;D72</f>
        <v>DISTRIBUCION VOLUMEN X CRITERIO (Consumiciones)Total Bebidas5-10MIL</v>
      </c>
      <c r="B72" s="9">
        <v>0</v>
      </c>
      <c r="C72" s="9">
        <v>0</v>
      </c>
      <c r="D72" s="10" t="s">
        <v>75</v>
      </c>
      <c r="E72" s="10">
        <v>6.7433445097472804</v>
      </c>
      <c r="F72" s="10">
        <v>7.9634031723040497</v>
      </c>
      <c r="G72" s="10">
        <v>7.8387375033478301</v>
      </c>
      <c r="H72" s="10">
        <v>8.0405814013687102</v>
      </c>
      <c r="I72" s="10">
        <v>0</v>
      </c>
      <c r="J72" s="10">
        <v>0</v>
      </c>
      <c r="K72" s="10">
        <v>0</v>
      </c>
      <c r="L72" s="10">
        <v>0</v>
      </c>
      <c r="M72" s="10">
        <v>0</v>
      </c>
    </row>
    <row r="73" spans="1:13" x14ac:dyDescent="0.3">
      <c r="A73" s="9" t="str">
        <f>B3&amp;C61&amp;D73</f>
        <v>DISTRIBUCION VOLUMEN X CRITERIO (Consumiciones)Total Bebidas10-30MIL</v>
      </c>
      <c r="B73" s="9">
        <v>0</v>
      </c>
      <c r="C73" s="9">
        <v>0</v>
      </c>
      <c r="D73" s="10" t="s">
        <v>76</v>
      </c>
      <c r="E73" s="10">
        <v>19.144794890190902</v>
      </c>
      <c r="F73" s="10">
        <v>18.463027444676801</v>
      </c>
      <c r="G73" s="10">
        <v>18.3349213126072</v>
      </c>
      <c r="H73" s="10">
        <v>17.514618287446101</v>
      </c>
      <c r="I73" s="10">
        <v>0</v>
      </c>
      <c r="J73" s="10">
        <v>0</v>
      </c>
      <c r="K73" s="10">
        <v>0</v>
      </c>
      <c r="L73" s="10">
        <v>0</v>
      </c>
      <c r="M73" s="10">
        <v>0</v>
      </c>
    </row>
    <row r="74" spans="1:13" x14ac:dyDescent="0.3">
      <c r="A74" s="9" t="str">
        <f>B3&amp;C61&amp;D74</f>
        <v>DISTRIBUCION VOLUMEN X CRITERIO (Consumiciones)Total Bebidas30-100MIL</v>
      </c>
      <c r="B74" s="9">
        <v>0</v>
      </c>
      <c r="C74" s="9">
        <v>0</v>
      </c>
      <c r="D74" s="10" t="s">
        <v>77</v>
      </c>
      <c r="E74" s="10">
        <v>20.445244166344199</v>
      </c>
      <c r="F74" s="10">
        <v>20.196276285293902</v>
      </c>
      <c r="G74" s="10">
        <v>20.4871940392607</v>
      </c>
      <c r="H74" s="10">
        <v>20.268341245888099</v>
      </c>
      <c r="I74" s="10">
        <v>0</v>
      </c>
      <c r="J74" s="10">
        <v>0</v>
      </c>
      <c r="K74" s="10">
        <v>0</v>
      </c>
      <c r="L74" s="10">
        <v>0</v>
      </c>
      <c r="M74" s="10">
        <v>0</v>
      </c>
    </row>
    <row r="75" spans="1:13" x14ac:dyDescent="0.3">
      <c r="A75" s="9" t="str">
        <f>B3&amp;C61&amp;D75</f>
        <v>DISTRIBUCION VOLUMEN X CRITERIO (Consumiciones)Total Bebidas100-200MIL</v>
      </c>
      <c r="B75" s="9">
        <v>0</v>
      </c>
      <c r="C75" s="9">
        <v>0</v>
      </c>
      <c r="D75" s="10" t="s">
        <v>78</v>
      </c>
      <c r="E75" s="10">
        <v>10.830971466850499</v>
      </c>
      <c r="F75" s="10">
        <v>10.5129900191139</v>
      </c>
      <c r="G75" s="10">
        <v>10.7510565261589</v>
      </c>
      <c r="H75" s="10">
        <v>10.6758916840519</v>
      </c>
      <c r="I75" s="10">
        <v>0</v>
      </c>
      <c r="J75" s="10">
        <v>0</v>
      </c>
      <c r="K75" s="10">
        <v>0</v>
      </c>
      <c r="L75" s="10">
        <v>0</v>
      </c>
      <c r="M75" s="10">
        <v>0</v>
      </c>
    </row>
    <row r="76" spans="1:13" x14ac:dyDescent="0.3">
      <c r="A76" s="9" t="str">
        <f>B3&amp;C61&amp;D76</f>
        <v>DISTRIBUCION VOLUMEN X CRITERIO (Consumiciones)Total Bebidas200-500MIL</v>
      </c>
      <c r="B76" s="9">
        <v>0</v>
      </c>
      <c r="C76" s="9">
        <v>0</v>
      </c>
      <c r="D76" s="10" t="s">
        <v>79</v>
      </c>
      <c r="E76" s="10">
        <v>12.953515497031701</v>
      </c>
      <c r="F76" s="10">
        <v>13.159275393998801</v>
      </c>
      <c r="G76" s="10">
        <v>13.5769694053565</v>
      </c>
      <c r="H76" s="10">
        <v>13.500179798988899</v>
      </c>
      <c r="I76" s="10">
        <v>0</v>
      </c>
      <c r="J76" s="10">
        <v>0</v>
      </c>
      <c r="K76" s="10">
        <v>0</v>
      </c>
      <c r="L76" s="10">
        <v>0</v>
      </c>
      <c r="M76" s="10">
        <v>0</v>
      </c>
    </row>
    <row r="77" spans="1:13" x14ac:dyDescent="0.3">
      <c r="A77" s="9" t="str">
        <f>B3&amp;C61&amp;D77</f>
        <v>DISTRIBUCION VOLUMEN X CRITERIO (Consumiciones)Total Bebidas&gt;500MIL</v>
      </c>
      <c r="B77" s="9">
        <v>0</v>
      </c>
      <c r="C77" s="9">
        <v>0</v>
      </c>
      <c r="D77" s="10" t="s">
        <v>80</v>
      </c>
      <c r="E77" s="10">
        <v>18.542683737858798</v>
      </c>
      <c r="F77" s="10">
        <v>18.981524210328001</v>
      </c>
      <c r="G77" s="10">
        <v>18.262828779143199</v>
      </c>
      <c r="H77" s="10">
        <v>18.812137341241701</v>
      </c>
      <c r="I77" s="10">
        <v>0</v>
      </c>
      <c r="J77" s="10">
        <v>0</v>
      </c>
      <c r="K77" s="10">
        <v>0</v>
      </c>
      <c r="L77" s="10">
        <v>0</v>
      </c>
      <c r="M77" s="10">
        <v>0</v>
      </c>
    </row>
    <row r="78" spans="1:13" x14ac:dyDescent="0.3">
      <c r="A78" s="9" t="str">
        <f>B3&amp;C61&amp;D78</f>
        <v>DISTRIBUCION VOLUMEN X CRITERIO (Consumiciones)Total BebidasDE 15 A 19 AÑOS</v>
      </c>
      <c r="B78" s="9">
        <v>0</v>
      </c>
      <c r="C78" s="9">
        <v>0</v>
      </c>
      <c r="D78" s="10" t="s">
        <v>81</v>
      </c>
      <c r="E78" s="10">
        <v>1.98844708926762</v>
      </c>
      <c r="F78" s="10">
        <v>1.9238255475650601</v>
      </c>
      <c r="G78" s="10">
        <v>1.49488200228702</v>
      </c>
      <c r="H78" s="10">
        <v>1.55166667366274</v>
      </c>
      <c r="I78" s="10">
        <v>0</v>
      </c>
      <c r="J78" s="10">
        <v>0</v>
      </c>
      <c r="K78" s="10">
        <v>0</v>
      </c>
      <c r="L78" s="10">
        <v>0</v>
      </c>
      <c r="M78" s="10">
        <v>0</v>
      </c>
    </row>
    <row r="79" spans="1:13" x14ac:dyDescent="0.3">
      <c r="A79" s="9" t="str">
        <f>B3&amp;C61&amp;D79</f>
        <v>DISTRIBUCION VOLUMEN X CRITERIO (Consumiciones)Total BebidasDE 20 A 24 AÑOS</v>
      </c>
      <c r="B79" s="9">
        <v>0</v>
      </c>
      <c r="C79" s="9">
        <v>0</v>
      </c>
      <c r="D79" s="10" t="s">
        <v>82</v>
      </c>
      <c r="E79" s="10">
        <v>3.1323297758058399</v>
      </c>
      <c r="F79" s="10">
        <v>2.2447285892292399</v>
      </c>
      <c r="G79" s="10">
        <v>2.0726685108477998</v>
      </c>
      <c r="H79" s="10">
        <v>2.1831235212057898</v>
      </c>
      <c r="I79" s="10">
        <v>0</v>
      </c>
      <c r="J79" s="10">
        <v>0</v>
      </c>
      <c r="K79" s="10">
        <v>0</v>
      </c>
      <c r="L79" s="10">
        <v>0</v>
      </c>
      <c r="M79" s="10">
        <v>0</v>
      </c>
    </row>
    <row r="80" spans="1:13" x14ac:dyDescent="0.3">
      <c r="A80" s="9" t="str">
        <f>B3&amp;C61&amp;D80</f>
        <v>DISTRIBUCION VOLUMEN X CRITERIO (Consumiciones)Total BebidasDE 25 A 34 AÑOS</v>
      </c>
      <c r="B80" s="9">
        <v>0</v>
      </c>
      <c r="C80" s="9">
        <v>0</v>
      </c>
      <c r="D80" s="10" t="s">
        <v>83</v>
      </c>
      <c r="E80" s="10">
        <v>7.8923890072951304</v>
      </c>
      <c r="F80" s="10">
        <v>7.6805527648916598</v>
      </c>
      <c r="G80" s="10">
        <v>6.9496139670973598</v>
      </c>
      <c r="H80" s="10">
        <v>6.8121709223758096</v>
      </c>
      <c r="I80" s="10">
        <v>0</v>
      </c>
      <c r="J80" s="10">
        <v>0</v>
      </c>
      <c r="K80" s="10">
        <v>0</v>
      </c>
      <c r="L80" s="10">
        <v>0</v>
      </c>
      <c r="M80" s="10">
        <v>0</v>
      </c>
    </row>
    <row r="81" spans="1:13" x14ac:dyDescent="0.3">
      <c r="A81" s="9" t="str">
        <f>B3&amp;C61&amp;D81</f>
        <v>DISTRIBUCION VOLUMEN X CRITERIO (Consumiciones)Total BebidasDE 35 A 49 AÑOS</v>
      </c>
      <c r="B81" s="9">
        <v>0</v>
      </c>
      <c r="C81" s="9">
        <v>0</v>
      </c>
      <c r="D81" s="10" t="s">
        <v>84</v>
      </c>
      <c r="E81" s="10">
        <v>27.393328830725501</v>
      </c>
      <c r="F81" s="10">
        <v>26.779333434901201</v>
      </c>
      <c r="G81" s="10">
        <v>25.957153712670099</v>
      </c>
      <c r="H81" s="10">
        <v>24.136971849215101</v>
      </c>
      <c r="I81" s="10">
        <v>0</v>
      </c>
      <c r="J81" s="10">
        <v>0</v>
      </c>
      <c r="K81" s="10">
        <v>0</v>
      </c>
      <c r="L81" s="10">
        <v>0</v>
      </c>
      <c r="M81" s="10">
        <v>0</v>
      </c>
    </row>
    <row r="82" spans="1:13" x14ac:dyDescent="0.3">
      <c r="A82" s="9" t="str">
        <f>B3&amp;C61&amp;D82</f>
        <v>DISTRIBUCION VOLUMEN X CRITERIO (Consumiciones)Total BebidasDE 50 A 59 AÑOS</v>
      </c>
      <c r="B82" s="9">
        <v>0</v>
      </c>
      <c r="C82" s="9">
        <v>0</v>
      </c>
      <c r="D82" s="10" t="s">
        <v>85</v>
      </c>
      <c r="E82" s="10">
        <v>25.711092453158599</v>
      </c>
      <c r="F82" s="10">
        <v>26.3680864828582</v>
      </c>
      <c r="G82" s="10">
        <v>25.107205629647598</v>
      </c>
      <c r="H82" s="10">
        <v>25.215052183683198</v>
      </c>
      <c r="I82" s="10">
        <v>0</v>
      </c>
      <c r="J82" s="10">
        <v>0</v>
      </c>
      <c r="K82" s="10">
        <v>0</v>
      </c>
      <c r="L82" s="10">
        <v>0</v>
      </c>
      <c r="M82" s="10">
        <v>0</v>
      </c>
    </row>
    <row r="83" spans="1:13" x14ac:dyDescent="0.3">
      <c r="A83" s="9" t="str">
        <f>B3&amp;C61&amp;D83</f>
        <v>DISTRIBUCION VOLUMEN X CRITERIO (Consumiciones)Total BebidasDE 60 A 75 AÑOS</v>
      </c>
      <c r="B83" s="9">
        <v>0</v>
      </c>
      <c r="C83" s="9">
        <v>0</v>
      </c>
      <c r="D83" s="10" t="s">
        <v>86</v>
      </c>
      <c r="E83" s="10">
        <v>33.882407837141102</v>
      </c>
      <c r="F83" s="10">
        <v>35.003477596550198</v>
      </c>
      <c r="G83" s="10">
        <v>38.418468003693398</v>
      </c>
      <c r="H83" s="10">
        <v>40.101009253001699</v>
      </c>
      <c r="I83" s="10">
        <v>0</v>
      </c>
      <c r="J83" s="10">
        <v>0</v>
      </c>
      <c r="K83" s="10">
        <v>0</v>
      </c>
      <c r="L83" s="10">
        <v>0</v>
      </c>
      <c r="M83" s="10">
        <v>0</v>
      </c>
    </row>
    <row r="84" spans="1:13" x14ac:dyDescent="0.3">
      <c r="A84" s="9" t="str">
        <f>B3&amp;C61&amp;D84</f>
        <v>DISTRIBUCION VOLUMEN X CRITERIO (Consumiciones)Total BebidasALTA Y MEDIA ALTA</v>
      </c>
      <c r="B84" s="9">
        <v>0</v>
      </c>
      <c r="C84" s="9">
        <v>0</v>
      </c>
      <c r="D84" s="10" t="s">
        <v>87</v>
      </c>
      <c r="E84" s="10">
        <v>25.511328865104201</v>
      </c>
      <c r="F84" s="10">
        <v>27.221668996104398</v>
      </c>
      <c r="G84" s="10">
        <v>26.357068378650901</v>
      </c>
      <c r="H84" s="10">
        <v>26.482460153885501</v>
      </c>
      <c r="I84" s="10">
        <v>0</v>
      </c>
      <c r="J84" s="10">
        <v>0</v>
      </c>
      <c r="K84" s="10">
        <v>0</v>
      </c>
      <c r="L84" s="10">
        <v>0</v>
      </c>
      <c r="M84" s="10">
        <v>0</v>
      </c>
    </row>
    <row r="85" spans="1:13" x14ac:dyDescent="0.3">
      <c r="A85" s="9" t="str">
        <f>B3&amp;C61&amp;D85</f>
        <v>DISTRIBUCION VOLUMEN X CRITERIO (Consumiciones)Total BebidasMEDIA</v>
      </c>
      <c r="B85" s="9">
        <v>0</v>
      </c>
      <c r="C85" s="9">
        <v>0</v>
      </c>
      <c r="D85" s="10" t="s">
        <v>88</v>
      </c>
      <c r="E85" s="10">
        <v>32.702300685754899</v>
      </c>
      <c r="F85" s="10">
        <v>33.000323103679499</v>
      </c>
      <c r="G85" s="10">
        <v>33.125020604678198</v>
      </c>
      <c r="H85" s="10">
        <v>33.430396803076</v>
      </c>
      <c r="I85" s="10">
        <v>0</v>
      </c>
      <c r="J85" s="10">
        <v>0</v>
      </c>
      <c r="K85" s="10">
        <v>0</v>
      </c>
      <c r="L85" s="10">
        <v>0</v>
      </c>
      <c r="M85" s="10">
        <v>0</v>
      </c>
    </row>
    <row r="86" spans="1:13" x14ac:dyDescent="0.3">
      <c r="A86" s="9" t="str">
        <f>B3&amp;C61&amp;D86</f>
        <v>DISTRIBUCION VOLUMEN X CRITERIO (Consumiciones)Total BebidasMEDIA BAJA</v>
      </c>
      <c r="B86" s="9">
        <v>0</v>
      </c>
      <c r="C86" s="9">
        <v>0</v>
      </c>
      <c r="D86" s="10" t="s">
        <v>89</v>
      </c>
      <c r="E86" s="10">
        <v>25.000070926921399</v>
      </c>
      <c r="F86" s="10">
        <v>24.328264506361599</v>
      </c>
      <c r="G86" s="10">
        <v>25.5734230848139</v>
      </c>
      <c r="H86" s="10">
        <v>24.872566592088599</v>
      </c>
      <c r="I86" s="10">
        <v>0</v>
      </c>
      <c r="J86" s="10">
        <v>0</v>
      </c>
      <c r="K86" s="10">
        <v>0</v>
      </c>
      <c r="L86" s="10">
        <v>0</v>
      </c>
      <c r="M86" s="10">
        <v>0</v>
      </c>
    </row>
    <row r="87" spans="1:13" x14ac:dyDescent="0.3">
      <c r="A87" s="9" t="str">
        <f>B3&amp;C61&amp;D87</f>
        <v>DISTRIBUCION VOLUMEN X CRITERIO (Consumiciones)Total BebidasBAJA</v>
      </c>
      <c r="B87" s="9">
        <v>0</v>
      </c>
      <c r="C87" s="9">
        <v>0</v>
      </c>
      <c r="D87" s="10" t="s">
        <v>90</v>
      </c>
      <c r="E87" s="10">
        <v>16.786316210907</v>
      </c>
      <c r="F87" s="10">
        <v>15.449728673869201</v>
      </c>
      <c r="G87" s="10">
        <v>14.944487931856999</v>
      </c>
      <c r="H87" s="10">
        <v>15.214562458810599</v>
      </c>
      <c r="I87" s="10">
        <v>0</v>
      </c>
      <c r="J87" s="10">
        <v>0</v>
      </c>
      <c r="K87" s="10">
        <v>0</v>
      </c>
      <c r="L87" s="10">
        <v>0</v>
      </c>
      <c r="M87" s="10">
        <v>0</v>
      </c>
    </row>
    <row r="88" spans="1:13" x14ac:dyDescent="0.3">
      <c r="A88" s="9" t="str">
        <f>B3&amp;C61&amp;D88</f>
        <v>DISTRIBUCION VOLUMEN X CRITERIO (Consumiciones)Total BebidasHOMBRE</v>
      </c>
      <c r="B88" s="9">
        <v>0</v>
      </c>
      <c r="C88" s="9">
        <v>0</v>
      </c>
      <c r="D88" s="10" t="s">
        <v>91</v>
      </c>
      <c r="E88" s="10">
        <v>59.862188157273501</v>
      </c>
      <c r="F88" s="10">
        <v>61.140239508882402</v>
      </c>
      <c r="G88" s="10">
        <v>60.771866910535202</v>
      </c>
      <c r="H88" s="10">
        <v>60.016160920794697</v>
      </c>
      <c r="I88" s="10">
        <v>0</v>
      </c>
      <c r="J88" s="10">
        <v>0</v>
      </c>
      <c r="K88" s="10">
        <v>0</v>
      </c>
      <c r="L88" s="10">
        <v>0</v>
      </c>
      <c r="M88" s="10">
        <v>0</v>
      </c>
    </row>
    <row r="89" spans="1:13" x14ac:dyDescent="0.3">
      <c r="A89" s="9" t="str">
        <f>B3&amp;C61&amp;D89</f>
        <v>DISTRIBUCION VOLUMEN X CRITERIO (Consumiciones)Total BebidasMUJER</v>
      </c>
      <c r="B89" s="9">
        <v>0</v>
      </c>
      <c r="C89" s="9">
        <v>0</v>
      </c>
      <c r="D89" s="10" t="s">
        <v>92</v>
      </c>
      <c r="E89" s="10">
        <v>40.137828531413902</v>
      </c>
      <c r="F89" s="10">
        <v>38.859745771132197</v>
      </c>
      <c r="G89" s="10">
        <v>39.228133089464798</v>
      </c>
      <c r="H89" s="10">
        <v>39.983839079205303</v>
      </c>
      <c r="I89" s="10">
        <v>0</v>
      </c>
      <c r="J89" s="10">
        <v>0</v>
      </c>
      <c r="K89" s="10">
        <v>0</v>
      </c>
      <c r="L89" s="10">
        <v>0</v>
      </c>
      <c r="M89" s="10">
        <v>0</v>
      </c>
    </row>
    <row r="90" spans="1:13" x14ac:dyDescent="0.3">
      <c r="A90" s="9" t="str">
        <f>B3&amp;C90&amp;D90</f>
        <v>DISTRIBUCION VOLUMEN X CRITERIO (Consumiciones)Total Bebidas FriasT.ESPAÑA</v>
      </c>
      <c r="B90" s="9">
        <v>0</v>
      </c>
      <c r="C90" s="9" t="s">
        <v>50</v>
      </c>
      <c r="D90" s="10" t="s">
        <v>64</v>
      </c>
      <c r="E90" s="10">
        <v>100</v>
      </c>
      <c r="F90" s="10">
        <v>100</v>
      </c>
      <c r="G90" s="10">
        <v>100</v>
      </c>
      <c r="H90" s="10">
        <v>100</v>
      </c>
      <c r="I90" s="10">
        <v>0</v>
      </c>
      <c r="J90" s="10">
        <v>0</v>
      </c>
      <c r="K90" s="10">
        <v>0</v>
      </c>
      <c r="L90" s="10">
        <v>0</v>
      </c>
      <c r="M90" s="10">
        <v>0</v>
      </c>
    </row>
    <row r="91" spans="1:13" x14ac:dyDescent="0.3">
      <c r="A91" s="9" t="str">
        <f>B3&amp;C90&amp;D91</f>
        <v>DISTRIBUCION VOLUMEN X CRITERIO (Consumiciones)Total Bebidas FriasBCN AM</v>
      </c>
      <c r="B91" s="9">
        <v>0</v>
      </c>
      <c r="C91" s="9">
        <v>0</v>
      </c>
      <c r="D91" s="10" t="s">
        <v>65</v>
      </c>
      <c r="E91" s="10">
        <v>7.0932157477738098</v>
      </c>
      <c r="F91" s="10">
        <v>7.5935507918290597</v>
      </c>
      <c r="G91" s="10">
        <v>7.9183672387890303</v>
      </c>
      <c r="H91" s="10">
        <v>8.2351598917756004</v>
      </c>
      <c r="I91" s="10">
        <v>0</v>
      </c>
      <c r="J91" s="10">
        <v>0</v>
      </c>
      <c r="K91" s="10">
        <v>0</v>
      </c>
      <c r="L91" s="10">
        <v>0</v>
      </c>
      <c r="M91" s="10">
        <v>0</v>
      </c>
    </row>
    <row r="92" spans="1:13" x14ac:dyDescent="0.3">
      <c r="A92" s="9" t="str">
        <f>B3&amp;C90&amp;D92</f>
        <v>DISTRIBUCION VOLUMEN X CRITERIO (Consumiciones)Total Bebidas FriasREST.CAT ARAGON</v>
      </c>
      <c r="B92" s="9">
        <v>0</v>
      </c>
      <c r="C92" s="9">
        <v>0</v>
      </c>
      <c r="D92" s="10" t="s">
        <v>66</v>
      </c>
      <c r="E92" s="10">
        <v>11.5664934981749</v>
      </c>
      <c r="F92" s="10">
        <v>11.970167299814101</v>
      </c>
      <c r="G92" s="10">
        <v>11.758975973687001</v>
      </c>
      <c r="H92" s="10">
        <v>12.366226566951299</v>
      </c>
      <c r="I92" s="10">
        <v>0</v>
      </c>
      <c r="J92" s="10">
        <v>0</v>
      </c>
      <c r="K92" s="10">
        <v>0</v>
      </c>
      <c r="L92" s="10">
        <v>0</v>
      </c>
      <c r="M92" s="10">
        <v>0</v>
      </c>
    </row>
    <row r="93" spans="1:13" x14ac:dyDescent="0.3">
      <c r="A93" s="9" t="str">
        <f>B3&amp;C90&amp;D93</f>
        <v>DISTRIBUCION VOLUMEN X CRITERIO (Consumiciones)Total Bebidas FriasLEVANTE</v>
      </c>
      <c r="B93" s="9">
        <v>0</v>
      </c>
      <c r="C93" s="9">
        <v>0</v>
      </c>
      <c r="D93" s="10" t="s">
        <v>67</v>
      </c>
      <c r="E93" s="10">
        <v>13.814682172616401</v>
      </c>
      <c r="F93" s="10">
        <v>13.251009667865899</v>
      </c>
      <c r="G93" s="10">
        <v>13.324883834106</v>
      </c>
      <c r="H93" s="10">
        <v>13.340223234638801</v>
      </c>
      <c r="I93" s="10">
        <v>0</v>
      </c>
      <c r="J93" s="10">
        <v>0</v>
      </c>
      <c r="K93" s="10">
        <v>0</v>
      </c>
      <c r="L93" s="10">
        <v>0</v>
      </c>
      <c r="M93" s="10">
        <v>0</v>
      </c>
    </row>
    <row r="94" spans="1:13" x14ac:dyDescent="0.3">
      <c r="A94" s="9" t="str">
        <f>B3&amp;C90&amp;D94</f>
        <v>DISTRIBUCION VOLUMEN X CRITERIO (Consumiciones)Total Bebidas FriasANDALUCIA</v>
      </c>
      <c r="B94" s="9">
        <v>0</v>
      </c>
      <c r="C94" s="9">
        <v>0</v>
      </c>
      <c r="D94" s="10" t="s">
        <v>68</v>
      </c>
      <c r="E94" s="10">
        <v>22.749926055986499</v>
      </c>
      <c r="F94" s="10">
        <v>22.0500076867221</v>
      </c>
      <c r="G94" s="10">
        <v>22.160548728733101</v>
      </c>
      <c r="H94" s="10">
        <v>20.576428548800401</v>
      </c>
      <c r="I94" s="10">
        <v>0</v>
      </c>
      <c r="J94" s="10">
        <v>0</v>
      </c>
      <c r="K94" s="10">
        <v>0</v>
      </c>
      <c r="L94" s="10">
        <v>0</v>
      </c>
      <c r="M94" s="10">
        <v>0</v>
      </c>
    </row>
    <row r="95" spans="1:13" x14ac:dyDescent="0.3">
      <c r="A95" s="9" t="str">
        <f>B3&amp;C90&amp;D95</f>
        <v>DISTRIBUCION VOLUMEN X CRITERIO (Consumiciones)Total Bebidas FriasMDD AM</v>
      </c>
      <c r="B95" s="9">
        <v>0</v>
      </c>
      <c r="C95" s="9">
        <v>0</v>
      </c>
      <c r="D95" s="10" t="s">
        <v>69</v>
      </c>
      <c r="E95" s="10">
        <v>13.3351508713552</v>
      </c>
      <c r="F95" s="10">
        <v>14.7945735609634</v>
      </c>
      <c r="G95" s="10">
        <v>14.496103662107201</v>
      </c>
      <c r="H95" s="10">
        <v>14.1023462547295</v>
      </c>
      <c r="I95" s="10">
        <v>0</v>
      </c>
      <c r="J95" s="10">
        <v>0</v>
      </c>
      <c r="K95" s="10">
        <v>0</v>
      </c>
      <c r="L95" s="10">
        <v>0</v>
      </c>
      <c r="M95" s="10">
        <v>0</v>
      </c>
    </row>
    <row r="96" spans="1:13" x14ac:dyDescent="0.3">
      <c r="A96" s="9" t="str">
        <f>B3&amp;C90&amp;D96</f>
        <v>DISTRIBUCION VOLUMEN X CRITERIO (Consumiciones)Total Bebidas FriasRTO CENTRO</v>
      </c>
      <c r="B96" s="9">
        <v>0</v>
      </c>
      <c r="C96" s="9">
        <v>0</v>
      </c>
      <c r="D96" s="10" t="s">
        <v>70</v>
      </c>
      <c r="E96" s="10">
        <v>11.3930863760274</v>
      </c>
      <c r="F96" s="10">
        <v>10.924649819047801</v>
      </c>
      <c r="G96" s="10">
        <v>9.9782020584393294</v>
      </c>
      <c r="H96" s="10">
        <v>9.5900263857815204</v>
      </c>
      <c r="I96" s="10">
        <v>0</v>
      </c>
      <c r="J96" s="10">
        <v>0</v>
      </c>
      <c r="K96" s="10">
        <v>0</v>
      </c>
      <c r="L96" s="10">
        <v>0</v>
      </c>
      <c r="M96" s="10">
        <v>0</v>
      </c>
    </row>
    <row r="97" spans="1:13" x14ac:dyDescent="0.3">
      <c r="A97" s="9" t="str">
        <f>B3&amp;C90&amp;D97</f>
        <v>DISTRIBUCION VOLUMEN X CRITERIO (Consumiciones)Total Bebidas FriasNORTE-CENTRO</v>
      </c>
      <c r="B97" s="9">
        <v>0</v>
      </c>
      <c r="C97" s="9">
        <v>0</v>
      </c>
      <c r="D97" s="10" t="s">
        <v>71</v>
      </c>
      <c r="E97" s="10">
        <v>9.8146676394890893</v>
      </c>
      <c r="F97" s="10">
        <v>9.3767011102720694</v>
      </c>
      <c r="G97" s="10">
        <v>10.2880079525391</v>
      </c>
      <c r="H97" s="10">
        <v>10.3273958055468</v>
      </c>
      <c r="I97" s="10">
        <v>0</v>
      </c>
      <c r="J97" s="10">
        <v>0</v>
      </c>
      <c r="K97" s="10">
        <v>0</v>
      </c>
      <c r="L97" s="10">
        <v>0</v>
      </c>
      <c r="M97" s="10">
        <v>0</v>
      </c>
    </row>
    <row r="98" spans="1:13" x14ac:dyDescent="0.3">
      <c r="A98" s="9" t="str">
        <f>B3&amp;C90&amp;D98</f>
        <v>DISTRIBUCION VOLUMEN X CRITERIO (Consumiciones)Total Bebidas FriasNOROESTE</v>
      </c>
      <c r="B98" s="9">
        <v>0</v>
      </c>
      <c r="C98" s="9">
        <v>0</v>
      </c>
      <c r="D98" s="10" t="s">
        <v>72</v>
      </c>
      <c r="E98" s="10">
        <v>10.2327776385767</v>
      </c>
      <c r="F98" s="10">
        <v>10.0393473151102</v>
      </c>
      <c r="G98" s="10">
        <v>10.0749039274273</v>
      </c>
      <c r="H98" s="10">
        <v>11.462204789843501</v>
      </c>
      <c r="I98" s="10">
        <v>0</v>
      </c>
      <c r="J98" s="10">
        <v>0</v>
      </c>
      <c r="K98" s="10">
        <v>0</v>
      </c>
      <c r="L98" s="10">
        <v>0</v>
      </c>
      <c r="M98" s="10">
        <v>0</v>
      </c>
    </row>
    <row r="99" spans="1:13" x14ac:dyDescent="0.3">
      <c r="A99" s="9" t="str">
        <f>B3&amp;C90&amp;D99</f>
        <v>DISTRIBUCION VOLUMEN X CRITERIO (Consumiciones)Total Bebidas Frias&lt;2MIL</v>
      </c>
      <c r="B99" s="9">
        <v>0</v>
      </c>
      <c r="C99" s="9">
        <v>0</v>
      </c>
      <c r="D99" s="10" t="s">
        <v>73</v>
      </c>
      <c r="E99" s="11">
        <v>6.60580157060045</v>
      </c>
      <c r="F99" s="10">
        <v>6.1112099480686997</v>
      </c>
      <c r="G99" s="10">
        <v>5.6252909115478804</v>
      </c>
      <c r="H99" s="10">
        <v>5.6817076793321801</v>
      </c>
      <c r="I99" s="10">
        <v>0</v>
      </c>
      <c r="J99" s="10">
        <v>0</v>
      </c>
      <c r="K99" s="10">
        <v>0</v>
      </c>
      <c r="L99" s="10">
        <v>0</v>
      </c>
      <c r="M99" s="10">
        <v>0</v>
      </c>
    </row>
    <row r="100" spans="1:13" x14ac:dyDescent="0.3">
      <c r="A100" s="9" t="str">
        <f>B3&amp;C90&amp;D100</f>
        <v>DISTRIBUCION VOLUMEN X CRITERIO (Consumiciones)Total Bebidas Frias2-5MIL</v>
      </c>
      <c r="B100" s="9">
        <v>0</v>
      </c>
      <c r="C100" s="9">
        <v>0</v>
      </c>
      <c r="D100" s="10" t="s">
        <v>74</v>
      </c>
      <c r="E100" s="10">
        <v>5.0354594850051804</v>
      </c>
      <c r="F100" s="10">
        <v>4.8459609901271596</v>
      </c>
      <c r="G100" s="10">
        <v>5.4404610600264798</v>
      </c>
      <c r="H100" s="10">
        <v>5.6345098658581199</v>
      </c>
      <c r="I100" s="10">
        <v>0</v>
      </c>
      <c r="J100" s="10">
        <v>0</v>
      </c>
      <c r="K100" s="10">
        <v>0</v>
      </c>
      <c r="L100" s="10">
        <v>0</v>
      </c>
      <c r="M100" s="10">
        <v>0</v>
      </c>
    </row>
    <row r="101" spans="1:13" x14ac:dyDescent="0.3">
      <c r="A101" s="9" t="str">
        <f>B3&amp;C90&amp;D101</f>
        <v>DISTRIBUCION VOLUMEN X CRITERIO (Consumiciones)Total Bebidas Frias5-10MIL</v>
      </c>
      <c r="B101" s="9">
        <v>0</v>
      </c>
      <c r="C101" s="9">
        <v>0</v>
      </c>
      <c r="D101" s="10" t="s">
        <v>75</v>
      </c>
      <c r="E101" s="10">
        <v>6.6674946960813601</v>
      </c>
      <c r="F101" s="10">
        <v>7.8463641804552298</v>
      </c>
      <c r="G101" s="10">
        <v>7.8375545500553301</v>
      </c>
      <c r="H101" s="10">
        <v>8.2203807320895095</v>
      </c>
      <c r="I101" s="10">
        <v>0</v>
      </c>
      <c r="J101" s="10">
        <v>0</v>
      </c>
      <c r="K101" s="10">
        <v>0</v>
      </c>
      <c r="L101" s="10">
        <v>0</v>
      </c>
      <c r="M101" s="10">
        <v>0</v>
      </c>
    </row>
    <row r="102" spans="1:13" x14ac:dyDescent="0.3">
      <c r="A102" s="9" t="str">
        <f>B3&amp;C90&amp;D102</f>
        <v>DISTRIBUCION VOLUMEN X CRITERIO (Consumiciones)Total Bebidas Frias10-30MIL</v>
      </c>
      <c r="B102" s="9">
        <v>0</v>
      </c>
      <c r="C102" s="9">
        <v>0</v>
      </c>
      <c r="D102" s="10" t="s">
        <v>76</v>
      </c>
      <c r="E102" s="10">
        <v>18.041429639882601</v>
      </c>
      <c r="F102" s="10">
        <v>17.6876116145887</v>
      </c>
      <c r="G102" s="10">
        <v>17.651700159951702</v>
      </c>
      <c r="H102" s="10">
        <v>17.224167116989499</v>
      </c>
      <c r="I102" s="10">
        <v>0</v>
      </c>
      <c r="J102" s="10">
        <v>0</v>
      </c>
      <c r="K102" s="10">
        <v>0</v>
      </c>
      <c r="L102" s="10">
        <v>0</v>
      </c>
      <c r="M102" s="10">
        <v>0</v>
      </c>
    </row>
    <row r="103" spans="1:13" x14ac:dyDescent="0.3">
      <c r="A103" s="9" t="str">
        <f>B3&amp;C90&amp;D103</f>
        <v>DISTRIBUCION VOLUMEN X CRITERIO (Consumiciones)Total Bebidas Frias30-100MIL</v>
      </c>
      <c r="B103" s="9">
        <v>0</v>
      </c>
      <c r="C103" s="9">
        <v>0</v>
      </c>
      <c r="D103" s="10" t="s">
        <v>77</v>
      </c>
      <c r="E103" s="10">
        <v>20.652671982741101</v>
      </c>
      <c r="F103" s="10">
        <v>19.9816823962462</v>
      </c>
      <c r="G103" s="10">
        <v>19.436563397299299</v>
      </c>
      <c r="H103" s="10">
        <v>19.157530507555499</v>
      </c>
      <c r="I103" s="10">
        <v>0</v>
      </c>
      <c r="J103" s="10">
        <v>0</v>
      </c>
      <c r="K103" s="10">
        <v>0</v>
      </c>
      <c r="L103" s="10">
        <v>0</v>
      </c>
      <c r="M103" s="10">
        <v>0</v>
      </c>
    </row>
    <row r="104" spans="1:13" x14ac:dyDescent="0.3">
      <c r="A104" s="9" t="str">
        <f>B3&amp;C90&amp;D104</f>
        <v>DISTRIBUCION VOLUMEN X CRITERIO (Consumiciones)Total Bebidas Frias100-200MIL</v>
      </c>
      <c r="B104" s="9">
        <v>0</v>
      </c>
      <c r="C104" s="9">
        <v>0</v>
      </c>
      <c r="D104" s="10" t="s">
        <v>78</v>
      </c>
      <c r="E104" s="10">
        <v>10.5615115959554</v>
      </c>
      <c r="F104" s="10">
        <v>10.165943760267099</v>
      </c>
      <c r="G104" s="10">
        <v>10.4885547558463</v>
      </c>
      <c r="H104" s="10">
        <v>10.2036530556682</v>
      </c>
      <c r="I104" s="10">
        <v>0</v>
      </c>
      <c r="J104" s="10">
        <v>0</v>
      </c>
      <c r="K104" s="10">
        <v>0</v>
      </c>
      <c r="L104" s="10">
        <v>0</v>
      </c>
      <c r="M104" s="10">
        <v>0</v>
      </c>
    </row>
    <row r="105" spans="1:13" x14ac:dyDescent="0.3">
      <c r="A105" s="9" t="str">
        <f>B3&amp;C90&amp;D105</f>
        <v>DISTRIBUCION VOLUMEN X CRITERIO (Consumiciones)Total Bebidas Frias200-500MIL</v>
      </c>
      <c r="B105" s="9">
        <v>0</v>
      </c>
      <c r="C105" s="9">
        <v>0</v>
      </c>
      <c r="D105" s="10" t="s">
        <v>79</v>
      </c>
      <c r="E105" s="10">
        <v>13.5348952497935</v>
      </c>
      <c r="F105" s="10">
        <v>13.3803423927074</v>
      </c>
      <c r="G105" s="10">
        <v>13.8701415011433</v>
      </c>
      <c r="H105" s="10">
        <v>14.284879666236201</v>
      </c>
      <c r="I105" s="10">
        <v>0</v>
      </c>
      <c r="J105" s="10">
        <v>0</v>
      </c>
      <c r="K105" s="10">
        <v>0</v>
      </c>
      <c r="L105" s="10">
        <v>0</v>
      </c>
      <c r="M105" s="10">
        <v>0</v>
      </c>
    </row>
    <row r="106" spans="1:13" x14ac:dyDescent="0.3">
      <c r="A106" s="9" t="str">
        <f>B3&amp;C90&amp;D106</f>
        <v>DISTRIBUCION VOLUMEN X CRITERIO (Consumiciones)Total Bebidas Frias&gt;500MIL</v>
      </c>
      <c r="B106" s="9">
        <v>0</v>
      </c>
      <c r="C106" s="9">
        <v>0</v>
      </c>
      <c r="D106" s="10" t="s">
        <v>80</v>
      </c>
      <c r="E106" s="10">
        <v>18.9007411625802</v>
      </c>
      <c r="F106" s="10">
        <v>19.9808871347478</v>
      </c>
      <c r="G106" s="10">
        <v>19.649731456072502</v>
      </c>
      <c r="H106" s="10">
        <v>19.5931805587248</v>
      </c>
      <c r="I106" s="10">
        <v>0</v>
      </c>
      <c r="J106" s="10">
        <v>0</v>
      </c>
      <c r="K106" s="10">
        <v>0</v>
      </c>
      <c r="L106" s="10">
        <v>0</v>
      </c>
      <c r="M106" s="10">
        <v>0</v>
      </c>
    </row>
    <row r="107" spans="1:13" x14ac:dyDescent="0.3">
      <c r="A107" s="9" t="str">
        <f>B3&amp;C90&amp;D107</f>
        <v>DISTRIBUCION VOLUMEN X CRITERIO (Consumiciones)Total Bebidas FriasDE 15 A 19 AÑOS</v>
      </c>
      <c r="B107" s="9">
        <v>0</v>
      </c>
      <c r="C107" s="9">
        <v>0</v>
      </c>
      <c r="D107" s="10" t="s">
        <v>81</v>
      </c>
      <c r="E107" s="10">
        <v>2.67011281205518</v>
      </c>
      <c r="F107" s="10">
        <v>2.45153014113595</v>
      </c>
      <c r="G107" s="10">
        <v>2.1142932406066999</v>
      </c>
      <c r="H107" s="10">
        <v>2.0804812248658999</v>
      </c>
      <c r="I107" s="10">
        <v>0</v>
      </c>
      <c r="J107" s="10">
        <v>0</v>
      </c>
      <c r="K107" s="10">
        <v>0</v>
      </c>
      <c r="L107" s="10">
        <v>0</v>
      </c>
      <c r="M107" s="10">
        <v>0</v>
      </c>
    </row>
    <row r="108" spans="1:13" x14ac:dyDescent="0.3">
      <c r="A108" s="9" t="str">
        <f>B3&amp;C90&amp;D108</f>
        <v>DISTRIBUCION VOLUMEN X CRITERIO (Consumiciones)Total Bebidas FriasDE 20 A 24 AÑOS</v>
      </c>
      <c r="B108" s="9">
        <v>0</v>
      </c>
      <c r="C108" s="9">
        <v>0</v>
      </c>
      <c r="D108" s="10" t="s">
        <v>82</v>
      </c>
      <c r="E108" s="10">
        <v>3.9969733416692499</v>
      </c>
      <c r="F108" s="10">
        <v>2.8761635231679699</v>
      </c>
      <c r="G108" s="10">
        <v>2.4641632301935101</v>
      </c>
      <c r="H108" s="10">
        <v>2.7427209539467801</v>
      </c>
      <c r="I108" s="10">
        <v>0</v>
      </c>
      <c r="J108" s="10">
        <v>0</v>
      </c>
      <c r="K108" s="10">
        <v>0</v>
      </c>
      <c r="L108" s="10">
        <v>0</v>
      </c>
      <c r="M108" s="10">
        <v>0</v>
      </c>
    </row>
    <row r="109" spans="1:13" x14ac:dyDescent="0.3">
      <c r="A109" s="9" t="str">
        <f>B3&amp;C90&amp;D109</f>
        <v>DISTRIBUCION VOLUMEN X CRITERIO (Consumiciones)Total Bebidas FriasDE 25 A 34 AÑOS</v>
      </c>
      <c r="B109" s="9">
        <v>0</v>
      </c>
      <c r="C109" s="9">
        <v>0</v>
      </c>
      <c r="D109" s="10" t="s">
        <v>83</v>
      </c>
      <c r="E109" s="10">
        <v>9.1403897407962909</v>
      </c>
      <c r="F109" s="10">
        <v>8.8090922803071994</v>
      </c>
      <c r="G109" s="10">
        <v>7.7970057859933197</v>
      </c>
      <c r="H109" s="10">
        <v>7.7541531091559603</v>
      </c>
      <c r="I109" s="10">
        <v>0</v>
      </c>
      <c r="J109" s="10">
        <v>0</v>
      </c>
      <c r="K109" s="10">
        <v>0</v>
      </c>
      <c r="L109" s="10">
        <v>0</v>
      </c>
      <c r="M109" s="10">
        <v>0</v>
      </c>
    </row>
    <row r="110" spans="1:13" x14ac:dyDescent="0.3">
      <c r="A110" s="9" t="str">
        <f>B3&amp;C90&amp;D110</f>
        <v>DISTRIBUCION VOLUMEN X CRITERIO (Consumiciones)Total Bebidas FriasDE 35 A 49 AÑOS</v>
      </c>
      <c r="B110" s="9">
        <v>0</v>
      </c>
      <c r="C110" s="9">
        <v>0</v>
      </c>
      <c r="D110" s="10" t="s">
        <v>84</v>
      </c>
      <c r="E110" s="10">
        <v>26.091215827975098</v>
      </c>
      <c r="F110" s="10">
        <v>25.576431639901699</v>
      </c>
      <c r="G110" s="10">
        <v>25.5958221789639</v>
      </c>
      <c r="H110" s="10">
        <v>23.218707229851098</v>
      </c>
      <c r="I110" s="10">
        <v>0</v>
      </c>
      <c r="J110" s="10">
        <v>0</v>
      </c>
      <c r="K110" s="10">
        <v>0</v>
      </c>
      <c r="L110" s="10">
        <v>0</v>
      </c>
      <c r="M110" s="10">
        <v>0</v>
      </c>
    </row>
    <row r="111" spans="1:13" x14ac:dyDescent="0.3">
      <c r="A111" s="9" t="str">
        <f>B3&amp;C90&amp;D111</f>
        <v>DISTRIBUCION VOLUMEN X CRITERIO (Consumiciones)Total Bebidas FriasDE 50 A 59 AÑOS</v>
      </c>
      <c r="B111" s="9">
        <v>0</v>
      </c>
      <c r="C111" s="9">
        <v>0</v>
      </c>
      <c r="D111" s="10" t="s">
        <v>85</v>
      </c>
      <c r="E111" s="10">
        <v>24.696735348252801</v>
      </c>
      <c r="F111" s="10">
        <v>25.970871674284101</v>
      </c>
      <c r="G111" s="10">
        <v>24.481481906736999</v>
      </c>
      <c r="H111" s="10">
        <v>25.1254437994791</v>
      </c>
      <c r="I111" s="10">
        <v>0</v>
      </c>
      <c r="J111" s="10">
        <v>0</v>
      </c>
      <c r="K111" s="10">
        <v>0</v>
      </c>
      <c r="L111" s="10">
        <v>0</v>
      </c>
      <c r="M111" s="10">
        <v>0</v>
      </c>
    </row>
    <row r="112" spans="1:13" x14ac:dyDescent="0.3">
      <c r="A112" s="9" t="str">
        <f>B3&amp;C90&amp;D112</f>
        <v>DISTRIBUCION VOLUMEN X CRITERIO (Consumiciones)Total Bebidas FriasDE 60 A 75 AÑOS</v>
      </c>
      <c r="B112" s="9">
        <v>0</v>
      </c>
      <c r="C112" s="9">
        <v>0</v>
      </c>
      <c r="D112" s="10" t="s">
        <v>86</v>
      </c>
      <c r="E112" s="11">
        <v>33.404581541474997</v>
      </c>
      <c r="F112" s="10">
        <v>34.315920410035901</v>
      </c>
      <c r="G112" s="10">
        <v>37.547219305133197</v>
      </c>
      <c r="H112" s="10">
        <v>39.078504012962</v>
      </c>
      <c r="I112" s="11">
        <v>0</v>
      </c>
      <c r="J112" s="10">
        <v>0</v>
      </c>
      <c r="K112" s="10">
        <v>0</v>
      </c>
      <c r="L112" s="10">
        <v>0</v>
      </c>
      <c r="M112" s="10">
        <v>0</v>
      </c>
    </row>
    <row r="113" spans="1:13" x14ac:dyDescent="0.3">
      <c r="A113" s="9" t="str">
        <f>B3&amp;C90&amp;D113</f>
        <v>DISTRIBUCION VOLUMEN X CRITERIO (Consumiciones)Total Bebidas FriasALTA Y MEDIA ALTA</v>
      </c>
      <c r="B113" s="9">
        <v>0</v>
      </c>
      <c r="C113" s="9">
        <v>0</v>
      </c>
      <c r="D113" s="10" t="s">
        <v>87</v>
      </c>
      <c r="E113" s="10">
        <v>26.110692909906199</v>
      </c>
      <c r="F113" s="10">
        <v>28.0282784353121</v>
      </c>
      <c r="G113" s="10">
        <v>26.8802270236183</v>
      </c>
      <c r="H113" s="10">
        <v>27.123201444216399</v>
      </c>
      <c r="I113" s="10">
        <v>0</v>
      </c>
      <c r="J113" s="10">
        <v>0</v>
      </c>
      <c r="K113" s="10">
        <v>0</v>
      </c>
      <c r="L113" s="10">
        <v>0</v>
      </c>
      <c r="M113" s="10">
        <v>0</v>
      </c>
    </row>
    <row r="114" spans="1:13" x14ac:dyDescent="0.3">
      <c r="A114" s="9" t="str">
        <f>B3&amp;C90&amp;D114</f>
        <v>DISTRIBUCION VOLUMEN X CRITERIO (Consumiciones)Total Bebidas FriasMEDIA</v>
      </c>
      <c r="B114" s="9">
        <v>0</v>
      </c>
      <c r="C114" s="9">
        <v>0</v>
      </c>
      <c r="D114" s="10" t="s">
        <v>88</v>
      </c>
      <c r="E114" s="10">
        <v>31.1032070036755</v>
      </c>
      <c r="F114" s="10">
        <v>32.4919434450631</v>
      </c>
      <c r="G114" s="10">
        <v>33.328770014935301</v>
      </c>
      <c r="H114" s="10">
        <v>33.821572063669301</v>
      </c>
      <c r="I114" s="10">
        <v>0</v>
      </c>
      <c r="J114" s="10">
        <v>0</v>
      </c>
      <c r="K114" s="10">
        <v>0</v>
      </c>
      <c r="L114" s="10">
        <v>0</v>
      </c>
      <c r="M114" s="10">
        <v>0</v>
      </c>
    </row>
    <row r="115" spans="1:13" x14ac:dyDescent="0.3">
      <c r="A115" s="9" t="str">
        <f>B3&amp;C90&amp;D115</f>
        <v>DISTRIBUCION VOLUMEN X CRITERIO (Consumiciones)Total Bebidas FriasMEDIA BAJA</v>
      </c>
      <c r="B115" s="9">
        <v>0</v>
      </c>
      <c r="C115" s="9">
        <v>0</v>
      </c>
      <c r="D115" s="10" t="s">
        <v>89</v>
      </c>
      <c r="E115" s="10">
        <v>24.522353968310799</v>
      </c>
      <c r="F115" s="10">
        <v>23.0616939214949</v>
      </c>
      <c r="G115" s="10">
        <v>23.852428465568</v>
      </c>
      <c r="H115" s="10">
        <v>23.4182878671776</v>
      </c>
      <c r="I115" s="10">
        <v>0</v>
      </c>
      <c r="J115" s="10">
        <v>0</v>
      </c>
      <c r="K115" s="10">
        <v>0</v>
      </c>
      <c r="L115" s="10">
        <v>0</v>
      </c>
      <c r="M115" s="10">
        <v>0</v>
      </c>
    </row>
    <row r="116" spans="1:13" x14ac:dyDescent="0.3">
      <c r="A116" s="9" t="str">
        <f>B3&amp;C90&amp;D116</f>
        <v>DISTRIBUCION VOLUMEN X CRITERIO (Consumiciones)Total Bebidas FriasBAJA</v>
      </c>
      <c r="B116" s="9">
        <v>0</v>
      </c>
      <c r="C116" s="9">
        <v>0</v>
      </c>
      <c r="D116" s="10" t="s">
        <v>90</v>
      </c>
      <c r="E116" s="10">
        <v>18.263762266026699</v>
      </c>
      <c r="F116" s="10">
        <v>16.418098701379101</v>
      </c>
      <c r="G116" s="10">
        <v>15.9385656636493</v>
      </c>
      <c r="H116" s="10">
        <v>15.636945511777199</v>
      </c>
      <c r="I116" s="10">
        <v>0</v>
      </c>
      <c r="J116" s="10">
        <v>0</v>
      </c>
      <c r="K116" s="10">
        <v>0</v>
      </c>
      <c r="L116" s="10">
        <v>0</v>
      </c>
      <c r="M116" s="10">
        <v>0</v>
      </c>
    </row>
    <row r="117" spans="1:13" x14ac:dyDescent="0.3">
      <c r="A117" s="9" t="str">
        <f>B3&amp;C90&amp;D117</f>
        <v>DISTRIBUCION VOLUMEN X CRITERIO (Consumiciones)Total Bebidas FriasHOMBRE</v>
      </c>
      <c r="B117" s="9">
        <v>0</v>
      </c>
      <c r="C117" s="9">
        <v>0</v>
      </c>
      <c r="D117" s="10" t="s">
        <v>91</v>
      </c>
      <c r="E117" s="10">
        <v>57.396325648628299</v>
      </c>
      <c r="F117" s="10">
        <v>58.633397502153699</v>
      </c>
      <c r="G117" s="10">
        <v>58.676914407750502</v>
      </c>
      <c r="H117" s="10">
        <v>58.864442645703697</v>
      </c>
      <c r="I117" s="10">
        <v>0</v>
      </c>
      <c r="J117" s="10">
        <v>0</v>
      </c>
      <c r="K117" s="10">
        <v>0</v>
      </c>
      <c r="L117" s="10">
        <v>0</v>
      </c>
      <c r="M117" s="10">
        <v>0</v>
      </c>
    </row>
    <row r="118" spans="1:13" x14ac:dyDescent="0.3">
      <c r="A118" s="9" t="str">
        <f>B3&amp;C90&amp;D118</f>
        <v>DISTRIBUCION VOLUMEN X CRITERIO (Consumiciones)Total Bebidas FriasMUJER</v>
      </c>
      <c r="B118" s="9">
        <v>0</v>
      </c>
      <c r="C118" s="9">
        <v>0</v>
      </c>
      <c r="D118" s="10" t="s">
        <v>92</v>
      </c>
      <c r="E118" s="10">
        <v>42.603674351371701</v>
      </c>
      <c r="F118" s="10">
        <v>41.366602497846301</v>
      </c>
      <c r="G118" s="10">
        <v>41.323085592249498</v>
      </c>
      <c r="H118" s="10">
        <v>41.135580310431202</v>
      </c>
      <c r="I118" s="10">
        <v>0</v>
      </c>
      <c r="J118" s="10">
        <v>0</v>
      </c>
      <c r="K118" s="10">
        <v>0</v>
      </c>
      <c r="L118" s="10">
        <v>0</v>
      </c>
      <c r="M118" s="10">
        <v>0</v>
      </c>
    </row>
    <row r="119" spans="1:13" x14ac:dyDescent="0.3">
      <c r="A119" s="9" t="str">
        <f>B3&amp;C119&amp;D119</f>
        <v>DISTRIBUCION VOLUMEN X CRITERIO (Consumiciones)Total Bebidas CalientesT.ESPAÑA</v>
      </c>
      <c r="B119" s="9">
        <v>0</v>
      </c>
      <c r="C119" s="9" t="s">
        <v>51</v>
      </c>
      <c r="D119" s="10" t="s">
        <v>64</v>
      </c>
      <c r="E119" s="10">
        <v>100</v>
      </c>
      <c r="F119" s="10">
        <v>100</v>
      </c>
      <c r="G119" s="10">
        <v>100</v>
      </c>
      <c r="H119" s="10">
        <v>100</v>
      </c>
      <c r="I119" s="10">
        <v>0</v>
      </c>
      <c r="J119" s="10">
        <v>0</v>
      </c>
      <c r="K119" s="10">
        <v>0</v>
      </c>
      <c r="L119" s="10">
        <v>0</v>
      </c>
      <c r="M119" s="10">
        <v>0</v>
      </c>
    </row>
    <row r="120" spans="1:13" x14ac:dyDescent="0.3">
      <c r="A120" s="9" t="str">
        <f>B3&amp;C119&amp;D120</f>
        <v>DISTRIBUCION VOLUMEN X CRITERIO (Consumiciones)Total Bebidas CalientesBCN AM</v>
      </c>
      <c r="B120" s="9">
        <v>0</v>
      </c>
      <c r="C120" s="9">
        <v>0</v>
      </c>
      <c r="D120" s="10" t="s">
        <v>65</v>
      </c>
      <c r="E120" s="10">
        <v>9.7740633929806897</v>
      </c>
      <c r="F120" s="11">
        <v>10.1778895380353</v>
      </c>
      <c r="G120" s="10">
        <v>9.5102105560412191</v>
      </c>
      <c r="H120" s="10">
        <v>10.0098827011522</v>
      </c>
      <c r="I120" s="10">
        <v>0</v>
      </c>
      <c r="J120" s="10">
        <v>0</v>
      </c>
      <c r="K120" s="11">
        <v>0</v>
      </c>
      <c r="L120" s="10">
        <v>0</v>
      </c>
      <c r="M120" s="10">
        <v>0</v>
      </c>
    </row>
    <row r="121" spans="1:13" x14ac:dyDescent="0.3">
      <c r="A121" s="9" t="str">
        <f>B3&amp;C119&amp;D121</f>
        <v>DISTRIBUCION VOLUMEN X CRITERIO (Consumiciones)Total Bebidas CalientesREST.CAT ARAGON</v>
      </c>
      <c r="B121" s="9">
        <v>0</v>
      </c>
      <c r="C121" s="9">
        <v>0</v>
      </c>
      <c r="D121" s="10" t="s">
        <v>66</v>
      </c>
      <c r="E121" s="10">
        <v>15.4948417152258</v>
      </c>
      <c r="F121" s="10">
        <v>14.517643648738201</v>
      </c>
      <c r="G121" s="10">
        <v>15.4238115188758</v>
      </c>
      <c r="H121" s="10">
        <v>15.902828466335899</v>
      </c>
      <c r="I121" s="10">
        <v>0</v>
      </c>
      <c r="J121" s="10">
        <v>0</v>
      </c>
      <c r="K121" s="10">
        <v>0</v>
      </c>
      <c r="L121" s="10">
        <v>0</v>
      </c>
      <c r="M121" s="10">
        <v>0</v>
      </c>
    </row>
    <row r="122" spans="1:13" x14ac:dyDescent="0.3">
      <c r="A122" s="9" t="str">
        <f>B3&amp;C119&amp;D122</f>
        <v>DISTRIBUCION VOLUMEN X CRITERIO (Consumiciones)Total Bebidas CalientesLEVANTE</v>
      </c>
      <c r="B122" s="9">
        <v>0</v>
      </c>
      <c r="C122" s="9">
        <v>0</v>
      </c>
      <c r="D122" s="10" t="s">
        <v>67</v>
      </c>
      <c r="E122" s="10">
        <v>15.2658433032351</v>
      </c>
      <c r="F122" s="10">
        <v>15.629709239294099</v>
      </c>
      <c r="G122" s="10">
        <v>16.1089704513074</v>
      </c>
      <c r="H122" s="10">
        <v>15.605992686514499</v>
      </c>
      <c r="I122" s="10">
        <v>0</v>
      </c>
      <c r="J122" s="10">
        <v>0</v>
      </c>
      <c r="K122" s="10">
        <v>0</v>
      </c>
      <c r="L122" s="10">
        <v>0</v>
      </c>
      <c r="M122" s="10">
        <v>0</v>
      </c>
    </row>
    <row r="123" spans="1:13" x14ac:dyDescent="0.3">
      <c r="A123" s="9" t="str">
        <f>B3&amp;C119&amp;D123</f>
        <v>DISTRIBUCION VOLUMEN X CRITERIO (Consumiciones)Total Bebidas CalientesANDALUCIA</v>
      </c>
      <c r="B123" s="9">
        <v>0</v>
      </c>
      <c r="C123" s="9">
        <v>0</v>
      </c>
      <c r="D123" s="10" t="s">
        <v>68</v>
      </c>
      <c r="E123" s="10">
        <v>18.2428929444504</v>
      </c>
      <c r="F123" s="10">
        <v>18.468552370053601</v>
      </c>
      <c r="G123" s="10">
        <v>18.223767275148301</v>
      </c>
      <c r="H123" s="10">
        <v>16.840144263070499</v>
      </c>
      <c r="I123" s="10">
        <v>0</v>
      </c>
      <c r="J123" s="10">
        <v>0</v>
      </c>
      <c r="K123" s="10">
        <v>0</v>
      </c>
      <c r="L123" s="10">
        <v>0</v>
      </c>
      <c r="M123" s="10">
        <v>0</v>
      </c>
    </row>
    <row r="124" spans="1:13" x14ac:dyDescent="0.3">
      <c r="A124" s="9" t="str">
        <f>B3&amp;C119&amp;D124</f>
        <v>DISTRIBUCION VOLUMEN X CRITERIO (Consumiciones)Total Bebidas CalientesMDD AM</v>
      </c>
      <c r="B124" s="9">
        <v>0</v>
      </c>
      <c r="C124" s="9">
        <v>0</v>
      </c>
      <c r="D124" s="10" t="s">
        <v>69</v>
      </c>
      <c r="E124" s="10">
        <v>9.9679235295538806</v>
      </c>
      <c r="F124" s="10">
        <v>9.6289074263687304</v>
      </c>
      <c r="G124" s="10">
        <v>9.5093178570387007</v>
      </c>
      <c r="H124" s="10">
        <v>10.2638373045094</v>
      </c>
      <c r="I124" s="10">
        <v>0</v>
      </c>
      <c r="J124" s="10">
        <v>0</v>
      </c>
      <c r="K124" s="10">
        <v>0</v>
      </c>
      <c r="L124" s="10">
        <v>0</v>
      </c>
      <c r="M124" s="10">
        <v>0</v>
      </c>
    </row>
    <row r="125" spans="1:13" x14ac:dyDescent="0.3">
      <c r="A125" s="9" t="str">
        <f>B3&amp;C119&amp;D125</f>
        <v>DISTRIBUCION VOLUMEN X CRITERIO (Consumiciones)Total Bebidas CalientesRTO CENTRO</v>
      </c>
      <c r="B125" s="9">
        <v>0</v>
      </c>
      <c r="C125" s="9">
        <v>0</v>
      </c>
      <c r="D125" s="10" t="s">
        <v>70</v>
      </c>
      <c r="E125" s="10">
        <v>8.7712849257721004</v>
      </c>
      <c r="F125" s="10">
        <v>7.8539533518038898</v>
      </c>
      <c r="G125" s="10">
        <v>7.4068836695832898</v>
      </c>
      <c r="H125" s="10">
        <v>7.6624007653897603</v>
      </c>
      <c r="I125" s="10">
        <v>0</v>
      </c>
      <c r="J125" s="10">
        <v>0</v>
      </c>
      <c r="K125" s="10">
        <v>0</v>
      </c>
      <c r="L125" s="10">
        <v>0</v>
      </c>
      <c r="M125" s="10">
        <v>0</v>
      </c>
    </row>
    <row r="126" spans="1:13" x14ac:dyDescent="0.3">
      <c r="A126" s="9" t="str">
        <f>B3&amp;C119&amp;D126</f>
        <v>DISTRIBUCION VOLUMEN X CRITERIO (Consumiciones)Total Bebidas CalientesNORTE-CENTRO</v>
      </c>
      <c r="B126" s="9">
        <v>0</v>
      </c>
      <c r="C126" s="9">
        <v>0</v>
      </c>
      <c r="D126" s="10" t="s">
        <v>71</v>
      </c>
      <c r="E126" s="10">
        <v>10.182144449545</v>
      </c>
      <c r="F126" s="10">
        <v>10.8615310486057</v>
      </c>
      <c r="G126" s="10">
        <v>11.351816589121601</v>
      </c>
      <c r="H126" s="10">
        <v>11.6822557498293</v>
      </c>
      <c r="I126" s="10">
        <v>0</v>
      </c>
      <c r="J126" s="10">
        <v>0</v>
      </c>
      <c r="K126" s="10">
        <v>0</v>
      </c>
      <c r="L126" s="10">
        <v>0</v>
      </c>
      <c r="M126" s="10">
        <v>0</v>
      </c>
    </row>
    <row r="127" spans="1:13" x14ac:dyDescent="0.3">
      <c r="A127" s="9" t="str">
        <f>B3&amp;C119&amp;D127</f>
        <v>DISTRIBUCION VOLUMEN X CRITERIO (Consumiciones)Total Bebidas CalientesNOROESTE</v>
      </c>
      <c r="B127" s="9">
        <v>0</v>
      </c>
      <c r="C127" s="9">
        <v>0</v>
      </c>
      <c r="D127" s="10" t="s">
        <v>72</v>
      </c>
      <c r="E127" s="10">
        <v>12.300988167902901</v>
      </c>
      <c r="F127" s="10">
        <v>12.8618209058604</v>
      </c>
      <c r="G127" s="10">
        <v>12.465211413174501</v>
      </c>
      <c r="H127" s="10">
        <v>12.032658063198401</v>
      </c>
      <c r="I127" s="10">
        <v>0</v>
      </c>
      <c r="J127" s="10">
        <v>0</v>
      </c>
      <c r="K127" s="10">
        <v>0</v>
      </c>
      <c r="L127" s="10">
        <v>0</v>
      </c>
      <c r="M127" s="10">
        <v>0</v>
      </c>
    </row>
    <row r="128" spans="1:13" x14ac:dyDescent="0.3">
      <c r="A128" s="9" t="str">
        <f>B3&amp;C119&amp;D128</f>
        <v>DISTRIBUCION VOLUMEN X CRITERIO (Consumiciones)Total Bebidas Calientes&lt;2MIL</v>
      </c>
      <c r="B128" s="9">
        <v>0</v>
      </c>
      <c r="C128" s="9">
        <v>0</v>
      </c>
      <c r="D128" s="11" t="s">
        <v>73</v>
      </c>
      <c r="E128" s="11">
        <v>5.2314737736856101</v>
      </c>
      <c r="F128" s="11">
        <v>4.7963319881948996</v>
      </c>
      <c r="G128" s="11">
        <v>5.0534196773622204</v>
      </c>
      <c r="H128" s="10">
        <v>5.7759264136508799</v>
      </c>
      <c r="I128" s="11">
        <v>0</v>
      </c>
      <c r="J128" s="11">
        <v>0</v>
      </c>
      <c r="K128" s="10">
        <v>0</v>
      </c>
      <c r="L128" s="10">
        <v>0</v>
      </c>
      <c r="M128" s="10">
        <v>0</v>
      </c>
    </row>
    <row r="129" spans="1:13" x14ac:dyDescent="0.3">
      <c r="A129" s="9" t="str">
        <f>B3&amp;C119&amp;D129</f>
        <v>DISTRIBUCION VOLUMEN X CRITERIO (Consumiciones)Total Bebidas Calientes2-5MIL</v>
      </c>
      <c r="B129" s="9">
        <v>0</v>
      </c>
      <c r="C129" s="9">
        <v>0</v>
      </c>
      <c r="D129" s="10" t="s">
        <v>74</v>
      </c>
      <c r="E129" s="10">
        <v>5.6153459246585102</v>
      </c>
      <c r="F129" s="10">
        <v>5.5632716978859298</v>
      </c>
      <c r="G129" s="10">
        <v>5.1834941021404104</v>
      </c>
      <c r="H129" s="10">
        <v>5.2125730318357002</v>
      </c>
      <c r="I129" s="10">
        <v>0</v>
      </c>
      <c r="J129" s="10">
        <v>0</v>
      </c>
      <c r="K129" s="10">
        <v>0</v>
      </c>
      <c r="L129" s="10">
        <v>0</v>
      </c>
      <c r="M129" s="10">
        <v>0</v>
      </c>
    </row>
    <row r="130" spans="1:13" x14ac:dyDescent="0.3">
      <c r="A130" s="9" t="str">
        <f>B3&amp;C119&amp;D130</f>
        <v>DISTRIBUCION VOLUMEN X CRITERIO (Consumiciones)Total Bebidas Calientes5-10MIL</v>
      </c>
      <c r="B130" s="9">
        <v>0</v>
      </c>
      <c r="C130" s="9">
        <v>0</v>
      </c>
      <c r="D130" s="10" t="s">
        <v>75</v>
      </c>
      <c r="E130" s="10">
        <v>6.8671453390938</v>
      </c>
      <c r="F130" s="10">
        <v>8.1456777389628403</v>
      </c>
      <c r="G130" s="10">
        <v>7.8406464705668997</v>
      </c>
      <c r="H130" s="10">
        <v>7.7599306275945201</v>
      </c>
      <c r="I130" s="10">
        <v>0</v>
      </c>
      <c r="J130" s="10">
        <v>0</v>
      </c>
      <c r="K130" s="10">
        <v>0</v>
      </c>
      <c r="L130" s="10">
        <v>0</v>
      </c>
      <c r="M130" s="10">
        <v>0</v>
      </c>
    </row>
    <row r="131" spans="1:13" x14ac:dyDescent="0.3">
      <c r="A131" s="9" t="str">
        <f>B3&amp;C119&amp;D131</f>
        <v>DISTRIBUCION VOLUMEN X CRITERIO (Consumiciones)Total Bebidas Calientes10-30MIL</v>
      </c>
      <c r="B131" s="9">
        <v>0</v>
      </c>
      <c r="C131" s="9">
        <v>0</v>
      </c>
      <c r="D131" s="10" t="s">
        <v>76</v>
      </c>
      <c r="E131" s="10">
        <v>20.945719952469499</v>
      </c>
      <c r="F131" s="10">
        <v>19.6705941697284</v>
      </c>
      <c r="G131" s="10">
        <v>19.435408781455202</v>
      </c>
      <c r="H131" s="10">
        <v>17.968001261316498</v>
      </c>
      <c r="I131" s="10">
        <v>0</v>
      </c>
      <c r="J131" s="10">
        <v>0</v>
      </c>
      <c r="K131" s="10">
        <v>0</v>
      </c>
      <c r="L131" s="10">
        <v>0</v>
      </c>
      <c r="M131" s="10">
        <v>0</v>
      </c>
    </row>
    <row r="132" spans="1:13" x14ac:dyDescent="0.3">
      <c r="A132" s="9" t="str">
        <f>B3&amp;C119&amp;D132</f>
        <v>DISTRIBUCION VOLUMEN X CRITERIO (Consumiciones)Total Bebidas Calientes30-100MIL</v>
      </c>
      <c r="B132" s="9">
        <v>0</v>
      </c>
      <c r="C132" s="9">
        <v>0</v>
      </c>
      <c r="D132" s="10" t="s">
        <v>77</v>
      </c>
      <c r="E132" s="10">
        <v>20.106679962309499</v>
      </c>
      <c r="F132" s="10">
        <v>20.530483948684001</v>
      </c>
      <c r="G132" s="10">
        <v>22.1794730444024</v>
      </c>
      <c r="H132" s="10">
        <v>22.002235970093899</v>
      </c>
      <c r="I132" s="10">
        <v>0</v>
      </c>
      <c r="J132" s="10">
        <v>0</v>
      </c>
      <c r="K132" s="10">
        <v>0</v>
      </c>
      <c r="L132" s="10">
        <v>0</v>
      </c>
      <c r="M132" s="10">
        <v>0</v>
      </c>
    </row>
    <row r="133" spans="1:13" x14ac:dyDescent="0.3">
      <c r="A133" s="9" t="str">
        <f>B3&amp;C119&amp;D133</f>
        <v>DISTRIBUCION VOLUMEN X CRITERIO (Consumiciones)Total Bebidas Calientes100-200MIL</v>
      </c>
      <c r="B133" s="9">
        <v>0</v>
      </c>
      <c r="C133" s="9">
        <v>0</v>
      </c>
      <c r="D133" s="10" t="s">
        <v>78</v>
      </c>
      <c r="E133" s="10">
        <v>11.2707896337914</v>
      </c>
      <c r="F133" s="10">
        <v>11.0534579594049</v>
      </c>
      <c r="G133" s="10">
        <v>11.173870735761801</v>
      </c>
      <c r="H133" s="10">
        <v>11.4130256007826</v>
      </c>
      <c r="I133" s="10">
        <v>0</v>
      </c>
      <c r="J133" s="10">
        <v>0</v>
      </c>
      <c r="K133" s="10">
        <v>0</v>
      </c>
      <c r="L133" s="10">
        <v>0</v>
      </c>
      <c r="M133" s="10">
        <v>0</v>
      </c>
    </row>
    <row r="134" spans="1:13" x14ac:dyDescent="0.3">
      <c r="A134" s="9" t="str">
        <f>B3&amp;C119&amp;D134</f>
        <v>DISTRIBUCION VOLUMEN X CRITERIO (Consumiciones)Total Bebidas Calientes200-500MIL</v>
      </c>
      <c r="B134" s="9">
        <v>0</v>
      </c>
      <c r="C134" s="9">
        <v>0</v>
      </c>
      <c r="D134" s="10" t="s">
        <v>79</v>
      </c>
      <c r="E134" s="10">
        <v>12.0045685468726</v>
      </c>
      <c r="F134" s="10">
        <v>12.8150033126543</v>
      </c>
      <c r="G134" s="10">
        <v>13.104746669094601</v>
      </c>
      <c r="H134" s="10">
        <v>12.275321734238499</v>
      </c>
      <c r="I134" s="10">
        <v>0</v>
      </c>
      <c r="J134" s="10">
        <v>0</v>
      </c>
      <c r="K134" s="10">
        <v>0</v>
      </c>
      <c r="L134" s="10">
        <v>0</v>
      </c>
      <c r="M134" s="10">
        <v>0</v>
      </c>
    </row>
    <row r="135" spans="1:13" x14ac:dyDescent="0.3">
      <c r="A135" s="9" t="str">
        <f>B3&amp;C119&amp;D135</f>
        <v>DISTRIBUCION VOLUMEN X CRITERIO (Consumiciones)Total Bebidas Calientes&gt;500MIL</v>
      </c>
      <c r="B135" s="9">
        <v>0</v>
      </c>
      <c r="C135" s="9">
        <v>0</v>
      </c>
      <c r="D135" s="10" t="s">
        <v>80</v>
      </c>
      <c r="E135" s="10">
        <v>17.9582549029513</v>
      </c>
      <c r="F135" s="10">
        <v>17.425194242004501</v>
      </c>
      <c r="G135" s="10">
        <v>16.028926292937602</v>
      </c>
      <c r="H135" s="10">
        <v>17.5929853604875</v>
      </c>
      <c r="I135" s="10">
        <v>0</v>
      </c>
      <c r="J135" s="10">
        <v>0</v>
      </c>
      <c r="K135" s="10">
        <v>0</v>
      </c>
      <c r="L135" s="10">
        <v>0</v>
      </c>
      <c r="M135" s="10">
        <v>0</v>
      </c>
    </row>
    <row r="136" spans="1:13" x14ac:dyDescent="0.3">
      <c r="A136" s="9" t="str">
        <f>B3&amp;C119&amp;D136</f>
        <v>DISTRIBUCION VOLUMEN X CRITERIO (Consumiciones)Total Bebidas CalientesDE 15 A 19 AÑOS</v>
      </c>
      <c r="B136" s="9">
        <v>0</v>
      </c>
      <c r="C136" s="9">
        <v>0</v>
      </c>
      <c r="D136" s="10" t="s">
        <v>81</v>
      </c>
      <c r="E136" s="11">
        <v>0.87581591391803404</v>
      </c>
      <c r="F136" s="11">
        <v>1.1020184605191801</v>
      </c>
      <c r="G136" s="10">
        <v>0.49717999586015299</v>
      </c>
      <c r="H136" s="10">
        <v>0.72622803670000902</v>
      </c>
      <c r="I136" s="11">
        <v>0</v>
      </c>
      <c r="J136" s="11">
        <v>0</v>
      </c>
      <c r="K136" s="11">
        <v>0</v>
      </c>
      <c r="L136" s="11">
        <v>0</v>
      </c>
      <c r="M136" s="10">
        <v>0</v>
      </c>
    </row>
    <row r="137" spans="1:13" x14ac:dyDescent="0.3">
      <c r="A137" s="9" t="str">
        <f>B3&amp;C119&amp;D137</f>
        <v>DISTRIBUCION VOLUMEN X CRITERIO (Consumiciones)Total Bebidas CalientesDE 20 A 24 AÑOS</v>
      </c>
      <c r="B137" s="9">
        <v>0</v>
      </c>
      <c r="C137" s="9">
        <v>0</v>
      </c>
      <c r="D137" s="10" t="s">
        <v>82</v>
      </c>
      <c r="E137" s="10">
        <v>1.7210339851566201</v>
      </c>
      <c r="F137" s="10">
        <v>1.2613800969704301</v>
      </c>
      <c r="G137" s="10">
        <v>1.44207699404417</v>
      </c>
      <c r="H137" s="10">
        <v>1.3096334836521599</v>
      </c>
      <c r="I137" s="10">
        <v>0</v>
      </c>
      <c r="J137" s="10">
        <v>0</v>
      </c>
      <c r="K137" s="10">
        <v>0</v>
      </c>
      <c r="L137" s="10">
        <v>0</v>
      </c>
      <c r="M137" s="10">
        <v>0</v>
      </c>
    </row>
    <row r="138" spans="1:13" x14ac:dyDescent="0.3">
      <c r="A138" s="9" t="str">
        <f>B3&amp;C119&amp;D138</f>
        <v>DISTRIBUCION VOLUMEN X CRITERIO (Consumiciones)Total Bebidas CalientesDE 25 A 34 AÑOS</v>
      </c>
      <c r="B138" s="9">
        <v>0</v>
      </c>
      <c r="C138" s="9">
        <v>0</v>
      </c>
      <c r="D138" s="10" t="s">
        <v>83</v>
      </c>
      <c r="E138" s="10">
        <v>5.8553703488129498</v>
      </c>
      <c r="F138" s="10">
        <v>5.9230523098235297</v>
      </c>
      <c r="G138" s="10">
        <v>5.5847000638048598</v>
      </c>
      <c r="H138" s="10">
        <v>5.3418078033206298</v>
      </c>
      <c r="I138" s="10">
        <v>0</v>
      </c>
      <c r="J138" s="10">
        <v>0</v>
      </c>
      <c r="K138" s="10">
        <v>0</v>
      </c>
      <c r="L138" s="10">
        <v>0</v>
      </c>
      <c r="M138" s="10">
        <v>0</v>
      </c>
    </row>
    <row r="139" spans="1:13" x14ac:dyDescent="0.3">
      <c r="A139" s="9" t="str">
        <f>B3&amp;C119&amp;D139</f>
        <v>DISTRIBUCION VOLUMEN X CRITERIO (Consumiciones)Total Bebidas CalientesDE 35 A 49 AÑOS</v>
      </c>
      <c r="B139" s="9">
        <v>0</v>
      </c>
      <c r="C139" s="9">
        <v>0</v>
      </c>
      <c r="D139" s="10" t="s">
        <v>84</v>
      </c>
      <c r="E139" s="10">
        <v>29.518672837133501</v>
      </c>
      <c r="F139" s="10">
        <v>28.652656899355499</v>
      </c>
      <c r="G139" s="10">
        <v>26.539144673432201</v>
      </c>
      <c r="H139" s="10">
        <v>25.570335413430499</v>
      </c>
      <c r="I139" s="10">
        <v>0</v>
      </c>
      <c r="J139" s="10">
        <v>0</v>
      </c>
      <c r="K139" s="10">
        <v>0</v>
      </c>
      <c r="L139" s="10">
        <v>0</v>
      </c>
      <c r="M139" s="10">
        <v>0</v>
      </c>
    </row>
    <row r="140" spans="1:13" x14ac:dyDescent="0.3">
      <c r="A140" s="9" t="str">
        <f>B3&amp;C119&amp;D140</f>
        <v>DISTRIBUCION VOLUMEN X CRITERIO (Consumiciones)Total Bebidas CalientesDE 50 A 59 AÑOS</v>
      </c>
      <c r="B140" s="9">
        <v>0</v>
      </c>
      <c r="C140" s="9">
        <v>0</v>
      </c>
      <c r="D140" s="10" t="s">
        <v>85</v>
      </c>
      <c r="E140" s="10">
        <v>27.3667466894508</v>
      </c>
      <c r="F140" s="10">
        <v>26.986670330663099</v>
      </c>
      <c r="G140" s="10">
        <v>26.115087751244999</v>
      </c>
      <c r="H140" s="10">
        <v>25.354926211195298</v>
      </c>
      <c r="I140" s="10">
        <v>0</v>
      </c>
      <c r="J140" s="10">
        <v>0</v>
      </c>
      <c r="K140" s="10">
        <v>0</v>
      </c>
      <c r="L140" s="10">
        <v>0</v>
      </c>
      <c r="M140" s="10">
        <v>0</v>
      </c>
    </row>
    <row r="141" spans="1:13" x14ac:dyDescent="0.3">
      <c r="A141" s="9" t="str">
        <f>B3&amp;C119&amp;D141</f>
        <v>DISTRIBUCION VOLUMEN X CRITERIO (Consumiciones)Total Bebidas CalientesDE 60 A 75 AÑOS</v>
      </c>
      <c r="B141" s="9">
        <v>0</v>
      </c>
      <c r="C141" s="9">
        <v>0</v>
      </c>
      <c r="D141" s="10" t="s">
        <v>86</v>
      </c>
      <c r="E141" s="10">
        <v>34.6623426541939</v>
      </c>
      <c r="F141" s="10">
        <v>36.074237336625899</v>
      </c>
      <c r="G141" s="10">
        <v>39.821808743328802</v>
      </c>
      <c r="H141" s="10">
        <v>41.697079801557599</v>
      </c>
      <c r="I141" s="10">
        <v>0</v>
      </c>
      <c r="J141" s="10">
        <v>0</v>
      </c>
      <c r="K141" s="10">
        <v>0</v>
      </c>
      <c r="L141" s="10">
        <v>0</v>
      </c>
      <c r="M141" s="10">
        <v>0</v>
      </c>
    </row>
    <row r="142" spans="1:13" x14ac:dyDescent="0.3">
      <c r="A142" s="9" t="str">
        <f>B3&amp;C119&amp;D142</f>
        <v>DISTRIBUCION VOLUMEN X CRITERIO (Consumiciones)Total Bebidas CalientesALTA Y MEDIA ALTA</v>
      </c>
      <c r="B142" s="9">
        <v>0</v>
      </c>
      <c r="C142" s="9">
        <v>0</v>
      </c>
      <c r="D142" s="10" t="s">
        <v>87</v>
      </c>
      <c r="E142" s="10">
        <v>24.533039599197899</v>
      </c>
      <c r="F142" s="10">
        <v>25.965548394868399</v>
      </c>
      <c r="G142" s="10">
        <v>25.514386680219602</v>
      </c>
      <c r="H142" s="10">
        <v>25.4823263405519</v>
      </c>
      <c r="I142" s="10">
        <v>0</v>
      </c>
      <c r="J142" s="10">
        <v>0</v>
      </c>
      <c r="K142" s="10">
        <v>0</v>
      </c>
      <c r="L142" s="10">
        <v>0</v>
      </c>
      <c r="M142" s="10">
        <v>0</v>
      </c>
    </row>
    <row r="143" spans="1:13" x14ac:dyDescent="0.3">
      <c r="A143" s="9" t="str">
        <f>B3&amp;C119&amp;D143</f>
        <v>DISTRIBUCION VOLUMEN X CRITERIO (Consumiciones)Total Bebidas CalientesMEDIA</v>
      </c>
      <c r="B143" s="9">
        <v>0</v>
      </c>
      <c r="C143" s="9">
        <v>0</v>
      </c>
      <c r="D143" s="10" t="s">
        <v>88</v>
      </c>
      <c r="E143" s="10">
        <v>35.3123809816665</v>
      </c>
      <c r="F143" s="10">
        <v>33.792063181352802</v>
      </c>
      <c r="G143" s="10">
        <v>32.7968153051999</v>
      </c>
      <c r="H143" s="10">
        <v>32.8198127016718</v>
      </c>
      <c r="I143" s="10">
        <v>0</v>
      </c>
      <c r="J143" s="10">
        <v>0</v>
      </c>
      <c r="K143" s="10">
        <v>0</v>
      </c>
      <c r="L143" s="10">
        <v>0</v>
      </c>
      <c r="M143" s="10">
        <v>0</v>
      </c>
    </row>
    <row r="144" spans="1:13" x14ac:dyDescent="0.3">
      <c r="A144" s="9" t="str">
        <f>B3&amp;C119&amp;D144</f>
        <v>DISTRIBUCION VOLUMEN X CRITERIO (Consumiciones)Total Bebidas CalientesMEDIA BAJA</v>
      </c>
      <c r="B144" s="9">
        <v>0</v>
      </c>
      <c r="C144" s="9">
        <v>0</v>
      </c>
      <c r="D144" s="10" t="s">
        <v>89</v>
      </c>
      <c r="E144" s="10">
        <v>25.779787255072101</v>
      </c>
      <c r="F144" s="10">
        <v>26.300721255194802</v>
      </c>
      <c r="G144" s="10">
        <v>28.345483761058301</v>
      </c>
      <c r="H144" s="10">
        <v>27.142620134122399</v>
      </c>
      <c r="I144" s="10">
        <v>0</v>
      </c>
      <c r="J144" s="10">
        <v>0</v>
      </c>
      <c r="K144" s="10">
        <v>0</v>
      </c>
      <c r="L144" s="10">
        <v>0</v>
      </c>
      <c r="M144" s="10">
        <v>0</v>
      </c>
    </row>
    <row r="145" spans="1:13" x14ac:dyDescent="0.3">
      <c r="A145" s="9" t="str">
        <f>B3&amp;C119&amp;D145</f>
        <v>DISTRIBUCION VOLUMEN X CRITERIO (Consumiciones)Total Bebidas CalientesBAJA</v>
      </c>
      <c r="B145" s="9">
        <v>0</v>
      </c>
      <c r="C145" s="9">
        <v>0</v>
      </c>
      <c r="D145" s="10" t="s">
        <v>90</v>
      </c>
      <c r="E145" s="10">
        <v>14.3747745927294</v>
      </c>
      <c r="F145" s="10">
        <v>13.9416784617238</v>
      </c>
      <c r="G145" s="10">
        <v>13.3433035838131</v>
      </c>
      <c r="H145" s="10">
        <v>14.5552479902248</v>
      </c>
      <c r="I145" s="10">
        <v>0</v>
      </c>
      <c r="J145" s="10">
        <v>0</v>
      </c>
      <c r="K145" s="10">
        <v>0</v>
      </c>
      <c r="L145" s="10">
        <v>0</v>
      </c>
      <c r="M145" s="10">
        <v>0</v>
      </c>
    </row>
    <row r="146" spans="1:13" x14ac:dyDescent="0.3">
      <c r="A146" s="9" t="str">
        <f>B3&amp;C119&amp;D146</f>
        <v>DISTRIBUCION VOLUMEN X CRITERIO (Consumiciones)Total Bebidas CalientesHOMBRE</v>
      </c>
      <c r="B146" s="9">
        <v>0</v>
      </c>
      <c r="C146" s="9">
        <v>0</v>
      </c>
      <c r="D146" s="10" t="s">
        <v>91</v>
      </c>
      <c r="E146" s="10">
        <v>63.886998750238902</v>
      </c>
      <c r="F146" s="10">
        <v>65.044231464193203</v>
      </c>
      <c r="G146" s="10">
        <v>64.146256105741102</v>
      </c>
      <c r="H146" s="10">
        <v>61.813930738676397</v>
      </c>
      <c r="I146" s="10">
        <v>0</v>
      </c>
      <c r="J146" s="10">
        <v>0</v>
      </c>
      <c r="K146" s="10">
        <v>0</v>
      </c>
      <c r="L146" s="10">
        <v>0</v>
      </c>
      <c r="M146" s="10">
        <v>0</v>
      </c>
    </row>
    <row r="147" spans="1:13" x14ac:dyDescent="0.3">
      <c r="A147" s="9" t="str">
        <f>B3&amp;C119&amp;D147</f>
        <v>DISTRIBUCION VOLUMEN X CRITERIO (Consumiciones)Total Bebidas CalientesMUJER</v>
      </c>
      <c r="B147" s="9">
        <v>0</v>
      </c>
      <c r="C147" s="9">
        <v>0</v>
      </c>
      <c r="D147" s="10" t="s">
        <v>92</v>
      </c>
      <c r="E147" s="10">
        <v>36.112996856927602</v>
      </c>
      <c r="F147" s="10">
        <v>34.955776064566599</v>
      </c>
      <c r="G147" s="10">
        <v>35.853743894258898</v>
      </c>
      <c r="H147" s="10">
        <v>38.186069261323603</v>
      </c>
      <c r="I147" s="10">
        <v>0</v>
      </c>
      <c r="J147" s="10">
        <v>0</v>
      </c>
      <c r="K147" s="10">
        <v>0</v>
      </c>
      <c r="L147" s="10">
        <v>0</v>
      </c>
      <c r="M147" s="10">
        <v>0</v>
      </c>
    </row>
    <row r="148" spans="1:13" x14ac:dyDescent="0.3">
      <c r="A148" s="9" t="str">
        <f>B3&amp;C148&amp;D148</f>
        <v>DISTRIBUCION VOLUMEN X CRITERIO (Consumiciones)Total AperitivosT.ESPAÑA</v>
      </c>
      <c r="B148" s="9">
        <v>0</v>
      </c>
      <c r="C148" s="9" t="s">
        <v>52</v>
      </c>
      <c r="D148" s="10" t="s">
        <v>64</v>
      </c>
      <c r="E148" s="10">
        <v>100</v>
      </c>
      <c r="F148" s="10">
        <v>100</v>
      </c>
      <c r="G148" s="10">
        <v>100</v>
      </c>
      <c r="H148" s="10">
        <v>100</v>
      </c>
      <c r="I148" s="10">
        <v>0</v>
      </c>
      <c r="J148" s="10">
        <v>0</v>
      </c>
      <c r="K148" s="10">
        <v>0</v>
      </c>
      <c r="L148" s="10">
        <v>0</v>
      </c>
      <c r="M148" s="10">
        <v>0</v>
      </c>
    </row>
    <row r="149" spans="1:13" x14ac:dyDescent="0.3">
      <c r="A149" s="9" t="str">
        <f>B3&amp;C148&amp;D149</f>
        <v>DISTRIBUCION VOLUMEN X CRITERIO (Consumiciones)Total AperitivosBCN AM</v>
      </c>
      <c r="B149" s="9">
        <v>0</v>
      </c>
      <c r="C149" s="9">
        <v>0</v>
      </c>
      <c r="D149" s="10" t="s">
        <v>65</v>
      </c>
      <c r="E149" s="10">
        <v>6.8143011608523896</v>
      </c>
      <c r="F149" s="10">
        <v>7.2214906249926898</v>
      </c>
      <c r="G149" s="10">
        <v>8.9206293383839697</v>
      </c>
      <c r="H149" s="10">
        <v>9.9829713180573698</v>
      </c>
      <c r="I149" s="10">
        <v>0</v>
      </c>
      <c r="J149" s="10">
        <v>0</v>
      </c>
      <c r="K149" s="10">
        <v>0</v>
      </c>
      <c r="L149" s="10">
        <v>0</v>
      </c>
      <c r="M149" s="10">
        <v>0</v>
      </c>
    </row>
    <row r="150" spans="1:13" x14ac:dyDescent="0.3">
      <c r="A150" s="9" t="str">
        <f>B3&amp;C148&amp;D150</f>
        <v>DISTRIBUCION VOLUMEN X CRITERIO (Consumiciones)Total AperitivosREST.CAT ARAGON</v>
      </c>
      <c r="B150" s="9">
        <v>0</v>
      </c>
      <c r="C150" s="9">
        <v>0</v>
      </c>
      <c r="D150" s="10" t="s">
        <v>66</v>
      </c>
      <c r="E150" s="10">
        <v>10.4154979974748</v>
      </c>
      <c r="F150" s="10">
        <v>10.1626078335518</v>
      </c>
      <c r="G150" s="10">
        <v>10.240933009776899</v>
      </c>
      <c r="H150" s="10">
        <v>12.2323151813022</v>
      </c>
      <c r="I150" s="10">
        <v>0</v>
      </c>
      <c r="J150" s="10">
        <v>0</v>
      </c>
      <c r="K150" s="10">
        <v>0</v>
      </c>
      <c r="L150" s="10">
        <v>0</v>
      </c>
      <c r="M150" s="10">
        <v>0</v>
      </c>
    </row>
    <row r="151" spans="1:13" x14ac:dyDescent="0.3">
      <c r="A151" s="9" t="str">
        <f>B3&amp;C148&amp;D151</f>
        <v>DISTRIBUCION VOLUMEN X CRITERIO (Consumiciones)Total AperitivosLEVANTE</v>
      </c>
      <c r="B151" s="9">
        <v>0</v>
      </c>
      <c r="C151" s="9">
        <v>0</v>
      </c>
      <c r="D151" s="10" t="s">
        <v>67</v>
      </c>
      <c r="E151" s="10">
        <v>13.8684577147762</v>
      </c>
      <c r="F151" s="10">
        <v>16.657098911982601</v>
      </c>
      <c r="G151" s="10">
        <v>14.645852632245401</v>
      </c>
      <c r="H151" s="10">
        <v>14.093607899586299</v>
      </c>
      <c r="I151" s="10">
        <v>0</v>
      </c>
      <c r="J151" s="10">
        <v>0</v>
      </c>
      <c r="K151" s="10">
        <v>0</v>
      </c>
      <c r="L151" s="10">
        <v>0</v>
      </c>
      <c r="M151" s="10">
        <v>0</v>
      </c>
    </row>
    <row r="152" spans="1:13" x14ac:dyDescent="0.3">
      <c r="A152" s="9" t="str">
        <f>B3&amp;C148&amp;D152</f>
        <v>DISTRIBUCION VOLUMEN X CRITERIO (Consumiciones)Total AperitivosANDALUCIA</v>
      </c>
      <c r="B152" s="9">
        <v>0</v>
      </c>
      <c r="C152" s="9">
        <v>0</v>
      </c>
      <c r="D152" s="10" t="s">
        <v>68</v>
      </c>
      <c r="E152" s="10">
        <v>24.238483025031901</v>
      </c>
      <c r="F152" s="10">
        <v>23.9073629719874</v>
      </c>
      <c r="G152" s="10">
        <v>21.804599117147902</v>
      </c>
      <c r="H152" s="10">
        <v>20.374672545319701</v>
      </c>
      <c r="I152" s="10">
        <v>0</v>
      </c>
      <c r="J152" s="10">
        <v>0</v>
      </c>
      <c r="K152" s="10">
        <v>0</v>
      </c>
      <c r="L152" s="10">
        <v>0</v>
      </c>
      <c r="M152" s="10">
        <v>0</v>
      </c>
    </row>
    <row r="153" spans="1:13" x14ac:dyDescent="0.3">
      <c r="A153" s="9" t="str">
        <f>B3&amp;C148&amp;D153</f>
        <v>DISTRIBUCION VOLUMEN X CRITERIO (Consumiciones)Total AperitivosMDD AM</v>
      </c>
      <c r="B153" s="9">
        <v>0</v>
      </c>
      <c r="C153" s="9">
        <v>0</v>
      </c>
      <c r="D153" s="10" t="s">
        <v>69</v>
      </c>
      <c r="E153" s="10">
        <v>10.8403082860764</v>
      </c>
      <c r="F153" s="10">
        <v>10.1422950114128</v>
      </c>
      <c r="G153" s="10">
        <v>10.114785226335799</v>
      </c>
      <c r="H153" s="10">
        <v>10.320608651695901</v>
      </c>
      <c r="I153" s="10">
        <v>0</v>
      </c>
      <c r="J153" s="10">
        <v>0</v>
      </c>
      <c r="K153" s="10">
        <v>0</v>
      </c>
      <c r="L153" s="10">
        <v>0</v>
      </c>
      <c r="M153" s="10">
        <v>0</v>
      </c>
    </row>
    <row r="154" spans="1:13" x14ac:dyDescent="0.3">
      <c r="A154" s="9" t="str">
        <f>B3&amp;C148&amp;D154</f>
        <v>DISTRIBUCION VOLUMEN X CRITERIO (Consumiciones)Total AperitivosRTO CENTRO</v>
      </c>
      <c r="B154" s="9">
        <v>0</v>
      </c>
      <c r="C154" s="9">
        <v>0</v>
      </c>
      <c r="D154" s="10" t="s">
        <v>70</v>
      </c>
      <c r="E154" s="10">
        <v>14.183634511128499</v>
      </c>
      <c r="F154" s="10">
        <v>13.8893925233176</v>
      </c>
      <c r="G154" s="10">
        <v>13.632981490938199</v>
      </c>
      <c r="H154" s="10">
        <v>11.8993532764162</v>
      </c>
      <c r="I154" s="10">
        <v>0</v>
      </c>
      <c r="J154" s="10">
        <v>0</v>
      </c>
      <c r="K154" s="10">
        <v>0</v>
      </c>
      <c r="L154" s="10">
        <v>0</v>
      </c>
      <c r="M154" s="10">
        <v>0</v>
      </c>
    </row>
    <row r="155" spans="1:13" x14ac:dyDescent="0.3">
      <c r="A155" s="9" t="str">
        <f>B3&amp;C148&amp;D155</f>
        <v>DISTRIBUCION VOLUMEN X CRITERIO (Consumiciones)Total AperitivosNORTE-CENTRO</v>
      </c>
      <c r="B155" s="9">
        <v>0</v>
      </c>
      <c r="C155" s="9">
        <v>0</v>
      </c>
      <c r="D155" s="10" t="s">
        <v>71</v>
      </c>
      <c r="E155" s="10">
        <v>12.0204047330525</v>
      </c>
      <c r="F155" s="10">
        <v>11.0988772312277</v>
      </c>
      <c r="G155" s="10">
        <v>13.199445911888199</v>
      </c>
      <c r="H155" s="10">
        <v>10.7554801746526</v>
      </c>
      <c r="I155" s="10">
        <v>0</v>
      </c>
      <c r="J155" s="10">
        <v>0</v>
      </c>
      <c r="K155" s="10">
        <v>0</v>
      </c>
      <c r="L155" s="10">
        <v>0</v>
      </c>
      <c r="M155" s="10">
        <v>0</v>
      </c>
    </row>
    <row r="156" spans="1:13" x14ac:dyDescent="0.3">
      <c r="A156" s="9" t="str">
        <f>B3&amp;C148&amp;D156</f>
        <v>DISTRIBUCION VOLUMEN X CRITERIO (Consumiciones)Total AperitivosNOROESTE</v>
      </c>
      <c r="B156" s="9">
        <v>0</v>
      </c>
      <c r="C156" s="9">
        <v>0</v>
      </c>
      <c r="D156" s="10" t="s">
        <v>72</v>
      </c>
      <c r="E156" s="10">
        <v>7.6189154595873401</v>
      </c>
      <c r="F156" s="10">
        <v>6.9208682085788302</v>
      </c>
      <c r="G156" s="10">
        <v>7.44078359662441</v>
      </c>
      <c r="H156" s="10">
        <v>10.3409852880723</v>
      </c>
      <c r="I156" s="10">
        <v>0</v>
      </c>
      <c r="J156" s="10">
        <v>0</v>
      </c>
      <c r="K156" s="10">
        <v>0</v>
      </c>
      <c r="L156" s="10">
        <v>0</v>
      </c>
      <c r="M156" s="10">
        <v>0</v>
      </c>
    </row>
    <row r="157" spans="1:13" x14ac:dyDescent="0.3">
      <c r="A157" s="9" t="str">
        <f>B3&amp;C148&amp;D157</f>
        <v>DISTRIBUCION VOLUMEN X CRITERIO (Consumiciones)Total Aperitivos&lt;2MIL</v>
      </c>
      <c r="B157" s="9">
        <v>0</v>
      </c>
      <c r="C157" s="9">
        <v>0</v>
      </c>
      <c r="D157" s="11" t="s">
        <v>73</v>
      </c>
      <c r="E157" s="11">
        <v>7.3975344738158402</v>
      </c>
      <c r="F157" s="10">
        <v>6.8636855592508601</v>
      </c>
      <c r="G157" s="11">
        <v>6.1386077116732203</v>
      </c>
      <c r="H157" s="11">
        <v>4.8442691347492204</v>
      </c>
      <c r="I157" s="11">
        <v>0</v>
      </c>
      <c r="J157" s="11">
        <v>0</v>
      </c>
      <c r="K157" s="11">
        <v>0</v>
      </c>
      <c r="L157" s="11">
        <v>0</v>
      </c>
      <c r="M157" s="10">
        <v>0</v>
      </c>
    </row>
    <row r="158" spans="1:13" x14ac:dyDescent="0.3">
      <c r="A158" s="9" t="str">
        <f>B3&amp;C148&amp;D158</f>
        <v>DISTRIBUCION VOLUMEN X CRITERIO (Consumiciones)Total Aperitivos2-5MIL</v>
      </c>
      <c r="B158" s="9">
        <v>0</v>
      </c>
      <c r="C158" s="9">
        <v>0</v>
      </c>
      <c r="D158" s="11" t="s">
        <v>74</v>
      </c>
      <c r="E158" s="11">
        <v>7.9478780279025099</v>
      </c>
      <c r="F158" s="10">
        <v>7.1027747268261203</v>
      </c>
      <c r="G158" s="10">
        <v>6.3041287169188598</v>
      </c>
      <c r="H158" s="10">
        <v>5.5643210403168899</v>
      </c>
      <c r="I158" s="10">
        <v>0</v>
      </c>
      <c r="J158" s="10">
        <v>0</v>
      </c>
      <c r="K158" s="10">
        <v>0</v>
      </c>
      <c r="L158" s="11">
        <v>0</v>
      </c>
      <c r="M158" s="10">
        <v>0</v>
      </c>
    </row>
    <row r="159" spans="1:13" x14ac:dyDescent="0.3">
      <c r="A159" s="9" t="str">
        <f>B3&amp;C148&amp;D159</f>
        <v>DISTRIBUCION VOLUMEN X CRITERIO (Consumiciones)Total Aperitivos5-10MIL</v>
      </c>
      <c r="B159" s="9">
        <v>0</v>
      </c>
      <c r="C159" s="9">
        <v>0</v>
      </c>
      <c r="D159" s="10" t="s">
        <v>75</v>
      </c>
      <c r="E159" s="10">
        <v>8.5188764140993491</v>
      </c>
      <c r="F159" s="10">
        <v>6.9239958285035099</v>
      </c>
      <c r="G159" s="10">
        <v>7.5455052862387104</v>
      </c>
      <c r="H159" s="10">
        <v>7.7618990700315402</v>
      </c>
      <c r="I159" s="10">
        <v>0</v>
      </c>
      <c r="J159" s="10">
        <v>0</v>
      </c>
      <c r="K159" s="10">
        <v>0</v>
      </c>
      <c r="L159" s="10">
        <v>0</v>
      </c>
      <c r="M159" s="10">
        <v>0</v>
      </c>
    </row>
    <row r="160" spans="1:13" x14ac:dyDescent="0.3">
      <c r="A160" s="9" t="str">
        <f>B3&amp;C148&amp;D160</f>
        <v>DISTRIBUCION VOLUMEN X CRITERIO (Consumiciones)Total Aperitivos10-30MIL</v>
      </c>
      <c r="B160" s="9">
        <v>0</v>
      </c>
      <c r="C160" s="9">
        <v>0</v>
      </c>
      <c r="D160" s="10" t="s">
        <v>76</v>
      </c>
      <c r="E160" s="10">
        <v>20.291206563338601</v>
      </c>
      <c r="F160" s="10">
        <v>21.383012813551399</v>
      </c>
      <c r="G160" s="10">
        <v>23.624191166248501</v>
      </c>
      <c r="H160" s="10">
        <v>25.8060063397756</v>
      </c>
      <c r="I160" s="10">
        <v>0</v>
      </c>
      <c r="J160" s="10">
        <v>0</v>
      </c>
      <c r="K160" s="10">
        <v>0</v>
      </c>
      <c r="L160" s="10">
        <v>0</v>
      </c>
      <c r="M160" s="10">
        <v>0</v>
      </c>
    </row>
    <row r="161" spans="1:13" x14ac:dyDescent="0.3">
      <c r="A161" s="9" t="str">
        <f>B3&amp;C148&amp;D161</f>
        <v>DISTRIBUCION VOLUMEN X CRITERIO (Consumiciones)Total Aperitivos30-100MIL</v>
      </c>
      <c r="B161" s="9">
        <v>0</v>
      </c>
      <c r="C161" s="9">
        <v>0</v>
      </c>
      <c r="D161" s="10" t="s">
        <v>77</v>
      </c>
      <c r="E161" s="10">
        <v>19.9438114634318</v>
      </c>
      <c r="F161" s="10">
        <v>20.108307205789</v>
      </c>
      <c r="G161" s="10">
        <v>20.055532691267398</v>
      </c>
      <c r="H161" s="10">
        <v>19.335012786617899</v>
      </c>
      <c r="I161" s="10">
        <v>0</v>
      </c>
      <c r="J161" s="10">
        <v>0</v>
      </c>
      <c r="K161" s="10">
        <v>0</v>
      </c>
      <c r="L161" s="10">
        <v>0</v>
      </c>
      <c r="M161" s="10">
        <v>0</v>
      </c>
    </row>
    <row r="162" spans="1:13" x14ac:dyDescent="0.3">
      <c r="A162" s="9" t="str">
        <f>B3&amp;C148&amp;D162</f>
        <v>DISTRIBUCION VOLUMEN X CRITERIO (Consumiciones)Total Aperitivos100-200MIL</v>
      </c>
      <c r="B162" s="9">
        <v>0</v>
      </c>
      <c r="C162" s="9">
        <v>0</v>
      </c>
      <c r="D162" s="10" t="s">
        <v>78</v>
      </c>
      <c r="E162" s="10">
        <v>8.0234781212420199</v>
      </c>
      <c r="F162" s="10">
        <v>9.2724775127134702</v>
      </c>
      <c r="G162" s="10">
        <v>8.1872936192118804</v>
      </c>
      <c r="H162" s="10">
        <v>7.4569557482753703</v>
      </c>
      <c r="I162" s="10">
        <v>0</v>
      </c>
      <c r="J162" s="10">
        <v>0</v>
      </c>
      <c r="K162" s="10">
        <v>0</v>
      </c>
      <c r="L162" s="10">
        <v>0</v>
      </c>
      <c r="M162" s="10">
        <v>0</v>
      </c>
    </row>
    <row r="163" spans="1:13" x14ac:dyDescent="0.3">
      <c r="A163" s="9" t="str">
        <f>B3&amp;C148&amp;D163</f>
        <v>DISTRIBUCION VOLUMEN X CRITERIO (Consumiciones)Total Aperitivos200-500MIL</v>
      </c>
      <c r="B163" s="9">
        <v>0</v>
      </c>
      <c r="C163" s="9">
        <v>0</v>
      </c>
      <c r="D163" s="10" t="s">
        <v>79</v>
      </c>
      <c r="E163" s="10">
        <v>14.0378088550084</v>
      </c>
      <c r="F163" s="10">
        <v>13.348379435097</v>
      </c>
      <c r="G163" s="10">
        <v>13.3055526497263</v>
      </c>
      <c r="H163" s="10">
        <v>13.866677769865801</v>
      </c>
      <c r="I163" s="10">
        <v>0</v>
      </c>
      <c r="J163" s="10">
        <v>0</v>
      </c>
      <c r="K163" s="10">
        <v>0</v>
      </c>
      <c r="L163" s="10">
        <v>0</v>
      </c>
      <c r="M163" s="10">
        <v>0</v>
      </c>
    </row>
    <row r="164" spans="1:13" x14ac:dyDescent="0.3">
      <c r="A164" s="9" t="str">
        <f>B3&amp;C148&amp;D164</f>
        <v>DISTRIBUCION VOLUMEN X CRITERIO (Consumiciones)Total Aperitivos&gt;500MIL</v>
      </c>
      <c r="B164" s="9">
        <v>0</v>
      </c>
      <c r="C164" s="9">
        <v>0</v>
      </c>
      <c r="D164" s="10" t="s">
        <v>80</v>
      </c>
      <c r="E164" s="10">
        <v>13.8394161890911</v>
      </c>
      <c r="F164" s="10">
        <v>14.9973702597428</v>
      </c>
      <c r="G164" s="10">
        <v>14.8391829970448</v>
      </c>
      <c r="H164" s="10">
        <v>15.3648675518636</v>
      </c>
      <c r="I164" s="10">
        <v>0</v>
      </c>
      <c r="J164" s="10">
        <v>0</v>
      </c>
      <c r="K164" s="10">
        <v>0</v>
      </c>
      <c r="L164" s="10">
        <v>0</v>
      </c>
      <c r="M164" s="10">
        <v>0</v>
      </c>
    </row>
    <row r="165" spans="1:13" x14ac:dyDescent="0.3">
      <c r="A165" s="9" t="str">
        <f>B3&amp;C148&amp;D165</f>
        <v>DISTRIBUCION VOLUMEN X CRITERIO (Consumiciones)Total AperitivosDE 15 A 19 AÑOS</v>
      </c>
      <c r="B165" s="9">
        <v>0</v>
      </c>
      <c r="C165" s="9">
        <v>0</v>
      </c>
      <c r="D165" s="11" t="s">
        <v>81</v>
      </c>
      <c r="E165" s="11">
        <v>10.1267664328943</v>
      </c>
      <c r="F165" s="10">
        <v>8.1220881140084291</v>
      </c>
      <c r="G165" s="10">
        <v>6.8658870709103397</v>
      </c>
      <c r="H165" s="10">
        <v>8.9342722712141391</v>
      </c>
      <c r="I165" s="10">
        <v>0</v>
      </c>
      <c r="J165" s="11">
        <v>0</v>
      </c>
      <c r="K165" s="11">
        <v>0</v>
      </c>
      <c r="L165" s="11">
        <v>0</v>
      </c>
      <c r="M165" s="10">
        <v>0</v>
      </c>
    </row>
    <row r="166" spans="1:13" x14ac:dyDescent="0.3">
      <c r="A166" s="9" t="str">
        <f>B3&amp;C148&amp;D166</f>
        <v>DISTRIBUCION VOLUMEN X CRITERIO (Consumiciones)Total AperitivosDE 20 A 24 AÑOS</v>
      </c>
      <c r="B166" s="9">
        <v>0</v>
      </c>
      <c r="C166" s="9">
        <v>0</v>
      </c>
      <c r="D166" s="10" t="s">
        <v>82</v>
      </c>
      <c r="E166" s="10">
        <v>7.3183287375946797</v>
      </c>
      <c r="F166" s="10">
        <v>7.3531564067255903</v>
      </c>
      <c r="G166" s="10">
        <v>4.9196465563399796</v>
      </c>
      <c r="H166" s="10">
        <v>3.7920314152556802</v>
      </c>
      <c r="I166" s="10">
        <v>0</v>
      </c>
      <c r="J166" s="10">
        <v>0</v>
      </c>
      <c r="K166" s="10">
        <v>0</v>
      </c>
      <c r="L166" s="10">
        <v>0</v>
      </c>
      <c r="M166" s="10">
        <v>0</v>
      </c>
    </row>
    <row r="167" spans="1:13" x14ac:dyDescent="0.3">
      <c r="A167" s="9" t="str">
        <f>B3&amp;C148&amp;D167</f>
        <v>DISTRIBUCION VOLUMEN X CRITERIO (Consumiciones)Total AperitivosDE 25 A 34 AÑOS</v>
      </c>
      <c r="B167" s="9">
        <v>0</v>
      </c>
      <c r="C167" s="9">
        <v>0</v>
      </c>
      <c r="D167" s="10" t="s">
        <v>83</v>
      </c>
      <c r="E167" s="10">
        <v>10.984092140420501</v>
      </c>
      <c r="F167" s="10">
        <v>10.804849214302401</v>
      </c>
      <c r="G167" s="10">
        <v>11.8539928617539</v>
      </c>
      <c r="H167" s="10">
        <v>9.8905031958519292</v>
      </c>
      <c r="I167" s="10">
        <v>0</v>
      </c>
      <c r="J167" s="10">
        <v>0</v>
      </c>
      <c r="K167" s="10">
        <v>0</v>
      </c>
      <c r="L167" s="10">
        <v>0</v>
      </c>
      <c r="M167" s="10">
        <v>0</v>
      </c>
    </row>
    <row r="168" spans="1:13" x14ac:dyDescent="0.3">
      <c r="A168" s="9" t="str">
        <f>B3&amp;C148&amp;D168</f>
        <v>DISTRIBUCION VOLUMEN X CRITERIO (Consumiciones)Total AperitivosDE 35 A 49 AÑOS</v>
      </c>
      <c r="B168" s="9">
        <v>0</v>
      </c>
      <c r="C168" s="9">
        <v>0</v>
      </c>
      <c r="D168" s="10" t="s">
        <v>84</v>
      </c>
      <c r="E168" s="10">
        <v>27.082883289801899</v>
      </c>
      <c r="F168" s="10">
        <v>28.871356915899401</v>
      </c>
      <c r="G168" s="10">
        <v>29.8993198983082</v>
      </c>
      <c r="H168" s="10">
        <v>27.6494584074727</v>
      </c>
      <c r="I168" s="10">
        <v>0</v>
      </c>
      <c r="J168" s="10">
        <v>0</v>
      </c>
      <c r="K168" s="10">
        <v>0</v>
      </c>
      <c r="L168" s="10">
        <v>0</v>
      </c>
      <c r="M168" s="10">
        <v>0</v>
      </c>
    </row>
    <row r="169" spans="1:13" x14ac:dyDescent="0.3">
      <c r="A169" s="9" t="str">
        <f>B3&amp;C148&amp;D169</f>
        <v>DISTRIBUCION VOLUMEN X CRITERIO (Consumiciones)Total AperitivosDE 50 A 59 AÑOS</v>
      </c>
      <c r="B169" s="9">
        <v>0</v>
      </c>
      <c r="C169" s="9">
        <v>0</v>
      </c>
      <c r="D169" s="10" t="s">
        <v>85</v>
      </c>
      <c r="E169" s="10">
        <v>20.0288913507313</v>
      </c>
      <c r="F169" s="10">
        <v>23.4450031760713</v>
      </c>
      <c r="G169" s="10">
        <v>21.1890355109159</v>
      </c>
      <c r="H169" s="10">
        <v>23.9346829762843</v>
      </c>
      <c r="I169" s="10">
        <v>0</v>
      </c>
      <c r="J169" s="10">
        <v>0</v>
      </c>
      <c r="K169" s="10">
        <v>0</v>
      </c>
      <c r="L169" s="10">
        <v>0</v>
      </c>
      <c r="M169" s="10">
        <v>0</v>
      </c>
    </row>
    <row r="170" spans="1:13" x14ac:dyDescent="0.3">
      <c r="A170" s="9" t="str">
        <f>B3&amp;C148&amp;D170</f>
        <v>DISTRIBUCION VOLUMEN X CRITERIO (Consumiciones)Total AperitivosDE 60 A 75 AÑOS</v>
      </c>
      <c r="B170" s="9">
        <v>0</v>
      </c>
      <c r="C170" s="9">
        <v>0</v>
      </c>
      <c r="D170" s="11" t="s">
        <v>86</v>
      </c>
      <c r="E170" s="11">
        <v>24.4590380485573</v>
      </c>
      <c r="F170" s="10">
        <v>21.403546172992801</v>
      </c>
      <c r="G170" s="10">
        <v>25.272123263442001</v>
      </c>
      <c r="H170" s="10">
        <v>25.7990573988188</v>
      </c>
      <c r="I170" s="10">
        <v>0</v>
      </c>
      <c r="J170" s="10">
        <v>0</v>
      </c>
      <c r="K170" s="10">
        <v>0</v>
      </c>
      <c r="L170" s="10">
        <v>0</v>
      </c>
      <c r="M170" s="10">
        <v>0</v>
      </c>
    </row>
    <row r="171" spans="1:13" x14ac:dyDescent="0.3">
      <c r="A171" s="9" t="str">
        <f>B3&amp;C148&amp;D171</f>
        <v>DISTRIBUCION VOLUMEN X CRITERIO (Consumiciones)Total AperitivosALTA Y MEDIA ALTA</v>
      </c>
      <c r="B171" s="9">
        <v>0</v>
      </c>
      <c r="C171" s="9">
        <v>0</v>
      </c>
      <c r="D171" s="10" t="s">
        <v>87</v>
      </c>
      <c r="E171" s="10">
        <v>17.0702281619625</v>
      </c>
      <c r="F171" s="10">
        <v>15.8387117146408</v>
      </c>
      <c r="G171" s="10">
        <v>19.3245885460469</v>
      </c>
      <c r="H171" s="10">
        <v>18.725666196669</v>
      </c>
      <c r="I171" s="10">
        <v>0</v>
      </c>
      <c r="J171" s="10">
        <v>0</v>
      </c>
      <c r="K171" s="10">
        <v>0</v>
      </c>
      <c r="L171" s="10">
        <v>0</v>
      </c>
      <c r="M171" s="10">
        <v>0</v>
      </c>
    </row>
    <row r="172" spans="1:13" x14ac:dyDescent="0.3">
      <c r="A172" s="9" t="str">
        <f>B3&amp;C148&amp;D172</f>
        <v>DISTRIBUCION VOLUMEN X CRITERIO (Consumiciones)Total AperitivosMEDIA</v>
      </c>
      <c r="B172" s="9">
        <v>0</v>
      </c>
      <c r="C172" s="9">
        <v>0</v>
      </c>
      <c r="D172" s="10" t="s">
        <v>88</v>
      </c>
      <c r="E172" s="10">
        <v>35.447238340358801</v>
      </c>
      <c r="F172" s="10">
        <v>36.6542018537831</v>
      </c>
      <c r="G172" s="10">
        <v>35.233286855358998</v>
      </c>
      <c r="H172" s="10">
        <v>34.511764198263101</v>
      </c>
      <c r="I172" s="10">
        <v>0</v>
      </c>
      <c r="J172" s="10">
        <v>0</v>
      </c>
      <c r="K172" s="10">
        <v>0</v>
      </c>
      <c r="L172" s="10">
        <v>0</v>
      </c>
      <c r="M172" s="10">
        <v>0</v>
      </c>
    </row>
    <row r="173" spans="1:13" x14ac:dyDescent="0.3">
      <c r="A173" s="9" t="str">
        <f>B3&amp;C148&amp;D173</f>
        <v>DISTRIBUCION VOLUMEN X CRITERIO (Consumiciones)Total AperitivosMEDIA BAJA</v>
      </c>
      <c r="B173" s="9">
        <v>0</v>
      </c>
      <c r="C173" s="9">
        <v>0</v>
      </c>
      <c r="D173" s="10" t="s">
        <v>89</v>
      </c>
      <c r="E173" s="10">
        <v>23.269233657210599</v>
      </c>
      <c r="F173" s="10">
        <v>23.998585219790499</v>
      </c>
      <c r="G173" s="10">
        <v>23.847398999874699</v>
      </c>
      <c r="H173" s="10">
        <v>25.537773442242901</v>
      </c>
      <c r="I173" s="10">
        <v>0</v>
      </c>
      <c r="J173" s="10">
        <v>0</v>
      </c>
      <c r="K173" s="10">
        <v>0</v>
      </c>
      <c r="L173" s="10">
        <v>0</v>
      </c>
      <c r="M173" s="10">
        <v>0</v>
      </c>
    </row>
    <row r="174" spans="1:13" x14ac:dyDescent="0.3">
      <c r="A174" s="9" t="str">
        <f>B3&amp;C148&amp;D174</f>
        <v>DISTRIBUCION VOLUMEN X CRITERIO (Consumiciones)Total AperitivosBAJA</v>
      </c>
      <c r="B174" s="9">
        <v>0</v>
      </c>
      <c r="C174" s="9">
        <v>0</v>
      </c>
      <c r="D174" s="10" t="s">
        <v>90</v>
      </c>
      <c r="E174" s="10">
        <v>24.213299840468</v>
      </c>
      <c r="F174" s="10">
        <v>23.508507894734201</v>
      </c>
      <c r="G174" s="10">
        <v>21.5947255987194</v>
      </c>
      <c r="H174" s="10">
        <v>21.2248037160217</v>
      </c>
      <c r="I174" s="10">
        <v>0</v>
      </c>
      <c r="J174" s="10">
        <v>0</v>
      </c>
      <c r="K174" s="10">
        <v>0</v>
      </c>
      <c r="L174" s="10">
        <v>0</v>
      </c>
      <c r="M174" s="10">
        <v>0</v>
      </c>
    </row>
    <row r="175" spans="1:13" x14ac:dyDescent="0.3">
      <c r="A175" s="9" t="str">
        <f>B3&amp;C148&amp;D175</f>
        <v>DISTRIBUCION VOLUMEN X CRITERIO (Consumiciones)Total AperitivosHOMBRE</v>
      </c>
      <c r="B175" s="9">
        <v>0</v>
      </c>
      <c r="C175" s="9">
        <v>0</v>
      </c>
      <c r="D175" s="10" t="s">
        <v>91</v>
      </c>
      <c r="E175" s="10">
        <v>38.144005073603097</v>
      </c>
      <c r="F175" s="10">
        <v>37.365351117105</v>
      </c>
      <c r="G175" s="10">
        <v>39.039192907451898</v>
      </c>
      <c r="H175" s="10">
        <v>41.273914600914601</v>
      </c>
      <c r="I175" s="10">
        <v>0</v>
      </c>
      <c r="J175" s="10">
        <v>0</v>
      </c>
      <c r="K175" s="10">
        <v>0</v>
      </c>
      <c r="L175" s="10">
        <v>0</v>
      </c>
      <c r="M175" s="10">
        <v>0</v>
      </c>
    </row>
    <row r="176" spans="1:13" x14ac:dyDescent="0.3">
      <c r="A176" s="9" t="str">
        <f>B3&amp;C148&amp;D176</f>
        <v>DISTRIBUCION VOLUMEN X CRITERIO (Consumiciones)Total AperitivosMUJER</v>
      </c>
      <c r="B176" s="9">
        <v>0</v>
      </c>
      <c r="C176" s="9">
        <v>0</v>
      </c>
      <c r="D176" s="10" t="s">
        <v>92</v>
      </c>
      <c r="E176" s="10">
        <v>61.855994926396903</v>
      </c>
      <c r="F176" s="10">
        <v>62.634665590266401</v>
      </c>
      <c r="G176" s="10">
        <v>60.960824298116101</v>
      </c>
      <c r="H176" s="10">
        <v>58.726085399085399</v>
      </c>
      <c r="I176" s="10">
        <v>0</v>
      </c>
      <c r="J176" s="10">
        <v>0</v>
      </c>
      <c r="K176" s="10">
        <v>0</v>
      </c>
      <c r="L176" s="10">
        <v>0</v>
      </c>
      <c r="M176" s="10">
        <v>0</v>
      </c>
    </row>
    <row r="177" spans="1:13" x14ac:dyDescent="0.3">
      <c r="A177" s="9" t="str">
        <f>B177&amp;C177&amp;D177</f>
        <v>DISTRIBUCION VOLUMEN X CRITERIO (kg ó litros)TotalAlimentacionT.ESPAÑA</v>
      </c>
      <c r="B177" s="9" t="s">
        <v>93</v>
      </c>
      <c r="C177" s="9" t="s">
        <v>47</v>
      </c>
      <c r="D177" s="10" t="s">
        <v>64</v>
      </c>
      <c r="E177" s="10">
        <v>100</v>
      </c>
      <c r="F177" s="10">
        <v>100</v>
      </c>
      <c r="G177" s="10">
        <v>100</v>
      </c>
      <c r="H177" s="10">
        <v>100</v>
      </c>
      <c r="I177" s="10">
        <v>0</v>
      </c>
      <c r="J177" s="10">
        <v>0</v>
      </c>
      <c r="K177" s="10">
        <v>0</v>
      </c>
      <c r="L177" s="10">
        <v>0</v>
      </c>
      <c r="M177" s="10">
        <v>0</v>
      </c>
    </row>
    <row r="178" spans="1:13" x14ac:dyDescent="0.3">
      <c r="A178" s="9" t="str">
        <f>B177&amp;C177&amp;D178</f>
        <v>DISTRIBUCION VOLUMEN X CRITERIO (kg ó litros)TotalAlimentacionBCN AM</v>
      </c>
      <c r="B178" s="9">
        <v>0</v>
      </c>
      <c r="C178" s="9">
        <v>0</v>
      </c>
      <c r="D178" s="10" t="s">
        <v>65</v>
      </c>
      <c r="E178" s="11">
        <v>8.2671384667697296</v>
      </c>
      <c r="F178" s="11">
        <v>8.7429203378855096</v>
      </c>
      <c r="G178" s="11">
        <v>8.9624700701091005</v>
      </c>
      <c r="H178" s="11">
        <v>9.1662135923036203</v>
      </c>
      <c r="I178" s="11">
        <v>0</v>
      </c>
      <c r="J178" s="11">
        <v>0</v>
      </c>
      <c r="K178" s="11">
        <v>0</v>
      </c>
      <c r="L178" s="11">
        <v>0</v>
      </c>
      <c r="M178" s="10">
        <v>0</v>
      </c>
    </row>
    <row r="179" spans="1:13" x14ac:dyDescent="0.3">
      <c r="A179" s="9" t="str">
        <f>B177&amp;C177&amp;D179</f>
        <v>DISTRIBUCION VOLUMEN X CRITERIO (kg ó litros)TotalAlimentacionREST.CAT ARAGON</v>
      </c>
      <c r="B179" s="9">
        <v>0</v>
      </c>
      <c r="C179" s="9">
        <v>0</v>
      </c>
      <c r="D179" s="10" t="s">
        <v>66</v>
      </c>
      <c r="E179" s="10">
        <v>11.1581816853445</v>
      </c>
      <c r="F179" s="10">
        <v>11.7452661925862</v>
      </c>
      <c r="G179" s="10">
        <v>11.853223488895299</v>
      </c>
      <c r="H179" s="10">
        <v>12.551355060341599</v>
      </c>
      <c r="I179" s="11">
        <v>0</v>
      </c>
      <c r="J179" s="11">
        <v>0</v>
      </c>
      <c r="K179" s="10">
        <v>0</v>
      </c>
      <c r="L179" s="10">
        <v>0</v>
      </c>
      <c r="M179" s="10">
        <v>0</v>
      </c>
    </row>
    <row r="180" spans="1:13" x14ac:dyDescent="0.3">
      <c r="A180" s="9" t="str">
        <f>B177&amp;C177&amp;D180</f>
        <v>DISTRIBUCION VOLUMEN X CRITERIO (kg ó litros)TotalAlimentacionLEVANTE</v>
      </c>
      <c r="B180" s="9">
        <v>0</v>
      </c>
      <c r="C180" s="9">
        <v>0</v>
      </c>
      <c r="D180" s="10" t="s">
        <v>67</v>
      </c>
      <c r="E180" s="10">
        <v>16.044942533522399</v>
      </c>
      <c r="F180" s="10">
        <v>15.8889929389653</v>
      </c>
      <c r="G180" s="10">
        <v>15.311625915923701</v>
      </c>
      <c r="H180" s="10">
        <v>15.402826741762899</v>
      </c>
      <c r="I180" s="10">
        <v>0</v>
      </c>
      <c r="J180" s="10">
        <v>0</v>
      </c>
      <c r="K180" s="10">
        <v>0</v>
      </c>
      <c r="L180" s="10">
        <v>0</v>
      </c>
      <c r="M180" s="10">
        <v>0</v>
      </c>
    </row>
    <row r="181" spans="1:13" x14ac:dyDescent="0.3">
      <c r="A181" s="9" t="str">
        <f>B177&amp;C177&amp;D181</f>
        <v>DISTRIBUCION VOLUMEN X CRITERIO (kg ó litros)TotalAlimentacionANDALUCIA</v>
      </c>
      <c r="B181" s="9">
        <v>0</v>
      </c>
      <c r="C181" s="9">
        <v>0</v>
      </c>
      <c r="D181" s="10" t="s">
        <v>68</v>
      </c>
      <c r="E181" s="10">
        <v>21.732241853609001</v>
      </c>
      <c r="F181" s="10">
        <v>20.544025049859801</v>
      </c>
      <c r="G181" s="10">
        <v>20.543164338641901</v>
      </c>
      <c r="H181" s="10">
        <v>19.1460495813261</v>
      </c>
      <c r="I181" s="10">
        <v>0</v>
      </c>
      <c r="J181" s="10">
        <v>0</v>
      </c>
      <c r="K181" s="10">
        <v>0</v>
      </c>
      <c r="L181" s="10">
        <v>0</v>
      </c>
      <c r="M181" s="10">
        <v>0</v>
      </c>
    </row>
    <row r="182" spans="1:13" x14ac:dyDescent="0.3">
      <c r="A182" s="9" t="str">
        <f>B177&amp;C177&amp;D182</f>
        <v>DISTRIBUCION VOLUMEN X CRITERIO (kg ó litros)TotalAlimentacionMDD AM</v>
      </c>
      <c r="B182" s="9">
        <v>0</v>
      </c>
      <c r="C182" s="9">
        <v>0</v>
      </c>
      <c r="D182" s="10" t="s">
        <v>69</v>
      </c>
      <c r="E182" s="10">
        <v>14.8311844848454</v>
      </c>
      <c r="F182" s="10">
        <v>15.668579850304299</v>
      </c>
      <c r="G182" s="10">
        <v>15.676433624203399</v>
      </c>
      <c r="H182" s="10">
        <v>14.564025633798201</v>
      </c>
      <c r="I182" s="10">
        <v>0</v>
      </c>
      <c r="J182" s="10">
        <v>0</v>
      </c>
      <c r="K182" s="10">
        <v>0</v>
      </c>
      <c r="L182" s="10">
        <v>0</v>
      </c>
      <c r="M182" s="10">
        <v>0</v>
      </c>
    </row>
    <row r="183" spans="1:13" x14ac:dyDescent="0.3">
      <c r="A183" s="9" t="str">
        <f>B177&amp;C177&amp;D183</f>
        <v>DISTRIBUCION VOLUMEN X CRITERIO (kg ó litros)TotalAlimentacionRTO CENTRO</v>
      </c>
      <c r="B183" s="9">
        <v>0</v>
      </c>
      <c r="C183" s="9">
        <v>0</v>
      </c>
      <c r="D183" s="10" t="s">
        <v>70</v>
      </c>
      <c r="E183" s="10">
        <v>9.7557213505655795</v>
      </c>
      <c r="F183" s="10">
        <v>9.5609531619329502</v>
      </c>
      <c r="G183" s="10">
        <v>9.1142720484600108</v>
      </c>
      <c r="H183" s="10">
        <v>9.0989155666380199</v>
      </c>
      <c r="I183" s="10">
        <v>0</v>
      </c>
      <c r="J183" s="10">
        <v>0</v>
      </c>
      <c r="K183" s="10">
        <v>0</v>
      </c>
      <c r="L183" s="10">
        <v>0</v>
      </c>
      <c r="M183" s="10">
        <v>0</v>
      </c>
    </row>
    <row r="184" spans="1:13" x14ac:dyDescent="0.3">
      <c r="A184" s="9" t="str">
        <f>B177&amp;C177&amp;D184</f>
        <v>DISTRIBUCION VOLUMEN X CRITERIO (kg ó litros)TotalAlimentacionNORTE-CENTRO</v>
      </c>
      <c r="B184" s="9">
        <v>0</v>
      </c>
      <c r="C184" s="9">
        <v>0</v>
      </c>
      <c r="D184" s="10" t="s">
        <v>71</v>
      </c>
      <c r="E184" s="10">
        <v>8.9850297685977907</v>
      </c>
      <c r="F184" s="10">
        <v>9.3796577030065897</v>
      </c>
      <c r="G184" s="10">
        <v>9.2932001425350705</v>
      </c>
      <c r="H184" s="10">
        <v>9.2323391455386492</v>
      </c>
      <c r="I184" s="11">
        <v>0</v>
      </c>
      <c r="J184" s="11">
        <v>0</v>
      </c>
      <c r="K184" s="10">
        <v>0</v>
      </c>
      <c r="L184" s="10">
        <v>0</v>
      </c>
      <c r="M184" s="10">
        <v>0</v>
      </c>
    </row>
    <row r="185" spans="1:13" x14ac:dyDescent="0.3">
      <c r="A185" s="9" t="str">
        <f>B177&amp;C177&amp;D185</f>
        <v>DISTRIBUCION VOLUMEN X CRITERIO (kg ó litros)TotalAlimentacionNOROESTE</v>
      </c>
      <c r="B185" s="9">
        <v>0</v>
      </c>
      <c r="C185" s="9">
        <v>0</v>
      </c>
      <c r="D185" s="10" t="s">
        <v>72</v>
      </c>
      <c r="E185" s="10">
        <v>9.2255628813941097</v>
      </c>
      <c r="F185" s="10">
        <v>8.46960929399539</v>
      </c>
      <c r="G185" s="10">
        <v>9.2456074000383506</v>
      </c>
      <c r="H185" s="10">
        <v>10.8382758985601</v>
      </c>
      <c r="I185" s="10">
        <v>0</v>
      </c>
      <c r="J185" s="10">
        <v>0</v>
      </c>
      <c r="K185" s="10">
        <v>0</v>
      </c>
      <c r="L185" s="10">
        <v>0</v>
      </c>
      <c r="M185" s="10">
        <v>0</v>
      </c>
    </row>
    <row r="186" spans="1:13" x14ac:dyDescent="0.3">
      <c r="A186" s="9" t="str">
        <f>B177&amp;C177&amp;D186</f>
        <v>DISTRIBUCION VOLUMEN X CRITERIO (kg ó litros)TotalAlimentacion&lt;2MIL</v>
      </c>
      <c r="B186" s="9">
        <v>0</v>
      </c>
      <c r="C186" s="9">
        <v>0</v>
      </c>
      <c r="D186" s="11" t="s">
        <v>73</v>
      </c>
      <c r="E186" s="11">
        <v>5.3462577083146297</v>
      </c>
      <c r="F186" s="11">
        <v>4.5694077181183799</v>
      </c>
      <c r="G186" s="11">
        <v>4.5901565347155504</v>
      </c>
      <c r="H186" s="11">
        <v>4.7153245704586997</v>
      </c>
      <c r="I186" s="11">
        <v>0</v>
      </c>
      <c r="J186" s="11">
        <v>0</v>
      </c>
      <c r="K186" s="11">
        <v>0</v>
      </c>
      <c r="L186" s="11">
        <v>0</v>
      </c>
      <c r="M186" s="10">
        <v>0</v>
      </c>
    </row>
    <row r="187" spans="1:13" x14ac:dyDescent="0.3">
      <c r="A187" s="9" t="str">
        <f>B177&amp;C177&amp;D187</f>
        <v>DISTRIBUCION VOLUMEN X CRITERIO (kg ó litros)TotalAlimentacion2-5MIL</v>
      </c>
      <c r="B187" s="9">
        <v>0</v>
      </c>
      <c r="C187" s="9">
        <v>0</v>
      </c>
      <c r="D187" s="11" t="s">
        <v>74</v>
      </c>
      <c r="E187" s="11">
        <v>4.8931883495750501</v>
      </c>
      <c r="F187" s="11">
        <v>5.2921550203856</v>
      </c>
      <c r="G187" s="11">
        <v>5.80843725912968</v>
      </c>
      <c r="H187" s="10">
        <v>5.4780427210123603</v>
      </c>
      <c r="I187" s="11">
        <v>0</v>
      </c>
      <c r="J187" s="11">
        <v>0</v>
      </c>
      <c r="K187" s="11">
        <v>0</v>
      </c>
      <c r="L187" s="11">
        <v>0</v>
      </c>
      <c r="M187" s="10">
        <v>0</v>
      </c>
    </row>
    <row r="188" spans="1:13" x14ac:dyDescent="0.3">
      <c r="A188" s="9" t="str">
        <f>B177&amp;C177&amp;D188</f>
        <v>DISTRIBUCION VOLUMEN X CRITERIO (kg ó litros)TotalAlimentacion5-10MIL</v>
      </c>
      <c r="B188" s="9">
        <v>0</v>
      </c>
      <c r="C188" s="9">
        <v>0</v>
      </c>
      <c r="D188" s="10" t="s">
        <v>75</v>
      </c>
      <c r="E188" s="11">
        <v>6.3711477294689098</v>
      </c>
      <c r="F188" s="10">
        <v>7.8739527454667497</v>
      </c>
      <c r="G188" s="11">
        <v>7.9056111745073396</v>
      </c>
      <c r="H188" s="10">
        <v>8.0499461766041591</v>
      </c>
      <c r="I188" s="11">
        <v>0</v>
      </c>
      <c r="J188" s="11">
        <v>0</v>
      </c>
      <c r="K188" s="11">
        <v>0</v>
      </c>
      <c r="L188" s="11">
        <v>0</v>
      </c>
      <c r="M188" s="10">
        <v>0</v>
      </c>
    </row>
    <row r="189" spans="1:13" x14ac:dyDescent="0.3">
      <c r="A189" s="9" t="str">
        <f>B177&amp;C177&amp;D189</f>
        <v>DISTRIBUCION VOLUMEN X CRITERIO (kg ó litros)TotalAlimentacion10-30MIL</v>
      </c>
      <c r="B189" s="9">
        <v>0</v>
      </c>
      <c r="C189" s="9">
        <v>0</v>
      </c>
      <c r="D189" s="10" t="s">
        <v>76</v>
      </c>
      <c r="E189" s="10">
        <v>18.650472337118799</v>
      </c>
      <c r="F189" s="10">
        <v>18.406986775129699</v>
      </c>
      <c r="G189" s="10">
        <v>17.447588827381299</v>
      </c>
      <c r="H189" s="10">
        <v>18.535351570111899</v>
      </c>
      <c r="I189" s="10">
        <v>0</v>
      </c>
      <c r="J189" s="10">
        <v>0</v>
      </c>
      <c r="K189" s="10">
        <v>0</v>
      </c>
      <c r="L189" s="10">
        <v>0</v>
      </c>
      <c r="M189" s="10">
        <v>0</v>
      </c>
    </row>
    <row r="190" spans="1:13" x14ac:dyDescent="0.3">
      <c r="A190" s="9" t="str">
        <f>B177&amp;C177&amp;D190</f>
        <v>DISTRIBUCION VOLUMEN X CRITERIO (kg ó litros)TotalAlimentacion30-100MIL</v>
      </c>
      <c r="B190" s="9">
        <v>0</v>
      </c>
      <c r="C190" s="9">
        <v>0</v>
      </c>
      <c r="D190" s="10" t="s">
        <v>77</v>
      </c>
      <c r="E190" s="10">
        <v>21.1539741856196</v>
      </c>
      <c r="F190" s="10">
        <v>20.633997176464799</v>
      </c>
      <c r="G190" s="10">
        <v>20.617596651192301</v>
      </c>
      <c r="H190" s="10">
        <v>19.780666957597699</v>
      </c>
      <c r="I190" s="10">
        <v>0</v>
      </c>
      <c r="J190" s="10">
        <v>0</v>
      </c>
      <c r="K190" s="10">
        <v>0</v>
      </c>
      <c r="L190" s="10">
        <v>0</v>
      </c>
      <c r="M190" s="10">
        <v>0</v>
      </c>
    </row>
    <row r="191" spans="1:13" x14ac:dyDescent="0.3">
      <c r="A191" s="9" t="str">
        <f>B177&amp;C177&amp;D191</f>
        <v>DISTRIBUCION VOLUMEN X CRITERIO (kg ó litros)TotalAlimentacion100-200MIL</v>
      </c>
      <c r="B191" s="9">
        <v>0</v>
      </c>
      <c r="C191" s="9">
        <v>0</v>
      </c>
      <c r="D191" s="10" t="s">
        <v>78</v>
      </c>
      <c r="E191" s="10">
        <v>10.6806064579593</v>
      </c>
      <c r="F191" s="10">
        <v>10.273341605838</v>
      </c>
      <c r="G191" s="10">
        <v>10.298707925415201</v>
      </c>
      <c r="H191" s="10">
        <v>9.6940184200175494</v>
      </c>
      <c r="I191" s="10">
        <v>0</v>
      </c>
      <c r="J191" s="10">
        <v>0</v>
      </c>
      <c r="K191" s="10">
        <v>0</v>
      </c>
      <c r="L191" s="10">
        <v>0</v>
      </c>
      <c r="M191" s="10">
        <v>0</v>
      </c>
    </row>
    <row r="192" spans="1:13" x14ac:dyDescent="0.3">
      <c r="A192" s="9" t="str">
        <f>B177&amp;C177&amp;D192</f>
        <v>DISTRIBUCION VOLUMEN X CRITERIO (kg ó litros)TotalAlimentacion200-500MIL</v>
      </c>
      <c r="B192" s="9">
        <v>0</v>
      </c>
      <c r="C192" s="9">
        <v>0</v>
      </c>
      <c r="D192" s="10" t="s">
        <v>79</v>
      </c>
      <c r="E192" s="10">
        <v>13.5192645238984</v>
      </c>
      <c r="F192" s="10">
        <v>13.2440599995601</v>
      </c>
      <c r="G192" s="10">
        <v>13.872147366475</v>
      </c>
      <c r="H192" s="10">
        <v>14.6639768827923</v>
      </c>
      <c r="I192" s="10">
        <v>0</v>
      </c>
      <c r="J192" s="10">
        <v>0</v>
      </c>
      <c r="K192" s="10">
        <v>0</v>
      </c>
      <c r="L192" s="10">
        <v>0</v>
      </c>
      <c r="M192" s="10">
        <v>0</v>
      </c>
    </row>
    <row r="193" spans="1:13" x14ac:dyDescent="0.3">
      <c r="A193" s="9" t="str">
        <f>B177&amp;C177&amp;D193</f>
        <v>DISTRIBUCION VOLUMEN X CRITERIO (kg ó litros)TotalAlimentacion&gt;500MIL</v>
      </c>
      <c r="B193" s="9">
        <v>0</v>
      </c>
      <c r="C193" s="9">
        <v>0</v>
      </c>
      <c r="D193" s="10" t="s">
        <v>80</v>
      </c>
      <c r="E193" s="10">
        <v>19.385091698814701</v>
      </c>
      <c r="F193" s="10">
        <v>19.706101449399402</v>
      </c>
      <c r="G193" s="10">
        <v>19.459752495445802</v>
      </c>
      <c r="H193" s="10">
        <v>19.0826729729642</v>
      </c>
      <c r="I193" s="10">
        <v>0</v>
      </c>
      <c r="J193" s="10">
        <v>0</v>
      </c>
      <c r="K193" s="10">
        <v>0</v>
      </c>
      <c r="L193" s="10">
        <v>0</v>
      </c>
      <c r="M193" s="10">
        <v>0</v>
      </c>
    </row>
    <row r="194" spans="1:13" x14ac:dyDescent="0.3">
      <c r="A194" s="9" t="str">
        <f>B177&amp;C177&amp;D194</f>
        <v>DISTRIBUCION VOLUMEN X CRITERIO (kg ó litros)TotalAlimentacionDE 15 A 19 AÑOS</v>
      </c>
      <c r="B194" s="9">
        <v>0</v>
      </c>
      <c r="C194" s="9">
        <v>0</v>
      </c>
      <c r="D194" s="11" t="s">
        <v>81</v>
      </c>
      <c r="E194" s="11">
        <v>2.5855494518696802</v>
      </c>
      <c r="F194" s="11">
        <v>2.62110895531965</v>
      </c>
      <c r="G194" s="11">
        <v>2.2522836874030698</v>
      </c>
      <c r="H194" s="11">
        <v>2.5893434576837202</v>
      </c>
      <c r="I194" s="11">
        <v>0</v>
      </c>
      <c r="J194" s="11">
        <v>0</v>
      </c>
      <c r="K194" s="11">
        <v>0</v>
      </c>
      <c r="L194" s="11">
        <v>0</v>
      </c>
      <c r="M194" s="10">
        <v>0</v>
      </c>
    </row>
    <row r="195" spans="1:13" x14ac:dyDescent="0.3">
      <c r="A195" s="9" t="str">
        <f>B177&amp;C177&amp;D195</f>
        <v>DISTRIBUCION VOLUMEN X CRITERIO (kg ó litros)TotalAlimentacionDE 20 A 24 AÑOS</v>
      </c>
      <c r="B195" s="9">
        <v>0</v>
      </c>
      <c r="C195" s="9">
        <v>0</v>
      </c>
      <c r="D195" s="10" t="s">
        <v>82</v>
      </c>
      <c r="E195" s="10">
        <v>4.1252944276474199</v>
      </c>
      <c r="F195" s="10">
        <v>3.2374579685553799</v>
      </c>
      <c r="G195" s="10">
        <v>2.6257049843048499</v>
      </c>
      <c r="H195" s="10">
        <v>2.72662096472347</v>
      </c>
      <c r="I195" s="11">
        <v>0</v>
      </c>
      <c r="J195" s="11">
        <v>0</v>
      </c>
      <c r="K195" s="11">
        <v>0</v>
      </c>
      <c r="L195" s="10">
        <v>0</v>
      </c>
      <c r="M195" s="10">
        <v>0</v>
      </c>
    </row>
    <row r="196" spans="1:13" x14ac:dyDescent="0.3">
      <c r="A196" s="9" t="str">
        <f>B177&amp;C177&amp;D196</f>
        <v>DISTRIBUCION VOLUMEN X CRITERIO (kg ó litros)TotalAlimentacionDE 25 A 34 AÑOS</v>
      </c>
      <c r="B196" s="9">
        <v>0</v>
      </c>
      <c r="C196" s="9">
        <v>0</v>
      </c>
      <c r="D196" s="10" t="s">
        <v>83</v>
      </c>
      <c r="E196" s="10">
        <v>10.1771087076726</v>
      </c>
      <c r="F196" s="10">
        <v>9.8076636763635605</v>
      </c>
      <c r="G196" s="10">
        <v>9.0458237805812196</v>
      </c>
      <c r="H196" s="10">
        <v>8.9260215980662494</v>
      </c>
      <c r="I196" s="10">
        <v>0</v>
      </c>
      <c r="J196" s="10">
        <v>0</v>
      </c>
      <c r="K196" s="10">
        <v>0</v>
      </c>
      <c r="L196" s="10">
        <v>0</v>
      </c>
      <c r="M196" s="10">
        <v>0</v>
      </c>
    </row>
    <row r="197" spans="1:13" x14ac:dyDescent="0.3">
      <c r="A197" s="9" t="str">
        <f>B177&amp;C177&amp;D197</f>
        <v>DISTRIBUCION VOLUMEN X CRITERIO (kg ó litros)TotalAlimentacionDE 35 A 49 AÑOS</v>
      </c>
      <c r="B197" s="9">
        <v>0</v>
      </c>
      <c r="C197" s="9">
        <v>0</v>
      </c>
      <c r="D197" s="10" t="s">
        <v>84</v>
      </c>
      <c r="E197" s="10">
        <v>28.9494485597005</v>
      </c>
      <c r="F197" s="10">
        <v>27.672486463015801</v>
      </c>
      <c r="G197" s="10">
        <v>27.163335891539901</v>
      </c>
      <c r="H197" s="10">
        <v>24.822400324751701</v>
      </c>
      <c r="I197" s="10">
        <v>0</v>
      </c>
      <c r="J197" s="10">
        <v>0</v>
      </c>
      <c r="K197" s="10">
        <v>0</v>
      </c>
      <c r="L197" s="10">
        <v>0</v>
      </c>
      <c r="M197" s="10">
        <v>0</v>
      </c>
    </row>
    <row r="198" spans="1:13" x14ac:dyDescent="0.3">
      <c r="A198" s="9" t="str">
        <f>B177&amp;C177&amp;D198</f>
        <v>DISTRIBUCION VOLUMEN X CRITERIO (kg ó litros)TotalAlimentacionDE 50 A 59 AÑOS</v>
      </c>
      <c r="B198" s="9">
        <v>0</v>
      </c>
      <c r="C198" s="9">
        <v>0</v>
      </c>
      <c r="D198" s="10" t="s">
        <v>85</v>
      </c>
      <c r="E198" s="10">
        <v>24.825470044195001</v>
      </c>
      <c r="F198" s="10">
        <v>26.249512612767202</v>
      </c>
      <c r="G198" s="10">
        <v>24.932430087260101</v>
      </c>
      <c r="H198" s="10">
        <v>25.653595874548799</v>
      </c>
      <c r="I198" s="10">
        <v>0</v>
      </c>
      <c r="J198" s="10">
        <v>0</v>
      </c>
      <c r="K198" s="10">
        <v>0</v>
      </c>
      <c r="L198" s="10">
        <v>0</v>
      </c>
      <c r="M198" s="10">
        <v>0</v>
      </c>
    </row>
    <row r="199" spans="1:13" x14ac:dyDescent="0.3">
      <c r="A199" s="9" t="str">
        <f>B177&amp;C177&amp;D199</f>
        <v>DISTRIBUCION VOLUMEN X CRITERIO (kg ó litros)TotalAlimentacionDE 60 A 75 AÑOS</v>
      </c>
      <c r="B199" s="9">
        <v>0</v>
      </c>
      <c r="C199" s="9">
        <v>0</v>
      </c>
      <c r="D199" s="10" t="s">
        <v>86</v>
      </c>
      <c r="E199" s="11">
        <v>29.3371313734532</v>
      </c>
      <c r="F199" s="11">
        <v>30.411772781631999</v>
      </c>
      <c r="G199" s="11">
        <v>33.980417718713497</v>
      </c>
      <c r="H199" s="10">
        <v>35.282018099913799</v>
      </c>
      <c r="I199" s="10">
        <v>0</v>
      </c>
      <c r="J199" s="10">
        <v>0</v>
      </c>
      <c r="K199" s="10">
        <v>0</v>
      </c>
      <c r="L199" s="10">
        <v>0</v>
      </c>
      <c r="M199" s="10">
        <v>0</v>
      </c>
    </row>
    <row r="200" spans="1:13" x14ac:dyDescent="0.3">
      <c r="A200" s="9" t="str">
        <f>B177&amp;C177&amp;D200</f>
        <v>DISTRIBUCION VOLUMEN X CRITERIO (kg ó litros)TotalAlimentacionALTA Y MEDIA ALTA</v>
      </c>
      <c r="B200" s="9">
        <v>0</v>
      </c>
      <c r="C200" s="9">
        <v>0</v>
      </c>
      <c r="D200" s="10" t="s">
        <v>87</v>
      </c>
      <c r="E200" s="10">
        <v>25.250921997606198</v>
      </c>
      <c r="F200" s="10">
        <v>28.735454297701899</v>
      </c>
      <c r="G200" s="10">
        <v>27.477322704535499</v>
      </c>
      <c r="H200" s="10">
        <v>26.439456898078198</v>
      </c>
      <c r="I200" s="10">
        <v>0</v>
      </c>
      <c r="J200" s="10">
        <v>0</v>
      </c>
      <c r="K200" s="10">
        <v>0</v>
      </c>
      <c r="L200" s="10">
        <v>0</v>
      </c>
      <c r="M200" s="10">
        <v>0</v>
      </c>
    </row>
    <row r="201" spans="1:13" x14ac:dyDescent="0.3">
      <c r="A201" s="9" t="str">
        <f>B177&amp;C177&amp;D201</f>
        <v>DISTRIBUCION VOLUMEN X CRITERIO (kg ó litros)TotalAlimentacionMEDIA</v>
      </c>
      <c r="B201" s="9">
        <v>0</v>
      </c>
      <c r="C201" s="9">
        <v>0</v>
      </c>
      <c r="D201" s="10" t="s">
        <v>88</v>
      </c>
      <c r="E201" s="10">
        <v>31.6071858379266</v>
      </c>
      <c r="F201" s="10">
        <v>31.251568732475601</v>
      </c>
      <c r="G201" s="10">
        <v>32.221784818177802</v>
      </c>
      <c r="H201" s="10">
        <v>33.339423842192303</v>
      </c>
      <c r="I201" s="10">
        <v>0</v>
      </c>
      <c r="J201" s="10">
        <v>0</v>
      </c>
      <c r="K201" s="10">
        <v>0</v>
      </c>
      <c r="L201" s="10">
        <v>0</v>
      </c>
      <c r="M201" s="10">
        <v>0</v>
      </c>
    </row>
    <row r="202" spans="1:13" x14ac:dyDescent="0.3">
      <c r="A202" s="9" t="str">
        <f>B177&amp;C177&amp;D202</f>
        <v>DISTRIBUCION VOLUMEN X CRITERIO (kg ó litros)TotalAlimentacionMEDIA BAJA</v>
      </c>
      <c r="B202" s="9">
        <v>0</v>
      </c>
      <c r="C202" s="9">
        <v>0</v>
      </c>
      <c r="D202" s="10" t="s">
        <v>89</v>
      </c>
      <c r="E202" s="10">
        <v>25.490963445617801</v>
      </c>
      <c r="F202" s="10">
        <v>23.418799801812298</v>
      </c>
      <c r="G202" s="10">
        <v>23.384959698895699</v>
      </c>
      <c r="H202" s="10">
        <v>23.716736767000299</v>
      </c>
      <c r="I202" s="10">
        <v>0</v>
      </c>
      <c r="J202" s="10">
        <v>0</v>
      </c>
      <c r="K202" s="10">
        <v>0</v>
      </c>
      <c r="L202" s="10">
        <v>0</v>
      </c>
      <c r="M202" s="10">
        <v>0</v>
      </c>
    </row>
    <row r="203" spans="1:13" x14ac:dyDescent="0.3">
      <c r="A203" s="9" t="str">
        <f>B177&amp;C177&amp;D203</f>
        <v>DISTRIBUCION VOLUMEN X CRITERIO (kg ó litros)TotalAlimentacionBAJA</v>
      </c>
      <c r="B203" s="9">
        <v>0</v>
      </c>
      <c r="C203" s="9">
        <v>0</v>
      </c>
      <c r="D203" s="10" t="s">
        <v>90</v>
      </c>
      <c r="E203" s="11">
        <v>17.650929522986502</v>
      </c>
      <c r="F203" s="11">
        <v>16.594178788122399</v>
      </c>
      <c r="G203" s="10">
        <v>16.915930175961101</v>
      </c>
      <c r="H203" s="10">
        <v>16.5043811545174</v>
      </c>
      <c r="I203" s="10">
        <v>0</v>
      </c>
      <c r="J203" s="10">
        <v>0</v>
      </c>
      <c r="K203" s="10">
        <v>0</v>
      </c>
      <c r="L203" s="10">
        <v>0</v>
      </c>
      <c r="M203" s="10">
        <v>0</v>
      </c>
    </row>
    <row r="204" spans="1:13" x14ac:dyDescent="0.3">
      <c r="A204" s="9" t="str">
        <f>B177&amp;C177&amp;D204</f>
        <v>DISTRIBUCION VOLUMEN X CRITERIO (kg ó litros)TotalAlimentacionHOMBRE</v>
      </c>
      <c r="B204" s="9">
        <v>0</v>
      </c>
      <c r="C204" s="9">
        <v>0</v>
      </c>
      <c r="D204" s="10" t="s">
        <v>91</v>
      </c>
      <c r="E204" s="10">
        <v>52.848054106949903</v>
      </c>
      <c r="F204" s="10">
        <v>53.583771313082103</v>
      </c>
      <c r="G204" s="10">
        <v>53.893304892868102</v>
      </c>
      <c r="H204" s="10">
        <v>54.324762760138299</v>
      </c>
      <c r="I204" s="10">
        <v>0</v>
      </c>
      <c r="J204" s="10">
        <v>0</v>
      </c>
      <c r="K204" s="10">
        <v>0</v>
      </c>
      <c r="L204" s="10">
        <v>0</v>
      </c>
      <c r="M204" s="10">
        <v>0</v>
      </c>
    </row>
    <row r="205" spans="1:13" x14ac:dyDescent="0.3">
      <c r="A205" s="9" t="str">
        <f>B177&amp;C177&amp;D205</f>
        <v>DISTRIBUCION VOLUMEN X CRITERIO (kg ó litros)TotalAlimentacionMUJER</v>
      </c>
      <c r="B205" s="9">
        <v>0</v>
      </c>
      <c r="C205" s="9">
        <v>0</v>
      </c>
      <c r="D205" s="10" t="s">
        <v>92</v>
      </c>
      <c r="E205" s="10">
        <v>47.1519455632926</v>
      </c>
      <c r="F205" s="10">
        <v>46.416231708971203</v>
      </c>
      <c r="G205" s="10">
        <v>46.106689518865998</v>
      </c>
      <c r="H205" s="10">
        <v>45.675236481152403</v>
      </c>
      <c r="I205" s="10">
        <v>0</v>
      </c>
      <c r="J205" s="10">
        <v>0</v>
      </c>
      <c r="K205" s="10">
        <v>0</v>
      </c>
      <c r="L205" s="10">
        <v>0</v>
      </c>
      <c r="M205" s="10">
        <v>0</v>
      </c>
    </row>
    <row r="206" spans="1:13" x14ac:dyDescent="0.3">
      <c r="A206" s="9" t="str">
        <f>B177&amp;C206&amp;D206</f>
        <v>DISTRIBUCION VOLUMEN X CRITERIO (kg ó litros).T.Alimentos TOTAL INGT.ESPAÑA</v>
      </c>
      <c r="B206" s="9">
        <v>0</v>
      </c>
      <c r="C206" s="9" t="s">
        <v>48</v>
      </c>
      <c r="D206" s="10" t="s">
        <v>64</v>
      </c>
      <c r="E206" s="10">
        <v>100</v>
      </c>
      <c r="F206" s="10">
        <v>100</v>
      </c>
      <c r="G206" s="10">
        <v>100</v>
      </c>
      <c r="H206" s="10">
        <v>100</v>
      </c>
      <c r="I206" s="10">
        <v>0</v>
      </c>
      <c r="J206" s="10">
        <v>0</v>
      </c>
      <c r="K206" s="10">
        <v>0</v>
      </c>
      <c r="L206" s="10">
        <v>0</v>
      </c>
      <c r="M206" s="10">
        <v>0</v>
      </c>
    </row>
    <row r="207" spans="1:13" x14ac:dyDescent="0.3">
      <c r="A207" s="9" t="str">
        <f>B177&amp;C206&amp;D207</f>
        <v>DISTRIBUCION VOLUMEN X CRITERIO (kg ó litros).T.Alimentos TOTAL INGBCN AM</v>
      </c>
      <c r="B207" s="9">
        <v>0</v>
      </c>
      <c r="C207" s="9">
        <v>0</v>
      </c>
      <c r="D207" s="11" t="s">
        <v>65</v>
      </c>
      <c r="E207" s="11">
        <v>8.9371343090090605</v>
      </c>
      <c r="F207" s="10">
        <v>9.1310818840732804</v>
      </c>
      <c r="G207" s="11">
        <v>9.3831712043162092</v>
      </c>
      <c r="H207" s="10">
        <v>8.7765512569481103</v>
      </c>
      <c r="I207" s="11">
        <v>0</v>
      </c>
      <c r="J207" s="11">
        <v>0</v>
      </c>
      <c r="K207" s="11">
        <v>0</v>
      </c>
      <c r="L207" s="10">
        <v>0</v>
      </c>
      <c r="M207" s="10">
        <v>0</v>
      </c>
    </row>
    <row r="208" spans="1:13" x14ac:dyDescent="0.3">
      <c r="A208" s="9" t="str">
        <f>B177&amp;C206&amp;D208</f>
        <v>DISTRIBUCION VOLUMEN X CRITERIO (kg ó litros).T.Alimentos TOTAL INGREST.CAT ARAGON</v>
      </c>
      <c r="B208" s="9">
        <v>0</v>
      </c>
      <c r="C208" s="9">
        <v>0</v>
      </c>
      <c r="D208" s="11" t="s">
        <v>66</v>
      </c>
      <c r="E208" s="11">
        <v>9.9177662205477706</v>
      </c>
      <c r="F208" s="10">
        <v>11.2973371961825</v>
      </c>
      <c r="G208" s="10">
        <v>11.234858821882799</v>
      </c>
      <c r="H208" s="10">
        <v>12.157213909547201</v>
      </c>
      <c r="I208" s="10">
        <v>0</v>
      </c>
      <c r="J208" s="11">
        <v>0</v>
      </c>
      <c r="K208" s="10">
        <v>0</v>
      </c>
      <c r="L208" s="11">
        <v>0</v>
      </c>
      <c r="M208" s="10">
        <v>0</v>
      </c>
    </row>
    <row r="209" spans="1:13" x14ac:dyDescent="0.3">
      <c r="A209" s="9" t="str">
        <f>B177&amp;C206&amp;D209</f>
        <v>DISTRIBUCION VOLUMEN X CRITERIO (kg ó litros).T.Alimentos TOTAL INGLEVANTE</v>
      </c>
      <c r="B209" s="9">
        <v>0</v>
      </c>
      <c r="C209" s="9">
        <v>0</v>
      </c>
      <c r="D209" s="11" t="s">
        <v>67</v>
      </c>
      <c r="E209" s="10">
        <v>17.387969183412501</v>
      </c>
      <c r="F209" s="10">
        <v>16.740192883436599</v>
      </c>
      <c r="G209" s="10">
        <v>16.131625606239702</v>
      </c>
      <c r="H209" s="10">
        <v>16.420708772838701</v>
      </c>
      <c r="I209" s="10">
        <v>0</v>
      </c>
      <c r="J209" s="10">
        <v>0</v>
      </c>
      <c r="K209" s="11">
        <v>0</v>
      </c>
      <c r="L209" s="10">
        <v>0</v>
      </c>
      <c r="M209" s="10">
        <v>0</v>
      </c>
    </row>
    <row r="210" spans="1:13" x14ac:dyDescent="0.3">
      <c r="A210" s="9" t="str">
        <f>B177&amp;C206&amp;D210</f>
        <v>DISTRIBUCION VOLUMEN X CRITERIO (kg ó litros).T.Alimentos TOTAL INGANDALUCIA</v>
      </c>
      <c r="B210" s="9">
        <v>0</v>
      </c>
      <c r="C210" s="9">
        <v>0</v>
      </c>
      <c r="D210" s="10" t="s">
        <v>68</v>
      </c>
      <c r="E210" s="10">
        <v>21.159890063374501</v>
      </c>
      <c r="F210" s="10">
        <v>19.68569232243</v>
      </c>
      <c r="G210" s="10">
        <v>19.7224597783256</v>
      </c>
      <c r="H210" s="10">
        <v>18.853073258114801</v>
      </c>
      <c r="I210" s="10">
        <v>0</v>
      </c>
      <c r="J210" s="10">
        <v>0</v>
      </c>
      <c r="K210" s="10">
        <v>0</v>
      </c>
      <c r="L210" s="10">
        <v>0</v>
      </c>
      <c r="M210" s="10">
        <v>0</v>
      </c>
    </row>
    <row r="211" spans="1:13" x14ac:dyDescent="0.3">
      <c r="A211" s="9" t="str">
        <f>B177&amp;C206&amp;D211</f>
        <v>DISTRIBUCION VOLUMEN X CRITERIO (kg ó litros).T.Alimentos TOTAL INGMDD AM</v>
      </c>
      <c r="B211" s="9">
        <v>0</v>
      </c>
      <c r="C211" s="9">
        <v>0</v>
      </c>
      <c r="D211" s="11" t="s">
        <v>69</v>
      </c>
      <c r="E211" s="10">
        <v>18.680431545383801</v>
      </c>
      <c r="F211" s="10">
        <v>18.541288314926799</v>
      </c>
      <c r="G211" s="10">
        <v>18.741278454585999</v>
      </c>
      <c r="H211" s="10">
        <v>16.6819003485551</v>
      </c>
      <c r="I211" s="10">
        <v>0</v>
      </c>
      <c r="J211" s="11">
        <v>0</v>
      </c>
      <c r="K211" s="10">
        <v>0</v>
      </c>
      <c r="L211" s="10">
        <v>0</v>
      </c>
      <c r="M211" s="10">
        <v>0</v>
      </c>
    </row>
    <row r="212" spans="1:13" x14ac:dyDescent="0.3">
      <c r="A212" s="9" t="str">
        <f>B177&amp;C206&amp;D212</f>
        <v>DISTRIBUCION VOLUMEN X CRITERIO (kg ó litros).T.Alimentos TOTAL INGRTO CENTRO</v>
      </c>
      <c r="B212" s="9">
        <v>0</v>
      </c>
      <c r="C212" s="9">
        <v>0</v>
      </c>
      <c r="D212" s="10" t="s">
        <v>70</v>
      </c>
      <c r="E212" s="11">
        <v>8.9202240778068091</v>
      </c>
      <c r="F212" s="10">
        <v>8.5564744781652706</v>
      </c>
      <c r="G212" s="10">
        <v>8.3992949132409702</v>
      </c>
      <c r="H212" s="10">
        <v>9.4272248038538606</v>
      </c>
      <c r="I212" s="10">
        <v>0</v>
      </c>
      <c r="J212" s="10">
        <v>0</v>
      </c>
      <c r="K212" s="10">
        <v>0</v>
      </c>
      <c r="L212" s="10">
        <v>0</v>
      </c>
      <c r="M212" s="10">
        <v>0</v>
      </c>
    </row>
    <row r="213" spans="1:13" x14ac:dyDescent="0.3">
      <c r="A213" s="9" t="str">
        <f>B177&amp;C206&amp;D213</f>
        <v>DISTRIBUCION VOLUMEN X CRITERIO (kg ó litros).T.Alimentos TOTAL INGNORTE-CENTRO</v>
      </c>
      <c r="B213" s="9">
        <v>0</v>
      </c>
      <c r="C213" s="9">
        <v>0</v>
      </c>
      <c r="D213" s="11" t="s">
        <v>71</v>
      </c>
      <c r="E213" s="11">
        <v>8.3793316028728402</v>
      </c>
      <c r="F213" s="10">
        <v>9.9191773813866693</v>
      </c>
      <c r="G213" s="11">
        <v>8.6446991761477907</v>
      </c>
      <c r="H213" s="11">
        <v>8.3757552326816302</v>
      </c>
      <c r="I213" s="11">
        <v>0</v>
      </c>
      <c r="J213" s="10">
        <v>0</v>
      </c>
      <c r="K213" s="11">
        <v>0</v>
      </c>
      <c r="L213" s="11">
        <v>0</v>
      </c>
      <c r="M213" s="10">
        <v>0</v>
      </c>
    </row>
    <row r="214" spans="1:13" x14ac:dyDescent="0.3">
      <c r="A214" s="9" t="str">
        <f>B177&amp;C206&amp;D214</f>
        <v>DISTRIBUCION VOLUMEN X CRITERIO (kg ó litros).T.Alimentos TOTAL INGNOROESTE</v>
      </c>
      <c r="B214" s="9">
        <v>0</v>
      </c>
      <c r="C214" s="9">
        <v>0</v>
      </c>
      <c r="D214" s="11" t="s">
        <v>72</v>
      </c>
      <c r="E214" s="11">
        <v>6.6172523924545104</v>
      </c>
      <c r="F214" s="10">
        <v>6.1287581968871701</v>
      </c>
      <c r="G214" s="10">
        <v>7.7426126891180198</v>
      </c>
      <c r="H214" s="10">
        <v>9.3075738430060397</v>
      </c>
      <c r="I214" s="10">
        <v>0</v>
      </c>
      <c r="J214" s="10">
        <v>0</v>
      </c>
      <c r="K214" s="10">
        <v>0</v>
      </c>
      <c r="L214" s="11">
        <v>0</v>
      </c>
      <c r="M214" s="10">
        <v>0</v>
      </c>
    </row>
    <row r="215" spans="1:13" x14ac:dyDescent="0.3">
      <c r="A215" s="9" t="str">
        <f>B177&amp;C206&amp;D215</f>
        <v>DISTRIBUCION VOLUMEN X CRITERIO (kg ó litros).T.Alimentos TOTAL ING&lt;2MIL</v>
      </c>
      <c r="B215" s="9">
        <v>0</v>
      </c>
      <c r="C215" s="9">
        <v>0</v>
      </c>
      <c r="D215" s="11" t="s">
        <v>73</v>
      </c>
      <c r="E215" s="11">
        <v>3.8925056058692298</v>
      </c>
      <c r="F215" s="11">
        <v>2.8732440378808501</v>
      </c>
      <c r="G215" s="11">
        <v>3.0148566066472302</v>
      </c>
      <c r="H215" s="11">
        <v>3.4385760096852298</v>
      </c>
      <c r="I215" s="11">
        <v>0</v>
      </c>
      <c r="J215" s="11">
        <v>0</v>
      </c>
      <c r="K215" s="11">
        <v>0</v>
      </c>
      <c r="L215" s="11">
        <v>0</v>
      </c>
      <c r="M215" s="10">
        <v>0</v>
      </c>
    </row>
    <row r="216" spans="1:13" x14ac:dyDescent="0.3">
      <c r="A216" s="9" t="str">
        <f>B177&amp;C206&amp;D216</f>
        <v>DISTRIBUCION VOLUMEN X CRITERIO (kg ó litros).T.Alimentos TOTAL ING2-5MIL</v>
      </c>
      <c r="B216" s="9">
        <v>0</v>
      </c>
      <c r="C216" s="9">
        <v>0</v>
      </c>
      <c r="D216" s="11" t="s">
        <v>74</v>
      </c>
      <c r="E216" s="11">
        <v>4.6293106351506896</v>
      </c>
      <c r="F216" s="11">
        <v>6.2554497019150999</v>
      </c>
      <c r="G216" s="11">
        <v>6.9587776330515299</v>
      </c>
      <c r="H216" s="11">
        <v>5.9854629815898504</v>
      </c>
      <c r="I216" s="11">
        <v>0</v>
      </c>
      <c r="J216" s="11">
        <v>0</v>
      </c>
      <c r="K216" s="11">
        <v>0</v>
      </c>
      <c r="L216" s="11">
        <v>0</v>
      </c>
      <c r="M216" s="10">
        <v>0</v>
      </c>
    </row>
    <row r="217" spans="1:13" x14ac:dyDescent="0.3">
      <c r="A217" s="9" t="str">
        <f>B177&amp;C206&amp;D217</f>
        <v>DISTRIBUCION VOLUMEN X CRITERIO (kg ó litros).T.Alimentos TOTAL ING5-10MIL</v>
      </c>
      <c r="B217" s="9">
        <v>0</v>
      </c>
      <c r="C217" s="9">
        <v>0</v>
      </c>
      <c r="D217" s="11" t="s">
        <v>75</v>
      </c>
      <c r="E217" s="11">
        <v>5.7404323181148502</v>
      </c>
      <c r="F217" s="11">
        <v>7.5505613216180301</v>
      </c>
      <c r="G217" s="10">
        <v>7.3005585677335301</v>
      </c>
      <c r="H217" s="11">
        <v>7.8511726120511298</v>
      </c>
      <c r="I217" s="11">
        <v>0</v>
      </c>
      <c r="J217" s="11">
        <v>0</v>
      </c>
      <c r="K217" s="11">
        <v>0</v>
      </c>
      <c r="L217" s="11">
        <v>0</v>
      </c>
      <c r="M217" s="10">
        <v>0</v>
      </c>
    </row>
    <row r="218" spans="1:13" x14ac:dyDescent="0.3">
      <c r="A218" s="9" t="str">
        <f>B177&amp;C206&amp;D218</f>
        <v>DISTRIBUCION VOLUMEN X CRITERIO (kg ó litros).T.Alimentos TOTAL ING10-30MIL</v>
      </c>
      <c r="B218" s="9">
        <v>0</v>
      </c>
      <c r="C218" s="9">
        <v>0</v>
      </c>
      <c r="D218" s="10" t="s">
        <v>76</v>
      </c>
      <c r="E218" s="10">
        <v>17.369365177789</v>
      </c>
      <c r="F218" s="10">
        <v>17.7959951784635</v>
      </c>
      <c r="G218" s="10">
        <v>16.061749534502901</v>
      </c>
      <c r="H218" s="10">
        <v>18.2455962926641</v>
      </c>
      <c r="I218" s="10">
        <v>0</v>
      </c>
      <c r="J218" s="10">
        <v>0</v>
      </c>
      <c r="K218" s="10">
        <v>0</v>
      </c>
      <c r="L218" s="10">
        <v>0</v>
      </c>
      <c r="M218" s="10">
        <v>0</v>
      </c>
    </row>
    <row r="219" spans="1:13" x14ac:dyDescent="0.3">
      <c r="A219" s="9" t="str">
        <f>B177&amp;C206&amp;D219</f>
        <v>DISTRIBUCION VOLUMEN X CRITERIO (kg ó litros).T.Alimentos TOTAL ING30-100MIL</v>
      </c>
      <c r="B219" s="9">
        <v>0</v>
      </c>
      <c r="C219" s="9">
        <v>0</v>
      </c>
      <c r="D219" s="10" t="s">
        <v>77</v>
      </c>
      <c r="E219" s="10">
        <v>22.268802235694</v>
      </c>
      <c r="F219" s="10">
        <v>21.503990511490102</v>
      </c>
      <c r="G219" s="10">
        <v>22.442648303999999</v>
      </c>
      <c r="H219" s="10">
        <v>20.869398141994001</v>
      </c>
      <c r="I219" s="10">
        <v>0</v>
      </c>
      <c r="J219" s="10">
        <v>0</v>
      </c>
      <c r="K219" s="10">
        <v>0</v>
      </c>
      <c r="L219" s="10">
        <v>0</v>
      </c>
      <c r="M219" s="10">
        <v>0</v>
      </c>
    </row>
    <row r="220" spans="1:13" x14ac:dyDescent="0.3">
      <c r="A220" s="9" t="str">
        <f>B177&amp;C206&amp;D220</f>
        <v>DISTRIBUCION VOLUMEN X CRITERIO (kg ó litros).T.Alimentos TOTAL ING100-200MIL</v>
      </c>
      <c r="B220" s="9">
        <v>0</v>
      </c>
      <c r="C220" s="9">
        <v>0</v>
      </c>
      <c r="D220" s="11" t="s">
        <v>78</v>
      </c>
      <c r="E220" s="10">
        <v>11.352342822369501</v>
      </c>
      <c r="F220" s="10">
        <v>10.1942963503647</v>
      </c>
      <c r="G220" s="10">
        <v>10.108826666794799</v>
      </c>
      <c r="H220" s="10">
        <v>9.3792235675824305</v>
      </c>
      <c r="I220" s="10">
        <v>0</v>
      </c>
      <c r="J220" s="10">
        <v>0</v>
      </c>
      <c r="K220" s="10">
        <v>0</v>
      </c>
      <c r="L220" s="10">
        <v>0</v>
      </c>
      <c r="M220" s="10">
        <v>0</v>
      </c>
    </row>
    <row r="221" spans="1:13" x14ac:dyDescent="0.3">
      <c r="A221" s="9" t="str">
        <f>B177&amp;C206&amp;D221</f>
        <v>DISTRIBUCION VOLUMEN X CRITERIO (kg ó litros).T.Alimentos TOTAL ING200-500MIL</v>
      </c>
      <c r="B221" s="9">
        <v>0</v>
      </c>
      <c r="C221" s="9">
        <v>0</v>
      </c>
      <c r="D221" s="11" t="s">
        <v>79</v>
      </c>
      <c r="E221" s="10">
        <v>14.1690864716617</v>
      </c>
      <c r="F221" s="10">
        <v>13.8899178689501</v>
      </c>
      <c r="G221" s="10">
        <v>14.588275607851999</v>
      </c>
      <c r="H221" s="10">
        <v>15.419152477485399</v>
      </c>
      <c r="I221" s="10">
        <v>0</v>
      </c>
      <c r="J221" s="10">
        <v>0</v>
      </c>
      <c r="K221" s="10">
        <v>0</v>
      </c>
      <c r="L221" s="10">
        <v>0</v>
      </c>
      <c r="M221" s="10">
        <v>0</v>
      </c>
    </row>
    <row r="222" spans="1:13" x14ac:dyDescent="0.3">
      <c r="A222" s="9" t="str">
        <f>B177&amp;C206&amp;D222</f>
        <v>DISTRIBUCION VOLUMEN X CRITERIO (kg ó litros).T.Alimentos TOTAL ING&gt;500MIL</v>
      </c>
      <c r="B222" s="9">
        <v>0</v>
      </c>
      <c r="C222" s="9">
        <v>0</v>
      </c>
      <c r="D222" s="10" t="s">
        <v>80</v>
      </c>
      <c r="E222" s="10">
        <v>20.578152632114701</v>
      </c>
      <c r="F222" s="10">
        <v>19.936548003590001</v>
      </c>
      <c r="G222" s="10">
        <v>19.524307969321899</v>
      </c>
      <c r="H222" s="10">
        <v>18.811419742637899</v>
      </c>
      <c r="I222" s="10">
        <v>0</v>
      </c>
      <c r="J222" s="10">
        <v>0</v>
      </c>
      <c r="K222" s="10">
        <v>0</v>
      </c>
      <c r="L222" s="10">
        <v>0</v>
      </c>
      <c r="M222" s="10">
        <v>0</v>
      </c>
    </row>
    <row r="223" spans="1:13" x14ac:dyDescent="0.3">
      <c r="A223" s="9" t="str">
        <f>B177&amp;C206&amp;D223</f>
        <v>DISTRIBUCION VOLUMEN X CRITERIO (kg ó litros).T.Alimentos TOTAL INGDE 15 A 19 AÑOS</v>
      </c>
      <c r="B223" s="9">
        <v>0</v>
      </c>
      <c r="C223" s="9">
        <v>0</v>
      </c>
      <c r="D223" s="11" t="s">
        <v>81</v>
      </c>
      <c r="E223" s="11">
        <v>2.1145403086508598</v>
      </c>
      <c r="F223" s="11">
        <v>2.5177546321766999</v>
      </c>
      <c r="G223" s="11">
        <v>2.4551054290669199</v>
      </c>
      <c r="H223" s="11">
        <v>3.2739990741632399</v>
      </c>
      <c r="I223" s="11">
        <v>0</v>
      </c>
      <c r="J223" s="11">
        <v>0</v>
      </c>
      <c r="K223" s="11">
        <v>0</v>
      </c>
      <c r="L223" s="11">
        <v>0</v>
      </c>
      <c r="M223" s="10">
        <v>0</v>
      </c>
    </row>
    <row r="224" spans="1:13" x14ac:dyDescent="0.3">
      <c r="A224" s="9" t="str">
        <f>B177&amp;C206&amp;D224</f>
        <v>DISTRIBUCION VOLUMEN X CRITERIO (kg ó litros).T.Alimentos TOTAL INGDE 20 A 24 AÑOS</v>
      </c>
      <c r="B224" s="9">
        <v>0</v>
      </c>
      <c r="C224" s="9">
        <v>0</v>
      </c>
      <c r="D224" s="11" t="s">
        <v>82</v>
      </c>
      <c r="E224" s="11">
        <v>4.2780451093627399</v>
      </c>
      <c r="F224" s="11">
        <v>3.7229179339882399</v>
      </c>
      <c r="G224" s="11">
        <v>2.9917272477611001</v>
      </c>
      <c r="H224" s="11">
        <v>3.1362225399030499</v>
      </c>
      <c r="I224" s="11">
        <v>0</v>
      </c>
      <c r="J224" s="11">
        <v>0</v>
      </c>
      <c r="K224" s="11">
        <v>0</v>
      </c>
      <c r="L224" s="11">
        <v>0</v>
      </c>
      <c r="M224" s="10">
        <v>0</v>
      </c>
    </row>
    <row r="225" spans="1:13" x14ac:dyDescent="0.3">
      <c r="A225" s="9" t="str">
        <f>B177&amp;C206&amp;D225</f>
        <v>DISTRIBUCION VOLUMEN X CRITERIO (kg ó litros).T.Alimentos TOTAL INGDE 25 A 34 AÑOS</v>
      </c>
      <c r="B225" s="9">
        <v>0</v>
      </c>
      <c r="C225" s="9">
        <v>0</v>
      </c>
      <c r="D225" s="10" t="s">
        <v>83</v>
      </c>
      <c r="E225" s="10">
        <v>12.755275949845499</v>
      </c>
      <c r="F225" s="10">
        <v>11.378213796068501</v>
      </c>
      <c r="G225" s="10">
        <v>11.4714160443312</v>
      </c>
      <c r="H225" s="10">
        <v>11.0791340310802</v>
      </c>
      <c r="I225" s="10">
        <v>0</v>
      </c>
      <c r="J225" s="10">
        <v>0</v>
      </c>
      <c r="K225" s="10">
        <v>0</v>
      </c>
      <c r="L225" s="10">
        <v>0</v>
      </c>
      <c r="M225" s="10">
        <v>0</v>
      </c>
    </row>
    <row r="226" spans="1:13" x14ac:dyDescent="0.3">
      <c r="A226" s="9" t="str">
        <f>B177&amp;C206&amp;D226</f>
        <v>DISTRIBUCION VOLUMEN X CRITERIO (kg ó litros).T.Alimentos TOTAL INGDE 35 A 49 AÑOS</v>
      </c>
      <c r="B226" s="9">
        <v>0</v>
      </c>
      <c r="C226" s="9">
        <v>0</v>
      </c>
      <c r="D226" s="10" t="s">
        <v>84</v>
      </c>
      <c r="E226" s="10">
        <v>30.8644277251299</v>
      </c>
      <c r="F226" s="10">
        <v>28.598956153146499</v>
      </c>
      <c r="G226" s="10">
        <v>28.474954497367399</v>
      </c>
      <c r="H226" s="10">
        <v>25.8669892302824</v>
      </c>
      <c r="I226" s="10">
        <v>0</v>
      </c>
      <c r="J226" s="10">
        <v>0</v>
      </c>
      <c r="K226" s="10">
        <v>0</v>
      </c>
      <c r="L226" s="10">
        <v>0</v>
      </c>
      <c r="M226" s="10">
        <v>0</v>
      </c>
    </row>
    <row r="227" spans="1:13" x14ac:dyDescent="0.3">
      <c r="A227" s="9" t="str">
        <f>B177&amp;C206&amp;D227</f>
        <v>DISTRIBUCION VOLUMEN X CRITERIO (kg ó litros).T.Alimentos TOTAL INGDE 50 A 59 AÑOS</v>
      </c>
      <c r="B227" s="9">
        <v>0</v>
      </c>
      <c r="C227" s="9">
        <v>0</v>
      </c>
      <c r="D227" s="10" t="s">
        <v>85</v>
      </c>
      <c r="E227" s="10">
        <v>25.460599025227399</v>
      </c>
      <c r="F227" s="10">
        <v>26.3576440529888</v>
      </c>
      <c r="G227" s="10">
        <v>25.266813715797699</v>
      </c>
      <c r="H227" s="10">
        <v>26.326997209331299</v>
      </c>
      <c r="I227" s="10">
        <v>0</v>
      </c>
      <c r="J227" s="10">
        <v>0</v>
      </c>
      <c r="K227" s="10">
        <v>0</v>
      </c>
      <c r="L227" s="10">
        <v>0</v>
      </c>
      <c r="M227" s="10">
        <v>0</v>
      </c>
    </row>
    <row r="228" spans="1:13" x14ac:dyDescent="0.3">
      <c r="A228" s="9" t="str">
        <f>B177&amp;C206&amp;D228</f>
        <v>DISTRIBUCION VOLUMEN X CRITERIO (kg ó litros).T.Alimentos TOTAL INGDE 60 A 75 AÑOS</v>
      </c>
      <c r="B228" s="9">
        <v>0</v>
      </c>
      <c r="C228" s="9">
        <v>0</v>
      </c>
      <c r="D228" s="11" t="s">
        <v>86</v>
      </c>
      <c r="E228" s="11">
        <v>24.527109243725601</v>
      </c>
      <c r="F228" s="10">
        <v>27.424515558191899</v>
      </c>
      <c r="G228" s="10">
        <v>29.339983128728999</v>
      </c>
      <c r="H228" s="10">
        <v>30.316659415941501</v>
      </c>
      <c r="I228" s="10">
        <v>0</v>
      </c>
      <c r="J228" s="10">
        <v>0</v>
      </c>
      <c r="K228" s="10">
        <v>0</v>
      </c>
      <c r="L228" s="10">
        <v>0</v>
      </c>
      <c r="M228" s="10">
        <v>0</v>
      </c>
    </row>
    <row r="229" spans="1:13" x14ac:dyDescent="0.3">
      <c r="A229" s="9" t="str">
        <f>B177&amp;C206&amp;D229</f>
        <v>DISTRIBUCION VOLUMEN X CRITERIO (kg ó litros).T.Alimentos TOTAL INGALTA Y MEDIA ALTA</v>
      </c>
      <c r="B229" s="9">
        <v>0</v>
      </c>
      <c r="C229" s="9">
        <v>0</v>
      </c>
      <c r="D229" s="10" t="s">
        <v>87</v>
      </c>
      <c r="E229" s="10">
        <v>25.9063766087781</v>
      </c>
      <c r="F229" s="10">
        <v>30.3603379609666</v>
      </c>
      <c r="G229" s="10">
        <v>29.294023373139201</v>
      </c>
      <c r="H229" s="10">
        <v>26.936872702453901</v>
      </c>
      <c r="I229" s="10">
        <v>0</v>
      </c>
      <c r="J229" s="10">
        <v>0</v>
      </c>
      <c r="K229" s="10">
        <v>0</v>
      </c>
      <c r="L229" s="10">
        <v>0</v>
      </c>
      <c r="M229" s="10">
        <v>0</v>
      </c>
    </row>
    <row r="230" spans="1:13" x14ac:dyDescent="0.3">
      <c r="A230" s="9" t="str">
        <f>B177&amp;C206&amp;D230</f>
        <v>DISTRIBUCION VOLUMEN X CRITERIO (kg ó litros).T.Alimentos TOTAL INGMEDIA</v>
      </c>
      <c r="B230" s="9">
        <v>0</v>
      </c>
      <c r="C230" s="9">
        <v>0</v>
      </c>
      <c r="D230" s="10" t="s">
        <v>88</v>
      </c>
      <c r="E230" s="10">
        <v>31.854605347129201</v>
      </c>
      <c r="F230" s="10">
        <v>29.760289948588099</v>
      </c>
      <c r="G230" s="10">
        <v>30.6328420903933</v>
      </c>
      <c r="H230" s="10">
        <v>32.815378846670903</v>
      </c>
      <c r="I230" s="10">
        <v>0</v>
      </c>
      <c r="J230" s="10">
        <v>0</v>
      </c>
      <c r="K230" s="10">
        <v>0</v>
      </c>
      <c r="L230" s="10">
        <v>0</v>
      </c>
      <c r="M230" s="10">
        <v>0</v>
      </c>
    </row>
    <row r="231" spans="1:13" x14ac:dyDescent="0.3">
      <c r="A231" s="9" t="str">
        <f>B177&amp;C206&amp;D231</f>
        <v>DISTRIBUCION VOLUMEN X CRITERIO (kg ó litros).T.Alimentos TOTAL INGMEDIA BAJA</v>
      </c>
      <c r="B231" s="9">
        <v>0</v>
      </c>
      <c r="C231" s="9">
        <v>0</v>
      </c>
      <c r="D231" s="10" t="s">
        <v>89</v>
      </c>
      <c r="E231" s="10">
        <v>25.320353366360301</v>
      </c>
      <c r="F231" s="10">
        <v>23.6220369740923</v>
      </c>
      <c r="G231" s="10">
        <v>21.6656054382881</v>
      </c>
      <c r="H231" s="10">
        <v>22.398207187098699</v>
      </c>
      <c r="I231" s="10">
        <v>0</v>
      </c>
      <c r="J231" s="10">
        <v>0</v>
      </c>
      <c r="K231" s="10">
        <v>0</v>
      </c>
      <c r="L231" s="10">
        <v>0</v>
      </c>
      <c r="M231" s="10">
        <v>0</v>
      </c>
    </row>
    <row r="232" spans="1:13" x14ac:dyDescent="0.3">
      <c r="A232" s="9" t="str">
        <f>B177&amp;C206&amp;D232</f>
        <v>DISTRIBUCION VOLUMEN X CRITERIO (kg ó litros).T.Alimentos TOTAL INGBAJA</v>
      </c>
      <c r="B232" s="9">
        <v>0</v>
      </c>
      <c r="C232" s="9">
        <v>0</v>
      </c>
      <c r="D232" s="11" t="s">
        <v>90</v>
      </c>
      <c r="E232" s="11">
        <v>16.918662051268601</v>
      </c>
      <c r="F232" s="10">
        <v>16.257337981952301</v>
      </c>
      <c r="G232" s="10">
        <v>18.40752894005</v>
      </c>
      <c r="H232" s="10">
        <v>17.849541552763199</v>
      </c>
      <c r="I232" s="10">
        <v>0</v>
      </c>
      <c r="J232" s="10">
        <v>0</v>
      </c>
      <c r="K232" s="10">
        <v>0</v>
      </c>
      <c r="L232" s="10">
        <v>0</v>
      </c>
      <c r="M232" s="10">
        <v>0</v>
      </c>
    </row>
    <row r="233" spans="1:13" x14ac:dyDescent="0.3">
      <c r="A233" s="9" t="str">
        <f>B177&amp;C206&amp;D233</f>
        <v>DISTRIBUCION VOLUMEN X CRITERIO (kg ó litros).T.Alimentos TOTAL INGHOMBRE</v>
      </c>
      <c r="B233" s="9">
        <v>0</v>
      </c>
      <c r="C233" s="9">
        <v>0</v>
      </c>
      <c r="D233" s="10" t="s">
        <v>91</v>
      </c>
      <c r="E233" s="10">
        <v>47.255489028304297</v>
      </c>
      <c r="F233" s="10">
        <v>47.821063309585597</v>
      </c>
      <c r="G233" s="10">
        <v>47.967519067915298</v>
      </c>
      <c r="H233" s="10">
        <v>49.922943928537599</v>
      </c>
      <c r="I233" s="10">
        <v>0</v>
      </c>
      <c r="J233" s="10">
        <v>0</v>
      </c>
      <c r="K233" s="10">
        <v>0</v>
      </c>
      <c r="L233" s="10">
        <v>0</v>
      </c>
      <c r="M233" s="10">
        <v>0</v>
      </c>
    </row>
    <row r="234" spans="1:13" x14ac:dyDescent="0.3">
      <c r="A234" s="9" t="str">
        <f>B177&amp;C206&amp;D234</f>
        <v>DISTRIBUCION VOLUMEN X CRITERIO (kg ó litros).T.Alimentos TOTAL INGMUJER</v>
      </c>
      <c r="B234" s="9">
        <v>0</v>
      </c>
      <c r="C234" s="9">
        <v>0</v>
      </c>
      <c r="D234" s="10" t="s">
        <v>92</v>
      </c>
      <c r="E234" s="10">
        <v>52.744508723925399</v>
      </c>
      <c r="F234" s="10">
        <v>52.178940107716301</v>
      </c>
      <c r="G234" s="10">
        <v>52.032482437348598</v>
      </c>
      <c r="H234" s="10">
        <v>50.077056337121803</v>
      </c>
      <c r="I234" s="10">
        <v>0</v>
      </c>
      <c r="J234" s="10">
        <v>0</v>
      </c>
      <c r="K234" s="10">
        <v>0</v>
      </c>
      <c r="L234" s="10">
        <v>0</v>
      </c>
      <c r="M234" s="10">
        <v>0</v>
      </c>
    </row>
    <row r="235" spans="1:13" x14ac:dyDescent="0.3">
      <c r="A235" s="9" t="str">
        <f>B177&amp;C235&amp;D235</f>
        <v>DISTRIBUCION VOLUMEN X CRITERIO (kg ó litros)Total BebidasT.ESPAÑA</v>
      </c>
      <c r="B235" s="9">
        <v>0</v>
      </c>
      <c r="C235" s="9" t="s">
        <v>49</v>
      </c>
      <c r="D235" s="10" t="s">
        <v>64</v>
      </c>
      <c r="E235" s="10">
        <v>100</v>
      </c>
      <c r="F235" s="10">
        <v>100</v>
      </c>
      <c r="G235" s="10">
        <v>100</v>
      </c>
      <c r="H235" s="10">
        <v>100</v>
      </c>
      <c r="I235" s="10">
        <v>0</v>
      </c>
      <c r="J235" s="10">
        <v>0</v>
      </c>
      <c r="K235" s="10">
        <v>0</v>
      </c>
      <c r="L235" s="10">
        <v>0</v>
      </c>
      <c r="M235" s="10">
        <v>0</v>
      </c>
    </row>
    <row r="236" spans="1:13" x14ac:dyDescent="0.3">
      <c r="A236" s="9" t="str">
        <f>B177&amp;C235&amp;D236</f>
        <v>DISTRIBUCION VOLUMEN X CRITERIO (kg ó litros)Total BebidasBCN AM</v>
      </c>
      <c r="B236" s="9">
        <v>0</v>
      </c>
      <c r="C236" s="9">
        <v>0</v>
      </c>
      <c r="D236" s="10" t="s">
        <v>65</v>
      </c>
      <c r="E236" s="11">
        <v>7.8933440330970202</v>
      </c>
      <c r="F236" s="10">
        <v>8.5343049346453501</v>
      </c>
      <c r="G236" s="10">
        <v>8.6753682635210403</v>
      </c>
      <c r="H236" s="11">
        <v>9.4211828574981293</v>
      </c>
      <c r="I236" s="10">
        <v>0</v>
      </c>
      <c r="J236" s="11">
        <v>0</v>
      </c>
      <c r="K236" s="11">
        <v>0</v>
      </c>
      <c r="L236" s="11">
        <v>0</v>
      </c>
      <c r="M236" s="10">
        <v>0</v>
      </c>
    </row>
    <row r="237" spans="1:13" x14ac:dyDescent="0.3">
      <c r="A237" s="9" t="str">
        <f>B177&amp;C235&amp;D237</f>
        <v>DISTRIBUCION VOLUMEN X CRITERIO (kg ó litros)Total BebidasREST.CAT ARAGON</v>
      </c>
      <c r="B237" s="9">
        <v>0</v>
      </c>
      <c r="C237" s="9">
        <v>0</v>
      </c>
      <c r="D237" s="11" t="s">
        <v>66</v>
      </c>
      <c r="E237" s="11">
        <v>11.9705476959743</v>
      </c>
      <c r="F237" s="10">
        <v>12.1226207420832</v>
      </c>
      <c r="G237" s="10">
        <v>12.3119796379614</v>
      </c>
      <c r="H237" s="10">
        <v>12.803476920575701</v>
      </c>
      <c r="I237" s="10">
        <v>0</v>
      </c>
      <c r="J237" s="10">
        <v>0</v>
      </c>
      <c r="K237" s="10">
        <v>0</v>
      </c>
      <c r="L237" s="10">
        <v>0</v>
      </c>
      <c r="M237" s="10">
        <v>0</v>
      </c>
    </row>
    <row r="238" spans="1:13" x14ac:dyDescent="0.3">
      <c r="A238" s="9" t="str">
        <f>B177&amp;C235&amp;D238</f>
        <v>DISTRIBUCION VOLUMEN X CRITERIO (kg ó litros)Total BebidasLEVANTE</v>
      </c>
      <c r="B238" s="9">
        <v>0</v>
      </c>
      <c r="C238" s="9">
        <v>0</v>
      </c>
      <c r="D238" s="10" t="s">
        <v>67</v>
      </c>
      <c r="E238" s="11">
        <v>15.3199774738616</v>
      </c>
      <c r="F238" s="10">
        <v>15.2810086762194</v>
      </c>
      <c r="G238" s="10">
        <v>14.7808942557264</v>
      </c>
      <c r="H238" s="10">
        <v>14.7306488898501</v>
      </c>
      <c r="I238" s="10">
        <v>0</v>
      </c>
      <c r="J238" s="10">
        <v>0</v>
      </c>
      <c r="K238" s="10">
        <v>0</v>
      </c>
      <c r="L238" s="10">
        <v>0</v>
      </c>
      <c r="M238" s="10">
        <v>0</v>
      </c>
    </row>
    <row r="239" spans="1:13" x14ac:dyDescent="0.3">
      <c r="A239" s="9" t="str">
        <f>B177&amp;C235&amp;D239</f>
        <v>DISTRIBUCION VOLUMEN X CRITERIO (kg ó litros)Total BebidasANDALUCIA</v>
      </c>
      <c r="B239" s="9">
        <v>0</v>
      </c>
      <c r="C239" s="9">
        <v>0</v>
      </c>
      <c r="D239" s="10" t="s">
        <v>68</v>
      </c>
      <c r="E239" s="10">
        <v>22.051977815655398</v>
      </c>
      <c r="F239" s="10">
        <v>21.057020349750498</v>
      </c>
      <c r="G239" s="10">
        <v>21.090345104624198</v>
      </c>
      <c r="H239" s="10">
        <v>19.344979443352099</v>
      </c>
      <c r="I239" s="10">
        <v>0</v>
      </c>
      <c r="J239" s="10">
        <v>0</v>
      </c>
      <c r="K239" s="10">
        <v>0</v>
      </c>
      <c r="L239" s="10">
        <v>0</v>
      </c>
      <c r="M239" s="10">
        <v>0</v>
      </c>
    </row>
    <row r="240" spans="1:13" x14ac:dyDescent="0.3">
      <c r="A240" s="9" t="str">
        <f>B177&amp;C235&amp;D240</f>
        <v>DISTRIBUCION VOLUMEN X CRITERIO (kg ó litros)Total BebidasMDD AM</v>
      </c>
      <c r="B240" s="9">
        <v>0</v>
      </c>
      <c r="C240" s="9">
        <v>0</v>
      </c>
      <c r="D240" s="10" t="s">
        <v>69</v>
      </c>
      <c r="E240" s="10">
        <v>12.505548600353499</v>
      </c>
      <c r="F240" s="10">
        <v>13.744045810430601</v>
      </c>
      <c r="G240" s="10">
        <v>13.6967972903368</v>
      </c>
      <c r="H240" s="10">
        <v>13.186968902204899</v>
      </c>
      <c r="I240" s="10">
        <v>0</v>
      </c>
      <c r="J240" s="10">
        <v>0</v>
      </c>
      <c r="K240" s="10">
        <v>0</v>
      </c>
      <c r="L240" s="10">
        <v>0</v>
      </c>
      <c r="M240" s="10">
        <v>0</v>
      </c>
    </row>
    <row r="241" spans="1:13" x14ac:dyDescent="0.3">
      <c r="A241" s="9" t="str">
        <f>B177&amp;C235&amp;D241</f>
        <v>DISTRIBUCION VOLUMEN X CRITERIO (kg ó litros)Total BebidasRTO CENTRO</v>
      </c>
      <c r="B241" s="9">
        <v>0</v>
      </c>
      <c r="C241" s="9">
        <v>0</v>
      </c>
      <c r="D241" s="10" t="s">
        <v>70</v>
      </c>
      <c r="E241" s="10">
        <v>10.1139669052153</v>
      </c>
      <c r="F241" s="10">
        <v>10.116839584332499</v>
      </c>
      <c r="G241" s="10">
        <v>9.4959687447114103</v>
      </c>
      <c r="H241" s="10">
        <v>8.8156169788788308</v>
      </c>
      <c r="I241" s="10">
        <v>0</v>
      </c>
      <c r="J241" s="10">
        <v>0</v>
      </c>
      <c r="K241" s="10">
        <v>0</v>
      </c>
      <c r="L241" s="10">
        <v>0</v>
      </c>
      <c r="M241" s="10">
        <v>0</v>
      </c>
    </row>
    <row r="242" spans="1:13" x14ac:dyDescent="0.3">
      <c r="A242" s="9" t="str">
        <f>B177&amp;C235&amp;D242</f>
        <v>DISTRIBUCION VOLUMEN X CRITERIO (kg ó litros)Total BebidasNORTE-CENTRO</v>
      </c>
      <c r="B242" s="9">
        <v>0</v>
      </c>
      <c r="C242" s="9">
        <v>0</v>
      </c>
      <c r="D242" s="10" t="s">
        <v>71</v>
      </c>
      <c r="E242" s="11">
        <v>9.2381545494239994</v>
      </c>
      <c r="F242" s="10">
        <v>8.9855962784259003</v>
      </c>
      <c r="G242" s="10">
        <v>9.6395077199500392</v>
      </c>
      <c r="H242" s="10">
        <v>9.8056001186157395</v>
      </c>
      <c r="I242" s="10">
        <v>0</v>
      </c>
      <c r="J242" s="10">
        <v>0</v>
      </c>
      <c r="K242" s="10">
        <v>0</v>
      </c>
      <c r="L242" s="10">
        <v>0</v>
      </c>
      <c r="M242" s="10">
        <v>0</v>
      </c>
    </row>
    <row r="243" spans="1:13" x14ac:dyDescent="0.3">
      <c r="A243" s="9" t="str">
        <f>B177&amp;C235&amp;D243</f>
        <v>DISTRIBUCION VOLUMEN X CRITERIO (kg ó litros)Total BebidasNOROESTE</v>
      </c>
      <c r="B243" s="9">
        <v>0</v>
      </c>
      <c r="C243" s="9">
        <v>0</v>
      </c>
      <c r="D243" s="10" t="s">
        <v>72</v>
      </c>
      <c r="E243" s="11">
        <v>10.9064882264648</v>
      </c>
      <c r="F243" s="10">
        <v>10.1585695155377</v>
      </c>
      <c r="G243" s="10">
        <v>10.3091334892997</v>
      </c>
      <c r="H243" s="10">
        <v>11.891527097927099</v>
      </c>
      <c r="I243" s="10">
        <v>0</v>
      </c>
      <c r="J243" s="10">
        <v>0</v>
      </c>
      <c r="K243" s="10">
        <v>0</v>
      </c>
      <c r="L243" s="10">
        <v>0</v>
      </c>
      <c r="M243" s="10">
        <v>0</v>
      </c>
    </row>
    <row r="244" spans="1:13" x14ac:dyDescent="0.3">
      <c r="A244" s="9" t="str">
        <f>B177&amp;C235&amp;D244</f>
        <v>DISTRIBUCION VOLUMEN X CRITERIO (kg ó litros)Total Bebidas&lt;2MIL</v>
      </c>
      <c r="B244" s="9">
        <v>0</v>
      </c>
      <c r="C244" s="9">
        <v>0</v>
      </c>
      <c r="D244" s="11" t="s">
        <v>73</v>
      </c>
      <c r="E244" s="11">
        <v>6.1689523191106099</v>
      </c>
      <c r="F244" s="11">
        <v>5.7079880503146398</v>
      </c>
      <c r="G244" s="11">
        <v>5.6191542838074202</v>
      </c>
      <c r="H244" s="11">
        <v>5.5939123855200901</v>
      </c>
      <c r="I244" s="11">
        <v>0</v>
      </c>
      <c r="J244" s="11">
        <v>0</v>
      </c>
      <c r="K244" s="11">
        <v>0</v>
      </c>
      <c r="L244" s="10">
        <v>0</v>
      </c>
      <c r="M244" s="10">
        <v>0</v>
      </c>
    </row>
    <row r="245" spans="1:13" x14ac:dyDescent="0.3">
      <c r="A245" s="9" t="str">
        <f>B177&amp;C235&amp;D245</f>
        <v>DISTRIBUCION VOLUMEN X CRITERIO (kg ó litros)Total Bebidas2-5MIL</v>
      </c>
      <c r="B245" s="9">
        <v>0</v>
      </c>
      <c r="C245" s="9">
        <v>0</v>
      </c>
      <c r="D245" s="11" t="s">
        <v>74</v>
      </c>
      <c r="E245" s="11">
        <v>4.9677630011748999</v>
      </c>
      <c r="F245" s="10">
        <v>4.5977793007736603</v>
      </c>
      <c r="G245" s="10">
        <v>5.0203536311134203</v>
      </c>
      <c r="H245" s="11">
        <v>5.1268058965786798</v>
      </c>
      <c r="I245" s="10">
        <v>0</v>
      </c>
      <c r="J245" s="11">
        <v>0</v>
      </c>
      <c r="K245" s="11">
        <v>0</v>
      </c>
      <c r="L245" s="10">
        <v>0</v>
      </c>
      <c r="M245" s="10">
        <v>0</v>
      </c>
    </row>
    <row r="246" spans="1:13" x14ac:dyDescent="0.3">
      <c r="A246" s="9" t="str">
        <f>B177&amp;C235&amp;D246</f>
        <v>DISTRIBUCION VOLUMEN X CRITERIO (kg ó litros)Total Bebidas5-10MIL</v>
      </c>
      <c r="B246" s="9">
        <v>0</v>
      </c>
      <c r="C246" s="9">
        <v>0</v>
      </c>
      <c r="D246" s="11" t="s">
        <v>75</v>
      </c>
      <c r="E246" s="11">
        <v>6.7637207391728698</v>
      </c>
      <c r="F246" s="10">
        <v>8.1543318246236804</v>
      </c>
      <c r="G246" s="10">
        <v>8.3478564342112893</v>
      </c>
      <c r="H246" s="10">
        <v>8.1970246504188697</v>
      </c>
      <c r="I246" s="10">
        <v>0</v>
      </c>
      <c r="J246" s="10">
        <v>0</v>
      </c>
      <c r="K246" s="10">
        <v>0</v>
      </c>
      <c r="L246" s="10">
        <v>0</v>
      </c>
      <c r="M246" s="10">
        <v>0</v>
      </c>
    </row>
    <row r="247" spans="1:13" x14ac:dyDescent="0.3">
      <c r="A247" s="9" t="str">
        <f>B177&amp;C235&amp;D247</f>
        <v>DISTRIBUCION VOLUMEN X CRITERIO (kg ó litros)Total Bebidas10-30MIL</v>
      </c>
      <c r="B247" s="9">
        <v>0</v>
      </c>
      <c r="C247" s="9">
        <v>0</v>
      </c>
      <c r="D247" s="10" t="s">
        <v>76</v>
      </c>
      <c r="E247" s="10">
        <v>19.397265284219898</v>
      </c>
      <c r="F247" s="10">
        <v>18.742805754029199</v>
      </c>
      <c r="G247" s="10">
        <v>18.2363950309011</v>
      </c>
      <c r="H247" s="10">
        <v>18.554496987017298</v>
      </c>
      <c r="I247" s="10">
        <v>0</v>
      </c>
      <c r="J247" s="10">
        <v>0</v>
      </c>
      <c r="K247" s="10">
        <v>0</v>
      </c>
      <c r="L247" s="10">
        <v>0</v>
      </c>
      <c r="M247" s="10">
        <v>0</v>
      </c>
    </row>
    <row r="248" spans="1:13" x14ac:dyDescent="0.3">
      <c r="A248" s="9" t="str">
        <f>B177&amp;C235&amp;D248</f>
        <v>DISTRIBUCION VOLUMEN X CRITERIO (kg ó litros)Total Bebidas30-100MIL</v>
      </c>
      <c r="B248" s="9">
        <v>0</v>
      </c>
      <c r="C248" s="9">
        <v>0</v>
      </c>
      <c r="D248" s="10" t="s">
        <v>77</v>
      </c>
      <c r="E248" s="10">
        <v>20.459871846213499</v>
      </c>
      <c r="F248" s="10">
        <v>19.9402561225242</v>
      </c>
      <c r="G248" s="10">
        <v>19.374299119075001</v>
      </c>
      <c r="H248" s="10">
        <v>19.017561257204399</v>
      </c>
      <c r="I248" s="10">
        <v>0</v>
      </c>
      <c r="J248" s="10">
        <v>0</v>
      </c>
      <c r="K248" s="10">
        <v>0</v>
      </c>
      <c r="L248" s="10">
        <v>0</v>
      </c>
      <c r="M248" s="10">
        <v>0</v>
      </c>
    </row>
    <row r="249" spans="1:13" x14ac:dyDescent="0.3">
      <c r="A249" s="9" t="str">
        <f>B177&amp;C235&amp;D249</f>
        <v>DISTRIBUCION VOLUMEN X CRITERIO (kg ó litros)Total Bebidas100-200MIL</v>
      </c>
      <c r="B249" s="9">
        <v>0</v>
      </c>
      <c r="C249" s="9">
        <v>0</v>
      </c>
      <c r="D249" s="10" t="s">
        <v>78</v>
      </c>
      <c r="E249" s="10">
        <v>10.3531528903112</v>
      </c>
      <c r="F249" s="10">
        <v>10.3650984917728</v>
      </c>
      <c r="G249" s="10">
        <v>10.483051539174401</v>
      </c>
      <c r="H249" s="10">
        <v>9.9745259230911607</v>
      </c>
      <c r="I249" s="10">
        <v>0</v>
      </c>
      <c r="J249" s="10">
        <v>0</v>
      </c>
      <c r="K249" s="10">
        <v>0</v>
      </c>
      <c r="L249" s="10">
        <v>0</v>
      </c>
      <c r="M249" s="10">
        <v>0</v>
      </c>
    </row>
    <row r="250" spans="1:13" x14ac:dyDescent="0.3">
      <c r="A250" s="9" t="str">
        <f>B177&amp;C235&amp;D250</f>
        <v>DISTRIBUCION VOLUMEN X CRITERIO (kg ó litros)Total Bebidas200-500MIL</v>
      </c>
      <c r="B250" s="9">
        <v>0</v>
      </c>
      <c r="C250" s="9">
        <v>0</v>
      </c>
      <c r="D250" s="10" t="s">
        <v>79</v>
      </c>
      <c r="E250" s="10">
        <v>13.1234425880036</v>
      </c>
      <c r="F250" s="10">
        <v>12.8186967270944</v>
      </c>
      <c r="G250" s="10">
        <v>13.384150117344699</v>
      </c>
      <c r="H250" s="10">
        <v>14.1391313972014</v>
      </c>
      <c r="I250" s="10">
        <v>0</v>
      </c>
      <c r="J250" s="10">
        <v>0</v>
      </c>
      <c r="K250" s="10">
        <v>0</v>
      </c>
      <c r="L250" s="10">
        <v>0</v>
      </c>
      <c r="M250" s="10">
        <v>0</v>
      </c>
    </row>
    <row r="251" spans="1:13" x14ac:dyDescent="0.3">
      <c r="A251" s="9" t="str">
        <f>B177&amp;C235&amp;D251</f>
        <v>DISTRIBUCION VOLUMEN X CRITERIO (kg ó litros)Total Bebidas&gt;500MIL</v>
      </c>
      <c r="B251" s="9">
        <v>0</v>
      </c>
      <c r="C251" s="9">
        <v>0</v>
      </c>
      <c r="D251" s="10" t="s">
        <v>80</v>
      </c>
      <c r="E251" s="10">
        <v>18.76583750611</v>
      </c>
      <c r="F251" s="10">
        <v>19.6730457850995</v>
      </c>
      <c r="G251" s="10">
        <v>19.5347362346475</v>
      </c>
      <c r="H251" s="10">
        <v>19.396540811743101</v>
      </c>
      <c r="I251" s="10">
        <v>0</v>
      </c>
      <c r="J251" s="10">
        <v>0</v>
      </c>
      <c r="K251" s="10">
        <v>0</v>
      </c>
      <c r="L251" s="10">
        <v>0</v>
      </c>
      <c r="M251" s="10">
        <v>0</v>
      </c>
    </row>
    <row r="252" spans="1:13" x14ac:dyDescent="0.3">
      <c r="A252" s="9" t="str">
        <f>B177&amp;C235&amp;D252</f>
        <v>DISTRIBUCION VOLUMEN X CRITERIO (kg ó litros)Total BebidasDE 15 A 19 AÑOS</v>
      </c>
      <c r="B252" s="9">
        <v>0</v>
      </c>
      <c r="C252" s="9">
        <v>0</v>
      </c>
      <c r="D252" s="11" t="s">
        <v>81</v>
      </c>
      <c r="E252" s="11">
        <v>2.67150646049401</v>
      </c>
      <c r="F252" s="10">
        <v>2.5836549676556801</v>
      </c>
      <c r="G252" s="10">
        <v>2.0331041793378302</v>
      </c>
      <c r="H252" s="10">
        <v>2.0064665116947298</v>
      </c>
      <c r="I252" s="10">
        <v>0</v>
      </c>
      <c r="J252" s="11">
        <v>0</v>
      </c>
      <c r="K252" s="11">
        <v>0</v>
      </c>
      <c r="L252" s="11">
        <v>0</v>
      </c>
      <c r="M252" s="10">
        <v>0</v>
      </c>
    </row>
    <row r="253" spans="1:13" x14ac:dyDescent="0.3">
      <c r="A253" s="9" t="str">
        <f>B177&amp;C235&amp;D253</f>
        <v>DISTRIBUCION VOLUMEN X CRITERIO (kg ó litros)Total BebidasDE 20 A 24 AÑOS</v>
      </c>
      <c r="B253" s="9">
        <v>0</v>
      </c>
      <c r="C253" s="9">
        <v>0</v>
      </c>
      <c r="D253" s="10" t="s">
        <v>82</v>
      </c>
      <c r="E253" s="11">
        <v>3.9482891696539499</v>
      </c>
      <c r="F253" s="10">
        <v>2.7911038184346202</v>
      </c>
      <c r="G253" s="10">
        <v>2.33031607505314</v>
      </c>
      <c r="H253" s="10">
        <v>2.43282821627432</v>
      </c>
      <c r="I253" s="10">
        <v>0</v>
      </c>
      <c r="J253" s="10">
        <v>0</v>
      </c>
      <c r="K253" s="10">
        <v>0</v>
      </c>
      <c r="L253" s="10">
        <v>0</v>
      </c>
      <c r="M253" s="10">
        <v>0</v>
      </c>
    </row>
    <row r="254" spans="1:13" x14ac:dyDescent="0.3">
      <c r="A254" s="9" t="str">
        <f>B177&amp;C235&amp;D254</f>
        <v>DISTRIBUCION VOLUMEN X CRITERIO (kg ó litros)Total BebidasDE 25 A 34 AÑOS</v>
      </c>
      <c r="B254" s="9">
        <v>0</v>
      </c>
      <c r="C254" s="9">
        <v>0</v>
      </c>
      <c r="D254" s="10" t="s">
        <v>83</v>
      </c>
      <c r="E254" s="10">
        <v>8.5341129748942794</v>
      </c>
      <c r="F254" s="10">
        <v>8.70101157740514</v>
      </c>
      <c r="G254" s="10">
        <v>7.3242148526292796</v>
      </c>
      <c r="H254" s="10">
        <v>7.40273406094901</v>
      </c>
      <c r="I254" s="10">
        <v>0</v>
      </c>
      <c r="J254" s="10">
        <v>0</v>
      </c>
      <c r="K254" s="10">
        <v>0</v>
      </c>
      <c r="L254" s="10">
        <v>0</v>
      </c>
      <c r="M254" s="10">
        <v>0</v>
      </c>
    </row>
    <row r="255" spans="1:13" x14ac:dyDescent="0.3">
      <c r="A255" s="9" t="str">
        <f>B177&amp;C235&amp;D255</f>
        <v>DISTRIBUCION VOLUMEN X CRITERIO (kg ó litros)Total BebidasDE 35 A 49 AÑOS</v>
      </c>
      <c r="B255" s="9">
        <v>0</v>
      </c>
      <c r="C255" s="9">
        <v>0</v>
      </c>
      <c r="D255" s="10" t="s">
        <v>84</v>
      </c>
      <c r="E255" s="10">
        <v>27.845358642092201</v>
      </c>
      <c r="F255" s="10">
        <v>27.039742957399898</v>
      </c>
      <c r="G255" s="10">
        <v>26.236698261967401</v>
      </c>
      <c r="H255" s="10">
        <v>24.060992197445199</v>
      </c>
      <c r="I255" s="10">
        <v>0</v>
      </c>
      <c r="J255" s="10">
        <v>0</v>
      </c>
      <c r="K255" s="10">
        <v>0</v>
      </c>
      <c r="L255" s="10">
        <v>0</v>
      </c>
      <c r="M255" s="10">
        <v>0</v>
      </c>
    </row>
    <row r="256" spans="1:13" x14ac:dyDescent="0.3">
      <c r="A256" s="9" t="str">
        <f>B177&amp;C235&amp;D256</f>
        <v>DISTRIBUCION VOLUMEN X CRITERIO (kg ó litros)Total BebidasDE 50 A 59 AÑOS</v>
      </c>
      <c r="B256" s="9">
        <v>0</v>
      </c>
      <c r="C256" s="9">
        <v>0</v>
      </c>
      <c r="D256" s="10" t="s">
        <v>85</v>
      </c>
      <c r="E256" s="11">
        <v>24.569198935536601</v>
      </c>
      <c r="F256" s="10">
        <v>26.232269309621898</v>
      </c>
      <c r="G256" s="10">
        <v>24.789258332713501</v>
      </c>
      <c r="H256" s="10">
        <v>25.212491687284501</v>
      </c>
      <c r="I256" s="10">
        <v>0</v>
      </c>
      <c r="J256" s="10">
        <v>0</v>
      </c>
      <c r="K256" s="10">
        <v>0</v>
      </c>
      <c r="L256" s="10">
        <v>0</v>
      </c>
      <c r="M256" s="10">
        <v>0</v>
      </c>
    </row>
    <row r="257" spans="1:13" x14ac:dyDescent="0.3">
      <c r="A257" s="9" t="str">
        <f>B177&amp;C235&amp;D257</f>
        <v>DISTRIBUCION VOLUMEN X CRITERIO (kg ó litros)Total BebidasDE 60 A 75 AÑOS</v>
      </c>
      <c r="B257" s="9">
        <v>0</v>
      </c>
      <c r="C257" s="9">
        <v>0</v>
      </c>
      <c r="D257" s="11" t="s">
        <v>86</v>
      </c>
      <c r="E257" s="11">
        <v>32.431539643573103</v>
      </c>
      <c r="F257" s="11">
        <v>32.652220076086302</v>
      </c>
      <c r="G257" s="11">
        <v>37.286401588710198</v>
      </c>
      <c r="H257" s="11">
        <v>38.884486902212501</v>
      </c>
      <c r="I257" s="11">
        <v>0</v>
      </c>
      <c r="J257" s="11">
        <v>0</v>
      </c>
      <c r="K257" s="11">
        <v>0</v>
      </c>
      <c r="L257" s="11">
        <v>0</v>
      </c>
      <c r="M257" s="10">
        <v>0</v>
      </c>
    </row>
    <row r="258" spans="1:13" x14ac:dyDescent="0.3">
      <c r="A258" s="9" t="str">
        <f>B177&amp;C235&amp;D258</f>
        <v>DISTRIBUCION VOLUMEN X CRITERIO (kg ó litros)Total BebidasALTA Y MEDIA ALTA</v>
      </c>
      <c r="B258" s="9">
        <v>0</v>
      </c>
      <c r="C258" s="9">
        <v>0</v>
      </c>
      <c r="D258" s="10" t="s">
        <v>87</v>
      </c>
      <c r="E258" s="10">
        <v>25.113282581727201</v>
      </c>
      <c r="F258" s="10">
        <v>27.946594562242399</v>
      </c>
      <c r="G258" s="10">
        <v>26.486367193628901</v>
      </c>
      <c r="H258" s="10">
        <v>26.287928390511201</v>
      </c>
      <c r="I258" s="10">
        <v>0</v>
      </c>
      <c r="J258" s="10">
        <v>0</v>
      </c>
      <c r="K258" s="10">
        <v>0</v>
      </c>
      <c r="L258" s="10">
        <v>0</v>
      </c>
      <c r="M258" s="10">
        <v>0</v>
      </c>
    </row>
    <row r="259" spans="1:13" x14ac:dyDescent="0.3">
      <c r="A259" s="9" t="str">
        <f>B177&amp;C235&amp;D259</f>
        <v>DISTRIBUCION VOLUMEN X CRITERIO (kg ó litros)Total BebidasMEDIA</v>
      </c>
      <c r="B259" s="9">
        <v>0</v>
      </c>
      <c r="C259" s="9">
        <v>0</v>
      </c>
      <c r="D259" s="10" t="s">
        <v>88</v>
      </c>
      <c r="E259" s="10">
        <v>31.284693264300699</v>
      </c>
      <c r="F259" s="10">
        <v>32.168256080730004</v>
      </c>
      <c r="G259" s="10">
        <v>33.1820684086589</v>
      </c>
      <c r="H259" s="10">
        <v>33.685153334806799</v>
      </c>
      <c r="I259" s="10">
        <v>0</v>
      </c>
      <c r="J259" s="10">
        <v>0</v>
      </c>
      <c r="K259" s="10">
        <v>0</v>
      </c>
      <c r="L259" s="10">
        <v>0</v>
      </c>
      <c r="M259" s="10">
        <v>0</v>
      </c>
    </row>
    <row r="260" spans="1:13" x14ac:dyDescent="0.3">
      <c r="A260" s="9" t="str">
        <f>B177&amp;C235&amp;D260</f>
        <v>DISTRIBUCION VOLUMEN X CRITERIO (kg ó litros)Total BebidasMEDIA BAJA</v>
      </c>
      <c r="B260" s="9">
        <v>0</v>
      </c>
      <c r="C260" s="9">
        <v>0</v>
      </c>
      <c r="D260" s="10" t="s">
        <v>89</v>
      </c>
      <c r="E260" s="10">
        <v>25.709582056474101</v>
      </c>
      <c r="F260" s="10">
        <v>23.266607895177302</v>
      </c>
      <c r="G260" s="10">
        <v>24.5803820614058</v>
      </c>
      <c r="H260" s="10">
        <v>24.572442404705601</v>
      </c>
      <c r="I260" s="10">
        <v>0</v>
      </c>
      <c r="J260" s="10">
        <v>0</v>
      </c>
      <c r="K260" s="10">
        <v>0</v>
      </c>
      <c r="L260" s="10">
        <v>0</v>
      </c>
      <c r="M260" s="10">
        <v>0</v>
      </c>
    </row>
    <row r="261" spans="1:13" x14ac:dyDescent="0.3">
      <c r="A261" s="9" t="str">
        <f>B177&amp;C235&amp;D261</f>
        <v>DISTRIBUCION VOLUMEN X CRITERIO (kg ó litros)Total BebidasBAJA</v>
      </c>
      <c r="B261" s="9">
        <v>0</v>
      </c>
      <c r="C261" s="9">
        <v>0</v>
      </c>
      <c r="D261" s="10" t="s">
        <v>90</v>
      </c>
      <c r="E261" s="11">
        <v>17.892445032851999</v>
      </c>
      <c r="F261" s="10">
        <v>16.618542148667999</v>
      </c>
      <c r="G261" s="10">
        <v>15.751177912197999</v>
      </c>
      <c r="H261" s="10">
        <v>15.4544733825558</v>
      </c>
      <c r="I261" s="10">
        <v>0</v>
      </c>
      <c r="J261" s="10">
        <v>0</v>
      </c>
      <c r="K261" s="10">
        <v>0</v>
      </c>
      <c r="L261" s="10">
        <v>0</v>
      </c>
      <c r="M261" s="10">
        <v>0</v>
      </c>
    </row>
    <row r="262" spans="1:13" x14ac:dyDescent="0.3">
      <c r="A262" s="9" t="str">
        <f>B177&amp;C235&amp;D262</f>
        <v>DISTRIBUCION VOLUMEN X CRITERIO (kg ó litros)Total BebidasHOMBRE</v>
      </c>
      <c r="B262" s="9">
        <v>0</v>
      </c>
      <c r="C262" s="9">
        <v>0</v>
      </c>
      <c r="D262" s="10" t="s">
        <v>91</v>
      </c>
      <c r="E262" s="10">
        <v>56.828005785351003</v>
      </c>
      <c r="F262" s="10">
        <v>58.139782680739103</v>
      </c>
      <c r="G262" s="10">
        <v>58.367950182982199</v>
      </c>
      <c r="H262" s="10">
        <v>57.6947292098586</v>
      </c>
      <c r="I262" s="10">
        <v>0</v>
      </c>
      <c r="J262" s="10">
        <v>0</v>
      </c>
      <c r="K262" s="10">
        <v>0</v>
      </c>
      <c r="L262" s="10">
        <v>0</v>
      </c>
      <c r="M262" s="10">
        <v>0</v>
      </c>
    </row>
    <row r="263" spans="1:13" x14ac:dyDescent="0.3">
      <c r="A263" s="9" t="str">
        <f>B177&amp;C235&amp;D263</f>
        <v>DISTRIBUCION VOLUMEN X CRITERIO (kg ó litros)Total BebidasMUJER</v>
      </c>
      <c r="B263" s="9">
        <v>0</v>
      </c>
      <c r="C263" s="9">
        <v>0</v>
      </c>
      <c r="D263" s="10" t="s">
        <v>92</v>
      </c>
      <c r="E263" s="10">
        <v>43.171995052692402</v>
      </c>
      <c r="F263" s="10">
        <v>41.860220137167801</v>
      </c>
      <c r="G263" s="10">
        <v>41.632039161890503</v>
      </c>
      <c r="H263" s="10">
        <v>42.305269439478501</v>
      </c>
      <c r="I263" s="10">
        <v>0</v>
      </c>
      <c r="J263" s="10">
        <v>0</v>
      </c>
      <c r="K263" s="10">
        <v>0</v>
      </c>
      <c r="L263" s="10">
        <v>0</v>
      </c>
      <c r="M263" s="10">
        <v>0</v>
      </c>
    </row>
    <row r="264" spans="1:13" x14ac:dyDescent="0.3">
      <c r="A264" s="9" t="str">
        <f>B177&amp;C264&amp;D264</f>
        <v>DISTRIBUCION VOLUMEN X CRITERIO (kg ó litros)Total Bebidas FriasT.ESPAÑA</v>
      </c>
      <c r="B264" s="9">
        <v>0</v>
      </c>
      <c r="C264" s="9" t="s">
        <v>50</v>
      </c>
      <c r="D264" s="10" t="s">
        <v>64</v>
      </c>
      <c r="E264" s="10">
        <v>100</v>
      </c>
      <c r="F264" s="10">
        <v>100</v>
      </c>
      <c r="G264" s="10">
        <v>100</v>
      </c>
      <c r="H264" s="10">
        <v>100</v>
      </c>
      <c r="I264" s="10">
        <v>0</v>
      </c>
      <c r="J264" s="10">
        <v>0</v>
      </c>
      <c r="K264" s="10">
        <v>0</v>
      </c>
      <c r="L264" s="10">
        <v>0</v>
      </c>
      <c r="M264" s="10">
        <v>0</v>
      </c>
    </row>
    <row r="265" spans="1:13" x14ac:dyDescent="0.3">
      <c r="A265" s="9" t="str">
        <f>B177&amp;C264&amp;D265</f>
        <v>DISTRIBUCION VOLUMEN X CRITERIO (kg ó litros)Total Bebidas FriasBCN AM</v>
      </c>
      <c r="B265" s="9">
        <v>0</v>
      </c>
      <c r="C265" s="9">
        <v>0</v>
      </c>
      <c r="D265" s="10" t="s">
        <v>65</v>
      </c>
      <c r="E265" s="10">
        <v>7.7082596320032</v>
      </c>
      <c r="F265" s="10">
        <v>8.3469322694985504</v>
      </c>
      <c r="G265" s="10">
        <v>8.6234306131263203</v>
      </c>
      <c r="H265" s="10">
        <v>9.3606496179777494</v>
      </c>
      <c r="I265" s="10">
        <v>0</v>
      </c>
      <c r="J265" s="10">
        <v>0</v>
      </c>
      <c r="K265" s="10">
        <v>0</v>
      </c>
      <c r="L265" s="10">
        <v>0</v>
      </c>
      <c r="M265" s="10">
        <v>0</v>
      </c>
    </row>
    <row r="266" spans="1:13" x14ac:dyDescent="0.3">
      <c r="A266" s="9" t="str">
        <f>B177&amp;C264&amp;D266</f>
        <v>DISTRIBUCION VOLUMEN X CRITERIO (kg ó litros)Total Bebidas FriasREST.CAT ARAGON</v>
      </c>
      <c r="B266" s="9">
        <v>0</v>
      </c>
      <c r="C266" s="9">
        <v>0</v>
      </c>
      <c r="D266" s="10" t="s">
        <v>66</v>
      </c>
      <c r="E266" s="10">
        <v>11.845055953986099</v>
      </c>
      <c r="F266" s="10">
        <v>12.146171498895299</v>
      </c>
      <c r="G266" s="10">
        <v>12.1972018295324</v>
      </c>
      <c r="H266" s="10">
        <v>12.686181352573101</v>
      </c>
      <c r="I266" s="10">
        <v>0</v>
      </c>
      <c r="J266" s="10">
        <v>0</v>
      </c>
      <c r="K266" s="10">
        <v>0</v>
      </c>
      <c r="L266" s="10">
        <v>0</v>
      </c>
      <c r="M266" s="10">
        <v>0</v>
      </c>
    </row>
    <row r="267" spans="1:13" x14ac:dyDescent="0.3">
      <c r="A267" s="9" t="str">
        <f>B177&amp;C264&amp;D267</f>
        <v>DISTRIBUCION VOLUMEN X CRITERIO (kg ó litros)Total Bebidas FriasLEVANTE</v>
      </c>
      <c r="B267" s="9">
        <v>0</v>
      </c>
      <c r="C267" s="9">
        <v>0</v>
      </c>
      <c r="D267" s="10" t="s">
        <v>67</v>
      </c>
      <c r="E267" s="10">
        <v>15.5106407477041</v>
      </c>
      <c r="F267" s="10">
        <v>15.4351579697507</v>
      </c>
      <c r="G267" s="10">
        <v>14.826649597963</v>
      </c>
      <c r="H267" s="10">
        <v>14.904702937148301</v>
      </c>
      <c r="I267" s="10">
        <v>0</v>
      </c>
      <c r="J267" s="10">
        <v>0</v>
      </c>
      <c r="K267" s="10">
        <v>0</v>
      </c>
      <c r="L267" s="10">
        <v>0</v>
      </c>
      <c r="M267" s="10">
        <v>0</v>
      </c>
    </row>
    <row r="268" spans="1:13" x14ac:dyDescent="0.3">
      <c r="A268" s="9" t="str">
        <f>B177&amp;C264&amp;D268</f>
        <v>DISTRIBUCION VOLUMEN X CRITERIO (kg ó litros)Total Bebidas FriasANDALUCIA</v>
      </c>
      <c r="B268" s="9">
        <v>0</v>
      </c>
      <c r="C268" s="9">
        <v>0</v>
      </c>
      <c r="D268" s="10" t="s">
        <v>68</v>
      </c>
      <c r="E268" s="10">
        <v>22.395203890171999</v>
      </c>
      <c r="F268" s="10">
        <v>21.285382487373099</v>
      </c>
      <c r="G268" s="10">
        <v>21.340078319648899</v>
      </c>
      <c r="H268" s="10">
        <v>19.510023865793901</v>
      </c>
      <c r="I268" s="10">
        <v>0</v>
      </c>
      <c r="J268" s="10">
        <v>0</v>
      </c>
      <c r="K268" s="10">
        <v>0</v>
      </c>
      <c r="L268" s="10">
        <v>0</v>
      </c>
      <c r="M268" s="10">
        <v>0</v>
      </c>
    </row>
    <row r="269" spans="1:13" x14ac:dyDescent="0.3">
      <c r="A269" s="9" t="str">
        <f>B177&amp;C264&amp;D269</f>
        <v>DISTRIBUCION VOLUMEN X CRITERIO (kg ó litros)Total Bebidas FriasMDD AM</v>
      </c>
      <c r="B269" s="9">
        <v>0</v>
      </c>
      <c r="C269" s="9">
        <v>0</v>
      </c>
      <c r="D269" s="10" t="s">
        <v>69</v>
      </c>
      <c r="E269" s="10">
        <v>12.6452091132502</v>
      </c>
      <c r="F269" s="10">
        <v>14.131547543277399</v>
      </c>
      <c r="G269" s="10">
        <v>14.0685582352559</v>
      </c>
      <c r="H269" s="10">
        <v>13.4083081096037</v>
      </c>
      <c r="I269" s="10">
        <v>0</v>
      </c>
      <c r="J269" s="10">
        <v>0</v>
      </c>
      <c r="K269" s="10">
        <v>0</v>
      </c>
      <c r="L269" s="10">
        <v>0</v>
      </c>
      <c r="M269" s="10">
        <v>0</v>
      </c>
    </row>
    <row r="270" spans="1:13" x14ac:dyDescent="0.3">
      <c r="A270" s="9" t="str">
        <f>B177&amp;C264&amp;D270</f>
        <v>DISTRIBUCION VOLUMEN X CRITERIO (kg ó litros)Total Bebidas FriasRTO CENTRO</v>
      </c>
      <c r="B270" s="9">
        <v>0</v>
      </c>
      <c r="C270" s="9">
        <v>0</v>
      </c>
      <c r="D270" s="10" t="s">
        <v>70</v>
      </c>
      <c r="E270" s="10">
        <v>10.2378964492594</v>
      </c>
      <c r="F270" s="10">
        <v>10.3592418351543</v>
      </c>
      <c r="G270" s="10">
        <v>9.7004484915884106</v>
      </c>
      <c r="H270" s="10">
        <v>8.8959473965360196</v>
      </c>
      <c r="I270" s="10">
        <v>0</v>
      </c>
      <c r="J270" s="10">
        <v>0</v>
      </c>
      <c r="K270" s="10">
        <v>0</v>
      </c>
      <c r="L270" s="10">
        <v>0</v>
      </c>
      <c r="M270" s="10">
        <v>0</v>
      </c>
    </row>
    <row r="271" spans="1:13" x14ac:dyDescent="0.3">
      <c r="A271" s="9" t="str">
        <f>B177&amp;C264&amp;D271</f>
        <v>DISTRIBUCION VOLUMEN X CRITERIO (kg ó litros)Total Bebidas FriasNORTE-CENTRO</v>
      </c>
      <c r="B271" s="9">
        <v>0</v>
      </c>
      <c r="C271" s="9">
        <v>0</v>
      </c>
      <c r="D271" s="10" t="s">
        <v>71</v>
      </c>
      <c r="E271" s="10">
        <v>9.0655533376089803</v>
      </c>
      <c r="F271" s="10">
        <v>8.6686166896316905</v>
      </c>
      <c r="G271" s="10">
        <v>9.3618608441835693</v>
      </c>
      <c r="H271" s="10">
        <v>9.5047662193728506</v>
      </c>
      <c r="I271" s="10">
        <v>0</v>
      </c>
      <c r="J271" s="10">
        <v>0</v>
      </c>
      <c r="K271" s="10">
        <v>0</v>
      </c>
      <c r="L271" s="10">
        <v>0</v>
      </c>
      <c r="M271" s="10">
        <v>0</v>
      </c>
    </row>
    <row r="272" spans="1:13" x14ac:dyDescent="0.3">
      <c r="A272" s="9" t="str">
        <f>B177&amp;C264&amp;D272</f>
        <v>DISTRIBUCION VOLUMEN X CRITERIO (kg ó litros)Total Bebidas FriasNOROESTE</v>
      </c>
      <c r="B272" s="9">
        <v>0</v>
      </c>
      <c r="C272" s="9">
        <v>0</v>
      </c>
      <c r="D272" s="10" t="s">
        <v>72</v>
      </c>
      <c r="E272" s="10">
        <v>10.592184162458899</v>
      </c>
      <c r="F272" s="10">
        <v>9.6269542100816992</v>
      </c>
      <c r="G272" s="10">
        <v>9.8817672869011606</v>
      </c>
      <c r="H272" s="10">
        <v>11.729422221034801</v>
      </c>
      <c r="I272" s="10">
        <v>0</v>
      </c>
      <c r="J272" s="10">
        <v>0</v>
      </c>
      <c r="K272" s="10">
        <v>0</v>
      </c>
      <c r="L272" s="10">
        <v>0</v>
      </c>
      <c r="M272" s="10">
        <v>0</v>
      </c>
    </row>
    <row r="273" spans="1:13" x14ac:dyDescent="0.3">
      <c r="A273" s="9" t="str">
        <f>B177&amp;C264&amp;D273</f>
        <v>DISTRIBUCION VOLUMEN X CRITERIO (kg ó litros)Total Bebidas Frias&lt;2MIL</v>
      </c>
      <c r="B273" s="9">
        <v>0</v>
      </c>
      <c r="C273" s="9">
        <v>0</v>
      </c>
      <c r="D273" s="10" t="s">
        <v>73</v>
      </c>
      <c r="E273" s="10">
        <v>6.3257294100688704</v>
      </c>
      <c r="F273" s="10">
        <v>5.8728196614586299</v>
      </c>
      <c r="G273" s="10">
        <v>5.7128646213979497</v>
      </c>
      <c r="H273" s="10">
        <v>5.6161092980118497</v>
      </c>
      <c r="I273" s="10">
        <v>0</v>
      </c>
      <c r="J273" s="10">
        <v>0</v>
      </c>
      <c r="K273" s="10">
        <v>0</v>
      </c>
      <c r="L273" s="10">
        <v>0</v>
      </c>
      <c r="M273" s="10">
        <v>0</v>
      </c>
    </row>
    <row r="274" spans="1:13" x14ac:dyDescent="0.3">
      <c r="A274" s="9" t="str">
        <f>B177&amp;C264&amp;D274</f>
        <v>DISTRIBUCION VOLUMEN X CRITERIO (kg ó litros)Total Bebidas Frias2-5MIL</v>
      </c>
      <c r="B274" s="9">
        <v>0</v>
      </c>
      <c r="C274" s="9">
        <v>0</v>
      </c>
      <c r="D274" s="10" t="s">
        <v>74</v>
      </c>
      <c r="E274" s="10">
        <v>4.93136688948751</v>
      </c>
      <c r="F274" s="10">
        <v>4.5163432248710897</v>
      </c>
      <c r="G274" s="10">
        <v>5.0308914036178303</v>
      </c>
      <c r="H274" s="10">
        <v>5.1563612377140302</v>
      </c>
      <c r="I274" s="10">
        <v>0</v>
      </c>
      <c r="J274" s="10">
        <v>0</v>
      </c>
      <c r="K274" s="10">
        <v>0</v>
      </c>
      <c r="L274" s="10">
        <v>0</v>
      </c>
      <c r="M274" s="10">
        <v>0</v>
      </c>
    </row>
    <row r="275" spans="1:13" x14ac:dyDescent="0.3">
      <c r="A275" s="9" t="str">
        <f>B177&amp;C264&amp;D275</f>
        <v>DISTRIBUCION VOLUMEN X CRITERIO (kg ó litros)Total Bebidas Frias5-10MIL</v>
      </c>
      <c r="B275" s="9">
        <v>0</v>
      </c>
      <c r="C275" s="9">
        <v>0</v>
      </c>
      <c r="D275" s="10" t="s">
        <v>75</v>
      </c>
      <c r="E275" s="10">
        <v>6.8144462854734904</v>
      </c>
      <c r="F275" s="10">
        <v>8.1897854679719799</v>
      </c>
      <c r="G275" s="10">
        <v>8.4768542676781404</v>
      </c>
      <c r="H275" s="10">
        <v>8.3069224392214505</v>
      </c>
      <c r="I275" s="10">
        <v>0</v>
      </c>
      <c r="J275" s="10">
        <v>0</v>
      </c>
      <c r="K275" s="10">
        <v>0</v>
      </c>
      <c r="L275" s="10">
        <v>0</v>
      </c>
      <c r="M275" s="10">
        <v>0</v>
      </c>
    </row>
    <row r="276" spans="1:13" x14ac:dyDescent="0.3">
      <c r="A276" s="9" t="str">
        <f>B177&amp;C264&amp;D276</f>
        <v>DISTRIBUCION VOLUMEN X CRITERIO (kg ó litros)Total Bebidas Frias10-30MIL</v>
      </c>
      <c r="B276" s="9">
        <v>0</v>
      </c>
      <c r="C276" s="9">
        <v>0</v>
      </c>
      <c r="D276" s="10" t="s">
        <v>76</v>
      </c>
      <c r="E276" s="10">
        <v>19.2400356979647</v>
      </c>
      <c r="F276" s="10">
        <v>18.651848924172899</v>
      </c>
      <c r="G276" s="10">
        <v>18.110130775167999</v>
      </c>
      <c r="H276" s="10">
        <v>18.654855004893498</v>
      </c>
      <c r="I276" s="10">
        <v>0</v>
      </c>
      <c r="J276" s="10">
        <v>0</v>
      </c>
      <c r="K276" s="10">
        <v>0</v>
      </c>
      <c r="L276" s="10">
        <v>0</v>
      </c>
      <c r="M276" s="10">
        <v>0</v>
      </c>
    </row>
    <row r="277" spans="1:13" x14ac:dyDescent="0.3">
      <c r="A277" s="9" t="str">
        <f>B177&amp;C264&amp;D277</f>
        <v>DISTRIBUCION VOLUMEN X CRITERIO (kg ó litros)Total Bebidas Frias30-100MIL</v>
      </c>
      <c r="B277" s="9">
        <v>0</v>
      </c>
      <c r="C277" s="9">
        <v>0</v>
      </c>
      <c r="D277" s="10" t="s">
        <v>77</v>
      </c>
      <c r="E277" s="10">
        <v>20.453712455899399</v>
      </c>
      <c r="F277" s="10">
        <v>19.834404049587501</v>
      </c>
      <c r="G277" s="10">
        <v>19.014508098372001</v>
      </c>
      <c r="H277" s="10">
        <v>18.5983584787278</v>
      </c>
      <c r="I277" s="10">
        <v>0</v>
      </c>
      <c r="J277" s="10">
        <v>0</v>
      </c>
      <c r="K277" s="10">
        <v>0</v>
      </c>
      <c r="L277" s="10">
        <v>0</v>
      </c>
      <c r="M277" s="10">
        <v>0</v>
      </c>
    </row>
    <row r="278" spans="1:13" x14ac:dyDescent="0.3">
      <c r="A278" s="9" t="str">
        <f>B177&amp;C264&amp;D278</f>
        <v>DISTRIBUCION VOLUMEN X CRITERIO (kg ó litros)Total Bebidas Frias100-200MIL</v>
      </c>
      <c r="B278" s="9">
        <v>0</v>
      </c>
      <c r="C278" s="9">
        <v>0</v>
      </c>
      <c r="D278" s="10" t="s">
        <v>78</v>
      </c>
      <c r="E278" s="10">
        <v>10.164259845677501</v>
      </c>
      <c r="F278" s="10">
        <v>10.198668366305601</v>
      </c>
      <c r="G278" s="10">
        <v>10.366595558024899</v>
      </c>
      <c r="H278" s="10">
        <v>9.7223584306851798</v>
      </c>
      <c r="I278" s="10">
        <v>0</v>
      </c>
      <c r="J278" s="10">
        <v>0</v>
      </c>
      <c r="K278" s="10">
        <v>0</v>
      </c>
      <c r="L278" s="10">
        <v>0</v>
      </c>
      <c r="M278" s="10">
        <v>0</v>
      </c>
    </row>
    <row r="279" spans="1:13" x14ac:dyDescent="0.3">
      <c r="A279" s="9" t="str">
        <f>B177&amp;C264&amp;D279</f>
        <v>DISTRIBUCION VOLUMEN X CRITERIO (kg ó litros)Total Bebidas Frias200-500MIL</v>
      </c>
      <c r="B279" s="9">
        <v>0</v>
      </c>
      <c r="C279" s="9">
        <v>0</v>
      </c>
      <c r="D279" s="10" t="s">
        <v>79</v>
      </c>
      <c r="E279" s="10">
        <v>13.199553567292201</v>
      </c>
      <c r="F279" s="10">
        <v>12.7652587052805</v>
      </c>
      <c r="G279" s="10">
        <v>13.3103218528409</v>
      </c>
      <c r="H279" s="10">
        <v>14.3524335948106</v>
      </c>
      <c r="I279" s="10">
        <v>0</v>
      </c>
      <c r="J279" s="10">
        <v>0</v>
      </c>
      <c r="K279" s="10">
        <v>0</v>
      </c>
      <c r="L279" s="10">
        <v>0</v>
      </c>
      <c r="M279" s="10">
        <v>0</v>
      </c>
    </row>
    <row r="280" spans="1:13" x14ac:dyDescent="0.3">
      <c r="A280" s="9" t="str">
        <f>B177&amp;C264&amp;D280</f>
        <v>DISTRIBUCION VOLUMEN X CRITERIO (kg ó litros)Total Bebidas Frias&gt;500MIL</v>
      </c>
      <c r="B280" s="9">
        <v>0</v>
      </c>
      <c r="C280" s="9">
        <v>0</v>
      </c>
      <c r="D280" s="10" t="s">
        <v>80</v>
      </c>
      <c r="E280" s="10">
        <v>18.870899604463499</v>
      </c>
      <c r="F280" s="10">
        <v>19.970872876836001</v>
      </c>
      <c r="G280" s="10">
        <v>19.977830388507201</v>
      </c>
      <c r="H280" s="10">
        <v>19.592601050844301</v>
      </c>
      <c r="I280" s="10">
        <v>0</v>
      </c>
      <c r="J280" s="10">
        <v>0</v>
      </c>
      <c r="K280" s="10">
        <v>0</v>
      </c>
      <c r="L280" s="10">
        <v>0</v>
      </c>
      <c r="M280" s="10">
        <v>0</v>
      </c>
    </row>
    <row r="281" spans="1:13" x14ac:dyDescent="0.3">
      <c r="A281" s="9" t="str">
        <f>B177&amp;C264&amp;D281</f>
        <v>DISTRIBUCION VOLUMEN X CRITERIO (kg ó litros)Total Bebidas FriasDE 15 A 19 AÑOS</v>
      </c>
      <c r="B281" s="9">
        <v>0</v>
      </c>
      <c r="C281" s="9">
        <v>0</v>
      </c>
      <c r="D281" s="10" t="s">
        <v>81</v>
      </c>
      <c r="E281" s="10">
        <v>2.88586081902598</v>
      </c>
      <c r="F281" s="10">
        <v>2.7827381149638901</v>
      </c>
      <c r="G281" s="10">
        <v>2.2267184928755701</v>
      </c>
      <c r="H281" s="10">
        <v>2.1683838039074499</v>
      </c>
      <c r="I281" s="10">
        <v>0</v>
      </c>
      <c r="J281" s="10">
        <v>0</v>
      </c>
      <c r="K281" s="10">
        <v>0</v>
      </c>
      <c r="L281" s="10">
        <v>0</v>
      </c>
      <c r="M281" s="10">
        <v>0</v>
      </c>
    </row>
    <row r="282" spans="1:13" x14ac:dyDescent="0.3">
      <c r="A282" s="9" t="str">
        <f>B177&amp;C264&amp;D282</f>
        <v>DISTRIBUCION VOLUMEN X CRITERIO (kg ó litros)Total Bebidas FriasDE 20 A 24 AÑOS</v>
      </c>
      <c r="B282" s="9">
        <v>0</v>
      </c>
      <c r="C282" s="9">
        <v>0</v>
      </c>
      <c r="D282" s="10" t="s">
        <v>82</v>
      </c>
      <c r="E282" s="10">
        <v>4.2081013116165096</v>
      </c>
      <c r="F282" s="10">
        <v>2.9863204711773901</v>
      </c>
      <c r="G282" s="10">
        <v>2.4333035230181999</v>
      </c>
      <c r="H282" s="10">
        <v>2.5618274875842699</v>
      </c>
      <c r="I282" s="10">
        <v>0</v>
      </c>
      <c r="J282" s="10">
        <v>0</v>
      </c>
      <c r="K282" s="10">
        <v>0</v>
      </c>
      <c r="L282" s="10">
        <v>0</v>
      </c>
      <c r="M282" s="10">
        <v>0</v>
      </c>
    </row>
    <row r="283" spans="1:13" x14ac:dyDescent="0.3">
      <c r="A283" s="9" t="str">
        <f>B177&amp;C264&amp;D283</f>
        <v>DISTRIBUCION VOLUMEN X CRITERIO (kg ó litros)Total Bebidas FriasDE 25 A 34 AÑOS</v>
      </c>
      <c r="B283" s="9">
        <v>0</v>
      </c>
      <c r="C283" s="9">
        <v>0</v>
      </c>
      <c r="D283" s="10" t="s">
        <v>83</v>
      </c>
      <c r="E283" s="10">
        <v>8.7986971924465003</v>
      </c>
      <c r="F283" s="10">
        <v>8.9724687894022495</v>
      </c>
      <c r="G283" s="10">
        <v>7.4717020477667804</v>
      </c>
      <c r="H283" s="10">
        <v>7.5985580678916804</v>
      </c>
      <c r="I283" s="10">
        <v>0</v>
      </c>
      <c r="J283" s="10">
        <v>0</v>
      </c>
      <c r="K283" s="10">
        <v>0</v>
      </c>
      <c r="L283" s="10">
        <v>0</v>
      </c>
      <c r="M283" s="10">
        <v>0</v>
      </c>
    </row>
    <row r="284" spans="1:13" x14ac:dyDescent="0.3">
      <c r="A284" s="9" t="str">
        <f>B177&amp;C264&amp;D284</f>
        <v>DISTRIBUCION VOLUMEN X CRITERIO (kg ó litros)Total Bebidas FriasDE 35 A 49 AÑOS</v>
      </c>
      <c r="B284" s="9">
        <v>0</v>
      </c>
      <c r="C284" s="9">
        <v>0</v>
      </c>
      <c r="D284" s="10" t="s">
        <v>84</v>
      </c>
      <c r="E284" s="10">
        <v>27.562771615967399</v>
      </c>
      <c r="F284" s="10">
        <v>26.7595939649357</v>
      </c>
      <c r="G284" s="10">
        <v>26.1373874521495</v>
      </c>
      <c r="H284" s="10">
        <v>23.812751033843899</v>
      </c>
      <c r="I284" s="10">
        <v>0</v>
      </c>
      <c r="J284" s="10">
        <v>0</v>
      </c>
      <c r="K284" s="10">
        <v>0</v>
      </c>
      <c r="L284" s="10">
        <v>0</v>
      </c>
      <c r="M284" s="10">
        <v>0</v>
      </c>
    </row>
    <row r="285" spans="1:13" x14ac:dyDescent="0.3">
      <c r="A285" s="9" t="str">
        <f>B177&amp;C264&amp;D285</f>
        <v>DISTRIBUCION VOLUMEN X CRITERIO (kg ó litros)Total Bebidas FriasDE 50 A 59 AÑOS</v>
      </c>
      <c r="B285" s="9">
        <v>0</v>
      </c>
      <c r="C285" s="9">
        <v>0</v>
      </c>
      <c r="D285" s="10" t="s">
        <v>85</v>
      </c>
      <c r="E285" s="10">
        <v>24.300515406791199</v>
      </c>
      <c r="F285" s="10">
        <v>26.196535903831201</v>
      </c>
      <c r="G285" s="10">
        <v>24.644017200530801</v>
      </c>
      <c r="H285" s="10">
        <v>25.189637729212699</v>
      </c>
      <c r="I285" s="10">
        <v>0</v>
      </c>
      <c r="J285" s="10">
        <v>0</v>
      </c>
      <c r="K285" s="10">
        <v>0</v>
      </c>
      <c r="L285" s="10">
        <v>0</v>
      </c>
      <c r="M285" s="10">
        <v>0</v>
      </c>
    </row>
    <row r="286" spans="1:13" x14ac:dyDescent="0.3">
      <c r="A286" s="9" t="str">
        <f>B177&amp;C264&amp;D286</f>
        <v>DISTRIBUCION VOLUMEN X CRITERIO (kg ó litros)Total Bebidas FriasDE 60 A 75 AÑOS</v>
      </c>
      <c r="B286" s="9">
        <v>0</v>
      </c>
      <c r="C286" s="9">
        <v>0</v>
      </c>
      <c r="D286" s="10" t="s">
        <v>86</v>
      </c>
      <c r="E286" s="10">
        <v>32.244057550503598</v>
      </c>
      <c r="F286" s="10">
        <v>32.302343611751702</v>
      </c>
      <c r="G286" s="10">
        <v>37.086865528693203</v>
      </c>
      <c r="H286" s="10">
        <v>38.6688417930309</v>
      </c>
      <c r="I286" s="10">
        <v>0</v>
      </c>
      <c r="J286" s="10">
        <v>0</v>
      </c>
      <c r="K286" s="10">
        <v>0</v>
      </c>
      <c r="L286" s="10">
        <v>0</v>
      </c>
      <c r="M286" s="10">
        <v>0</v>
      </c>
    </row>
    <row r="287" spans="1:13" x14ac:dyDescent="0.3">
      <c r="A287" s="9" t="str">
        <f>B177&amp;C264&amp;D287</f>
        <v>DISTRIBUCION VOLUMEN X CRITERIO (kg ó litros)Total Bebidas FriasALTA Y MEDIA ALTA</v>
      </c>
      <c r="B287" s="9">
        <v>0</v>
      </c>
      <c r="C287" s="9">
        <v>0</v>
      </c>
      <c r="D287" s="10" t="s">
        <v>87</v>
      </c>
      <c r="E287" s="10">
        <v>25.215451994695101</v>
      </c>
      <c r="F287" s="10">
        <v>28.170847635091899</v>
      </c>
      <c r="G287" s="10">
        <v>26.694046899144599</v>
      </c>
      <c r="H287" s="10">
        <v>26.4102151695377</v>
      </c>
      <c r="I287" s="10">
        <v>0</v>
      </c>
      <c r="J287" s="10">
        <v>0</v>
      </c>
      <c r="K287" s="10">
        <v>0</v>
      </c>
      <c r="L287" s="10">
        <v>0</v>
      </c>
      <c r="M287" s="10">
        <v>0</v>
      </c>
    </row>
    <row r="288" spans="1:13" x14ac:dyDescent="0.3">
      <c r="A288" s="9" t="str">
        <f>B177&amp;C264&amp;D288</f>
        <v>DISTRIBUCION VOLUMEN X CRITERIO (kg ó litros)Total Bebidas FriasMEDIA</v>
      </c>
      <c r="B288" s="9">
        <v>0</v>
      </c>
      <c r="C288" s="9">
        <v>0</v>
      </c>
      <c r="D288" s="10" t="s">
        <v>88</v>
      </c>
      <c r="E288" s="10">
        <v>30.9076207893246</v>
      </c>
      <c r="F288" s="10">
        <v>32.120351253093801</v>
      </c>
      <c r="G288" s="10">
        <v>33.342466602471802</v>
      </c>
      <c r="H288" s="10">
        <v>34.001697744135498</v>
      </c>
      <c r="I288" s="10">
        <v>0</v>
      </c>
      <c r="J288" s="10">
        <v>0</v>
      </c>
      <c r="K288" s="10">
        <v>0</v>
      </c>
      <c r="L288" s="10">
        <v>0</v>
      </c>
      <c r="M288" s="10">
        <v>0</v>
      </c>
    </row>
    <row r="289" spans="1:13" x14ac:dyDescent="0.3">
      <c r="A289" s="9" t="str">
        <f>B177&amp;C264&amp;D289</f>
        <v>DISTRIBUCION VOLUMEN X CRITERIO (kg ó litros)Total Bebidas FriasMEDIA BAJA</v>
      </c>
      <c r="B289" s="9">
        <v>0</v>
      </c>
      <c r="C289" s="9">
        <v>0</v>
      </c>
      <c r="D289" s="10" t="s">
        <v>89</v>
      </c>
      <c r="E289" s="10">
        <v>25.6648021168151</v>
      </c>
      <c r="F289" s="10">
        <v>22.878655452918998</v>
      </c>
      <c r="G289" s="10">
        <v>24.004288787085201</v>
      </c>
      <c r="H289" s="10">
        <v>24.141571394812001</v>
      </c>
      <c r="I289" s="10">
        <v>0</v>
      </c>
      <c r="J289" s="10">
        <v>0</v>
      </c>
      <c r="K289" s="10">
        <v>0</v>
      </c>
      <c r="L289" s="10">
        <v>0</v>
      </c>
      <c r="M289" s="10">
        <v>0</v>
      </c>
    </row>
    <row r="290" spans="1:13" x14ac:dyDescent="0.3">
      <c r="A290" s="9" t="str">
        <f>B177&amp;C264&amp;D290</f>
        <v>DISTRIBUCION VOLUMEN X CRITERIO (kg ó litros)Total Bebidas FriasBAJA</v>
      </c>
      <c r="B290" s="9">
        <v>0</v>
      </c>
      <c r="C290" s="9">
        <v>0</v>
      </c>
      <c r="D290" s="10" t="s">
        <v>90</v>
      </c>
      <c r="E290" s="10">
        <v>18.212125910758601</v>
      </c>
      <c r="F290" s="10">
        <v>16.830144518708501</v>
      </c>
      <c r="G290" s="10">
        <v>15.959193735677999</v>
      </c>
      <c r="H290" s="10">
        <v>15.446513586301601</v>
      </c>
      <c r="I290" s="10">
        <v>0</v>
      </c>
      <c r="J290" s="10">
        <v>0</v>
      </c>
      <c r="K290" s="10">
        <v>0</v>
      </c>
      <c r="L290" s="10">
        <v>0</v>
      </c>
      <c r="M290" s="10">
        <v>0</v>
      </c>
    </row>
    <row r="291" spans="1:13" x14ac:dyDescent="0.3">
      <c r="A291" s="9" t="str">
        <f>B177&amp;C264&amp;D291</f>
        <v>DISTRIBUCION VOLUMEN X CRITERIO (kg ó litros)Total Bebidas FriasHOMBRE</v>
      </c>
      <c r="B291" s="9">
        <v>0</v>
      </c>
      <c r="C291" s="9">
        <v>0</v>
      </c>
      <c r="D291" s="10" t="s">
        <v>91</v>
      </c>
      <c r="E291" s="10">
        <v>56.27482852208</v>
      </c>
      <c r="F291" s="10">
        <v>57.525367161656099</v>
      </c>
      <c r="G291" s="10">
        <v>57.934617566174303</v>
      </c>
      <c r="H291" s="10">
        <v>57.520157976239602</v>
      </c>
      <c r="I291" s="10">
        <v>0</v>
      </c>
      <c r="J291" s="10">
        <v>0</v>
      </c>
      <c r="K291" s="10">
        <v>0</v>
      </c>
      <c r="L291" s="10">
        <v>0</v>
      </c>
      <c r="M291" s="10">
        <v>0</v>
      </c>
    </row>
    <row r="292" spans="1:13" x14ac:dyDescent="0.3">
      <c r="A292" s="9" t="str">
        <f>B177&amp;C264&amp;D292</f>
        <v>DISTRIBUCION VOLUMEN X CRITERIO (kg ó litros)Total Bebidas FriasMUJER</v>
      </c>
      <c r="B292" s="9">
        <v>0</v>
      </c>
      <c r="C292" s="9">
        <v>0</v>
      </c>
      <c r="D292" s="10" t="s">
        <v>92</v>
      </c>
      <c r="E292" s="10">
        <v>43.725169817575299</v>
      </c>
      <c r="F292" s="10">
        <v>42.474634537180997</v>
      </c>
      <c r="G292" s="10">
        <v>42.065372253249699</v>
      </c>
      <c r="H292" s="10">
        <v>42.479840064884897</v>
      </c>
      <c r="I292" s="10">
        <v>0</v>
      </c>
      <c r="J292" s="10">
        <v>0</v>
      </c>
      <c r="K292" s="10">
        <v>0</v>
      </c>
      <c r="L292" s="10">
        <v>0</v>
      </c>
      <c r="M292" s="10">
        <v>0</v>
      </c>
    </row>
    <row r="293" spans="1:13" x14ac:dyDescent="0.3">
      <c r="A293" s="9" t="str">
        <f>B177&amp;C293&amp;D293</f>
        <v>DISTRIBUCION VOLUMEN X CRITERIO (kg ó litros)Total Bebidas CalientesT.ESPAÑA</v>
      </c>
      <c r="B293" s="9">
        <v>0</v>
      </c>
      <c r="C293" s="9" t="s">
        <v>51</v>
      </c>
      <c r="D293" s="10" t="s">
        <v>64</v>
      </c>
      <c r="E293" s="10">
        <v>100</v>
      </c>
      <c r="F293" s="10">
        <v>100</v>
      </c>
      <c r="G293" s="10">
        <v>100</v>
      </c>
      <c r="H293" s="10">
        <v>100</v>
      </c>
      <c r="I293" s="10">
        <v>0</v>
      </c>
      <c r="J293" s="10">
        <v>0</v>
      </c>
      <c r="K293" s="10">
        <v>0</v>
      </c>
      <c r="L293" s="10">
        <v>0</v>
      </c>
      <c r="M293" s="10">
        <v>0</v>
      </c>
    </row>
    <row r="294" spans="1:13" x14ac:dyDescent="0.3">
      <c r="A294" s="9" t="str">
        <f>B177&amp;C293&amp;D294</f>
        <v>DISTRIBUCION VOLUMEN X CRITERIO (kg ó litros)Total Bebidas CalientesBCN AM</v>
      </c>
      <c r="B294" s="9">
        <v>0</v>
      </c>
      <c r="C294" s="9">
        <v>0</v>
      </c>
      <c r="D294" s="10" t="s">
        <v>65</v>
      </c>
      <c r="E294" s="10">
        <v>9.3016835743353408</v>
      </c>
      <c r="F294" s="10">
        <v>9.8417117825172404</v>
      </c>
      <c r="G294" s="10">
        <v>9.0472272591099792</v>
      </c>
      <c r="H294" s="10">
        <v>9.8396498168239805</v>
      </c>
      <c r="I294" s="10">
        <v>0</v>
      </c>
      <c r="J294" s="10">
        <v>0</v>
      </c>
      <c r="K294" s="10">
        <v>0</v>
      </c>
      <c r="L294" s="10">
        <v>0</v>
      </c>
      <c r="M294" s="10">
        <v>0</v>
      </c>
    </row>
    <row r="295" spans="1:13" x14ac:dyDescent="0.3">
      <c r="A295" s="9" t="str">
        <f>B177&amp;C293&amp;D295</f>
        <v>DISTRIBUCION VOLUMEN X CRITERIO (kg ó litros)Total Bebidas CalientesREST.CAT ARAGON</v>
      </c>
      <c r="B295" s="9">
        <v>0</v>
      </c>
      <c r="C295" s="9">
        <v>0</v>
      </c>
      <c r="D295" s="10" t="s">
        <v>66</v>
      </c>
      <c r="E295" s="10">
        <v>12.9254362835396</v>
      </c>
      <c r="F295" s="10">
        <v>11.9582935671211</v>
      </c>
      <c r="G295" s="10">
        <v>13.133756523013901</v>
      </c>
      <c r="H295" s="10">
        <v>13.6143424892011</v>
      </c>
      <c r="I295" s="10">
        <v>0</v>
      </c>
      <c r="J295" s="10">
        <v>0</v>
      </c>
      <c r="K295" s="10">
        <v>0</v>
      </c>
      <c r="L295" s="10">
        <v>0</v>
      </c>
      <c r="M295" s="10">
        <v>0</v>
      </c>
    </row>
    <row r="296" spans="1:13" x14ac:dyDescent="0.3">
      <c r="A296" s="9" t="str">
        <f>B177&amp;C293&amp;D296</f>
        <v>DISTRIBUCION VOLUMEN X CRITERIO (kg ó litros)Total Bebidas CalientesLEVANTE</v>
      </c>
      <c r="B296" s="9">
        <v>0</v>
      </c>
      <c r="C296" s="9">
        <v>0</v>
      </c>
      <c r="D296" s="10" t="s">
        <v>67</v>
      </c>
      <c r="E296" s="10">
        <v>13.869187315277401</v>
      </c>
      <c r="F296" s="10">
        <v>14.2054203997785</v>
      </c>
      <c r="G296" s="10">
        <v>14.4532988508966</v>
      </c>
      <c r="H296" s="10">
        <v>13.5274113213947</v>
      </c>
      <c r="I296" s="10">
        <v>0</v>
      </c>
      <c r="J296" s="10">
        <v>0</v>
      </c>
      <c r="K296" s="10">
        <v>0</v>
      </c>
      <c r="L296" s="10">
        <v>0</v>
      </c>
      <c r="M296" s="10">
        <v>0</v>
      </c>
    </row>
    <row r="297" spans="1:13" x14ac:dyDescent="0.3">
      <c r="A297" s="9" t="str">
        <f>B177&amp;C293&amp;D297</f>
        <v>DISTRIBUCION VOLUMEN X CRITERIO (kg ó litros)Total Bebidas CalientesANDALUCIA</v>
      </c>
      <c r="B297" s="9">
        <v>0</v>
      </c>
      <c r="C297" s="9">
        <v>0</v>
      </c>
      <c r="D297" s="10" t="s">
        <v>68</v>
      </c>
      <c r="E297" s="10">
        <v>19.4403106547866</v>
      </c>
      <c r="F297" s="10">
        <v>19.463606378248699</v>
      </c>
      <c r="G297" s="10">
        <v>19.302325396406101</v>
      </c>
      <c r="H297" s="10">
        <v>18.204025511923501</v>
      </c>
      <c r="I297" s="10">
        <v>0</v>
      </c>
      <c r="J297" s="10">
        <v>0</v>
      </c>
      <c r="K297" s="10">
        <v>0</v>
      </c>
      <c r="L297" s="10">
        <v>0</v>
      </c>
      <c r="M297" s="10">
        <v>0</v>
      </c>
    </row>
    <row r="298" spans="1:13" x14ac:dyDescent="0.3">
      <c r="A298" s="9" t="str">
        <f>B177&amp;C293&amp;D298</f>
        <v>DISTRIBUCION VOLUMEN X CRITERIO (kg ó litros)Total Bebidas CalientesMDD AM</v>
      </c>
      <c r="B298" s="9">
        <v>0</v>
      </c>
      <c r="C298" s="9">
        <v>0</v>
      </c>
      <c r="D298" s="10" t="s">
        <v>69</v>
      </c>
      <c r="E298" s="10">
        <v>11.4428473597325</v>
      </c>
      <c r="F298" s="10">
        <v>11.0402233575173</v>
      </c>
      <c r="G298" s="10">
        <v>11.0350932947542</v>
      </c>
      <c r="H298" s="10">
        <v>11.656848495075399</v>
      </c>
      <c r="I298" s="10">
        <v>0</v>
      </c>
      <c r="J298" s="10">
        <v>0</v>
      </c>
      <c r="K298" s="10">
        <v>0</v>
      </c>
      <c r="L298" s="10">
        <v>0</v>
      </c>
      <c r="M298" s="10">
        <v>0</v>
      </c>
    </row>
    <row r="299" spans="1:13" x14ac:dyDescent="0.3">
      <c r="A299" s="9" t="str">
        <f>B177&amp;C293&amp;D299</f>
        <v>DISTRIBUCION VOLUMEN X CRITERIO (kg ó litros)Total Bebidas CalientesRTO CENTRO</v>
      </c>
      <c r="B299" s="9">
        <v>0</v>
      </c>
      <c r="C299" s="9">
        <v>0</v>
      </c>
      <c r="D299" s="10" t="s">
        <v>70</v>
      </c>
      <c r="E299" s="10">
        <v>9.1709653547142302</v>
      </c>
      <c r="F299" s="10">
        <v>8.4254596681869494</v>
      </c>
      <c r="G299" s="10">
        <v>8.0319511637447896</v>
      </c>
      <c r="H299" s="10">
        <v>8.2602919064933893</v>
      </c>
      <c r="I299" s="10">
        <v>0</v>
      </c>
      <c r="J299" s="10">
        <v>0</v>
      </c>
      <c r="K299" s="10">
        <v>0</v>
      </c>
      <c r="L299" s="10">
        <v>0</v>
      </c>
      <c r="M299" s="10">
        <v>0</v>
      </c>
    </row>
    <row r="300" spans="1:13" x14ac:dyDescent="0.3">
      <c r="A300" s="9" t="str">
        <f>B177&amp;C293&amp;D300</f>
        <v>DISTRIBUCION VOLUMEN X CRITERIO (kg ó litros)Total Bebidas CalientesNORTE-CENTRO</v>
      </c>
      <c r="B300" s="9">
        <v>0</v>
      </c>
      <c r="C300" s="9">
        <v>0</v>
      </c>
      <c r="D300" s="10" t="s">
        <v>71</v>
      </c>
      <c r="E300" s="10">
        <v>10.551507322689501</v>
      </c>
      <c r="F300" s="10">
        <v>11.1973451730712</v>
      </c>
      <c r="G300" s="10">
        <v>11.6273814024575</v>
      </c>
      <c r="H300" s="10">
        <v>11.8852682162719</v>
      </c>
      <c r="I300" s="10">
        <v>0</v>
      </c>
      <c r="J300" s="10">
        <v>0</v>
      </c>
      <c r="K300" s="10">
        <v>0</v>
      </c>
      <c r="L300" s="10">
        <v>0</v>
      </c>
      <c r="M300" s="10">
        <v>0</v>
      </c>
    </row>
    <row r="301" spans="1:13" x14ac:dyDescent="0.3">
      <c r="A301" s="9" t="str">
        <f>B177&amp;C293&amp;D301</f>
        <v>DISTRIBUCION VOLUMEN X CRITERIO (kg ó litros)Total Bebidas CalientesNOROESTE</v>
      </c>
      <c r="B301" s="9">
        <v>0</v>
      </c>
      <c r="C301" s="9">
        <v>0</v>
      </c>
      <c r="D301" s="10" t="s">
        <v>72</v>
      </c>
      <c r="E301" s="10">
        <v>13.298082756827</v>
      </c>
      <c r="F301" s="10">
        <v>13.8679552482009</v>
      </c>
      <c r="G301" s="10">
        <v>13.368955517535801</v>
      </c>
      <c r="H301" s="10">
        <v>13.0121599182173</v>
      </c>
      <c r="I301" s="10">
        <v>0</v>
      </c>
      <c r="J301" s="10">
        <v>0</v>
      </c>
      <c r="K301" s="10">
        <v>0</v>
      </c>
      <c r="L301" s="10">
        <v>0</v>
      </c>
      <c r="M301" s="10">
        <v>0</v>
      </c>
    </row>
    <row r="302" spans="1:13" x14ac:dyDescent="0.3">
      <c r="A302" s="9" t="str">
        <f>B177&amp;C293&amp;D302</f>
        <v>DISTRIBUCION VOLUMEN X CRITERIO (kg ó litros)Total Bebidas Calientes&lt;2MIL</v>
      </c>
      <c r="B302" s="9">
        <v>0</v>
      </c>
      <c r="C302" s="9">
        <v>0</v>
      </c>
      <c r="D302" s="10" t="s">
        <v>73</v>
      </c>
      <c r="E302" s="10">
        <v>4.9760080458387002</v>
      </c>
      <c r="F302" s="10">
        <v>4.55786310019674</v>
      </c>
      <c r="G302" s="10">
        <v>4.9482145753707796</v>
      </c>
      <c r="H302" s="10">
        <v>5.4404648821244903</v>
      </c>
      <c r="I302" s="10">
        <v>0</v>
      </c>
      <c r="J302" s="10">
        <v>0</v>
      </c>
      <c r="K302" s="10">
        <v>0</v>
      </c>
      <c r="L302" s="10">
        <v>0</v>
      </c>
      <c r="M302" s="10">
        <v>0</v>
      </c>
    </row>
    <row r="303" spans="1:13" x14ac:dyDescent="0.3">
      <c r="A303" s="9" t="str">
        <f>B177&amp;C293&amp;D303</f>
        <v>DISTRIBUCION VOLUMEN X CRITERIO (kg ó litros)Total Bebidas Calientes2-5MIL</v>
      </c>
      <c r="B303" s="9">
        <v>0</v>
      </c>
      <c r="C303" s="9">
        <v>0</v>
      </c>
      <c r="D303" s="10" t="s">
        <v>74</v>
      </c>
      <c r="E303" s="10">
        <v>5.2447073732221599</v>
      </c>
      <c r="F303" s="10">
        <v>5.16600563845968</v>
      </c>
      <c r="G303" s="10">
        <v>4.9449061384091104</v>
      </c>
      <c r="H303" s="10">
        <v>4.9224894939750197</v>
      </c>
      <c r="I303" s="10">
        <v>0</v>
      </c>
      <c r="J303" s="10">
        <v>0</v>
      </c>
      <c r="K303" s="10">
        <v>0</v>
      </c>
      <c r="L303" s="10">
        <v>0</v>
      </c>
      <c r="M303" s="10">
        <v>0</v>
      </c>
    </row>
    <row r="304" spans="1:13" x14ac:dyDescent="0.3">
      <c r="A304" s="9" t="str">
        <f>B177&amp;C293&amp;D304</f>
        <v>DISTRIBUCION VOLUMEN X CRITERIO (kg ó litros)Total Bebidas Calientes5-10MIL</v>
      </c>
      <c r="B304" s="9">
        <v>0</v>
      </c>
      <c r="C304" s="9">
        <v>0</v>
      </c>
      <c r="D304" s="10" t="s">
        <v>75</v>
      </c>
      <c r="E304" s="10">
        <v>6.3777411958732504</v>
      </c>
      <c r="F304" s="10">
        <v>7.9069513646229197</v>
      </c>
      <c r="G304" s="10">
        <v>7.42426816208937</v>
      </c>
      <c r="H304" s="10">
        <v>7.4373000118363901</v>
      </c>
      <c r="I304" s="10">
        <v>0</v>
      </c>
      <c r="J304" s="10">
        <v>0</v>
      </c>
      <c r="K304" s="10">
        <v>0</v>
      </c>
      <c r="L304" s="10">
        <v>0</v>
      </c>
      <c r="M304" s="10">
        <v>0</v>
      </c>
    </row>
    <row r="305" spans="1:13" x14ac:dyDescent="0.3">
      <c r="A305" s="9" t="str">
        <f>B177&amp;C293&amp;D305</f>
        <v>DISTRIBUCION VOLUMEN X CRITERIO (kg ó litros)Total Bebidas Calientes10-30MIL</v>
      </c>
      <c r="B305" s="9">
        <v>0</v>
      </c>
      <c r="C305" s="9">
        <v>0</v>
      </c>
      <c r="D305" s="10" t="s">
        <v>76</v>
      </c>
      <c r="E305" s="10">
        <v>20.593652673255399</v>
      </c>
      <c r="F305" s="10">
        <v>19.377463867695901</v>
      </c>
      <c r="G305" s="10">
        <v>19.140411653887998</v>
      </c>
      <c r="H305" s="10">
        <v>17.860720891150901</v>
      </c>
      <c r="I305" s="10">
        <v>0</v>
      </c>
      <c r="J305" s="10">
        <v>0</v>
      </c>
      <c r="K305" s="10">
        <v>0</v>
      </c>
      <c r="L305" s="10">
        <v>0</v>
      </c>
      <c r="M305" s="10">
        <v>0</v>
      </c>
    </row>
    <row r="306" spans="1:13" x14ac:dyDescent="0.3">
      <c r="A306" s="9" t="str">
        <f>B177&amp;C293&amp;D306</f>
        <v>DISTRIBUCION VOLUMEN X CRITERIO (kg ó litros)Total Bebidas Calientes30-100MIL</v>
      </c>
      <c r="B306" s="9">
        <v>0</v>
      </c>
      <c r="C306" s="9">
        <v>0</v>
      </c>
      <c r="D306" s="10" t="s">
        <v>77</v>
      </c>
      <c r="E306" s="10">
        <v>20.5067397231279</v>
      </c>
      <c r="F306" s="10">
        <v>20.678846913824501</v>
      </c>
      <c r="G306" s="10">
        <v>21.950301817767699</v>
      </c>
      <c r="H306" s="10">
        <v>21.9155147359869</v>
      </c>
      <c r="I306" s="10">
        <v>0</v>
      </c>
      <c r="J306" s="10">
        <v>0</v>
      </c>
      <c r="K306" s="10">
        <v>0</v>
      </c>
      <c r="L306" s="10">
        <v>0</v>
      </c>
      <c r="M306" s="10">
        <v>0</v>
      </c>
    </row>
    <row r="307" spans="1:13" x14ac:dyDescent="0.3">
      <c r="A307" s="9" t="str">
        <f>B177&amp;C293&amp;D307</f>
        <v>DISTRIBUCION VOLUMEN X CRITERIO (kg ó litros)Total Bebidas Calientes100-200MIL</v>
      </c>
      <c r="B307" s="9">
        <v>0</v>
      </c>
      <c r="C307" s="9">
        <v>0</v>
      </c>
      <c r="D307" s="10" t="s">
        <v>78</v>
      </c>
      <c r="E307" s="10">
        <v>11.790473065595</v>
      </c>
      <c r="F307" s="10">
        <v>11.5263771956726</v>
      </c>
      <c r="G307" s="10">
        <v>11.3168436697665</v>
      </c>
      <c r="H307" s="10">
        <v>11.717762607994301</v>
      </c>
      <c r="I307" s="10">
        <v>0</v>
      </c>
      <c r="J307" s="10">
        <v>0</v>
      </c>
      <c r="K307" s="10">
        <v>0</v>
      </c>
      <c r="L307" s="10">
        <v>0</v>
      </c>
      <c r="M307" s="10">
        <v>0</v>
      </c>
    </row>
    <row r="308" spans="1:13" x14ac:dyDescent="0.3">
      <c r="A308" s="9" t="str">
        <f>B177&amp;C293&amp;D308</f>
        <v>DISTRIBUCION VOLUMEN X CRITERIO (kg ó litros)Total Bebidas Calientes200-500MIL</v>
      </c>
      <c r="B308" s="9">
        <v>0</v>
      </c>
      <c r="C308" s="9">
        <v>0</v>
      </c>
      <c r="D308" s="10" t="s">
        <v>79</v>
      </c>
      <c r="E308" s="10">
        <v>12.544300850390799</v>
      </c>
      <c r="F308" s="10">
        <v>13.1915645389573</v>
      </c>
      <c r="G308" s="10">
        <v>13.912739764273701</v>
      </c>
      <c r="H308" s="10">
        <v>12.6645709283047</v>
      </c>
      <c r="I308" s="10">
        <v>0</v>
      </c>
      <c r="J308" s="10">
        <v>0</v>
      </c>
      <c r="K308" s="10">
        <v>0</v>
      </c>
      <c r="L308" s="10">
        <v>0</v>
      </c>
      <c r="M308" s="10">
        <v>0</v>
      </c>
    </row>
    <row r="309" spans="1:13" x14ac:dyDescent="0.3">
      <c r="A309" s="9" t="str">
        <f>B177&amp;C293&amp;D309</f>
        <v>DISTRIBUCION VOLUMEN X CRITERIO (kg ó litros)Total Bebidas Calientes&gt;500MIL</v>
      </c>
      <c r="B309" s="9">
        <v>0</v>
      </c>
      <c r="C309" s="9">
        <v>0</v>
      </c>
      <c r="D309" s="10" t="s">
        <v>80</v>
      </c>
      <c r="E309" s="10">
        <v>17.966401645917198</v>
      </c>
      <c r="F309" s="10">
        <v>17.594934877550699</v>
      </c>
      <c r="G309" s="10">
        <v>16.3623064894932</v>
      </c>
      <c r="H309" s="10">
        <v>18.041174194138801</v>
      </c>
      <c r="I309" s="10">
        <v>0</v>
      </c>
      <c r="J309" s="10">
        <v>0</v>
      </c>
      <c r="K309" s="10">
        <v>0</v>
      </c>
      <c r="L309" s="10">
        <v>0</v>
      </c>
      <c r="M309" s="10">
        <v>0</v>
      </c>
    </row>
    <row r="310" spans="1:13" x14ac:dyDescent="0.3">
      <c r="A310" s="9" t="str">
        <f>B177&amp;C293&amp;D310</f>
        <v>DISTRIBUCION VOLUMEN X CRITERIO (kg ó litros)Total Bebidas CalientesDE 15 A 19 AÑOS</v>
      </c>
      <c r="B310" s="9">
        <v>0</v>
      </c>
      <c r="C310" s="9">
        <v>0</v>
      </c>
      <c r="D310" s="10" t="s">
        <v>81</v>
      </c>
      <c r="E310" s="10">
        <v>1.0404466997942701</v>
      </c>
      <c r="F310" s="10">
        <v>1.19453735072512</v>
      </c>
      <c r="G310" s="10">
        <v>0.64688005066389798</v>
      </c>
      <c r="H310" s="10">
        <v>0.88713046638494997</v>
      </c>
      <c r="I310" s="10">
        <v>0</v>
      </c>
      <c r="J310" s="10">
        <v>0</v>
      </c>
      <c r="K310" s="10">
        <v>0</v>
      </c>
      <c r="L310" s="10">
        <v>0</v>
      </c>
      <c r="M310" s="10">
        <v>0</v>
      </c>
    </row>
    <row r="311" spans="1:13" x14ac:dyDescent="0.3">
      <c r="A311" s="9" t="str">
        <f>B177&amp;C293&amp;D311</f>
        <v>DISTRIBUCION VOLUMEN X CRITERIO (kg ó litros)Total Bebidas CalientesDE 20 A 24 AÑOS</v>
      </c>
      <c r="B311" s="9">
        <v>0</v>
      </c>
      <c r="C311" s="9">
        <v>0</v>
      </c>
      <c r="D311" s="10" t="s">
        <v>82</v>
      </c>
      <c r="E311" s="10">
        <v>1.9713331935843199</v>
      </c>
      <c r="F311" s="10">
        <v>1.4289649578139301</v>
      </c>
      <c r="G311" s="10">
        <v>1.5929548608374999</v>
      </c>
      <c r="H311" s="10">
        <v>1.5410548162706299</v>
      </c>
      <c r="I311" s="10">
        <v>0</v>
      </c>
      <c r="J311" s="10">
        <v>0</v>
      </c>
      <c r="K311" s="10">
        <v>0</v>
      </c>
      <c r="L311" s="10">
        <v>0</v>
      </c>
      <c r="M311" s="10">
        <v>0</v>
      </c>
    </row>
    <row r="312" spans="1:13" x14ac:dyDescent="0.3">
      <c r="A312" s="9" t="str">
        <f>B177&amp;C293&amp;D312</f>
        <v>DISTRIBUCION VOLUMEN X CRITERIO (kg ó litros)Total Bebidas CalientesDE 25 A 34 AÑOS</v>
      </c>
      <c r="B312" s="9">
        <v>0</v>
      </c>
      <c r="C312" s="9">
        <v>0</v>
      </c>
      <c r="D312" s="10" t="s">
        <v>83</v>
      </c>
      <c r="E312" s="10">
        <v>6.5208454420053199</v>
      </c>
      <c r="F312" s="10">
        <v>6.8068984868367801</v>
      </c>
      <c r="G312" s="10">
        <v>6.2682479417418202</v>
      </c>
      <c r="H312" s="10">
        <v>6.0490005188887697</v>
      </c>
      <c r="I312" s="10">
        <v>0</v>
      </c>
      <c r="J312" s="10">
        <v>0</v>
      </c>
      <c r="K312" s="10">
        <v>0</v>
      </c>
      <c r="L312" s="10">
        <v>0</v>
      </c>
      <c r="M312" s="10">
        <v>0</v>
      </c>
    </row>
    <row r="313" spans="1:13" x14ac:dyDescent="0.3">
      <c r="A313" s="9" t="str">
        <f>B177&amp;C293&amp;D313</f>
        <v>DISTRIBUCION VOLUMEN X CRITERIO (kg ó litros)Total Bebidas CalientesDE 35 A 49 AÑOS</v>
      </c>
      <c r="B313" s="9">
        <v>0</v>
      </c>
      <c r="C313" s="9">
        <v>0</v>
      </c>
      <c r="D313" s="10" t="s">
        <v>84</v>
      </c>
      <c r="E313" s="10">
        <v>29.9956126904098</v>
      </c>
      <c r="F313" s="10">
        <v>28.994503599167398</v>
      </c>
      <c r="G313" s="10">
        <v>26.9477357792479</v>
      </c>
      <c r="H313" s="10">
        <v>25.777086127570598</v>
      </c>
      <c r="I313" s="10">
        <v>0</v>
      </c>
      <c r="J313" s="10">
        <v>0</v>
      </c>
      <c r="K313" s="10">
        <v>0</v>
      </c>
      <c r="L313" s="10">
        <v>0</v>
      </c>
      <c r="M313" s="10">
        <v>0</v>
      </c>
    </row>
    <row r="314" spans="1:13" x14ac:dyDescent="0.3">
      <c r="A314" s="9" t="str">
        <f>B177&amp;C293&amp;D314</f>
        <v>DISTRIBUCION VOLUMEN X CRITERIO (kg ó litros)Total Bebidas CalientesDE 50 A 59 AÑOS</v>
      </c>
      <c r="B314" s="9">
        <v>0</v>
      </c>
      <c r="C314" s="9">
        <v>0</v>
      </c>
      <c r="D314" s="10" t="s">
        <v>85</v>
      </c>
      <c r="E314" s="10">
        <v>26.613658843423099</v>
      </c>
      <c r="F314" s="10">
        <v>26.481601833082099</v>
      </c>
      <c r="G314" s="10">
        <v>25.8291440634158</v>
      </c>
      <c r="H314" s="10">
        <v>25.370481354096299</v>
      </c>
      <c r="I314" s="10">
        <v>0</v>
      </c>
      <c r="J314" s="10">
        <v>0</v>
      </c>
      <c r="K314" s="10">
        <v>0</v>
      </c>
      <c r="L314" s="10">
        <v>0</v>
      </c>
      <c r="M314" s="10">
        <v>0</v>
      </c>
    </row>
    <row r="315" spans="1:13" x14ac:dyDescent="0.3">
      <c r="A315" s="9" t="str">
        <f>B177&amp;C293&amp;D315</f>
        <v>DISTRIBUCION VOLUMEN X CRITERIO (kg ó litros)Total Bebidas CalientesDE 60 A 75 AÑOS</v>
      </c>
      <c r="B315" s="9">
        <v>0</v>
      </c>
      <c r="C315" s="9">
        <v>0</v>
      </c>
      <c r="D315" s="10" t="s">
        <v>86</v>
      </c>
      <c r="E315" s="10">
        <v>33.858123641919498</v>
      </c>
      <c r="F315" s="10">
        <v>35.0935093912695</v>
      </c>
      <c r="G315" s="10">
        <v>38.715023759674999</v>
      </c>
      <c r="H315" s="10">
        <v>40.375243944917003</v>
      </c>
      <c r="I315" s="10">
        <v>0</v>
      </c>
      <c r="J315" s="10">
        <v>0</v>
      </c>
      <c r="K315" s="10">
        <v>0</v>
      </c>
      <c r="L315" s="10">
        <v>0</v>
      </c>
      <c r="M315" s="10">
        <v>0</v>
      </c>
    </row>
    <row r="316" spans="1:13" x14ac:dyDescent="0.3">
      <c r="A316" s="9" t="str">
        <f>B177&amp;C293&amp;D316</f>
        <v>DISTRIBUCION VOLUMEN X CRITERIO (kg ó litros)Total Bebidas CalientesALTA Y MEDIA ALTA</v>
      </c>
      <c r="B316" s="9">
        <v>0</v>
      </c>
      <c r="C316" s="9">
        <v>0</v>
      </c>
      <c r="D316" s="10" t="s">
        <v>87</v>
      </c>
      <c r="E316" s="10">
        <v>24.335857669971599</v>
      </c>
      <c r="F316" s="10">
        <v>26.381851898898098</v>
      </c>
      <c r="G316" s="10">
        <v>24.999438807181999</v>
      </c>
      <c r="H316" s="10">
        <v>25.442558524460399</v>
      </c>
      <c r="I316" s="10">
        <v>0</v>
      </c>
      <c r="J316" s="10">
        <v>0</v>
      </c>
      <c r="K316" s="10">
        <v>0</v>
      </c>
      <c r="L316" s="10">
        <v>0</v>
      </c>
      <c r="M316" s="10">
        <v>0</v>
      </c>
    </row>
    <row r="317" spans="1:13" x14ac:dyDescent="0.3">
      <c r="A317" s="9" t="str">
        <f>B177&amp;C293&amp;D317</f>
        <v>DISTRIBUCION VOLUMEN X CRITERIO (kg ó litros)Total Bebidas CalientesMEDIA</v>
      </c>
      <c r="B317" s="9">
        <v>0</v>
      </c>
      <c r="C317" s="9">
        <v>0</v>
      </c>
      <c r="D317" s="10" t="s">
        <v>88</v>
      </c>
      <c r="E317" s="10">
        <v>34.153903599061799</v>
      </c>
      <c r="F317" s="10">
        <v>32.502515614523901</v>
      </c>
      <c r="G317" s="10">
        <v>32.033662371954101</v>
      </c>
      <c r="H317" s="10">
        <v>31.496878305865199</v>
      </c>
      <c r="I317" s="10">
        <v>0</v>
      </c>
      <c r="J317" s="10">
        <v>0</v>
      </c>
      <c r="K317" s="10">
        <v>0</v>
      </c>
      <c r="L317" s="10">
        <v>0</v>
      </c>
      <c r="M317" s="10">
        <v>0</v>
      </c>
    </row>
    <row r="318" spans="1:13" x14ac:dyDescent="0.3">
      <c r="A318" s="9" t="str">
        <f>B177&amp;C293&amp;D318</f>
        <v>DISTRIBUCION VOLUMEN X CRITERIO (kg ó litros)Total Bebidas CalientesMEDIA BAJA</v>
      </c>
      <c r="B318" s="9">
        <v>0</v>
      </c>
      <c r="C318" s="9">
        <v>0</v>
      </c>
      <c r="D318" s="10" t="s">
        <v>89</v>
      </c>
      <c r="E318" s="10">
        <v>26.050320440170601</v>
      </c>
      <c r="F318" s="10">
        <v>25.9735752068697</v>
      </c>
      <c r="G318" s="10">
        <v>28.705048170217601</v>
      </c>
      <c r="H318" s="10">
        <v>27.551058497292701</v>
      </c>
      <c r="I318" s="10">
        <v>0</v>
      </c>
      <c r="J318" s="10">
        <v>0</v>
      </c>
      <c r="K318" s="10">
        <v>0</v>
      </c>
      <c r="L318" s="10">
        <v>0</v>
      </c>
      <c r="M318" s="10">
        <v>0</v>
      </c>
    </row>
    <row r="319" spans="1:13" x14ac:dyDescent="0.3">
      <c r="A319" s="9" t="str">
        <f>B177&amp;C293&amp;D319</f>
        <v>DISTRIBUCION VOLUMEN X CRITERIO (kg ó litros)Total Bebidas CalientesBAJA</v>
      </c>
      <c r="B319" s="9">
        <v>0</v>
      </c>
      <c r="C319" s="9">
        <v>0</v>
      </c>
      <c r="D319" s="10" t="s">
        <v>90</v>
      </c>
      <c r="E319" s="10">
        <v>15.4599373862167</v>
      </c>
      <c r="F319" s="10">
        <v>15.142070714587099</v>
      </c>
      <c r="G319" s="10">
        <v>14.2618430154899</v>
      </c>
      <c r="H319" s="10">
        <v>15.509499542757</v>
      </c>
      <c r="I319" s="10">
        <v>0</v>
      </c>
      <c r="J319" s="10">
        <v>0</v>
      </c>
      <c r="K319" s="10">
        <v>0</v>
      </c>
      <c r="L319" s="10">
        <v>0</v>
      </c>
      <c r="M319" s="10">
        <v>0</v>
      </c>
    </row>
    <row r="320" spans="1:13" x14ac:dyDescent="0.3">
      <c r="A320" s="9" t="str">
        <f>B177&amp;C293&amp;D320</f>
        <v>DISTRIBUCION VOLUMEN X CRITERIO (kg ó litros)Total Bebidas CalientesHOMBRE</v>
      </c>
      <c r="B320" s="9">
        <v>0</v>
      </c>
      <c r="C320" s="9">
        <v>0</v>
      </c>
      <c r="D320" s="10" t="s">
        <v>91</v>
      </c>
      <c r="E320" s="10">
        <v>61.037228218870702</v>
      </c>
      <c r="F320" s="10">
        <v>62.426913124545003</v>
      </c>
      <c r="G320" s="10">
        <v>61.470490063348102</v>
      </c>
      <c r="H320" s="10">
        <v>58.901542093112802</v>
      </c>
      <c r="I320" s="10">
        <v>0</v>
      </c>
      <c r="J320" s="10">
        <v>0</v>
      </c>
      <c r="K320" s="10">
        <v>0</v>
      </c>
      <c r="L320" s="10">
        <v>0</v>
      </c>
      <c r="M320" s="10">
        <v>0</v>
      </c>
    </row>
    <row r="321" spans="1:13" x14ac:dyDescent="0.3">
      <c r="A321" s="9" t="str">
        <f>B177&amp;C293&amp;D321</f>
        <v>DISTRIBUCION VOLUMEN X CRITERIO (kg ó litros)Total Bebidas CalientesMUJER</v>
      </c>
      <c r="B321" s="9">
        <v>0</v>
      </c>
      <c r="C321" s="9">
        <v>0</v>
      </c>
      <c r="D321" s="10" t="s">
        <v>92</v>
      </c>
      <c r="E321" s="10">
        <v>38.962791629844602</v>
      </c>
      <c r="F321" s="10">
        <v>37.5730975017552</v>
      </c>
      <c r="G321" s="10">
        <v>38.529495883870403</v>
      </c>
      <c r="H321" s="10">
        <v>41.098460760804599</v>
      </c>
      <c r="I321" s="10">
        <v>0</v>
      </c>
      <c r="J321" s="10">
        <v>0</v>
      </c>
      <c r="K321" s="10">
        <v>0</v>
      </c>
      <c r="L321" s="10">
        <v>0</v>
      </c>
      <c r="M321" s="10">
        <v>0</v>
      </c>
    </row>
    <row r="322" spans="1:13" x14ac:dyDescent="0.3">
      <c r="A322" s="9" t="str">
        <f>B177&amp;C322&amp;D322</f>
        <v>DISTRIBUCION VOLUMEN X CRITERIO (kg ó litros)Total AperitivosT.ESPAÑA</v>
      </c>
      <c r="B322" s="9">
        <v>0</v>
      </c>
      <c r="C322" s="9" t="s">
        <v>52</v>
      </c>
      <c r="D322" s="10" t="s">
        <v>64</v>
      </c>
      <c r="E322" s="10">
        <v>100</v>
      </c>
      <c r="F322" s="10">
        <v>100</v>
      </c>
      <c r="G322" s="10">
        <v>100</v>
      </c>
      <c r="H322" s="10">
        <v>100</v>
      </c>
      <c r="I322" s="10">
        <v>0</v>
      </c>
      <c r="J322" s="10">
        <v>0</v>
      </c>
      <c r="K322" s="10">
        <v>0</v>
      </c>
      <c r="L322" s="10">
        <v>0</v>
      </c>
      <c r="M322" s="10">
        <v>0</v>
      </c>
    </row>
    <row r="323" spans="1:13" x14ac:dyDescent="0.3">
      <c r="A323" s="9" t="str">
        <f>B177&amp;C322&amp;D323</f>
        <v>DISTRIBUCION VOLUMEN X CRITERIO (kg ó litros)Total AperitivosBCN AM</v>
      </c>
      <c r="B323" s="9">
        <v>0</v>
      </c>
      <c r="C323" s="9">
        <v>0</v>
      </c>
      <c r="D323" s="10" t="s">
        <v>65</v>
      </c>
      <c r="E323" s="10">
        <v>6.8177415280221902</v>
      </c>
      <c r="F323" s="10">
        <v>6.2751730549854603</v>
      </c>
      <c r="G323" s="10">
        <v>8.8812515574803399</v>
      </c>
      <c r="H323" s="10">
        <v>9.8968856327496297</v>
      </c>
      <c r="I323" s="10">
        <v>0</v>
      </c>
      <c r="J323" s="10">
        <v>0</v>
      </c>
      <c r="K323" s="10">
        <v>0</v>
      </c>
      <c r="L323" s="10">
        <v>0</v>
      </c>
      <c r="M323" s="10">
        <v>0</v>
      </c>
    </row>
    <row r="324" spans="1:13" x14ac:dyDescent="0.3">
      <c r="A324" s="9" t="str">
        <f>B177&amp;C322&amp;D324</f>
        <v>DISTRIBUCION VOLUMEN X CRITERIO (kg ó litros)Total AperitivosREST.CAT ARAGON</v>
      </c>
      <c r="B324" s="9">
        <v>0</v>
      </c>
      <c r="C324" s="9">
        <v>0</v>
      </c>
      <c r="D324" s="10" t="s">
        <v>66</v>
      </c>
      <c r="E324" s="10">
        <v>10.375694284564799</v>
      </c>
      <c r="F324" s="10">
        <v>9.6340054479840909</v>
      </c>
      <c r="G324" s="10">
        <v>10.5067740009011</v>
      </c>
      <c r="H324" s="10">
        <v>13.522171637024901</v>
      </c>
      <c r="I324" s="10">
        <v>0</v>
      </c>
      <c r="J324" s="10">
        <v>0</v>
      </c>
      <c r="K324" s="10">
        <v>0</v>
      </c>
      <c r="L324" s="10">
        <v>0</v>
      </c>
      <c r="M324" s="10">
        <v>0</v>
      </c>
    </row>
    <row r="325" spans="1:13" x14ac:dyDescent="0.3">
      <c r="A325" s="9" t="str">
        <f>B177&amp;C322&amp;D325</f>
        <v>DISTRIBUCION VOLUMEN X CRITERIO (kg ó litros)Total AperitivosLEVANTE</v>
      </c>
      <c r="B325" s="9">
        <v>0</v>
      </c>
      <c r="C325" s="9">
        <v>0</v>
      </c>
      <c r="D325" s="10" t="s">
        <v>67</v>
      </c>
      <c r="E325" s="10">
        <v>12.439186315678199</v>
      </c>
      <c r="F325" s="10">
        <v>15.940770804227601</v>
      </c>
      <c r="G325" s="10">
        <v>14.00231693299</v>
      </c>
      <c r="H325" s="10">
        <v>13.740543983362</v>
      </c>
      <c r="I325" s="10">
        <v>0</v>
      </c>
      <c r="J325" s="10">
        <v>0</v>
      </c>
      <c r="K325" s="10">
        <v>0</v>
      </c>
      <c r="L325" s="10">
        <v>0</v>
      </c>
      <c r="M325" s="10">
        <v>0</v>
      </c>
    </row>
    <row r="326" spans="1:13" x14ac:dyDescent="0.3">
      <c r="A326" s="9" t="str">
        <f>B177&amp;C322&amp;D326</f>
        <v>DISTRIBUCION VOLUMEN X CRITERIO (kg ó litros)Total AperitivosANDALUCIA</v>
      </c>
      <c r="B326" s="9">
        <v>0</v>
      </c>
      <c r="C326" s="9">
        <v>0</v>
      </c>
      <c r="D326" s="10" t="s">
        <v>68</v>
      </c>
      <c r="E326" s="10">
        <v>22.958375485008201</v>
      </c>
      <c r="F326" s="10">
        <v>24.1246808348426</v>
      </c>
      <c r="G326" s="10">
        <v>21.215898942037398</v>
      </c>
      <c r="H326" s="10">
        <v>19.4056197810527</v>
      </c>
      <c r="I326" s="10">
        <v>0</v>
      </c>
      <c r="J326" s="10">
        <v>0</v>
      </c>
      <c r="K326" s="10">
        <v>0</v>
      </c>
      <c r="L326" s="10">
        <v>0</v>
      </c>
      <c r="M326" s="10">
        <v>0</v>
      </c>
    </row>
    <row r="327" spans="1:13" x14ac:dyDescent="0.3">
      <c r="A327" s="9" t="str">
        <f>B177&amp;C322&amp;D327</f>
        <v>DISTRIBUCION VOLUMEN X CRITERIO (kg ó litros)Total AperitivosMDD AM</v>
      </c>
      <c r="B327" s="9">
        <v>0</v>
      </c>
      <c r="C327" s="9">
        <v>0</v>
      </c>
      <c r="D327" s="10" t="s">
        <v>69</v>
      </c>
      <c r="E327" s="10">
        <v>11.6344614186079</v>
      </c>
      <c r="F327" s="10">
        <v>11.2208229121192</v>
      </c>
      <c r="G327" s="10">
        <v>10.621831744186601</v>
      </c>
      <c r="H327" s="10">
        <v>10.2421490047199</v>
      </c>
      <c r="I327" s="10">
        <v>0</v>
      </c>
      <c r="J327" s="10">
        <v>0</v>
      </c>
      <c r="K327" s="10">
        <v>0</v>
      </c>
      <c r="L327" s="10">
        <v>0</v>
      </c>
      <c r="M327" s="10">
        <v>0</v>
      </c>
    </row>
    <row r="328" spans="1:13" x14ac:dyDescent="0.3">
      <c r="A328" s="9" t="str">
        <f>B177&amp;C322&amp;D328</f>
        <v>DISTRIBUCION VOLUMEN X CRITERIO (kg ó litros)Total AperitivosRTO CENTRO</v>
      </c>
      <c r="B328" s="9">
        <v>0</v>
      </c>
      <c r="C328" s="9">
        <v>0</v>
      </c>
      <c r="D328" s="10" t="s">
        <v>70</v>
      </c>
      <c r="E328" s="10">
        <v>14.6704724046478</v>
      </c>
      <c r="F328" s="10">
        <v>15.364924876772401</v>
      </c>
      <c r="G328" s="10">
        <v>13.4881045714584</v>
      </c>
      <c r="H328" s="10">
        <v>11.2296770549281</v>
      </c>
      <c r="I328" s="10">
        <v>0</v>
      </c>
      <c r="J328" s="10">
        <v>0</v>
      </c>
      <c r="K328" s="10">
        <v>0</v>
      </c>
      <c r="L328" s="10">
        <v>0</v>
      </c>
      <c r="M328" s="10">
        <v>0</v>
      </c>
    </row>
    <row r="329" spans="1:13" x14ac:dyDescent="0.3">
      <c r="A329" s="9" t="str">
        <f>B177&amp;C322&amp;D329</f>
        <v>DISTRIBUCION VOLUMEN X CRITERIO (kg ó litros)Total AperitivosNORTE-CENTRO</v>
      </c>
      <c r="B329" s="9">
        <v>0</v>
      </c>
      <c r="C329" s="9">
        <v>0</v>
      </c>
      <c r="D329" s="10" t="s">
        <v>71</v>
      </c>
      <c r="E329" s="10">
        <v>12.7377346691142</v>
      </c>
      <c r="F329" s="10">
        <v>9.7282778840115007</v>
      </c>
      <c r="G329" s="10">
        <v>13.2563907666894</v>
      </c>
      <c r="H329" s="10">
        <v>10.326411442293701</v>
      </c>
      <c r="I329" s="10">
        <v>0</v>
      </c>
      <c r="J329" s="10">
        <v>0</v>
      </c>
      <c r="K329" s="10">
        <v>0</v>
      </c>
      <c r="L329" s="10">
        <v>0</v>
      </c>
      <c r="M329" s="10">
        <v>0</v>
      </c>
    </row>
    <row r="330" spans="1:13" x14ac:dyDescent="0.3">
      <c r="A330" s="9" t="str">
        <f>B177&amp;C322&amp;D330</f>
        <v>DISTRIBUCION VOLUMEN X CRITERIO (kg ó litros)Total AperitivosNOROESTE</v>
      </c>
      <c r="B330" s="9">
        <v>0</v>
      </c>
      <c r="C330" s="9">
        <v>0</v>
      </c>
      <c r="D330" s="10" t="s">
        <v>72</v>
      </c>
      <c r="E330" s="10">
        <v>8.3663375614204902</v>
      </c>
      <c r="F330" s="10">
        <v>7.7113476392957896</v>
      </c>
      <c r="G330" s="10">
        <v>8.0274300335017408</v>
      </c>
      <c r="H330" s="10">
        <v>11.636537367826</v>
      </c>
      <c r="I330" s="10">
        <v>0</v>
      </c>
      <c r="J330" s="10">
        <v>0</v>
      </c>
      <c r="K330" s="10">
        <v>0</v>
      </c>
      <c r="L330" s="10">
        <v>0</v>
      </c>
      <c r="M330" s="10">
        <v>0</v>
      </c>
    </row>
    <row r="331" spans="1:13" x14ac:dyDescent="0.3">
      <c r="A331" s="9" t="str">
        <f>B177&amp;C322&amp;D331</f>
        <v>DISTRIBUCION VOLUMEN X CRITERIO (kg ó litros)Total Aperitivos&lt;2MIL</v>
      </c>
      <c r="B331" s="9">
        <v>0</v>
      </c>
      <c r="C331" s="9">
        <v>0</v>
      </c>
      <c r="D331" s="10" t="s">
        <v>73</v>
      </c>
      <c r="E331" s="11">
        <v>8.1559376375992905</v>
      </c>
      <c r="F331" s="10">
        <v>7.1136071166708899</v>
      </c>
      <c r="G331" s="11">
        <v>6.7302492058767003</v>
      </c>
      <c r="H331" s="10">
        <v>5.3780253448210296</v>
      </c>
      <c r="I331" s="10">
        <v>0</v>
      </c>
      <c r="J331" s="10">
        <v>0</v>
      </c>
      <c r="K331" s="10">
        <v>0</v>
      </c>
      <c r="L331" s="10">
        <v>0</v>
      </c>
      <c r="M331" s="10">
        <v>0</v>
      </c>
    </row>
    <row r="332" spans="1:13" x14ac:dyDescent="0.3">
      <c r="A332" s="9" t="str">
        <f>B177&amp;C322&amp;D332</f>
        <v>DISTRIBUCION VOLUMEN X CRITERIO (kg ó litros)Total Aperitivos2-5MIL</v>
      </c>
      <c r="B332" s="9">
        <v>0</v>
      </c>
      <c r="C332" s="9">
        <v>0</v>
      </c>
      <c r="D332" s="10" t="s">
        <v>74</v>
      </c>
      <c r="E332" s="10">
        <v>7.5563841505504499</v>
      </c>
      <c r="F332" s="10">
        <v>5.5803693139041597</v>
      </c>
      <c r="G332" s="10">
        <v>5.7079489083199801</v>
      </c>
      <c r="H332" s="10">
        <v>5.29721636655478</v>
      </c>
      <c r="I332" s="10">
        <v>0</v>
      </c>
      <c r="J332" s="10">
        <v>0</v>
      </c>
      <c r="K332" s="10">
        <v>0</v>
      </c>
      <c r="L332" s="10">
        <v>0</v>
      </c>
      <c r="M332" s="10">
        <v>0</v>
      </c>
    </row>
    <row r="333" spans="1:13" x14ac:dyDescent="0.3">
      <c r="A333" s="9" t="str">
        <f>B177&amp;C322&amp;D333</f>
        <v>DISTRIBUCION VOLUMEN X CRITERIO (kg ó litros)Total Aperitivos5-10MIL</v>
      </c>
      <c r="B333" s="9">
        <v>0</v>
      </c>
      <c r="C333" s="9">
        <v>0</v>
      </c>
      <c r="D333" s="10" t="s">
        <v>75</v>
      </c>
      <c r="E333" s="10">
        <v>6.56349021640027</v>
      </c>
      <c r="F333" s="10">
        <v>6.0614655072130903</v>
      </c>
      <c r="G333" s="10">
        <v>6.8527058680900099</v>
      </c>
      <c r="H333" s="10">
        <v>7.7402685254471697</v>
      </c>
      <c r="I333" s="10">
        <v>0</v>
      </c>
      <c r="J333" s="10">
        <v>0</v>
      </c>
      <c r="K333" s="10">
        <v>0</v>
      </c>
      <c r="L333" s="10">
        <v>0</v>
      </c>
      <c r="M333" s="10">
        <v>0</v>
      </c>
    </row>
    <row r="334" spans="1:13" x14ac:dyDescent="0.3">
      <c r="A334" s="9" t="str">
        <f>B177&amp;C322&amp;D334</f>
        <v>DISTRIBUCION VOLUMEN X CRITERIO (kg ó litros)Total Aperitivos10-30MIL</v>
      </c>
      <c r="B334" s="9">
        <v>0</v>
      </c>
      <c r="C334" s="9">
        <v>0</v>
      </c>
      <c r="D334" s="10" t="s">
        <v>76</v>
      </c>
      <c r="E334" s="10">
        <v>20.498579078005701</v>
      </c>
      <c r="F334" s="10">
        <v>22.021151129665601</v>
      </c>
      <c r="G334" s="10">
        <v>23.9729955234926</v>
      </c>
      <c r="H334" s="10">
        <v>25.915151473717401</v>
      </c>
      <c r="I334" s="10">
        <v>0</v>
      </c>
      <c r="J334" s="10">
        <v>0</v>
      </c>
      <c r="K334" s="10">
        <v>0</v>
      </c>
      <c r="L334" s="10">
        <v>0</v>
      </c>
      <c r="M334" s="10">
        <v>0</v>
      </c>
    </row>
    <row r="335" spans="1:13" x14ac:dyDescent="0.3">
      <c r="A335" s="9" t="str">
        <f>B177&amp;C322&amp;D335</f>
        <v>DISTRIBUCION VOLUMEN X CRITERIO (kg ó litros)Total Aperitivos30-100MIL</v>
      </c>
      <c r="B335" s="9">
        <v>0</v>
      </c>
      <c r="C335" s="9">
        <v>0</v>
      </c>
      <c r="D335" s="10" t="s">
        <v>77</v>
      </c>
      <c r="E335" s="10">
        <v>20.8199173005512</v>
      </c>
      <c r="F335" s="10">
        <v>23.312493758002699</v>
      </c>
      <c r="G335" s="10">
        <v>20.178163688304501</v>
      </c>
      <c r="H335" s="10">
        <v>19.773101425926701</v>
      </c>
      <c r="I335" s="10">
        <v>0</v>
      </c>
      <c r="J335" s="10">
        <v>0</v>
      </c>
      <c r="K335" s="10">
        <v>0</v>
      </c>
      <c r="L335" s="10">
        <v>0</v>
      </c>
      <c r="M335" s="10">
        <v>0</v>
      </c>
    </row>
    <row r="336" spans="1:13" x14ac:dyDescent="0.3">
      <c r="A336" s="9" t="str">
        <f>B177&amp;C322&amp;D336</f>
        <v>DISTRIBUCION VOLUMEN X CRITERIO (kg ó litros)Total Aperitivos100-200MIL</v>
      </c>
      <c r="B336" s="9">
        <v>0</v>
      </c>
      <c r="C336" s="9">
        <v>0</v>
      </c>
      <c r="D336" s="10" t="s">
        <v>78</v>
      </c>
      <c r="E336" s="10">
        <v>7.8647321602796003</v>
      </c>
      <c r="F336" s="10">
        <v>8.9872959449953491</v>
      </c>
      <c r="G336" s="10">
        <v>8.1517990878697404</v>
      </c>
      <c r="H336" s="10">
        <v>7.2951882642534196</v>
      </c>
      <c r="I336" s="10">
        <v>0</v>
      </c>
      <c r="J336" s="10">
        <v>0</v>
      </c>
      <c r="K336" s="10">
        <v>0</v>
      </c>
      <c r="L336" s="10">
        <v>0</v>
      </c>
      <c r="M336" s="10">
        <v>0</v>
      </c>
    </row>
    <row r="337" spans="1:13" x14ac:dyDescent="0.3">
      <c r="A337" s="9" t="str">
        <f>B177&amp;C322&amp;D337</f>
        <v>DISTRIBUCION VOLUMEN X CRITERIO (kg ó litros)Total Aperitivos200-500MIL</v>
      </c>
      <c r="B337" s="9">
        <v>0</v>
      </c>
      <c r="C337" s="9">
        <v>0</v>
      </c>
      <c r="D337" s="10" t="s">
        <v>79</v>
      </c>
      <c r="E337" s="10">
        <v>13.0721401405902</v>
      </c>
      <c r="F337" s="10">
        <v>11.978355345797601</v>
      </c>
      <c r="G337" s="10">
        <v>13.7053933723898</v>
      </c>
      <c r="H337" s="10">
        <v>14.479574237169301</v>
      </c>
      <c r="I337" s="10">
        <v>0</v>
      </c>
      <c r="J337" s="10">
        <v>0</v>
      </c>
      <c r="K337" s="10">
        <v>0</v>
      </c>
      <c r="L337" s="10">
        <v>0</v>
      </c>
      <c r="M337" s="10">
        <v>0</v>
      </c>
    </row>
    <row r="338" spans="1:13" x14ac:dyDescent="0.3">
      <c r="A338" s="9" t="str">
        <f>B177&amp;C322&amp;D338</f>
        <v>DISTRIBUCION VOLUMEN X CRITERIO (kg ó litros)Total Aperitivos&gt;500MIL</v>
      </c>
      <c r="B338" s="9">
        <v>0</v>
      </c>
      <c r="C338" s="9">
        <v>0</v>
      </c>
      <c r="D338" s="10" t="s">
        <v>80</v>
      </c>
      <c r="E338" s="10">
        <v>15.4688234519249</v>
      </c>
      <c r="F338" s="10">
        <v>14.945267615583299</v>
      </c>
      <c r="G338" s="10">
        <v>14.7007433304637</v>
      </c>
      <c r="H338" s="10">
        <v>14.1214695481269</v>
      </c>
      <c r="I338" s="10">
        <v>0</v>
      </c>
      <c r="J338" s="10">
        <v>0</v>
      </c>
      <c r="K338" s="10">
        <v>0</v>
      </c>
      <c r="L338" s="10">
        <v>0</v>
      </c>
      <c r="M338" s="10">
        <v>0</v>
      </c>
    </row>
    <row r="339" spans="1:13" x14ac:dyDescent="0.3">
      <c r="A339" s="9" t="str">
        <f>B177&amp;C322&amp;D339</f>
        <v>DISTRIBUCION VOLUMEN X CRITERIO (kg ó litros)Total AperitivosDE 15 A 19 AÑOS</v>
      </c>
      <c r="B339" s="9">
        <v>0</v>
      </c>
      <c r="C339" s="9">
        <v>0</v>
      </c>
      <c r="D339" s="10" t="s">
        <v>81</v>
      </c>
      <c r="E339" s="10">
        <v>8.6974250727993692</v>
      </c>
      <c r="F339" s="10">
        <v>6.6539735816068601</v>
      </c>
      <c r="G339" s="10">
        <v>5.4336101124741703</v>
      </c>
      <c r="H339" s="10">
        <v>6.7154343609498497</v>
      </c>
      <c r="I339" s="10">
        <v>0</v>
      </c>
      <c r="J339" s="10">
        <v>0</v>
      </c>
      <c r="K339" s="10">
        <v>0</v>
      </c>
      <c r="L339" s="10">
        <v>0</v>
      </c>
      <c r="M339" s="10">
        <v>0</v>
      </c>
    </row>
    <row r="340" spans="1:13" x14ac:dyDescent="0.3">
      <c r="A340" s="9" t="str">
        <f>B177&amp;C322&amp;D340</f>
        <v>DISTRIBUCION VOLUMEN X CRITERIO (kg ó litros)Total AperitivosDE 20 A 24 AÑOS</v>
      </c>
      <c r="B340" s="9">
        <v>0</v>
      </c>
      <c r="C340" s="9">
        <v>0</v>
      </c>
      <c r="D340" s="10" t="s">
        <v>82</v>
      </c>
      <c r="E340" s="10">
        <v>6.4385024512439601</v>
      </c>
      <c r="F340" s="10">
        <v>6.8825162780489499</v>
      </c>
      <c r="G340" s="10">
        <v>4.3733732261657003</v>
      </c>
      <c r="H340" s="10">
        <v>2.99240762831371</v>
      </c>
      <c r="I340" s="10">
        <v>0</v>
      </c>
      <c r="J340" s="10">
        <v>0</v>
      </c>
      <c r="K340" s="10">
        <v>0</v>
      </c>
      <c r="L340" s="10">
        <v>0</v>
      </c>
      <c r="M340" s="10">
        <v>0</v>
      </c>
    </row>
    <row r="341" spans="1:13" x14ac:dyDescent="0.3">
      <c r="A341" s="9" t="str">
        <f>B177&amp;C322&amp;D341</f>
        <v>DISTRIBUCION VOLUMEN X CRITERIO (kg ó litros)Total AperitivosDE 25 A 34 AÑOS</v>
      </c>
      <c r="B341" s="9">
        <v>0</v>
      </c>
      <c r="C341" s="9">
        <v>0</v>
      </c>
      <c r="D341" s="10" t="s">
        <v>83</v>
      </c>
      <c r="E341" s="10">
        <v>10.4934443682683</v>
      </c>
      <c r="F341" s="10">
        <v>9.3536263988713007</v>
      </c>
      <c r="G341" s="10">
        <v>11.221044794987799</v>
      </c>
      <c r="H341" s="10">
        <v>9.47832066907824</v>
      </c>
      <c r="I341" s="10">
        <v>0</v>
      </c>
      <c r="J341" s="10">
        <v>0</v>
      </c>
      <c r="K341" s="10">
        <v>0</v>
      </c>
      <c r="L341" s="10">
        <v>0</v>
      </c>
      <c r="M341" s="10">
        <v>0</v>
      </c>
    </row>
    <row r="342" spans="1:13" x14ac:dyDescent="0.3">
      <c r="A342" s="9" t="str">
        <f>B177&amp;C322&amp;D342</f>
        <v>DISTRIBUCION VOLUMEN X CRITERIO (kg ó litros)Total AperitivosDE 35 A 49 AÑOS</v>
      </c>
      <c r="B342" s="9">
        <v>0</v>
      </c>
      <c r="C342" s="9">
        <v>0</v>
      </c>
      <c r="D342" s="10" t="s">
        <v>84</v>
      </c>
      <c r="E342" s="10">
        <v>25.835400619455399</v>
      </c>
      <c r="F342" s="10">
        <v>26.676066099646999</v>
      </c>
      <c r="G342" s="10">
        <v>28.167794868091399</v>
      </c>
      <c r="H342" s="10">
        <v>25.9879938041732</v>
      </c>
      <c r="I342" s="10">
        <v>0</v>
      </c>
      <c r="J342" s="10">
        <v>0</v>
      </c>
      <c r="K342" s="10">
        <v>0</v>
      </c>
      <c r="L342" s="10">
        <v>0</v>
      </c>
      <c r="M342" s="10">
        <v>0</v>
      </c>
    </row>
    <row r="343" spans="1:13" x14ac:dyDescent="0.3">
      <c r="A343" s="9" t="str">
        <f>B177&amp;C322&amp;D343</f>
        <v>DISTRIBUCION VOLUMEN X CRITERIO (kg ó litros)Total AperitivosDE 50 A 59 AÑOS</v>
      </c>
      <c r="B343" s="9">
        <v>0</v>
      </c>
      <c r="C343" s="9">
        <v>0</v>
      </c>
      <c r="D343" s="10" t="s">
        <v>85</v>
      </c>
      <c r="E343" s="10">
        <v>20.626790771521101</v>
      </c>
      <c r="F343" s="10">
        <v>24.0785025386187</v>
      </c>
      <c r="G343" s="10">
        <v>21.477638548502998</v>
      </c>
      <c r="H343" s="10">
        <v>24.409919695002401</v>
      </c>
      <c r="I343" s="10">
        <v>0</v>
      </c>
      <c r="J343" s="10">
        <v>0</v>
      </c>
      <c r="K343" s="10">
        <v>0</v>
      </c>
      <c r="L343" s="10">
        <v>0</v>
      </c>
      <c r="M343" s="10">
        <v>0</v>
      </c>
    </row>
    <row r="344" spans="1:13" x14ac:dyDescent="0.3">
      <c r="A344" s="9" t="str">
        <f>B177&amp;C322&amp;D344</f>
        <v>DISTRIBUCION VOLUMEN X CRITERIO (kg ó litros)Total AperitivosDE 60 A 75 AÑOS</v>
      </c>
      <c r="B344" s="9">
        <v>0</v>
      </c>
      <c r="C344" s="9">
        <v>0</v>
      </c>
      <c r="D344" s="10" t="s">
        <v>86</v>
      </c>
      <c r="E344" s="10">
        <v>27.908440191547101</v>
      </c>
      <c r="F344" s="10">
        <v>26.355317088401101</v>
      </c>
      <c r="G344" s="10">
        <v>29.326541374157099</v>
      </c>
      <c r="H344" s="10">
        <v>30.4159207864748</v>
      </c>
      <c r="I344" s="10">
        <v>0</v>
      </c>
      <c r="J344" s="10">
        <v>0</v>
      </c>
      <c r="K344" s="10">
        <v>0</v>
      </c>
      <c r="L344" s="10">
        <v>0</v>
      </c>
      <c r="M344" s="10">
        <v>0</v>
      </c>
    </row>
    <row r="345" spans="1:13" x14ac:dyDescent="0.3">
      <c r="A345" s="9" t="str">
        <f>B177&amp;C322&amp;D345</f>
        <v>DISTRIBUCION VOLUMEN X CRITERIO (kg ó litros)Total AperitivosALTA Y MEDIA ALTA</v>
      </c>
      <c r="B345" s="9">
        <v>0</v>
      </c>
      <c r="C345" s="9">
        <v>0</v>
      </c>
      <c r="D345" s="10" t="s">
        <v>87</v>
      </c>
      <c r="E345" s="10">
        <v>17.264739555192001</v>
      </c>
      <c r="F345" s="10">
        <v>15.3407099212552</v>
      </c>
      <c r="G345" s="10">
        <v>17.204868574873299</v>
      </c>
      <c r="H345" s="10">
        <v>18.530037303181299</v>
      </c>
      <c r="I345" s="10">
        <v>0</v>
      </c>
      <c r="J345" s="10">
        <v>0</v>
      </c>
      <c r="K345" s="10">
        <v>0</v>
      </c>
      <c r="L345" s="10">
        <v>0</v>
      </c>
      <c r="M345" s="10">
        <v>0</v>
      </c>
    </row>
    <row r="346" spans="1:13" x14ac:dyDescent="0.3">
      <c r="A346" s="9" t="str">
        <f>B177&amp;C322&amp;D346</f>
        <v>DISTRIBUCION VOLUMEN X CRITERIO (kg ó litros)Total AperitivosMEDIA</v>
      </c>
      <c r="B346" s="9">
        <v>0</v>
      </c>
      <c r="C346" s="9">
        <v>0</v>
      </c>
      <c r="D346" s="10" t="s">
        <v>88</v>
      </c>
      <c r="E346" s="10">
        <v>36.384776322796199</v>
      </c>
      <c r="F346" s="10">
        <v>36.5505826670788</v>
      </c>
      <c r="G346" s="10">
        <v>37.475657231892797</v>
      </c>
      <c r="H346" s="10">
        <v>34.208612683784303</v>
      </c>
      <c r="I346" s="10">
        <v>0</v>
      </c>
      <c r="J346" s="10">
        <v>0</v>
      </c>
      <c r="K346" s="10">
        <v>0</v>
      </c>
      <c r="L346" s="10">
        <v>0</v>
      </c>
      <c r="M346" s="10">
        <v>0</v>
      </c>
    </row>
    <row r="347" spans="1:13" x14ac:dyDescent="0.3">
      <c r="A347" s="9" t="str">
        <f>B177&amp;C322&amp;D347</f>
        <v>DISTRIBUCION VOLUMEN X CRITERIO (kg ó litros)Total AperitivosMEDIA BAJA</v>
      </c>
      <c r="B347" s="9">
        <v>0</v>
      </c>
      <c r="C347" s="9">
        <v>0</v>
      </c>
      <c r="D347" s="10" t="s">
        <v>89</v>
      </c>
      <c r="E347" s="10">
        <v>22.304798770454202</v>
      </c>
      <c r="F347" s="10">
        <v>23.6862033668138</v>
      </c>
      <c r="G347" s="10">
        <v>22.8367810111429</v>
      </c>
      <c r="H347" s="10">
        <v>26.472045607478599</v>
      </c>
      <c r="I347" s="10">
        <v>0</v>
      </c>
      <c r="J347" s="10">
        <v>0</v>
      </c>
      <c r="K347" s="10">
        <v>0</v>
      </c>
      <c r="L347" s="10">
        <v>0</v>
      </c>
      <c r="M347" s="10">
        <v>0</v>
      </c>
    </row>
    <row r="348" spans="1:13" x14ac:dyDescent="0.3">
      <c r="A348" s="9" t="str">
        <f>B177&amp;C322&amp;D348</f>
        <v>DISTRIBUCION VOLUMEN X CRITERIO (kg ó litros)Total AperitivosBAJA</v>
      </c>
      <c r="B348" s="9">
        <v>0</v>
      </c>
      <c r="C348" s="9">
        <v>0</v>
      </c>
      <c r="D348" s="10" t="s">
        <v>90</v>
      </c>
      <c r="E348" s="10">
        <v>24.045687319249701</v>
      </c>
      <c r="F348" s="10">
        <v>24.4225073263739</v>
      </c>
      <c r="G348" s="10">
        <v>22.482696232362201</v>
      </c>
      <c r="H348" s="10">
        <v>20.7893034043549</v>
      </c>
      <c r="I348" s="10">
        <v>0</v>
      </c>
      <c r="J348" s="10">
        <v>0</v>
      </c>
      <c r="K348" s="10">
        <v>0</v>
      </c>
      <c r="L348" s="10">
        <v>0</v>
      </c>
      <c r="M348" s="10">
        <v>0</v>
      </c>
    </row>
    <row r="349" spans="1:13" x14ac:dyDescent="0.3">
      <c r="A349" s="9" t="str">
        <f>B177&amp;C322&amp;D349</f>
        <v>DISTRIBUCION VOLUMEN X CRITERIO (kg ó litros)Total AperitivosHOMBRE</v>
      </c>
      <c r="B349" s="9">
        <v>0</v>
      </c>
      <c r="C349" s="9">
        <v>0</v>
      </c>
      <c r="D349" s="10" t="s">
        <v>91</v>
      </c>
      <c r="E349" s="10">
        <v>40.181008589777498</v>
      </c>
      <c r="F349" s="10">
        <v>37.265692557912502</v>
      </c>
      <c r="G349" s="10">
        <v>37.864678388279899</v>
      </c>
      <c r="H349" s="10">
        <v>42.937593601195097</v>
      </c>
      <c r="I349" s="10">
        <v>0</v>
      </c>
      <c r="J349" s="10">
        <v>0</v>
      </c>
      <c r="K349" s="10">
        <v>0</v>
      </c>
      <c r="L349" s="10">
        <v>0</v>
      </c>
      <c r="M349" s="10">
        <v>0</v>
      </c>
    </row>
    <row r="350" spans="1:13" x14ac:dyDescent="0.3">
      <c r="A350" s="9" t="str">
        <f>B177&amp;C322&amp;D350</f>
        <v>DISTRIBUCION VOLUMEN X CRITERIO (kg ó litros)Total AperitivosMUJER</v>
      </c>
      <c r="B350" s="9">
        <v>0</v>
      </c>
      <c r="C350" s="9">
        <v>0</v>
      </c>
      <c r="D350" s="10" t="s">
        <v>92</v>
      </c>
      <c r="E350" s="10">
        <v>59.818992414772197</v>
      </c>
      <c r="F350" s="10">
        <v>62.734307650868601</v>
      </c>
      <c r="G350" s="10">
        <v>62.135323664645703</v>
      </c>
      <c r="H350" s="10">
        <v>57.062400577771903</v>
      </c>
      <c r="I350" s="10">
        <v>0</v>
      </c>
      <c r="J350" s="10">
        <v>0</v>
      </c>
      <c r="K350" s="10">
        <v>0</v>
      </c>
      <c r="L350" s="10">
        <v>0</v>
      </c>
      <c r="M350" s="10">
        <v>0</v>
      </c>
    </row>
    <row r="351" spans="1:13" x14ac:dyDescent="0.3">
      <c r="A351" s="9" t="str">
        <f>B351&amp;C351&amp;D351</f>
        <v>CONSUMO PER CAPITA (kg ó litros por individuo)TotalAlimentacionT.ESPAÑA</v>
      </c>
      <c r="B351" s="9" t="s">
        <v>60</v>
      </c>
      <c r="C351" s="9" t="s">
        <v>47</v>
      </c>
      <c r="D351" s="10" t="s">
        <v>64</v>
      </c>
      <c r="E351" s="10">
        <v>96.912759548564594</v>
      </c>
      <c r="F351" s="10">
        <v>108.619932787571</v>
      </c>
      <c r="G351" s="10">
        <v>115.025462611745</v>
      </c>
      <c r="H351" s="10">
        <v>110.73449975406901</v>
      </c>
      <c r="I351" s="10">
        <v>0</v>
      </c>
      <c r="J351" s="10">
        <v>0</v>
      </c>
      <c r="K351" s="10">
        <v>0</v>
      </c>
      <c r="L351" s="10">
        <v>0</v>
      </c>
      <c r="M351" s="10">
        <v>0</v>
      </c>
    </row>
    <row r="352" spans="1:13" x14ac:dyDescent="0.3">
      <c r="A352" s="9" t="str">
        <f>B351&amp;C351&amp;D352</f>
        <v>CONSUMO PER CAPITA (kg ó litros por individuo)TotalAlimentacionBCN AM</v>
      </c>
      <c r="B352" s="9">
        <v>0</v>
      </c>
      <c r="C352" s="9">
        <v>0</v>
      </c>
      <c r="D352" s="10" t="s">
        <v>65</v>
      </c>
      <c r="E352" s="10">
        <v>85.416154633677493</v>
      </c>
      <c r="F352" s="10">
        <v>101.24327885162199</v>
      </c>
      <c r="G352" s="10">
        <v>109.67292443481099</v>
      </c>
      <c r="H352" s="10">
        <v>108.44229472489</v>
      </c>
      <c r="I352" s="10">
        <v>0</v>
      </c>
      <c r="J352" s="10">
        <v>0</v>
      </c>
      <c r="K352" s="10">
        <v>0</v>
      </c>
      <c r="L352" s="10">
        <v>0</v>
      </c>
      <c r="M352" s="10">
        <v>0</v>
      </c>
    </row>
    <row r="353" spans="1:13" x14ac:dyDescent="0.3">
      <c r="A353" s="9" t="str">
        <f>B351&amp;C351&amp;D353</f>
        <v>CONSUMO PER CAPITA (kg ó litros por individuo)TotalAlimentacionREST.CAT ARAGON</v>
      </c>
      <c r="B353" s="9">
        <v>0</v>
      </c>
      <c r="C353" s="9">
        <v>0</v>
      </c>
      <c r="D353" s="10" t="s">
        <v>66</v>
      </c>
      <c r="E353" s="10">
        <v>83.440549706593302</v>
      </c>
      <c r="F353" s="10">
        <v>97.686124412734102</v>
      </c>
      <c r="G353" s="10">
        <v>104.078691127795</v>
      </c>
      <c r="H353" s="10">
        <v>105.935897155124</v>
      </c>
      <c r="I353" s="10">
        <v>0</v>
      </c>
      <c r="J353" s="10">
        <v>0</v>
      </c>
      <c r="K353" s="10">
        <v>0</v>
      </c>
      <c r="L353" s="10">
        <v>0</v>
      </c>
      <c r="M353" s="10">
        <v>0</v>
      </c>
    </row>
    <row r="354" spans="1:13" x14ac:dyDescent="0.3">
      <c r="A354" s="9" t="str">
        <f>B351&amp;C351&amp;D354</f>
        <v>CONSUMO PER CAPITA (kg ó litros por individuo)TotalAlimentacionLEVANTE</v>
      </c>
      <c r="B354" s="9">
        <v>0</v>
      </c>
      <c r="C354" s="9">
        <v>0</v>
      </c>
      <c r="D354" s="10" t="s">
        <v>67</v>
      </c>
      <c r="E354" s="10">
        <v>100.70875920237501</v>
      </c>
      <c r="F354" s="10">
        <v>111.632716961827</v>
      </c>
      <c r="G354" s="10">
        <v>113.773729763406</v>
      </c>
      <c r="H354" s="10">
        <v>109.19477254183801</v>
      </c>
      <c r="I354" s="10">
        <v>0</v>
      </c>
      <c r="J354" s="10">
        <v>0</v>
      </c>
      <c r="K354" s="10">
        <v>0</v>
      </c>
      <c r="L354" s="10">
        <v>0</v>
      </c>
      <c r="M354" s="10">
        <v>0</v>
      </c>
    </row>
    <row r="355" spans="1:13" x14ac:dyDescent="0.3">
      <c r="A355" s="9" t="str">
        <f>B351&amp;C351&amp;D355</f>
        <v>CONSUMO PER CAPITA (kg ó litros por individuo)TotalAlimentacionANDALUCIA</v>
      </c>
      <c r="B355" s="9">
        <v>0</v>
      </c>
      <c r="C355" s="9">
        <v>0</v>
      </c>
      <c r="D355" s="10" t="s">
        <v>68</v>
      </c>
      <c r="E355" s="10">
        <v>102.339084235153</v>
      </c>
      <c r="F355" s="10">
        <v>108.853346284324</v>
      </c>
      <c r="G355" s="10">
        <v>115.492153847411</v>
      </c>
      <c r="H355" s="10">
        <v>103.420394554935</v>
      </c>
      <c r="I355" s="10">
        <v>0</v>
      </c>
      <c r="J355" s="10">
        <v>0</v>
      </c>
      <c r="K355" s="10">
        <v>0</v>
      </c>
      <c r="L355" s="10">
        <v>0</v>
      </c>
      <c r="M355" s="10">
        <v>0</v>
      </c>
    </row>
    <row r="356" spans="1:13" x14ac:dyDescent="0.3">
      <c r="A356" s="9" t="str">
        <f>B351&amp;C351&amp;D356</f>
        <v>CONSUMO PER CAPITA (kg ó litros por individuo)TotalAlimentacionMDD AM</v>
      </c>
      <c r="B356" s="9">
        <v>0</v>
      </c>
      <c r="C356" s="9">
        <v>0</v>
      </c>
      <c r="D356" s="10" t="s">
        <v>69</v>
      </c>
      <c r="E356" s="10">
        <v>106.309018066566</v>
      </c>
      <c r="F356" s="10">
        <v>124.95202809443199</v>
      </c>
      <c r="G356" s="10">
        <v>132.49334902708699</v>
      </c>
      <c r="H356" s="10">
        <v>119.284084726169</v>
      </c>
      <c r="I356" s="10">
        <v>0</v>
      </c>
      <c r="J356" s="10">
        <v>0</v>
      </c>
      <c r="K356" s="10">
        <v>0</v>
      </c>
      <c r="L356" s="10">
        <v>0</v>
      </c>
      <c r="M356" s="10">
        <v>0</v>
      </c>
    </row>
    <row r="357" spans="1:13" x14ac:dyDescent="0.3">
      <c r="A357" s="9" t="str">
        <f>B351&amp;C351&amp;D357</f>
        <v>CONSUMO PER CAPITA (kg ó litros por individuo)TotalAlimentacionRTO CENTRO</v>
      </c>
      <c r="B357" s="9">
        <v>0</v>
      </c>
      <c r="C357" s="9">
        <v>0</v>
      </c>
      <c r="D357" s="10" t="s">
        <v>70</v>
      </c>
      <c r="E357" s="10">
        <v>100.579556830589</v>
      </c>
      <c r="F357" s="10">
        <v>110.48614091867201</v>
      </c>
      <c r="G357" s="10">
        <v>110.697661494196</v>
      </c>
      <c r="H357" s="10">
        <v>105.61286881745001</v>
      </c>
      <c r="I357" s="10">
        <v>0</v>
      </c>
      <c r="J357" s="10">
        <v>0</v>
      </c>
      <c r="K357" s="10">
        <v>0</v>
      </c>
      <c r="L357" s="10">
        <v>0</v>
      </c>
      <c r="M357" s="10">
        <v>0</v>
      </c>
    </row>
    <row r="358" spans="1:13" x14ac:dyDescent="0.3">
      <c r="A358" s="9" t="str">
        <f>B351&amp;C351&amp;D358</f>
        <v>CONSUMO PER CAPITA (kg ó litros por individuo)TotalAlimentacionNORTE-CENTRO</v>
      </c>
      <c r="B358" s="9">
        <v>0</v>
      </c>
      <c r="C358" s="9">
        <v>0</v>
      </c>
      <c r="D358" s="10" t="s">
        <v>71</v>
      </c>
      <c r="E358" s="10">
        <v>92.438030201474803</v>
      </c>
      <c r="F358" s="10">
        <v>108.615562252673</v>
      </c>
      <c r="G358" s="10">
        <v>114.205663645052</v>
      </c>
      <c r="H358" s="10">
        <v>109.930178732836</v>
      </c>
      <c r="I358" s="10">
        <v>0</v>
      </c>
      <c r="J358" s="10">
        <v>0</v>
      </c>
      <c r="K358" s="10">
        <v>0</v>
      </c>
      <c r="L358" s="10">
        <v>0</v>
      </c>
      <c r="M358" s="10">
        <v>0</v>
      </c>
    </row>
    <row r="359" spans="1:13" x14ac:dyDescent="0.3">
      <c r="A359" s="9" t="str">
        <f>B351&amp;C351&amp;D359</f>
        <v>CONSUMO PER CAPITA (kg ó litros por individuo)TotalAlimentacionNOROESTE</v>
      </c>
      <c r="B359" s="9">
        <v>0</v>
      </c>
      <c r="C359" s="9">
        <v>0</v>
      </c>
      <c r="D359" s="10" t="s">
        <v>72</v>
      </c>
      <c r="E359" s="10">
        <v>96.137896725984703</v>
      </c>
      <c r="F359" s="10">
        <v>99.997062906936904</v>
      </c>
      <c r="G359" s="10">
        <v>116.612367960585</v>
      </c>
      <c r="H359" s="10">
        <v>132.76514854032001</v>
      </c>
      <c r="I359" s="10">
        <v>0</v>
      </c>
      <c r="J359" s="10">
        <v>0</v>
      </c>
      <c r="K359" s="10">
        <v>0</v>
      </c>
      <c r="L359" s="10">
        <v>0</v>
      </c>
      <c r="M359" s="10">
        <v>0</v>
      </c>
    </row>
    <row r="360" spans="1:13" x14ac:dyDescent="0.3">
      <c r="A360" s="9" t="str">
        <f>B351&amp;C351&amp;D360</f>
        <v>CONSUMO PER CAPITA (kg ó litros por individuo)TotalAlimentacion&lt;2MIL</v>
      </c>
      <c r="B360" s="9">
        <v>0</v>
      </c>
      <c r="C360" s="9">
        <v>0</v>
      </c>
      <c r="D360" s="10" t="s">
        <v>73</v>
      </c>
      <c r="E360" s="11">
        <v>86.903723988587799</v>
      </c>
      <c r="F360" s="10">
        <v>83.617180617875306</v>
      </c>
      <c r="G360" s="10">
        <v>87.302859970430802</v>
      </c>
      <c r="H360" s="10">
        <v>87.447181023390101</v>
      </c>
      <c r="I360" s="10">
        <v>0</v>
      </c>
      <c r="J360" s="10">
        <v>0</v>
      </c>
      <c r="K360" s="10">
        <v>0</v>
      </c>
      <c r="L360" s="10">
        <v>0</v>
      </c>
      <c r="M360" s="10">
        <v>0</v>
      </c>
    </row>
    <row r="361" spans="1:13" x14ac:dyDescent="0.3">
      <c r="A361" s="9" t="str">
        <f>B351&amp;C351&amp;D361</f>
        <v>CONSUMO PER CAPITA (kg ó litros por individuo)TotalAlimentacion2-5MIL</v>
      </c>
      <c r="B361" s="9">
        <v>0</v>
      </c>
      <c r="C361" s="9">
        <v>0</v>
      </c>
      <c r="D361" s="10" t="s">
        <v>74</v>
      </c>
      <c r="E361" s="10">
        <v>69.930090464387106</v>
      </c>
      <c r="F361" s="10">
        <v>84.260360310534097</v>
      </c>
      <c r="G361" s="10">
        <v>98.632683452928902</v>
      </c>
      <c r="H361" s="10">
        <v>88.349609262506604</v>
      </c>
      <c r="I361" s="10">
        <v>0</v>
      </c>
      <c r="J361" s="10">
        <v>0</v>
      </c>
      <c r="K361" s="10">
        <v>0</v>
      </c>
      <c r="L361" s="10">
        <v>0</v>
      </c>
      <c r="M361" s="10">
        <v>0</v>
      </c>
    </row>
    <row r="362" spans="1:13" x14ac:dyDescent="0.3">
      <c r="A362" s="9" t="str">
        <f>B351&amp;C351&amp;D362</f>
        <v>CONSUMO PER CAPITA (kg ó litros por individuo)TotalAlimentacion5-10MIL</v>
      </c>
      <c r="B362" s="9">
        <v>0</v>
      </c>
      <c r="C362" s="9">
        <v>0</v>
      </c>
      <c r="D362" s="10" t="s">
        <v>75</v>
      </c>
      <c r="E362" s="10">
        <v>77.421802748676498</v>
      </c>
      <c r="F362" s="10">
        <v>103.295382418621</v>
      </c>
      <c r="G362" s="10">
        <v>109.932519033293</v>
      </c>
      <c r="H362" s="10">
        <v>107.774309989854</v>
      </c>
      <c r="I362" s="10">
        <v>0</v>
      </c>
      <c r="J362" s="10">
        <v>0</v>
      </c>
      <c r="K362" s="10">
        <v>0</v>
      </c>
      <c r="L362" s="10">
        <v>0</v>
      </c>
      <c r="M362" s="10">
        <v>0</v>
      </c>
    </row>
    <row r="363" spans="1:13" x14ac:dyDescent="0.3">
      <c r="A363" s="9" t="str">
        <f>B351&amp;C351&amp;D363</f>
        <v>CONSUMO PER CAPITA (kg ó litros por individuo)TotalAlimentacion10-30MIL</v>
      </c>
      <c r="B363" s="9">
        <v>0</v>
      </c>
      <c r="C363" s="9">
        <v>0</v>
      </c>
      <c r="D363" s="10" t="s">
        <v>76</v>
      </c>
      <c r="E363" s="10">
        <v>96.281390678874104</v>
      </c>
      <c r="F363" s="10">
        <v>109.184080255659</v>
      </c>
      <c r="G363" s="10">
        <v>109.20947761001101</v>
      </c>
      <c r="H363" s="10">
        <v>111.838529492508</v>
      </c>
      <c r="I363" s="10">
        <v>0</v>
      </c>
      <c r="J363" s="10">
        <v>0</v>
      </c>
      <c r="K363" s="10">
        <v>0</v>
      </c>
      <c r="L363" s="10">
        <v>0</v>
      </c>
      <c r="M363" s="10">
        <v>0</v>
      </c>
    </row>
    <row r="364" spans="1:13" x14ac:dyDescent="0.3">
      <c r="A364" s="9" t="str">
        <f>B351&amp;C351&amp;D364</f>
        <v>CONSUMO PER CAPITA (kg ó litros por individuo)TotalAlimentacion30-100MIL</v>
      </c>
      <c r="B364" s="9">
        <v>0</v>
      </c>
      <c r="C364" s="9">
        <v>0</v>
      </c>
      <c r="D364" s="10" t="s">
        <v>77</v>
      </c>
      <c r="E364" s="10">
        <v>101.315511969037</v>
      </c>
      <c r="F364" s="10">
        <v>110.43738300272101</v>
      </c>
      <c r="G364" s="10">
        <v>117.349687341333</v>
      </c>
      <c r="H364" s="10">
        <v>107.99213528890201</v>
      </c>
      <c r="I364" s="10">
        <v>0</v>
      </c>
      <c r="J364" s="10">
        <v>0</v>
      </c>
      <c r="K364" s="10">
        <v>0</v>
      </c>
      <c r="L364" s="10">
        <v>0</v>
      </c>
      <c r="M364" s="10">
        <v>0</v>
      </c>
    </row>
    <row r="365" spans="1:13" x14ac:dyDescent="0.3">
      <c r="A365" s="9" t="str">
        <f>B351&amp;C351&amp;D365</f>
        <v>CONSUMO PER CAPITA (kg ó litros por individuo)TotalAlimentacion100-200MIL</v>
      </c>
      <c r="B365" s="9">
        <v>0</v>
      </c>
      <c r="C365" s="9">
        <v>0</v>
      </c>
      <c r="D365" s="10" t="s">
        <v>78</v>
      </c>
      <c r="E365" s="10">
        <v>100.17607588806</v>
      </c>
      <c r="F365" s="10">
        <v>107.84999053293799</v>
      </c>
      <c r="G365" s="10">
        <v>114.95569344544199</v>
      </c>
      <c r="H365" s="10">
        <v>104.03171074284499</v>
      </c>
      <c r="I365" s="10">
        <v>0</v>
      </c>
      <c r="J365" s="10">
        <v>0</v>
      </c>
      <c r="K365" s="10">
        <v>0</v>
      </c>
      <c r="L365" s="10">
        <v>0</v>
      </c>
      <c r="M365" s="10">
        <v>0</v>
      </c>
    </row>
    <row r="366" spans="1:13" x14ac:dyDescent="0.3">
      <c r="A366" s="9" t="str">
        <f>B351&amp;C351&amp;D366</f>
        <v>CONSUMO PER CAPITA (kg ó litros por individuo)TotalAlimentacion200-500MIL</v>
      </c>
      <c r="B366" s="9">
        <v>0</v>
      </c>
      <c r="C366" s="9">
        <v>0</v>
      </c>
      <c r="D366" s="10" t="s">
        <v>79</v>
      </c>
      <c r="E366" s="10">
        <v>103.21347599715099</v>
      </c>
      <c r="F366" s="10">
        <v>113.372303773387</v>
      </c>
      <c r="G366" s="10">
        <v>125.60897374735001</v>
      </c>
      <c r="H366" s="10">
        <v>128.139933049771</v>
      </c>
      <c r="I366" s="10">
        <v>0</v>
      </c>
      <c r="J366" s="10">
        <v>0</v>
      </c>
      <c r="K366" s="10">
        <v>0</v>
      </c>
      <c r="L366" s="10">
        <v>0</v>
      </c>
      <c r="M366" s="10">
        <v>0</v>
      </c>
    </row>
    <row r="367" spans="1:13" x14ac:dyDescent="0.3">
      <c r="A367" s="9" t="str">
        <f>B351&amp;C351&amp;D367</f>
        <v>CONSUMO PER CAPITA (kg ó litros por individuo)TotalAlimentacion&gt;500MIL</v>
      </c>
      <c r="B367" s="9">
        <v>0</v>
      </c>
      <c r="C367" s="9">
        <v>0</v>
      </c>
      <c r="D367" s="10" t="s">
        <v>80</v>
      </c>
      <c r="E367" s="10">
        <v>108.923604759932</v>
      </c>
      <c r="F367" s="10">
        <v>123.580769178197</v>
      </c>
      <c r="G367" s="10">
        <v>129.293421462266</v>
      </c>
      <c r="H367" s="10">
        <v>122.38698854176</v>
      </c>
      <c r="I367" s="10">
        <v>0</v>
      </c>
      <c r="J367" s="10">
        <v>0</v>
      </c>
      <c r="K367" s="10">
        <v>0</v>
      </c>
      <c r="L367" s="10">
        <v>0</v>
      </c>
      <c r="M367" s="10">
        <v>0</v>
      </c>
    </row>
    <row r="368" spans="1:13" x14ac:dyDescent="0.3">
      <c r="A368" s="9" t="str">
        <f>B351&amp;C351&amp;D368</f>
        <v>CONSUMO PER CAPITA (kg ó litros por individuo)TotalAlimentacionDE 15 A 19 AÑOS</v>
      </c>
      <c r="B368" s="9">
        <v>0</v>
      </c>
      <c r="C368" s="9">
        <v>0</v>
      </c>
      <c r="D368" s="10" t="s">
        <v>81</v>
      </c>
      <c r="E368" s="10">
        <v>37.636642976057502</v>
      </c>
      <c r="F368" s="10">
        <v>42.508746498939601</v>
      </c>
      <c r="G368" s="10">
        <v>38.0012061529251</v>
      </c>
      <c r="H368" s="10">
        <v>41.116190906430703</v>
      </c>
      <c r="I368" s="10">
        <v>0</v>
      </c>
      <c r="J368" s="10">
        <v>0</v>
      </c>
      <c r="K368" s="10">
        <v>0</v>
      </c>
      <c r="L368" s="10">
        <v>0</v>
      </c>
      <c r="M368" s="10">
        <v>0</v>
      </c>
    </row>
    <row r="369" spans="1:13" x14ac:dyDescent="0.3">
      <c r="A369" s="9" t="str">
        <f>B351&amp;C351&amp;D369</f>
        <v>CONSUMO PER CAPITA (kg ó litros por individuo)TotalAlimentacionDE 20 A 24 AÑOS</v>
      </c>
      <c r="B369" s="9">
        <v>0</v>
      </c>
      <c r="C369" s="9">
        <v>0</v>
      </c>
      <c r="D369" s="10" t="s">
        <v>82</v>
      </c>
      <c r="E369" s="10">
        <v>62.285783221613997</v>
      </c>
      <c r="F369" s="10">
        <v>53.777497985175998</v>
      </c>
      <c r="G369" s="10">
        <v>45.903215688647002</v>
      </c>
      <c r="H369" s="10">
        <v>44.487438810717201</v>
      </c>
      <c r="I369" s="10">
        <v>0</v>
      </c>
      <c r="J369" s="10">
        <v>0</v>
      </c>
      <c r="K369" s="10">
        <v>0</v>
      </c>
      <c r="L369" s="10">
        <v>0</v>
      </c>
      <c r="M369" s="10">
        <v>0</v>
      </c>
    </row>
    <row r="370" spans="1:13" x14ac:dyDescent="0.3">
      <c r="A370" s="9" t="str">
        <f>B351&amp;C351&amp;D370</f>
        <v>CONSUMO PER CAPITA (kg ó litros por individuo)TotalAlimentacionDE 25 A 34 AÑOS</v>
      </c>
      <c r="B370" s="9">
        <v>0</v>
      </c>
      <c r="C370" s="9">
        <v>0</v>
      </c>
      <c r="D370" s="10" t="s">
        <v>83</v>
      </c>
      <c r="E370" s="10">
        <v>68.306530792087699</v>
      </c>
      <c r="F370" s="10">
        <v>74.084378167771305</v>
      </c>
      <c r="G370" s="10">
        <v>73.382352353954701</v>
      </c>
      <c r="H370" s="10">
        <v>68.941034198927099</v>
      </c>
      <c r="I370" s="10">
        <v>0</v>
      </c>
      <c r="J370" s="10">
        <v>0</v>
      </c>
      <c r="K370" s="10">
        <v>0</v>
      </c>
      <c r="L370" s="10">
        <v>0</v>
      </c>
      <c r="M370" s="10">
        <v>0</v>
      </c>
    </row>
    <row r="371" spans="1:13" x14ac:dyDescent="0.3">
      <c r="A371" s="9" t="str">
        <f>B351&amp;C351&amp;D371</f>
        <v>CONSUMO PER CAPITA (kg ó litros por individuo)TotalAlimentacionDE 35 A 49 AÑOS</v>
      </c>
      <c r="B371" s="9">
        <v>0</v>
      </c>
      <c r="C371" s="9">
        <v>0</v>
      </c>
      <c r="D371" s="10" t="s">
        <v>84</v>
      </c>
      <c r="E371" s="10">
        <v>91.323087085692507</v>
      </c>
      <c r="F371" s="10">
        <v>99.394337061318694</v>
      </c>
      <c r="G371" s="10">
        <v>105.265126359902</v>
      </c>
      <c r="H371" s="10">
        <v>95.143523033155304</v>
      </c>
      <c r="I371" s="10">
        <v>0</v>
      </c>
      <c r="J371" s="10">
        <v>0</v>
      </c>
      <c r="K371" s="10">
        <v>0</v>
      </c>
      <c r="L371" s="10">
        <v>0</v>
      </c>
      <c r="M371" s="10">
        <v>0</v>
      </c>
    </row>
    <row r="372" spans="1:13" x14ac:dyDescent="0.3">
      <c r="A372" s="9" t="str">
        <f>B351&amp;C351&amp;D372</f>
        <v>CONSUMO PER CAPITA (kg ó litros por individuo)TotalAlimentacionDE 50 A 59 AÑOS</v>
      </c>
      <c r="B372" s="9">
        <v>0</v>
      </c>
      <c r="C372" s="9">
        <v>0</v>
      </c>
      <c r="D372" s="10" t="s">
        <v>85</v>
      </c>
      <c r="E372" s="10">
        <v>123.624794177891</v>
      </c>
      <c r="F372" s="10">
        <v>145.461575267168</v>
      </c>
      <c r="G372" s="10">
        <v>144.684433142149</v>
      </c>
      <c r="H372" s="10">
        <v>142.71691739158399</v>
      </c>
      <c r="I372" s="10">
        <v>0</v>
      </c>
      <c r="J372" s="10">
        <v>0</v>
      </c>
      <c r="K372" s="10">
        <v>0</v>
      </c>
      <c r="L372" s="10">
        <v>0</v>
      </c>
      <c r="M372" s="10">
        <v>0</v>
      </c>
    </row>
    <row r="373" spans="1:13" x14ac:dyDescent="0.3">
      <c r="A373" s="9" t="str">
        <f>B351&amp;C351&amp;D373</f>
        <v>CONSUMO PER CAPITA (kg ó litros por individuo)TotalAlimentacionDE 60 A 75 AÑOS</v>
      </c>
      <c r="B373" s="9">
        <v>0</v>
      </c>
      <c r="C373" s="9">
        <v>0</v>
      </c>
      <c r="D373" s="10" t="s">
        <v>86</v>
      </c>
      <c r="E373" s="11">
        <v>127.485558935942</v>
      </c>
      <c r="F373" s="10">
        <v>146.54358465021801</v>
      </c>
      <c r="G373" s="10">
        <v>170.52999157059801</v>
      </c>
      <c r="H373" s="10">
        <v>169.07578551723199</v>
      </c>
      <c r="I373" s="11">
        <v>0</v>
      </c>
      <c r="J373" s="10">
        <v>0</v>
      </c>
      <c r="K373" s="10">
        <v>0</v>
      </c>
      <c r="L373" s="10">
        <v>0</v>
      </c>
      <c r="M373" s="10">
        <v>0</v>
      </c>
    </row>
    <row r="374" spans="1:13" x14ac:dyDescent="0.3">
      <c r="A374" s="9" t="str">
        <f>B351&amp;C351&amp;D374</f>
        <v>CONSUMO PER CAPITA (kg ó litros por individuo)TotalAlimentacionALTA Y MEDIA ALTA</v>
      </c>
      <c r="B374" s="9">
        <v>0</v>
      </c>
      <c r="C374" s="9">
        <v>0</v>
      </c>
      <c r="D374" s="10" t="s">
        <v>87</v>
      </c>
      <c r="E374" s="10">
        <v>114.34143430749801</v>
      </c>
      <c r="F374" s="10">
        <v>145.44004474382899</v>
      </c>
      <c r="G374" s="10">
        <v>147.55078856535701</v>
      </c>
      <c r="H374" s="10">
        <v>136.363930996742</v>
      </c>
      <c r="I374" s="10">
        <v>0</v>
      </c>
      <c r="J374" s="10">
        <v>0</v>
      </c>
      <c r="K374" s="10">
        <v>0</v>
      </c>
      <c r="L374" s="10">
        <v>0</v>
      </c>
      <c r="M374" s="10">
        <v>0</v>
      </c>
    </row>
    <row r="375" spans="1:13" x14ac:dyDescent="0.3">
      <c r="A375" s="9" t="str">
        <f>B351&amp;C351&amp;D375</f>
        <v>CONSUMO PER CAPITA (kg ó litros por individuo)TotalAlimentacionMEDIA</v>
      </c>
      <c r="B375" s="9">
        <v>0</v>
      </c>
      <c r="C375" s="9">
        <v>0</v>
      </c>
      <c r="D375" s="10" t="s">
        <v>88</v>
      </c>
      <c r="E375" s="10">
        <v>92.9811069715293</v>
      </c>
      <c r="F375" s="10">
        <v>102.953760040734</v>
      </c>
      <c r="G375" s="10">
        <v>112.359359374538</v>
      </c>
      <c r="H375" s="10">
        <v>111.79884857714799</v>
      </c>
      <c r="I375" s="10">
        <v>0</v>
      </c>
      <c r="J375" s="10">
        <v>0</v>
      </c>
      <c r="K375" s="10">
        <v>0</v>
      </c>
      <c r="L375" s="10">
        <v>0</v>
      </c>
      <c r="M375" s="10">
        <v>0</v>
      </c>
    </row>
    <row r="376" spans="1:13" x14ac:dyDescent="0.3">
      <c r="A376" s="9" t="str">
        <f>B351&amp;C351&amp;D376</f>
        <v>CONSUMO PER CAPITA (kg ó litros por individuo)TotalAlimentacionMEDIA BAJA</v>
      </c>
      <c r="B376" s="9">
        <v>0</v>
      </c>
      <c r="C376" s="9">
        <v>0</v>
      </c>
      <c r="D376" s="10" t="s">
        <v>89</v>
      </c>
      <c r="E376" s="10">
        <v>93.404067089544498</v>
      </c>
      <c r="F376" s="10">
        <v>96.836040302310195</v>
      </c>
      <c r="G376" s="10">
        <v>102.474091175105</v>
      </c>
      <c r="H376" s="10">
        <v>99.879882139926096</v>
      </c>
      <c r="I376" s="10">
        <v>0</v>
      </c>
      <c r="J376" s="10">
        <v>0</v>
      </c>
      <c r="K376" s="10">
        <v>0</v>
      </c>
      <c r="L376" s="10">
        <v>0</v>
      </c>
      <c r="M376" s="10">
        <v>0</v>
      </c>
    </row>
    <row r="377" spans="1:13" x14ac:dyDescent="0.3">
      <c r="A377" s="9" t="str">
        <f>B351&amp;C351&amp;D377</f>
        <v>CONSUMO PER CAPITA (kg ó litros por individuo)TotalAlimentacionBAJA</v>
      </c>
      <c r="B377" s="9">
        <v>0</v>
      </c>
      <c r="C377" s="9">
        <v>0</v>
      </c>
      <c r="D377" s="10" t="s">
        <v>90</v>
      </c>
      <c r="E377" s="10">
        <v>89.066940946159605</v>
      </c>
      <c r="F377" s="10">
        <v>93.3956909161368</v>
      </c>
      <c r="G377" s="10">
        <v>100.587137953499</v>
      </c>
      <c r="H377" s="10">
        <v>95.120467073274796</v>
      </c>
      <c r="I377" s="10">
        <v>0</v>
      </c>
      <c r="J377" s="10">
        <v>0</v>
      </c>
      <c r="K377" s="10">
        <v>0</v>
      </c>
      <c r="L377" s="10">
        <v>0</v>
      </c>
      <c r="M377" s="10">
        <v>0</v>
      </c>
    </row>
    <row r="378" spans="1:13" x14ac:dyDescent="0.3">
      <c r="A378" s="9" t="str">
        <f>B351&amp;C351&amp;D378</f>
        <v>CONSUMO PER CAPITA (kg ó litros por individuo)TotalAlimentacionHOMBRE</v>
      </c>
      <c r="B378" s="9">
        <v>0</v>
      </c>
      <c r="C378" s="9">
        <v>0</v>
      </c>
      <c r="D378" s="10" t="s">
        <v>91</v>
      </c>
      <c r="E378" s="10">
        <v>103.30057456191599</v>
      </c>
      <c r="F378" s="10">
        <v>117.296453354462</v>
      </c>
      <c r="G378" s="10">
        <v>124.880619880956</v>
      </c>
      <c r="H378" s="10">
        <v>121.282493901222</v>
      </c>
      <c r="I378" s="10">
        <v>0</v>
      </c>
      <c r="J378" s="10">
        <v>0</v>
      </c>
      <c r="K378" s="10">
        <v>0</v>
      </c>
      <c r="L378" s="10">
        <v>0</v>
      </c>
      <c r="M378" s="10">
        <v>0</v>
      </c>
    </row>
    <row r="379" spans="1:13" x14ac:dyDescent="0.3">
      <c r="A379" s="9" t="str">
        <f>B351&amp;C351&amp;D379</f>
        <v>CONSUMO PER CAPITA (kg ó litros por individuo)TotalAlimentacionMUJER</v>
      </c>
      <c r="B379" s="9">
        <v>0</v>
      </c>
      <c r="C379" s="9">
        <v>0</v>
      </c>
      <c r="D379" s="10" t="s">
        <v>92</v>
      </c>
      <c r="E379" s="10">
        <v>90.631326409053599</v>
      </c>
      <c r="F379" s="10">
        <v>100.07424991509301</v>
      </c>
      <c r="G379" s="10">
        <v>105.31111957480699</v>
      </c>
      <c r="H379" s="10">
        <v>100.353931012399</v>
      </c>
      <c r="I379" s="10">
        <v>0</v>
      </c>
      <c r="J379" s="10">
        <v>0</v>
      </c>
      <c r="K379" s="10">
        <v>0</v>
      </c>
      <c r="L379" s="10">
        <v>0</v>
      </c>
      <c r="M379" s="10">
        <v>0</v>
      </c>
    </row>
    <row r="380" spans="1:13" x14ac:dyDescent="0.3">
      <c r="A380" s="9" t="str">
        <f>B351&amp;C380&amp;D380</f>
        <v>CONSUMO PER CAPITA (kg ó litros por individuo).T.Alimentos TOTAL INGT.ESPAÑA</v>
      </c>
      <c r="B380" s="9">
        <v>0</v>
      </c>
      <c r="C380" s="9" t="s">
        <v>48</v>
      </c>
      <c r="D380" s="10" t="s">
        <v>64</v>
      </c>
      <c r="E380" s="10">
        <v>36.784712915990397</v>
      </c>
      <c r="F380" s="10">
        <v>44.480102530885297</v>
      </c>
      <c r="G380" s="10">
        <v>46.167053186712401</v>
      </c>
      <c r="H380" s="10">
        <v>44.978906069947698</v>
      </c>
      <c r="I380" s="10">
        <v>0</v>
      </c>
      <c r="J380" s="10">
        <v>0</v>
      </c>
      <c r="K380" s="10">
        <v>0</v>
      </c>
      <c r="L380" s="10">
        <v>0</v>
      </c>
      <c r="M380" s="10">
        <v>0</v>
      </c>
    </row>
    <row r="381" spans="1:13" x14ac:dyDescent="0.3">
      <c r="A381" s="9" t="str">
        <f>B351&amp;C380&amp;D381</f>
        <v>CONSUMO PER CAPITA (kg ó litros por individuo).T.Alimentos TOTAL INGBCN AM</v>
      </c>
      <c r="B381" s="9">
        <v>0</v>
      </c>
      <c r="C381" s="9">
        <v>0</v>
      </c>
      <c r="D381" s="10" t="s">
        <v>65</v>
      </c>
      <c r="E381" s="10">
        <v>35.048489169946002</v>
      </c>
      <c r="F381" s="11">
        <v>43.3000329966208</v>
      </c>
      <c r="G381" s="10">
        <v>46.084999319877497</v>
      </c>
      <c r="H381" s="10">
        <v>42.175324328283303</v>
      </c>
      <c r="I381" s="10">
        <v>0</v>
      </c>
      <c r="J381" s="10">
        <v>0</v>
      </c>
      <c r="K381" s="11">
        <v>0</v>
      </c>
      <c r="L381" s="10">
        <v>0</v>
      </c>
      <c r="M381" s="10">
        <v>0</v>
      </c>
    </row>
    <row r="382" spans="1:13" x14ac:dyDescent="0.3">
      <c r="A382" s="9" t="str">
        <f>B351&amp;C380&amp;D382</f>
        <v>CONSUMO PER CAPITA (kg ó litros por individuo).T.Alimentos TOTAL INGREST.CAT ARAGON</v>
      </c>
      <c r="B382" s="9">
        <v>0</v>
      </c>
      <c r="C382" s="9">
        <v>0</v>
      </c>
      <c r="D382" s="10" t="s">
        <v>66</v>
      </c>
      <c r="E382" s="10">
        <v>28.150357162000802</v>
      </c>
      <c r="F382" s="10">
        <v>38.477093196808703</v>
      </c>
      <c r="G382" s="10">
        <v>39.594154361872199</v>
      </c>
      <c r="H382" s="10">
        <v>41.678537434288003</v>
      </c>
      <c r="I382" s="10">
        <v>0</v>
      </c>
      <c r="J382" s="10">
        <v>0</v>
      </c>
      <c r="K382" s="10">
        <v>0</v>
      </c>
      <c r="L382" s="10">
        <v>0</v>
      </c>
      <c r="M382" s="10">
        <v>0</v>
      </c>
    </row>
    <row r="383" spans="1:13" x14ac:dyDescent="0.3">
      <c r="A383" s="9" t="str">
        <f>B351&amp;C380&amp;D383</f>
        <v>CONSUMO PER CAPITA (kg ó litros por individuo).T.Alimentos TOTAL INGLEVANTE</v>
      </c>
      <c r="B383" s="9">
        <v>0</v>
      </c>
      <c r="C383" s="9">
        <v>0</v>
      </c>
      <c r="D383" s="10" t="s">
        <v>67</v>
      </c>
      <c r="E383" s="10">
        <v>41.425171139023199</v>
      </c>
      <c r="F383" s="10">
        <v>48.162803808111498</v>
      </c>
      <c r="G383" s="10">
        <v>48.110174755287602</v>
      </c>
      <c r="H383" s="10">
        <v>47.284539066960697</v>
      </c>
      <c r="I383" s="10">
        <v>0</v>
      </c>
      <c r="J383" s="10">
        <v>0</v>
      </c>
      <c r="K383" s="10">
        <v>0</v>
      </c>
      <c r="L383" s="10">
        <v>0</v>
      </c>
      <c r="M383" s="10">
        <v>0</v>
      </c>
    </row>
    <row r="384" spans="1:13" x14ac:dyDescent="0.3">
      <c r="A384" s="9" t="str">
        <f>B351&amp;C380&amp;D384</f>
        <v>CONSUMO PER CAPITA (kg ó litros por individuo).T.Alimentos TOTAL INGANDALUCIA</v>
      </c>
      <c r="B384" s="9">
        <v>0</v>
      </c>
      <c r="C384" s="9">
        <v>0</v>
      </c>
      <c r="D384" s="10" t="s">
        <v>68</v>
      </c>
      <c r="E384" s="10">
        <v>37.821321364119399</v>
      </c>
      <c r="F384" s="10">
        <v>42.7133079828211</v>
      </c>
      <c r="G384" s="10">
        <v>44.502494776235999</v>
      </c>
      <c r="H384" s="10">
        <v>41.365192599455803</v>
      </c>
      <c r="I384" s="10">
        <v>0</v>
      </c>
      <c r="J384" s="10">
        <v>0</v>
      </c>
      <c r="K384" s="10">
        <v>0</v>
      </c>
      <c r="L384" s="10">
        <v>0</v>
      </c>
      <c r="M384" s="10">
        <v>0</v>
      </c>
    </row>
    <row r="385" spans="1:13" x14ac:dyDescent="0.3">
      <c r="A385" s="9" t="str">
        <f>B351&amp;C380&amp;D385</f>
        <v>CONSUMO PER CAPITA (kg ó litros por individuo).T.Alimentos TOTAL INGMDD AM</v>
      </c>
      <c r="B385" s="9">
        <v>0</v>
      </c>
      <c r="C385" s="9">
        <v>0</v>
      </c>
      <c r="D385" s="10" t="s">
        <v>69</v>
      </c>
      <c r="E385" s="10">
        <v>50.823842055605901</v>
      </c>
      <c r="F385" s="10">
        <v>60.549378550273097</v>
      </c>
      <c r="G385" s="10">
        <v>63.574679253002699</v>
      </c>
      <c r="H385" s="10">
        <v>55.4973791704398</v>
      </c>
      <c r="I385" s="10">
        <v>0</v>
      </c>
      <c r="J385" s="10">
        <v>0</v>
      </c>
      <c r="K385" s="10">
        <v>0</v>
      </c>
      <c r="L385" s="10">
        <v>0</v>
      </c>
      <c r="M385" s="10">
        <v>0</v>
      </c>
    </row>
    <row r="386" spans="1:13" x14ac:dyDescent="0.3">
      <c r="A386" s="9" t="str">
        <f>B351&amp;C380&amp;D386</f>
        <v>CONSUMO PER CAPITA (kg ó litros por individuo).T.Alimentos TOTAL INGRTO CENTRO</v>
      </c>
      <c r="B386" s="9">
        <v>0</v>
      </c>
      <c r="C386" s="9">
        <v>0</v>
      </c>
      <c r="D386" s="10" t="s">
        <v>70</v>
      </c>
      <c r="E386" s="10">
        <v>34.906989258933301</v>
      </c>
      <c r="F386" s="10">
        <v>40.490914781311801</v>
      </c>
      <c r="G386" s="10">
        <v>40.944687598188104</v>
      </c>
      <c r="H386" s="10">
        <v>44.446430692669999</v>
      </c>
      <c r="I386" s="10">
        <v>0</v>
      </c>
      <c r="J386" s="10">
        <v>0</v>
      </c>
      <c r="K386" s="10">
        <v>0</v>
      </c>
      <c r="L386" s="10">
        <v>0</v>
      </c>
      <c r="M386" s="10">
        <v>0</v>
      </c>
    </row>
    <row r="387" spans="1:13" x14ac:dyDescent="0.3">
      <c r="A387" s="9" t="str">
        <f>B351&amp;C380&amp;D387</f>
        <v>CONSUMO PER CAPITA (kg ó litros por individuo).T.Alimentos TOTAL INGNORTE-CENTRO</v>
      </c>
      <c r="B387" s="9">
        <v>0</v>
      </c>
      <c r="C387" s="9">
        <v>0</v>
      </c>
      <c r="D387" s="10" t="s">
        <v>71</v>
      </c>
      <c r="E387" s="10">
        <v>32.721014954532897</v>
      </c>
      <c r="F387" s="10">
        <v>47.036707544489197</v>
      </c>
      <c r="G387" s="10">
        <v>42.639332155256298</v>
      </c>
      <c r="H387" s="10">
        <v>40.509324136411202</v>
      </c>
      <c r="I387" s="10">
        <v>0</v>
      </c>
      <c r="J387" s="10">
        <v>0</v>
      </c>
      <c r="K387" s="10">
        <v>0</v>
      </c>
      <c r="L387" s="10">
        <v>0</v>
      </c>
      <c r="M387" s="10">
        <v>0</v>
      </c>
    </row>
    <row r="388" spans="1:13" x14ac:dyDescent="0.3">
      <c r="A388" s="9" t="str">
        <f>B351&amp;C380&amp;D388</f>
        <v>CONSUMO PER CAPITA (kg ó litros por individuo).T.Alimentos TOTAL INGNOROESTE</v>
      </c>
      <c r="B388" s="9">
        <v>0</v>
      </c>
      <c r="C388" s="9">
        <v>0</v>
      </c>
      <c r="D388" s="10" t="s">
        <v>72</v>
      </c>
      <c r="E388" s="10">
        <v>26.173736582801101</v>
      </c>
      <c r="F388" s="10">
        <v>29.631423605707699</v>
      </c>
      <c r="G388" s="10">
        <v>39.195387866105698</v>
      </c>
      <c r="H388" s="10">
        <v>46.311218173465903</v>
      </c>
      <c r="I388" s="10">
        <v>0</v>
      </c>
      <c r="J388" s="10">
        <v>0</v>
      </c>
      <c r="K388" s="10">
        <v>0</v>
      </c>
      <c r="L388" s="10">
        <v>0</v>
      </c>
      <c r="M388" s="10">
        <v>0</v>
      </c>
    </row>
    <row r="389" spans="1:13" x14ac:dyDescent="0.3">
      <c r="A389" s="9" t="str">
        <f>B351&amp;C380&amp;D389</f>
        <v>CONSUMO PER CAPITA (kg ó litros por individuo).T.Alimentos TOTAL ING&lt;2MIL</v>
      </c>
      <c r="B389" s="9">
        <v>0</v>
      </c>
      <c r="C389" s="9">
        <v>0</v>
      </c>
      <c r="D389" s="11" t="s">
        <v>73</v>
      </c>
      <c r="E389" s="11">
        <v>24.016179575349302</v>
      </c>
      <c r="F389" s="11">
        <v>21.531000233671101</v>
      </c>
      <c r="G389" s="11">
        <v>23.0147278133011</v>
      </c>
      <c r="H389" s="10">
        <v>25.9023183304177</v>
      </c>
      <c r="I389" s="11">
        <v>0</v>
      </c>
      <c r="J389" s="11">
        <v>0</v>
      </c>
      <c r="K389" s="10">
        <v>0</v>
      </c>
      <c r="L389" s="10">
        <v>0</v>
      </c>
      <c r="M389" s="10">
        <v>0</v>
      </c>
    </row>
    <row r="390" spans="1:13" x14ac:dyDescent="0.3">
      <c r="A390" s="9" t="str">
        <f>B351&amp;C380&amp;D390</f>
        <v>CONSUMO PER CAPITA (kg ó litros por individuo).T.Alimentos TOTAL ING2-5MIL</v>
      </c>
      <c r="B390" s="9">
        <v>0</v>
      </c>
      <c r="C390" s="9">
        <v>0</v>
      </c>
      <c r="D390" s="10" t="s">
        <v>74</v>
      </c>
      <c r="E390" s="10">
        <v>25.1116244037648</v>
      </c>
      <c r="F390" s="10">
        <v>40.785489411633598</v>
      </c>
      <c r="G390" s="10">
        <v>47.427766279295597</v>
      </c>
      <c r="H390" s="10">
        <v>39.210538366309699</v>
      </c>
      <c r="I390" s="10">
        <v>0</v>
      </c>
      <c r="J390" s="10">
        <v>0</v>
      </c>
      <c r="K390" s="10">
        <v>0</v>
      </c>
      <c r="L390" s="10">
        <v>0</v>
      </c>
      <c r="M390" s="10">
        <v>0</v>
      </c>
    </row>
    <row r="391" spans="1:13" x14ac:dyDescent="0.3">
      <c r="A391" s="9" t="str">
        <f>B351&amp;C380&amp;D391</f>
        <v>CONSUMO PER CAPITA (kg ó litros por individuo).T.Alimentos TOTAL ING5-10MIL</v>
      </c>
      <c r="B391" s="9">
        <v>0</v>
      </c>
      <c r="C391" s="9">
        <v>0</v>
      </c>
      <c r="D391" s="10" t="s">
        <v>75</v>
      </c>
      <c r="E391" s="10">
        <v>26.477466817408398</v>
      </c>
      <c r="F391" s="10">
        <v>40.562398773704402</v>
      </c>
      <c r="G391" s="10">
        <v>40.745996579222002</v>
      </c>
      <c r="H391" s="10">
        <v>42.695551399036297</v>
      </c>
      <c r="I391" s="10">
        <v>0</v>
      </c>
      <c r="J391" s="10">
        <v>0</v>
      </c>
      <c r="K391" s="10">
        <v>0</v>
      </c>
      <c r="L391" s="10">
        <v>0</v>
      </c>
      <c r="M391" s="10">
        <v>0</v>
      </c>
    </row>
    <row r="392" spans="1:13" x14ac:dyDescent="0.3">
      <c r="A392" s="9" t="str">
        <f>B351&amp;C380&amp;D392</f>
        <v>CONSUMO PER CAPITA (kg ó litros por individuo).T.Alimentos TOTAL ING10-30MIL</v>
      </c>
      <c r="B392" s="9">
        <v>0</v>
      </c>
      <c r="C392" s="9">
        <v>0</v>
      </c>
      <c r="D392" s="10" t="s">
        <v>76</v>
      </c>
      <c r="E392" s="10">
        <v>34.0347678487596</v>
      </c>
      <c r="F392" s="10">
        <v>43.226996375511298</v>
      </c>
      <c r="G392" s="10">
        <v>40.351155558046798</v>
      </c>
      <c r="H392" s="10">
        <v>44.717201649176999</v>
      </c>
      <c r="I392" s="10">
        <v>0</v>
      </c>
      <c r="J392" s="10">
        <v>0</v>
      </c>
      <c r="K392" s="10">
        <v>0</v>
      </c>
      <c r="L392" s="10">
        <v>0</v>
      </c>
      <c r="M392" s="10">
        <v>0</v>
      </c>
    </row>
    <row r="393" spans="1:13" x14ac:dyDescent="0.3">
      <c r="A393" s="9" t="str">
        <f>B351&amp;C380&amp;D393</f>
        <v>CONSUMO PER CAPITA (kg ó litros por individuo).T.Alimentos TOTAL ING30-100MIL</v>
      </c>
      <c r="B393" s="9">
        <v>0</v>
      </c>
      <c r="C393" s="9">
        <v>0</v>
      </c>
      <c r="D393" s="10" t="s">
        <v>77</v>
      </c>
      <c r="E393" s="10">
        <v>40.482478873873603</v>
      </c>
      <c r="F393" s="10">
        <v>47.1311404531208</v>
      </c>
      <c r="G393" s="10">
        <v>51.269156031938699</v>
      </c>
      <c r="H393" s="10">
        <v>46.279315912466402</v>
      </c>
      <c r="I393" s="10">
        <v>0</v>
      </c>
      <c r="J393" s="10">
        <v>0</v>
      </c>
      <c r="K393" s="10">
        <v>0</v>
      </c>
      <c r="L393" s="10">
        <v>0</v>
      </c>
      <c r="M393" s="10">
        <v>0</v>
      </c>
    </row>
    <row r="394" spans="1:13" x14ac:dyDescent="0.3">
      <c r="A394" s="9" t="str">
        <f>B351&amp;C380&amp;D394</f>
        <v>CONSUMO PER CAPITA (kg ó litros por individuo).T.Alimentos TOTAL ING100-200MIL</v>
      </c>
      <c r="B394" s="9">
        <v>0</v>
      </c>
      <c r="C394" s="9">
        <v>0</v>
      </c>
      <c r="D394" s="10" t="s">
        <v>78</v>
      </c>
      <c r="E394" s="10">
        <v>40.414751282574201</v>
      </c>
      <c r="F394" s="10">
        <v>43.824987653248101</v>
      </c>
      <c r="G394" s="10">
        <v>45.288371225858</v>
      </c>
      <c r="H394" s="10">
        <v>40.884122648648798</v>
      </c>
      <c r="I394" s="10">
        <v>0</v>
      </c>
      <c r="J394" s="10">
        <v>0</v>
      </c>
      <c r="K394" s="10">
        <v>0</v>
      </c>
      <c r="L394" s="10">
        <v>0</v>
      </c>
      <c r="M394" s="10">
        <v>0</v>
      </c>
    </row>
    <row r="395" spans="1:13" x14ac:dyDescent="0.3">
      <c r="A395" s="9" t="str">
        <f>B351&amp;C380&amp;D395</f>
        <v>CONSUMO PER CAPITA (kg ó litros por individuo).T.Alimentos TOTAL ING200-500MIL</v>
      </c>
      <c r="B395" s="9">
        <v>0</v>
      </c>
      <c r="C395" s="9">
        <v>0</v>
      </c>
      <c r="D395" s="10" t="s">
        <v>79</v>
      </c>
      <c r="E395" s="10">
        <v>41.059297152691101</v>
      </c>
      <c r="F395" s="10">
        <v>48.690207534890398</v>
      </c>
      <c r="G395" s="10">
        <v>53.0174825578369</v>
      </c>
      <c r="H395" s="10">
        <v>54.729192807141402</v>
      </c>
      <c r="I395" s="10">
        <v>0</v>
      </c>
      <c r="J395" s="10">
        <v>0</v>
      </c>
      <c r="K395" s="10">
        <v>0</v>
      </c>
      <c r="L395" s="10">
        <v>0</v>
      </c>
      <c r="M395" s="10">
        <v>0</v>
      </c>
    </row>
    <row r="396" spans="1:13" x14ac:dyDescent="0.3">
      <c r="A396" s="9" t="str">
        <f>B351&amp;C380&amp;D396</f>
        <v>CONSUMO PER CAPITA (kg ó litros por individuo).T.Alimentos TOTAL ING&gt;500MIL</v>
      </c>
      <c r="B396" s="9">
        <v>0</v>
      </c>
      <c r="C396" s="9">
        <v>0</v>
      </c>
      <c r="D396" s="10" t="s">
        <v>80</v>
      </c>
      <c r="E396" s="10">
        <v>43.888109159355203</v>
      </c>
      <c r="F396" s="10">
        <v>51.198386371033102</v>
      </c>
      <c r="G396" s="10">
        <v>52.0658481658526</v>
      </c>
      <c r="H396" s="10">
        <v>49.005346675715302</v>
      </c>
      <c r="I396" s="10">
        <v>0</v>
      </c>
      <c r="J396" s="10">
        <v>0</v>
      </c>
      <c r="K396" s="10">
        <v>0</v>
      </c>
      <c r="L396" s="10">
        <v>0</v>
      </c>
      <c r="M396" s="10">
        <v>0</v>
      </c>
    </row>
    <row r="397" spans="1:13" x14ac:dyDescent="0.3">
      <c r="A397" s="9" t="str">
        <f>B351&amp;C380&amp;D397</f>
        <v>CONSUMO PER CAPITA (kg ó litros por individuo).T.Alimentos TOTAL INGDE 15 A 19 AÑOS</v>
      </c>
      <c r="B397" s="9">
        <v>0</v>
      </c>
      <c r="C397" s="9">
        <v>0</v>
      </c>
      <c r="D397" s="10" t="s">
        <v>81</v>
      </c>
      <c r="E397" s="11">
        <v>11.6831575283236</v>
      </c>
      <c r="F397" s="11">
        <v>16.721022586457199</v>
      </c>
      <c r="G397" s="10">
        <v>16.625802701254599</v>
      </c>
      <c r="H397" s="10">
        <v>21.116771404161799</v>
      </c>
      <c r="I397" s="11">
        <v>0</v>
      </c>
      <c r="J397" s="11">
        <v>0</v>
      </c>
      <c r="K397" s="11">
        <v>0</v>
      </c>
      <c r="L397" s="11">
        <v>0</v>
      </c>
      <c r="M397" s="10">
        <v>0</v>
      </c>
    </row>
    <row r="398" spans="1:13" x14ac:dyDescent="0.3">
      <c r="A398" s="9" t="str">
        <f>B351&amp;C380&amp;D398</f>
        <v>CONSUMO PER CAPITA (kg ó litros por individuo).T.Alimentos TOTAL INGDE 20 A 24 AÑOS</v>
      </c>
      <c r="B398" s="9">
        <v>0</v>
      </c>
      <c r="C398" s="9">
        <v>0</v>
      </c>
      <c r="D398" s="10" t="s">
        <v>82</v>
      </c>
      <c r="E398" s="10">
        <v>24.5169024099289</v>
      </c>
      <c r="F398" s="10">
        <v>25.324220434408101</v>
      </c>
      <c r="G398" s="10">
        <v>20.992175237134099</v>
      </c>
      <c r="H398" s="10">
        <v>20.784782086580801</v>
      </c>
      <c r="I398" s="10">
        <v>0</v>
      </c>
      <c r="J398" s="10">
        <v>0</v>
      </c>
      <c r="K398" s="10">
        <v>0</v>
      </c>
      <c r="L398" s="10">
        <v>0</v>
      </c>
      <c r="M398" s="10">
        <v>0</v>
      </c>
    </row>
    <row r="399" spans="1:13" x14ac:dyDescent="0.3">
      <c r="A399" s="9" t="str">
        <f>B351&amp;C380&amp;D399</f>
        <v>CONSUMO PER CAPITA (kg ó litros por individuo).T.Alimentos TOTAL INGDE 25 A 34 AÑOS</v>
      </c>
      <c r="B399" s="9">
        <v>0</v>
      </c>
      <c r="C399" s="9">
        <v>0</v>
      </c>
      <c r="D399" s="10" t="s">
        <v>83</v>
      </c>
      <c r="E399" s="10">
        <v>32.494806025604397</v>
      </c>
      <c r="F399" s="10">
        <v>35.195847808636103</v>
      </c>
      <c r="G399" s="10">
        <v>37.350696338062498</v>
      </c>
      <c r="H399" s="10">
        <v>34.757742421783199</v>
      </c>
      <c r="I399" s="10">
        <v>0</v>
      </c>
      <c r="J399" s="10">
        <v>0</v>
      </c>
      <c r="K399" s="10">
        <v>0</v>
      </c>
      <c r="L399" s="10">
        <v>0</v>
      </c>
      <c r="M399" s="10">
        <v>0</v>
      </c>
    </row>
    <row r="400" spans="1:13" x14ac:dyDescent="0.3">
      <c r="A400" s="9" t="str">
        <f>B351&amp;C380&amp;D400</f>
        <v>CONSUMO PER CAPITA (kg ó litros por individuo).T.Alimentos TOTAL INGDE 35 A 49 AÑOS</v>
      </c>
      <c r="B400" s="9">
        <v>0</v>
      </c>
      <c r="C400" s="9">
        <v>0</v>
      </c>
      <c r="D400" s="10" t="s">
        <v>84</v>
      </c>
      <c r="E400" s="10">
        <v>36.955979670526702</v>
      </c>
      <c r="F400" s="10">
        <v>42.06490406959</v>
      </c>
      <c r="G400" s="10">
        <v>44.289689227894598</v>
      </c>
      <c r="H400" s="10">
        <v>40.2723680122037</v>
      </c>
      <c r="I400" s="10">
        <v>0</v>
      </c>
      <c r="J400" s="10">
        <v>0</v>
      </c>
      <c r="K400" s="10">
        <v>0</v>
      </c>
      <c r="L400" s="10">
        <v>0</v>
      </c>
      <c r="M400" s="10">
        <v>0</v>
      </c>
    </row>
    <row r="401" spans="1:13" x14ac:dyDescent="0.3">
      <c r="A401" s="9" t="str">
        <f>B351&amp;C380&amp;D401</f>
        <v>CONSUMO PER CAPITA (kg ó litros por individuo).T.Alimentos TOTAL INGDE 50 A 59 AÑOS</v>
      </c>
      <c r="B401" s="9">
        <v>0</v>
      </c>
      <c r="C401" s="9">
        <v>0</v>
      </c>
      <c r="D401" s="10" t="s">
        <v>85</v>
      </c>
      <c r="E401" s="10">
        <v>48.124142234668</v>
      </c>
      <c r="F401" s="10">
        <v>59.8122083845983</v>
      </c>
      <c r="G401" s="10">
        <v>58.8499166970565</v>
      </c>
      <c r="H401" s="10">
        <v>59.491427330229001</v>
      </c>
      <c r="I401" s="10">
        <v>0</v>
      </c>
      <c r="J401" s="10">
        <v>0</v>
      </c>
      <c r="K401" s="10">
        <v>0</v>
      </c>
      <c r="L401" s="10">
        <v>0</v>
      </c>
      <c r="M401" s="10">
        <v>0</v>
      </c>
    </row>
    <row r="402" spans="1:13" x14ac:dyDescent="0.3">
      <c r="A402" s="9" t="str">
        <f>B351&amp;C380&amp;D402</f>
        <v>CONSUMO PER CAPITA (kg ó litros por individuo).T.Alimentos TOTAL INGDE 60 A 75 AÑOS</v>
      </c>
      <c r="B402" s="9">
        <v>0</v>
      </c>
      <c r="C402" s="9">
        <v>0</v>
      </c>
      <c r="D402" s="10" t="s">
        <v>86</v>
      </c>
      <c r="E402" s="10">
        <v>40.455352818201099</v>
      </c>
      <c r="F402" s="10">
        <v>54.115320807390901</v>
      </c>
      <c r="G402" s="10">
        <v>59.097634259396997</v>
      </c>
      <c r="H402" s="10">
        <v>59.011301506705898</v>
      </c>
      <c r="I402" s="10">
        <v>0</v>
      </c>
      <c r="J402" s="10">
        <v>0</v>
      </c>
      <c r="K402" s="10">
        <v>0</v>
      </c>
      <c r="L402" s="10">
        <v>0</v>
      </c>
      <c r="M402" s="10">
        <v>0</v>
      </c>
    </row>
    <row r="403" spans="1:13" x14ac:dyDescent="0.3">
      <c r="A403" s="9" t="str">
        <f>B351&amp;C380&amp;D403</f>
        <v>CONSUMO PER CAPITA (kg ó litros por individuo).T.Alimentos TOTAL INGALTA Y MEDIA ALTA</v>
      </c>
      <c r="B403" s="9">
        <v>0</v>
      </c>
      <c r="C403" s="9">
        <v>0</v>
      </c>
      <c r="D403" s="10" t="s">
        <v>87</v>
      </c>
      <c r="E403" s="10">
        <v>44.526591533525803</v>
      </c>
      <c r="F403" s="10">
        <v>62.925794842444098</v>
      </c>
      <c r="G403" s="10">
        <v>63.137055242091897</v>
      </c>
      <c r="H403" s="10">
        <v>56.431294479107201</v>
      </c>
      <c r="I403" s="10">
        <v>0</v>
      </c>
      <c r="J403" s="10">
        <v>0</v>
      </c>
      <c r="K403" s="10">
        <v>0</v>
      </c>
      <c r="L403" s="10">
        <v>0</v>
      </c>
      <c r="M403" s="10">
        <v>0</v>
      </c>
    </row>
    <row r="404" spans="1:13" x14ac:dyDescent="0.3">
      <c r="A404" s="9" t="str">
        <f>B351&amp;C380&amp;D404</f>
        <v>CONSUMO PER CAPITA (kg ó litros por individuo).T.Alimentos TOTAL INGMEDIA</v>
      </c>
      <c r="B404" s="9">
        <v>0</v>
      </c>
      <c r="C404" s="9">
        <v>0</v>
      </c>
      <c r="D404" s="10" t="s">
        <v>88</v>
      </c>
      <c r="E404" s="10">
        <v>35.568665394597097</v>
      </c>
      <c r="F404" s="10">
        <v>40.147976446256699</v>
      </c>
      <c r="G404" s="10">
        <v>42.8731547094985</v>
      </c>
      <c r="H404" s="10">
        <v>44.697407825180299</v>
      </c>
      <c r="I404" s="10">
        <v>0</v>
      </c>
      <c r="J404" s="10">
        <v>0</v>
      </c>
      <c r="K404" s="10">
        <v>0</v>
      </c>
      <c r="L404" s="10">
        <v>0</v>
      </c>
      <c r="M404" s="10">
        <v>0</v>
      </c>
    </row>
    <row r="405" spans="1:13" x14ac:dyDescent="0.3">
      <c r="A405" s="9" t="str">
        <f>B351&amp;C380&amp;D405</f>
        <v>CONSUMO PER CAPITA (kg ó litros por individuo).T.Alimentos TOTAL INGMEDIA BAJA</v>
      </c>
      <c r="B405" s="9">
        <v>0</v>
      </c>
      <c r="C405" s="9">
        <v>0</v>
      </c>
      <c r="D405" s="10" t="s">
        <v>89</v>
      </c>
      <c r="E405" s="10">
        <v>35.215638941942203</v>
      </c>
      <c r="F405" s="10">
        <v>39.998702725308497</v>
      </c>
      <c r="G405" s="10">
        <v>38.105393234163301</v>
      </c>
      <c r="H405" s="10">
        <v>38.314415004933601</v>
      </c>
      <c r="I405" s="10">
        <v>0</v>
      </c>
      <c r="J405" s="10">
        <v>0</v>
      </c>
      <c r="K405" s="10">
        <v>0</v>
      </c>
      <c r="L405" s="10">
        <v>0</v>
      </c>
      <c r="M405" s="10">
        <v>0</v>
      </c>
    </row>
    <row r="406" spans="1:13" x14ac:dyDescent="0.3">
      <c r="A406" s="9" t="str">
        <f>B351&amp;C380&amp;D406</f>
        <v>CONSUMO PER CAPITA (kg ó litros por individuo).T.Alimentos TOTAL INGBAJA</v>
      </c>
      <c r="B406" s="9">
        <v>0</v>
      </c>
      <c r="C406" s="9">
        <v>0</v>
      </c>
      <c r="D406" s="10" t="s">
        <v>90</v>
      </c>
      <c r="E406" s="10">
        <v>32.404197872053302</v>
      </c>
      <c r="F406" s="10">
        <v>37.469396815067199</v>
      </c>
      <c r="G406" s="10">
        <v>43.931922228072096</v>
      </c>
      <c r="H406" s="10">
        <v>41.785696235580303</v>
      </c>
      <c r="I406" s="10">
        <v>0</v>
      </c>
      <c r="J406" s="10">
        <v>0</v>
      </c>
      <c r="K406" s="10">
        <v>0</v>
      </c>
      <c r="L406" s="10">
        <v>0</v>
      </c>
      <c r="M406" s="10">
        <v>0</v>
      </c>
    </row>
    <row r="407" spans="1:13" x14ac:dyDescent="0.3">
      <c r="A407" s="9" t="str">
        <f>B351&amp;C380&amp;D407</f>
        <v>CONSUMO PER CAPITA (kg ó litros por individuo).T.Alimentos TOTAL INGHOMBRE</v>
      </c>
      <c r="B407" s="9">
        <v>0</v>
      </c>
      <c r="C407" s="9">
        <v>0</v>
      </c>
      <c r="D407" s="10" t="s">
        <v>91</v>
      </c>
      <c r="E407" s="10">
        <v>35.060032688690498</v>
      </c>
      <c r="F407" s="10">
        <v>42.867382900580097</v>
      </c>
      <c r="G407" s="10">
        <v>44.611376686613802</v>
      </c>
      <c r="H407" s="10">
        <v>45.271652026526397</v>
      </c>
      <c r="I407" s="10">
        <v>0</v>
      </c>
      <c r="J407" s="10">
        <v>0</v>
      </c>
      <c r="K407" s="10">
        <v>0</v>
      </c>
      <c r="L407" s="10">
        <v>0</v>
      </c>
      <c r="M407" s="10">
        <v>0</v>
      </c>
    </row>
    <row r="408" spans="1:13" x14ac:dyDescent="0.3">
      <c r="A408" s="9" t="str">
        <f>B351&amp;C380&amp;D408</f>
        <v>CONSUMO PER CAPITA (kg ó litros por individuo).T.Alimentos TOTAL INGMUJER</v>
      </c>
      <c r="B408" s="9">
        <v>0</v>
      </c>
      <c r="C408" s="9">
        <v>0</v>
      </c>
      <c r="D408" s="10" t="s">
        <v>92</v>
      </c>
      <c r="E408" s="10">
        <v>38.480640356148101</v>
      </c>
      <c r="F408" s="10">
        <v>46.068466358339698</v>
      </c>
      <c r="G408" s="10">
        <v>47.7005153349224</v>
      </c>
      <c r="H408" s="10">
        <v>44.690797554723403</v>
      </c>
      <c r="I408" s="10">
        <v>0</v>
      </c>
      <c r="J408" s="10">
        <v>0</v>
      </c>
      <c r="K408" s="10">
        <v>0</v>
      </c>
      <c r="L408" s="10">
        <v>0</v>
      </c>
      <c r="M408" s="10">
        <v>0</v>
      </c>
    </row>
    <row r="409" spans="1:13" x14ac:dyDescent="0.3">
      <c r="A409" s="9" t="str">
        <f>B351&amp;C409&amp;D409</f>
        <v>CONSUMO PER CAPITA (kg ó litros por individuo)Total BebidasT.ESPAÑA</v>
      </c>
      <c r="B409" s="9">
        <v>0</v>
      </c>
      <c r="C409" s="9" t="s">
        <v>49</v>
      </c>
      <c r="D409" s="10" t="s">
        <v>64</v>
      </c>
      <c r="E409" s="10">
        <v>58.110520851957602</v>
      </c>
      <c r="F409" s="10">
        <v>62.420193204829602</v>
      </c>
      <c r="G409" s="10">
        <v>67.173766427469801</v>
      </c>
      <c r="H409" s="10">
        <v>64.156037677497494</v>
      </c>
      <c r="I409" s="10">
        <v>0</v>
      </c>
      <c r="J409" s="10">
        <v>0</v>
      </c>
      <c r="K409" s="10">
        <v>0</v>
      </c>
      <c r="L409" s="10">
        <v>0</v>
      </c>
      <c r="M409" s="10">
        <v>0</v>
      </c>
    </row>
    <row r="410" spans="1:13" x14ac:dyDescent="0.3">
      <c r="A410" s="9" t="str">
        <f>B351&amp;C409&amp;D410</f>
        <v>CONSUMO PER CAPITA (kg ó litros por individuo)Total BebidasBCN AM</v>
      </c>
      <c r="B410" s="9">
        <v>0</v>
      </c>
      <c r="C410" s="9">
        <v>0</v>
      </c>
      <c r="D410" s="10" t="s">
        <v>65</v>
      </c>
      <c r="E410" s="10">
        <v>48.901209378908199</v>
      </c>
      <c r="F410" s="10">
        <v>56.792818431371998</v>
      </c>
      <c r="G410" s="10">
        <v>61.9962410255119</v>
      </c>
      <c r="H410" s="10">
        <v>64.575639480185899</v>
      </c>
      <c r="I410" s="10">
        <v>0</v>
      </c>
      <c r="J410" s="10">
        <v>0</v>
      </c>
      <c r="K410" s="10">
        <v>0</v>
      </c>
      <c r="L410" s="10">
        <v>0</v>
      </c>
      <c r="M410" s="10">
        <v>0</v>
      </c>
    </row>
    <row r="411" spans="1:13" x14ac:dyDescent="0.3">
      <c r="A411" s="9" t="str">
        <f>B351&amp;C409&amp;D411</f>
        <v>CONSUMO PER CAPITA (kg ó litros por individuo)Total BebidasREST.CAT ARAGON</v>
      </c>
      <c r="B411" s="9">
        <v>0</v>
      </c>
      <c r="C411" s="9">
        <v>0</v>
      </c>
      <c r="D411" s="10" t="s">
        <v>66</v>
      </c>
      <c r="E411" s="10">
        <v>53.6749353387941</v>
      </c>
      <c r="F411" s="10">
        <v>57.940481678611597</v>
      </c>
      <c r="G411" s="10">
        <v>63.1333556205851</v>
      </c>
      <c r="H411" s="10">
        <v>62.608730522508402</v>
      </c>
      <c r="I411" s="10">
        <v>0</v>
      </c>
      <c r="J411" s="10">
        <v>0</v>
      </c>
      <c r="K411" s="10">
        <v>0</v>
      </c>
      <c r="L411" s="10">
        <v>0</v>
      </c>
      <c r="M411" s="10">
        <v>0</v>
      </c>
    </row>
    <row r="412" spans="1:13" x14ac:dyDescent="0.3">
      <c r="A412" s="9" t="str">
        <f>B351&amp;C409&amp;D412</f>
        <v>CONSUMO PER CAPITA (kg ó litros por individuo)Total BebidasLEVANTE</v>
      </c>
      <c r="B412" s="9">
        <v>0</v>
      </c>
      <c r="C412" s="9">
        <v>0</v>
      </c>
      <c r="D412" s="10" t="s">
        <v>67</v>
      </c>
      <c r="E412" s="10">
        <v>57.658193750418398</v>
      </c>
      <c r="F412" s="10">
        <v>61.696805292938002</v>
      </c>
      <c r="G412" s="10">
        <v>64.1397156907761</v>
      </c>
      <c r="H412" s="10">
        <v>60.503123343806102</v>
      </c>
      <c r="I412" s="10">
        <v>0</v>
      </c>
      <c r="J412" s="10">
        <v>0</v>
      </c>
      <c r="K412" s="10">
        <v>0</v>
      </c>
      <c r="L412" s="10">
        <v>0</v>
      </c>
      <c r="M412" s="10">
        <v>0</v>
      </c>
    </row>
    <row r="413" spans="1:13" x14ac:dyDescent="0.3">
      <c r="A413" s="9" t="str">
        <f>B351&amp;C409&amp;D413</f>
        <v>CONSUMO PER CAPITA (kg ó litros por individuo)Total BebidasANDALUCIA</v>
      </c>
      <c r="B413" s="9">
        <v>0</v>
      </c>
      <c r="C413" s="9">
        <v>0</v>
      </c>
      <c r="D413" s="10" t="s">
        <v>68</v>
      </c>
      <c r="E413" s="10">
        <v>62.267062628157198</v>
      </c>
      <c r="F413" s="10">
        <v>64.116341787778495</v>
      </c>
      <c r="G413" s="10">
        <v>69.242770044732197</v>
      </c>
      <c r="H413" s="10">
        <v>60.541020501728902</v>
      </c>
      <c r="I413" s="10">
        <v>0</v>
      </c>
      <c r="J413" s="10">
        <v>0</v>
      </c>
      <c r="K413" s="10">
        <v>0</v>
      </c>
      <c r="L413" s="10">
        <v>0</v>
      </c>
      <c r="M413" s="10">
        <v>0</v>
      </c>
    </row>
    <row r="414" spans="1:13" x14ac:dyDescent="0.3">
      <c r="A414" s="9" t="str">
        <f>B351&amp;C409&amp;D414</f>
        <v>CONSUMO PER CAPITA (kg ó litros por individuo)Total BebidasMDD AM</v>
      </c>
      <c r="B414" s="9">
        <v>0</v>
      </c>
      <c r="C414" s="9">
        <v>0</v>
      </c>
      <c r="D414" s="10" t="s">
        <v>69</v>
      </c>
      <c r="E414" s="10">
        <v>53.749048420652898</v>
      </c>
      <c r="F414" s="10">
        <v>62.985971923673702</v>
      </c>
      <c r="G414" s="10">
        <v>67.603853823346597</v>
      </c>
      <c r="H414" s="10">
        <v>62.574955465782402</v>
      </c>
      <c r="I414" s="10">
        <v>0</v>
      </c>
      <c r="J414" s="10">
        <v>0</v>
      </c>
      <c r="K414" s="10">
        <v>0</v>
      </c>
      <c r="L414" s="10">
        <v>0</v>
      </c>
      <c r="M414" s="10">
        <v>0</v>
      </c>
    </row>
    <row r="415" spans="1:13" x14ac:dyDescent="0.3">
      <c r="A415" s="9" t="str">
        <f>B351&amp;C409&amp;D415</f>
        <v>CONSUMO PER CAPITA (kg ó litros por individuo)Total BebidasRTO CENTRO</v>
      </c>
      <c r="B415" s="9">
        <v>0</v>
      </c>
      <c r="C415" s="9">
        <v>0</v>
      </c>
      <c r="D415" s="10" t="s">
        <v>70</v>
      </c>
      <c r="E415" s="10">
        <v>62.523841661279803</v>
      </c>
      <c r="F415" s="10">
        <v>67.184182163808302</v>
      </c>
      <c r="G415" s="10">
        <v>67.353711267225293</v>
      </c>
      <c r="H415" s="10">
        <v>59.283579845956403</v>
      </c>
      <c r="I415" s="10">
        <v>0</v>
      </c>
      <c r="J415" s="10">
        <v>0</v>
      </c>
      <c r="K415" s="10">
        <v>0</v>
      </c>
      <c r="L415" s="10">
        <v>0</v>
      </c>
      <c r="M415" s="10">
        <v>0</v>
      </c>
    </row>
    <row r="416" spans="1:13" x14ac:dyDescent="0.3">
      <c r="A416" s="9" t="str">
        <f>B351&amp;C409&amp;D416</f>
        <v>CONSUMO PER CAPITA (kg ó litros por individuo)Total BebidasNORTE-CENTRO</v>
      </c>
      <c r="B416" s="9">
        <v>0</v>
      </c>
      <c r="C416" s="9">
        <v>0</v>
      </c>
      <c r="D416" s="10" t="s">
        <v>71</v>
      </c>
      <c r="E416" s="10">
        <v>56.988879265922499</v>
      </c>
      <c r="F416" s="10">
        <v>59.795362537775702</v>
      </c>
      <c r="G416" s="10">
        <v>69.180371299578496</v>
      </c>
      <c r="H416" s="10">
        <v>67.644722125718701</v>
      </c>
      <c r="I416" s="10">
        <v>0</v>
      </c>
      <c r="J416" s="10">
        <v>0</v>
      </c>
      <c r="K416" s="10">
        <v>0</v>
      </c>
      <c r="L416" s="10">
        <v>0</v>
      </c>
      <c r="M416" s="10">
        <v>0</v>
      </c>
    </row>
    <row r="417" spans="1:13" x14ac:dyDescent="0.3">
      <c r="A417" s="9" t="str">
        <f>B351&amp;C409&amp;D417</f>
        <v>CONSUMO PER CAPITA (kg ó litros por individuo)Total BebidasNOROESTE</v>
      </c>
      <c r="B417" s="9">
        <v>0</v>
      </c>
      <c r="C417" s="9">
        <v>0</v>
      </c>
      <c r="D417" s="10" t="s">
        <v>72</v>
      </c>
      <c r="E417" s="10">
        <v>68.149164235776496</v>
      </c>
      <c r="F417" s="10">
        <v>68.924252403147804</v>
      </c>
      <c r="G417" s="10">
        <v>75.934131965461305</v>
      </c>
      <c r="H417" s="10">
        <v>84.394863065145501</v>
      </c>
      <c r="I417" s="10">
        <v>0</v>
      </c>
      <c r="J417" s="10">
        <v>0</v>
      </c>
      <c r="K417" s="10">
        <v>0</v>
      </c>
      <c r="L417" s="10">
        <v>0</v>
      </c>
      <c r="M417" s="10">
        <v>0</v>
      </c>
    </row>
    <row r="418" spans="1:13" x14ac:dyDescent="0.3">
      <c r="A418" s="9" t="str">
        <f>B351&amp;C409&amp;D418</f>
        <v>CONSUMO PER CAPITA (kg ó litros por individuo)Total Bebidas&lt;2MIL</v>
      </c>
      <c r="B418" s="9">
        <v>0</v>
      </c>
      <c r="C418" s="9">
        <v>0</v>
      </c>
      <c r="D418" s="11" t="s">
        <v>73</v>
      </c>
      <c r="E418" s="11">
        <v>60.127561938895298</v>
      </c>
      <c r="F418" s="10">
        <v>60.025287482998898</v>
      </c>
      <c r="G418" s="11">
        <v>62.413357047039597</v>
      </c>
      <c r="H418" s="11">
        <v>60.104149573018297</v>
      </c>
      <c r="I418" s="11">
        <v>0</v>
      </c>
      <c r="J418" s="11">
        <v>0</v>
      </c>
      <c r="K418" s="11">
        <v>0</v>
      </c>
      <c r="L418" s="11">
        <v>0</v>
      </c>
      <c r="M418" s="10">
        <v>0</v>
      </c>
    </row>
    <row r="419" spans="1:13" x14ac:dyDescent="0.3">
      <c r="A419" s="9" t="str">
        <f>B351&amp;C409&amp;D419</f>
        <v>CONSUMO PER CAPITA (kg ó litros por individuo)Total Bebidas2-5MIL</v>
      </c>
      <c r="B419" s="9">
        <v>0</v>
      </c>
      <c r="C419" s="9">
        <v>0</v>
      </c>
      <c r="D419" s="11" t="s">
        <v>74</v>
      </c>
      <c r="E419" s="11">
        <v>42.570327562167599</v>
      </c>
      <c r="F419" s="10">
        <v>42.068269842099198</v>
      </c>
      <c r="G419" s="10">
        <v>49.785327902811197</v>
      </c>
      <c r="H419" s="10">
        <v>47.904964741163099</v>
      </c>
      <c r="I419" s="10">
        <v>0</v>
      </c>
      <c r="J419" s="10">
        <v>0</v>
      </c>
      <c r="K419" s="10">
        <v>0</v>
      </c>
      <c r="L419" s="11">
        <v>0</v>
      </c>
      <c r="M419" s="10">
        <v>0</v>
      </c>
    </row>
    <row r="420" spans="1:13" x14ac:dyDescent="0.3">
      <c r="A420" s="9" t="str">
        <f>B351&amp;C409&amp;D420</f>
        <v>CONSUMO PER CAPITA (kg ó litros por individuo)Total Bebidas5-10MIL</v>
      </c>
      <c r="B420" s="9">
        <v>0</v>
      </c>
      <c r="C420" s="9">
        <v>0</v>
      </c>
      <c r="D420" s="10" t="s">
        <v>75</v>
      </c>
      <c r="E420" s="10">
        <v>49.283891813556899</v>
      </c>
      <c r="F420" s="10">
        <v>61.474090597698002</v>
      </c>
      <c r="G420" s="10">
        <v>67.790899607211998</v>
      </c>
      <c r="H420" s="10">
        <v>63.581809014460603</v>
      </c>
      <c r="I420" s="10">
        <v>0</v>
      </c>
      <c r="J420" s="10">
        <v>0</v>
      </c>
      <c r="K420" s="10">
        <v>0</v>
      </c>
      <c r="L420" s="10">
        <v>0</v>
      </c>
      <c r="M420" s="10">
        <v>0</v>
      </c>
    </row>
    <row r="421" spans="1:13" x14ac:dyDescent="0.3">
      <c r="A421" s="9" t="str">
        <f>B351&amp;C409&amp;D421</f>
        <v>CONSUMO PER CAPITA (kg ó litros por individuo)Total Bebidas10-30MIL</v>
      </c>
      <c r="B421" s="9">
        <v>0</v>
      </c>
      <c r="C421" s="9">
        <v>0</v>
      </c>
      <c r="D421" s="10" t="s">
        <v>76</v>
      </c>
      <c r="E421" s="10">
        <v>60.043611786779003</v>
      </c>
      <c r="F421" s="10">
        <v>63.889101780630703</v>
      </c>
      <c r="G421" s="10">
        <v>66.660645844278307</v>
      </c>
      <c r="H421" s="10">
        <v>64.862603078448203</v>
      </c>
      <c r="I421" s="10">
        <v>0</v>
      </c>
      <c r="J421" s="10">
        <v>0</v>
      </c>
      <c r="K421" s="10">
        <v>0</v>
      </c>
      <c r="L421" s="10">
        <v>0</v>
      </c>
      <c r="M421" s="10">
        <v>0</v>
      </c>
    </row>
    <row r="422" spans="1:13" x14ac:dyDescent="0.3">
      <c r="A422" s="9" t="str">
        <f>B351&amp;C409&amp;D422</f>
        <v>CONSUMO PER CAPITA (kg ó litros por individuo)Total Bebidas30-100MIL</v>
      </c>
      <c r="B422" s="9">
        <v>0</v>
      </c>
      <c r="C422" s="9">
        <v>0</v>
      </c>
      <c r="D422" s="10" t="s">
        <v>77</v>
      </c>
      <c r="E422" s="10">
        <v>58.757143885396303</v>
      </c>
      <c r="F422" s="10">
        <v>61.330852010333103</v>
      </c>
      <c r="G422" s="10">
        <v>64.3984655583494</v>
      </c>
      <c r="H422" s="10">
        <v>60.153439362839698</v>
      </c>
      <c r="I422" s="10">
        <v>0</v>
      </c>
      <c r="J422" s="10">
        <v>0</v>
      </c>
      <c r="K422" s="10">
        <v>0</v>
      </c>
      <c r="L422" s="10">
        <v>0</v>
      </c>
      <c r="M422" s="10">
        <v>0</v>
      </c>
    </row>
    <row r="423" spans="1:13" x14ac:dyDescent="0.3">
      <c r="A423" s="9" t="str">
        <f>B351&amp;C409&amp;D423</f>
        <v>CONSUMO PER CAPITA (kg ó litros por individuo)Total Bebidas100-200MIL</v>
      </c>
      <c r="B423" s="9">
        <v>0</v>
      </c>
      <c r="C423" s="9">
        <v>0</v>
      </c>
      <c r="D423" s="10" t="s">
        <v>78</v>
      </c>
      <c r="E423" s="10">
        <v>58.2256852992586</v>
      </c>
      <c r="F423" s="10">
        <v>62.531290234509598</v>
      </c>
      <c r="G423" s="10">
        <v>68.334671688746198</v>
      </c>
      <c r="H423" s="10">
        <v>62.016699984574103</v>
      </c>
      <c r="I423" s="10">
        <v>0</v>
      </c>
      <c r="J423" s="10">
        <v>0</v>
      </c>
      <c r="K423" s="10">
        <v>0</v>
      </c>
      <c r="L423" s="10">
        <v>0</v>
      </c>
      <c r="M423" s="10">
        <v>0</v>
      </c>
    </row>
    <row r="424" spans="1:13" x14ac:dyDescent="0.3">
      <c r="A424" s="9" t="str">
        <f>B351&amp;C409&amp;D424</f>
        <v>CONSUMO PER CAPITA (kg ó litros por individuo)Total Bebidas200-500MIL</v>
      </c>
      <c r="B424" s="9">
        <v>0</v>
      </c>
      <c r="C424" s="9">
        <v>0</v>
      </c>
      <c r="D424" s="10" t="s">
        <v>79</v>
      </c>
      <c r="E424" s="10">
        <v>60.076533478934003</v>
      </c>
      <c r="F424" s="10">
        <v>63.058729855901603</v>
      </c>
      <c r="G424" s="10">
        <v>70.773960049461394</v>
      </c>
      <c r="H424" s="10">
        <v>71.583006081199798</v>
      </c>
      <c r="I424" s="10">
        <v>0</v>
      </c>
      <c r="J424" s="10">
        <v>0</v>
      </c>
      <c r="K424" s="10">
        <v>0</v>
      </c>
      <c r="L424" s="10">
        <v>0</v>
      </c>
      <c r="M424" s="10">
        <v>0</v>
      </c>
    </row>
    <row r="425" spans="1:13" x14ac:dyDescent="0.3">
      <c r="A425" s="9" t="str">
        <f>B351&amp;C409&amp;D425</f>
        <v>CONSUMO PER CAPITA (kg ó litros por individuo)Total Bebidas&gt;500MIL</v>
      </c>
      <c r="B425" s="9">
        <v>0</v>
      </c>
      <c r="C425" s="9">
        <v>0</v>
      </c>
      <c r="D425" s="10" t="s">
        <v>80</v>
      </c>
      <c r="E425" s="10">
        <v>63.226028297680003</v>
      </c>
      <c r="F425" s="10">
        <v>70.898549086904595</v>
      </c>
      <c r="G425" s="10">
        <v>75.797053388116495</v>
      </c>
      <c r="H425" s="10">
        <v>72.073363526448503</v>
      </c>
      <c r="I425" s="10">
        <v>0</v>
      </c>
      <c r="J425" s="10">
        <v>0</v>
      </c>
      <c r="K425" s="10">
        <v>0</v>
      </c>
      <c r="L425" s="10">
        <v>0</v>
      </c>
      <c r="M425" s="10">
        <v>0</v>
      </c>
    </row>
    <row r="426" spans="1:13" x14ac:dyDescent="0.3">
      <c r="A426" s="9" t="str">
        <f>B351&amp;C409&amp;D426</f>
        <v>CONSUMO PER CAPITA (kg ó litros por individuo)Total BebidasDE 15 A 19 AÑOS</v>
      </c>
      <c r="B426" s="9">
        <v>0</v>
      </c>
      <c r="C426" s="9">
        <v>0</v>
      </c>
      <c r="D426" s="11" t="s">
        <v>81</v>
      </c>
      <c r="E426" s="11">
        <v>23.317828299987301</v>
      </c>
      <c r="F426" s="10">
        <v>24.0792675518938</v>
      </c>
      <c r="G426" s="10">
        <v>20.032705390941199</v>
      </c>
      <c r="H426" s="10">
        <v>18.4590650391685</v>
      </c>
      <c r="I426" s="10">
        <v>0</v>
      </c>
      <c r="J426" s="11">
        <v>0</v>
      </c>
      <c r="K426" s="11">
        <v>0</v>
      </c>
      <c r="L426" s="11">
        <v>0</v>
      </c>
      <c r="M426" s="10">
        <v>0</v>
      </c>
    </row>
    <row r="427" spans="1:13" x14ac:dyDescent="0.3">
      <c r="A427" s="9" t="str">
        <f>B351&amp;C409&amp;D427</f>
        <v>CONSUMO PER CAPITA (kg ó litros por individuo)Total BebidasDE 20 A 24 AÑOS</v>
      </c>
      <c r="B427" s="9">
        <v>0</v>
      </c>
      <c r="C427" s="9">
        <v>0</v>
      </c>
      <c r="D427" s="10" t="s">
        <v>82</v>
      </c>
      <c r="E427" s="10">
        <v>35.7451235223607</v>
      </c>
      <c r="F427" s="10">
        <v>26.643291699025099</v>
      </c>
      <c r="G427" s="10">
        <v>23.7912723191548</v>
      </c>
      <c r="H427" s="10">
        <v>22.9973937944326</v>
      </c>
      <c r="I427" s="10">
        <v>0</v>
      </c>
      <c r="J427" s="10">
        <v>0</v>
      </c>
      <c r="K427" s="10">
        <v>0</v>
      </c>
      <c r="L427" s="10">
        <v>0</v>
      </c>
      <c r="M427" s="10">
        <v>0</v>
      </c>
    </row>
    <row r="428" spans="1:13" x14ac:dyDescent="0.3">
      <c r="A428" s="9" t="str">
        <f>B351&amp;C409&amp;D428</f>
        <v>CONSUMO PER CAPITA (kg ó litros por individuo)Total BebidasDE 25 A 34 AÑOS</v>
      </c>
      <c r="B428" s="9">
        <v>0</v>
      </c>
      <c r="C428" s="9">
        <v>0</v>
      </c>
      <c r="D428" s="10" t="s">
        <v>83</v>
      </c>
      <c r="E428" s="10">
        <v>34.345510056205597</v>
      </c>
      <c r="F428" s="10">
        <v>37.769952898031903</v>
      </c>
      <c r="G428" s="10">
        <v>34.698464635466301</v>
      </c>
      <c r="H428" s="10">
        <v>33.125813682043798</v>
      </c>
      <c r="I428" s="10">
        <v>0</v>
      </c>
      <c r="J428" s="10">
        <v>0</v>
      </c>
      <c r="K428" s="10">
        <v>0</v>
      </c>
      <c r="L428" s="10">
        <v>0</v>
      </c>
      <c r="M428" s="10">
        <v>0</v>
      </c>
    </row>
    <row r="429" spans="1:13" x14ac:dyDescent="0.3">
      <c r="A429" s="9" t="str">
        <f>B351&amp;C409&amp;D429</f>
        <v>CONSUMO PER CAPITA (kg ó litros por individuo)Total BebidasDE 35 A 49 AÑOS</v>
      </c>
      <c r="B429" s="9">
        <v>0</v>
      </c>
      <c r="C429" s="9">
        <v>0</v>
      </c>
      <c r="D429" s="10" t="s">
        <v>84</v>
      </c>
      <c r="E429" s="10">
        <v>52.670444236814497</v>
      </c>
      <c r="F429" s="10">
        <v>55.8125222269543</v>
      </c>
      <c r="G429" s="10">
        <v>59.376725899485102</v>
      </c>
      <c r="H429" s="10">
        <v>53.4322466175906</v>
      </c>
      <c r="I429" s="10">
        <v>0</v>
      </c>
      <c r="J429" s="10">
        <v>0</v>
      </c>
      <c r="K429" s="10">
        <v>0</v>
      </c>
      <c r="L429" s="10">
        <v>0</v>
      </c>
      <c r="M429" s="10">
        <v>0</v>
      </c>
    </row>
    <row r="430" spans="1:13" x14ac:dyDescent="0.3">
      <c r="A430" s="9" t="str">
        <f>B351&amp;C409&amp;D430</f>
        <v>CONSUMO PER CAPITA (kg ó litros por individuo)Total BebidasDE 50 A 59 AÑOS</v>
      </c>
      <c r="B430" s="9">
        <v>0</v>
      </c>
      <c r="C430" s="9">
        <v>0</v>
      </c>
      <c r="D430" s="10" t="s">
        <v>85</v>
      </c>
      <c r="E430" s="10">
        <v>73.362297256450304</v>
      </c>
      <c r="F430" s="10">
        <v>83.536914625114093</v>
      </c>
      <c r="G430" s="10">
        <v>84.009111047034594</v>
      </c>
      <c r="H430" s="10">
        <v>81.263868797791204</v>
      </c>
      <c r="I430" s="10">
        <v>0</v>
      </c>
      <c r="J430" s="10">
        <v>0</v>
      </c>
      <c r="K430" s="10">
        <v>0</v>
      </c>
      <c r="L430" s="10">
        <v>0</v>
      </c>
      <c r="M430" s="10">
        <v>0</v>
      </c>
    </row>
    <row r="431" spans="1:13" x14ac:dyDescent="0.3">
      <c r="A431" s="9" t="str">
        <f>B351&amp;C409&amp;D431</f>
        <v>CONSUMO PER CAPITA (kg ó litros por individuo)Total BebidasDE 60 A 75 AÑOS</v>
      </c>
      <c r="B431" s="9">
        <v>0</v>
      </c>
      <c r="C431" s="9">
        <v>0</v>
      </c>
      <c r="D431" s="11" t="s">
        <v>86</v>
      </c>
      <c r="E431" s="11">
        <v>84.505441441645104</v>
      </c>
      <c r="F431" s="10">
        <v>90.417678827603496</v>
      </c>
      <c r="G431" s="10">
        <v>109.27684984963101</v>
      </c>
      <c r="H431" s="10">
        <v>107.958996709289</v>
      </c>
      <c r="I431" s="10">
        <v>0</v>
      </c>
      <c r="J431" s="10">
        <v>0</v>
      </c>
      <c r="K431" s="10">
        <v>0</v>
      </c>
      <c r="L431" s="10">
        <v>0</v>
      </c>
      <c r="M431" s="10">
        <v>0</v>
      </c>
    </row>
    <row r="432" spans="1:13" x14ac:dyDescent="0.3">
      <c r="A432" s="9" t="str">
        <f>B351&amp;C409&amp;D432</f>
        <v>CONSUMO PER CAPITA (kg ó litros por individuo)Total BebidasALTA Y MEDIA ALTA</v>
      </c>
      <c r="B432" s="9">
        <v>0</v>
      </c>
      <c r="C432" s="9">
        <v>0</v>
      </c>
      <c r="D432" s="10" t="s">
        <v>87</v>
      </c>
      <c r="E432" s="10">
        <v>68.187334849112702</v>
      </c>
      <c r="F432" s="10">
        <v>81.285002356156596</v>
      </c>
      <c r="G432" s="10">
        <v>83.060620803988499</v>
      </c>
      <c r="H432" s="10">
        <v>78.552100792399003</v>
      </c>
      <c r="I432" s="10">
        <v>0</v>
      </c>
      <c r="J432" s="10">
        <v>0</v>
      </c>
      <c r="K432" s="10">
        <v>0</v>
      </c>
      <c r="L432" s="10">
        <v>0</v>
      </c>
      <c r="M432" s="10">
        <v>0</v>
      </c>
    </row>
    <row r="433" spans="1:13" x14ac:dyDescent="0.3">
      <c r="A433" s="9" t="str">
        <f>B351&amp;C409&amp;D433</f>
        <v>CONSUMO PER CAPITA (kg ó litros por individuo)Total BebidasMEDIA</v>
      </c>
      <c r="B433" s="9">
        <v>0</v>
      </c>
      <c r="C433" s="9">
        <v>0</v>
      </c>
      <c r="D433" s="10" t="s">
        <v>88</v>
      </c>
      <c r="E433" s="10">
        <v>55.184185902139902</v>
      </c>
      <c r="F433" s="10">
        <v>60.899457088933701</v>
      </c>
      <c r="G433" s="10">
        <v>67.572355988653399</v>
      </c>
      <c r="H433" s="10">
        <v>65.444378602814794</v>
      </c>
      <c r="I433" s="10">
        <v>0</v>
      </c>
      <c r="J433" s="10">
        <v>0</v>
      </c>
      <c r="K433" s="10">
        <v>0</v>
      </c>
      <c r="L433" s="10">
        <v>0</v>
      </c>
      <c r="M433" s="10">
        <v>0</v>
      </c>
    </row>
    <row r="434" spans="1:13" x14ac:dyDescent="0.3">
      <c r="A434" s="9" t="str">
        <f>B351&amp;C409&amp;D434</f>
        <v>CONSUMO PER CAPITA (kg ó litros por individuo)Total BebidasMEDIA BAJA</v>
      </c>
      <c r="B434" s="9">
        <v>0</v>
      </c>
      <c r="C434" s="9">
        <v>0</v>
      </c>
      <c r="D434" s="10" t="s">
        <v>89</v>
      </c>
      <c r="E434" s="10">
        <v>56.486982331140503</v>
      </c>
      <c r="F434" s="10">
        <v>55.286742580350598</v>
      </c>
      <c r="G434" s="10">
        <v>62.9030541215932</v>
      </c>
      <c r="H434" s="10">
        <v>59.9550703550943</v>
      </c>
      <c r="I434" s="10">
        <v>0</v>
      </c>
      <c r="J434" s="10">
        <v>0</v>
      </c>
      <c r="K434" s="10">
        <v>0</v>
      </c>
      <c r="L434" s="10">
        <v>0</v>
      </c>
      <c r="M434" s="10">
        <v>0</v>
      </c>
    </row>
    <row r="435" spans="1:13" x14ac:dyDescent="0.3">
      <c r="A435" s="9" t="str">
        <f>B351&amp;C409&amp;D435</f>
        <v>CONSUMO PER CAPITA (kg ó litros por individuo)Total BebidasBAJA</v>
      </c>
      <c r="B435" s="9">
        <v>0</v>
      </c>
      <c r="C435" s="9">
        <v>0</v>
      </c>
      <c r="D435" s="10" t="s">
        <v>90</v>
      </c>
      <c r="E435" s="10">
        <v>54.1367876343662</v>
      </c>
      <c r="F435" s="10">
        <v>53.750130885882001</v>
      </c>
      <c r="G435" s="10">
        <v>54.697220683011103</v>
      </c>
      <c r="H435" s="10">
        <v>51.604007975772298</v>
      </c>
      <c r="I435" s="10">
        <v>0</v>
      </c>
      <c r="J435" s="10">
        <v>0</v>
      </c>
      <c r="K435" s="10">
        <v>0</v>
      </c>
      <c r="L435" s="10">
        <v>0</v>
      </c>
      <c r="M435" s="10">
        <v>0</v>
      </c>
    </row>
    <row r="436" spans="1:13" x14ac:dyDescent="0.3">
      <c r="A436" s="9" t="str">
        <f>B351&amp;C409&amp;D436</f>
        <v>CONSUMO PER CAPITA (kg ó litros por individuo)Total BebidasHOMBRE</v>
      </c>
      <c r="B436" s="9">
        <v>0</v>
      </c>
      <c r="C436" s="9">
        <v>0</v>
      </c>
      <c r="D436" s="10" t="s">
        <v>91</v>
      </c>
      <c r="E436" s="10">
        <v>66.605501470214705</v>
      </c>
      <c r="F436" s="10">
        <v>73.137598279085694</v>
      </c>
      <c r="G436" s="10">
        <v>78.9842364890049</v>
      </c>
      <c r="H436" s="10">
        <v>74.626103725691195</v>
      </c>
      <c r="I436" s="10">
        <v>0</v>
      </c>
      <c r="J436" s="10">
        <v>0</v>
      </c>
      <c r="K436" s="10">
        <v>0</v>
      </c>
      <c r="L436" s="10">
        <v>0</v>
      </c>
      <c r="M436" s="10">
        <v>0</v>
      </c>
    </row>
    <row r="437" spans="1:13" x14ac:dyDescent="0.3">
      <c r="A437" s="9" t="str">
        <f>B351&amp;C409&amp;D437</f>
        <v>CONSUMO PER CAPITA (kg ó litros por individuo)Total BebidasMUJER</v>
      </c>
      <c r="B437" s="9">
        <v>0</v>
      </c>
      <c r="C437" s="9">
        <v>0</v>
      </c>
      <c r="D437" s="10" t="s">
        <v>92</v>
      </c>
      <c r="E437" s="10">
        <v>49.757066355405499</v>
      </c>
      <c r="F437" s="10">
        <v>51.8644287587598</v>
      </c>
      <c r="G437" s="10">
        <v>55.532039332172197</v>
      </c>
      <c r="H437" s="10">
        <v>53.852085339190602</v>
      </c>
      <c r="I437" s="10">
        <v>0</v>
      </c>
      <c r="J437" s="10">
        <v>0</v>
      </c>
      <c r="K437" s="10">
        <v>0</v>
      </c>
      <c r="L437" s="10">
        <v>0</v>
      </c>
      <c r="M437" s="10">
        <v>0</v>
      </c>
    </row>
    <row r="438" spans="1:13" x14ac:dyDescent="0.3">
      <c r="A438" s="9" t="str">
        <f>B351&amp;C438&amp;D438</f>
        <v>CONSUMO PER CAPITA (kg ó litros por individuo)Total Bebidas FriasT.ESPAÑA</v>
      </c>
      <c r="B438" s="9">
        <v>0</v>
      </c>
      <c r="C438" s="9" t="s">
        <v>50</v>
      </c>
      <c r="D438" s="10" t="s">
        <v>64</v>
      </c>
      <c r="E438" s="10">
        <v>51.360701730513398</v>
      </c>
      <c r="F438" s="10">
        <v>54.595739677643003</v>
      </c>
      <c r="G438" s="10">
        <v>58.941403849563997</v>
      </c>
      <c r="H438" s="10">
        <v>56.048364587505503</v>
      </c>
      <c r="I438" s="10">
        <v>0</v>
      </c>
      <c r="J438" s="10">
        <v>0</v>
      </c>
      <c r="K438" s="10">
        <v>0</v>
      </c>
      <c r="L438" s="10">
        <v>0</v>
      </c>
      <c r="M438" s="10">
        <v>0</v>
      </c>
    </row>
    <row r="439" spans="1:13" x14ac:dyDescent="0.3">
      <c r="A439" s="9" t="str">
        <f>B351&amp;C438&amp;D439</f>
        <v>CONSUMO PER CAPITA (kg ó litros por individuo)Total Bebidas FriasBCN AM</v>
      </c>
      <c r="B439" s="9">
        <v>0</v>
      </c>
      <c r="C439" s="9">
        <v>0</v>
      </c>
      <c r="D439" s="10" t="s">
        <v>65</v>
      </c>
      <c r="E439" s="11">
        <v>42.207621926080201</v>
      </c>
      <c r="F439" s="11">
        <v>48.583157586517501</v>
      </c>
      <c r="G439" s="11">
        <v>54.072729702622503</v>
      </c>
      <c r="H439" s="11">
        <v>56.0524674510688</v>
      </c>
      <c r="I439" s="11">
        <v>0</v>
      </c>
      <c r="J439" s="11">
        <v>0</v>
      </c>
      <c r="K439" s="11">
        <v>0</v>
      </c>
      <c r="L439" s="11">
        <v>0</v>
      </c>
      <c r="M439" s="10">
        <v>0</v>
      </c>
    </row>
    <row r="440" spans="1:13" x14ac:dyDescent="0.3">
      <c r="A440" s="9" t="str">
        <f>B351&amp;C438&amp;D440</f>
        <v>CONSUMO PER CAPITA (kg ó litros por individuo)Total Bebidas FriasREST.CAT ARAGON</v>
      </c>
      <c r="B440" s="9">
        <v>0</v>
      </c>
      <c r="C440" s="9">
        <v>0</v>
      </c>
      <c r="D440" s="10" t="s">
        <v>66</v>
      </c>
      <c r="E440" s="10">
        <v>46.942979907801103</v>
      </c>
      <c r="F440" s="10">
        <v>50.7760143945913</v>
      </c>
      <c r="G440" s="10">
        <v>54.879737147930001</v>
      </c>
      <c r="H440" s="10">
        <v>54.195526644467598</v>
      </c>
      <c r="I440" s="11">
        <v>0</v>
      </c>
      <c r="J440" s="11">
        <v>0</v>
      </c>
      <c r="K440" s="10">
        <v>0</v>
      </c>
      <c r="L440" s="10">
        <v>0</v>
      </c>
      <c r="M440" s="10">
        <v>0</v>
      </c>
    </row>
    <row r="441" spans="1:13" x14ac:dyDescent="0.3">
      <c r="A441" s="9" t="str">
        <f>B351&amp;C438&amp;D441</f>
        <v>CONSUMO PER CAPITA (kg ó litros por individuo)Total Bebidas FriasLEVANTE</v>
      </c>
      <c r="B441" s="9">
        <v>0</v>
      </c>
      <c r="C441" s="9">
        <v>0</v>
      </c>
      <c r="D441" s="10" t="s">
        <v>67</v>
      </c>
      <c r="E441" s="10">
        <v>51.5951231190692</v>
      </c>
      <c r="F441" s="10">
        <v>54.507391304860597</v>
      </c>
      <c r="G441" s="10">
        <v>56.4534033757554</v>
      </c>
      <c r="H441" s="10">
        <v>53.481635999595397</v>
      </c>
      <c r="I441" s="10">
        <v>0</v>
      </c>
      <c r="J441" s="10">
        <v>0</v>
      </c>
      <c r="K441" s="10">
        <v>0</v>
      </c>
      <c r="L441" s="10">
        <v>0</v>
      </c>
      <c r="M441" s="10">
        <v>0</v>
      </c>
    </row>
    <row r="442" spans="1:13" x14ac:dyDescent="0.3">
      <c r="A442" s="9" t="str">
        <f>B351&amp;C438&amp;D442</f>
        <v>CONSUMO PER CAPITA (kg ó litros por individuo)Total Bebidas FriasANDALUCIA</v>
      </c>
      <c r="B442" s="9">
        <v>0</v>
      </c>
      <c r="C442" s="9">
        <v>0</v>
      </c>
      <c r="D442" s="10" t="s">
        <v>68</v>
      </c>
      <c r="E442" s="10">
        <v>55.890992936791797</v>
      </c>
      <c r="F442" s="10">
        <v>56.687450975570997</v>
      </c>
      <c r="G442" s="10">
        <v>61.476274845967502</v>
      </c>
      <c r="H442" s="10">
        <v>53.341444679061603</v>
      </c>
      <c r="I442" s="10">
        <v>0</v>
      </c>
      <c r="J442" s="10">
        <v>0</v>
      </c>
      <c r="K442" s="10">
        <v>0</v>
      </c>
      <c r="L442" s="10">
        <v>0</v>
      </c>
      <c r="M442" s="10">
        <v>0</v>
      </c>
    </row>
    <row r="443" spans="1:13" x14ac:dyDescent="0.3">
      <c r="A443" s="9" t="str">
        <f>B351&amp;C438&amp;D443</f>
        <v>CONSUMO PER CAPITA (kg ó litros por individuo)Total Bebidas FriasMDD AM</v>
      </c>
      <c r="B443" s="9">
        <v>0</v>
      </c>
      <c r="C443" s="9">
        <v>0</v>
      </c>
      <c r="D443" s="10" t="s">
        <v>69</v>
      </c>
      <c r="E443" s="10">
        <v>48.036356378005102</v>
      </c>
      <c r="F443" s="10">
        <v>56.643824931931498</v>
      </c>
      <c r="G443" s="10">
        <v>60.928829940654801</v>
      </c>
      <c r="H443" s="10">
        <v>55.584668342137597</v>
      </c>
      <c r="I443" s="10">
        <v>0</v>
      </c>
      <c r="J443" s="10">
        <v>0</v>
      </c>
      <c r="K443" s="10">
        <v>0</v>
      </c>
      <c r="L443" s="10">
        <v>0</v>
      </c>
      <c r="M443" s="10">
        <v>0</v>
      </c>
    </row>
    <row r="444" spans="1:13" x14ac:dyDescent="0.3">
      <c r="A444" s="9" t="str">
        <f>B351&amp;C438&amp;D444</f>
        <v>CONSUMO PER CAPITA (kg ó litros por individuo)Total Bebidas FriasRTO CENTRO</v>
      </c>
      <c r="B444" s="9">
        <v>0</v>
      </c>
      <c r="C444" s="9">
        <v>0</v>
      </c>
      <c r="D444" s="10" t="s">
        <v>70</v>
      </c>
      <c r="E444" s="10">
        <v>55.938505958853298</v>
      </c>
      <c r="F444" s="10">
        <v>60.1705079770312</v>
      </c>
      <c r="G444" s="10">
        <v>60.371883441712903</v>
      </c>
      <c r="H444" s="10">
        <v>52.263605354743198</v>
      </c>
      <c r="I444" s="10">
        <v>0</v>
      </c>
      <c r="J444" s="10">
        <v>0</v>
      </c>
      <c r="K444" s="10">
        <v>0</v>
      </c>
      <c r="L444" s="10">
        <v>0</v>
      </c>
      <c r="M444" s="10">
        <v>0</v>
      </c>
    </row>
    <row r="445" spans="1:13" x14ac:dyDescent="0.3">
      <c r="A445" s="9" t="str">
        <f>B351&amp;C438&amp;D445</f>
        <v>CONSUMO PER CAPITA (kg ó litros por individuo)Total Bebidas FriasNORTE-CENTRO</v>
      </c>
      <c r="B445" s="9">
        <v>0</v>
      </c>
      <c r="C445" s="9">
        <v>0</v>
      </c>
      <c r="D445" s="10" t="s">
        <v>71</v>
      </c>
      <c r="E445" s="10">
        <v>49.428249409418399</v>
      </c>
      <c r="F445" s="10">
        <v>50.454988318743901</v>
      </c>
      <c r="G445" s="10">
        <v>58.953691741427697</v>
      </c>
      <c r="H445" s="10">
        <v>57.283108700802202</v>
      </c>
      <c r="I445" s="11">
        <v>0</v>
      </c>
      <c r="J445" s="11">
        <v>0</v>
      </c>
      <c r="K445" s="10">
        <v>0</v>
      </c>
      <c r="L445" s="10">
        <v>0</v>
      </c>
      <c r="M445" s="10">
        <v>0</v>
      </c>
    </row>
    <row r="446" spans="1:13" x14ac:dyDescent="0.3">
      <c r="A446" s="9" t="str">
        <f>B351&amp;C438&amp;D446</f>
        <v>CONSUMO PER CAPITA (kg ó litros por individuo)Total Bebidas FriasNOROESTE</v>
      </c>
      <c r="B446" s="9">
        <v>0</v>
      </c>
      <c r="C446" s="9">
        <v>0</v>
      </c>
      <c r="D446" s="10" t="s">
        <v>72</v>
      </c>
      <c r="E446" s="10">
        <v>58.497464400354602</v>
      </c>
      <c r="F446" s="10">
        <v>57.1296963845856</v>
      </c>
      <c r="G446" s="10">
        <v>63.8660746741823</v>
      </c>
      <c r="H446" s="10">
        <v>72.724464461644004</v>
      </c>
      <c r="I446" s="10">
        <v>0</v>
      </c>
      <c r="J446" s="10">
        <v>0</v>
      </c>
      <c r="K446" s="10">
        <v>0</v>
      </c>
      <c r="L446" s="10">
        <v>0</v>
      </c>
      <c r="M446" s="10">
        <v>0</v>
      </c>
    </row>
    <row r="447" spans="1:13" x14ac:dyDescent="0.3">
      <c r="A447" s="9" t="str">
        <f>B351&amp;C438&amp;D447</f>
        <v>CONSUMO PER CAPITA (kg ó litros por individuo)Total Bebidas Frias&lt;2MIL</v>
      </c>
      <c r="B447" s="9">
        <v>0</v>
      </c>
      <c r="C447" s="9">
        <v>0</v>
      </c>
      <c r="D447" s="11" t="s">
        <v>73</v>
      </c>
      <c r="E447" s="11">
        <v>54.494023899814202</v>
      </c>
      <c r="F447" s="11">
        <v>54.017123722037297</v>
      </c>
      <c r="G447" s="11">
        <v>55.677704749855003</v>
      </c>
      <c r="H447" s="11">
        <v>52.716873332314897</v>
      </c>
      <c r="I447" s="11">
        <v>0</v>
      </c>
      <c r="J447" s="11">
        <v>0</v>
      </c>
      <c r="K447" s="11">
        <v>0</v>
      </c>
      <c r="L447" s="11">
        <v>0</v>
      </c>
      <c r="M447" s="10">
        <v>0</v>
      </c>
    </row>
    <row r="448" spans="1:13" x14ac:dyDescent="0.3">
      <c r="A448" s="9" t="str">
        <f>B351&amp;C438&amp;D448</f>
        <v>CONSUMO PER CAPITA (kg ó litros por individuo)Total Bebidas Frias2-5MIL</v>
      </c>
      <c r="B448" s="9">
        <v>0</v>
      </c>
      <c r="C448" s="9">
        <v>0</v>
      </c>
      <c r="D448" s="11" t="s">
        <v>74</v>
      </c>
      <c r="E448" s="11">
        <v>37.349895397745399</v>
      </c>
      <c r="F448" s="11">
        <v>36.1432320505956</v>
      </c>
      <c r="G448" s="11">
        <v>43.775675214422698</v>
      </c>
      <c r="H448" s="10">
        <v>42.092279909941603</v>
      </c>
      <c r="I448" s="11">
        <v>0</v>
      </c>
      <c r="J448" s="11">
        <v>0</v>
      </c>
      <c r="K448" s="11">
        <v>0</v>
      </c>
      <c r="L448" s="11">
        <v>0</v>
      </c>
      <c r="M448" s="10">
        <v>0</v>
      </c>
    </row>
    <row r="449" spans="1:13" x14ac:dyDescent="0.3">
      <c r="A449" s="9" t="str">
        <f>B351&amp;C438&amp;D449</f>
        <v>CONSUMO PER CAPITA (kg ó litros por individuo)Total Bebidas Frias5-10MIL</v>
      </c>
      <c r="B449" s="9">
        <v>0</v>
      </c>
      <c r="C449" s="9">
        <v>0</v>
      </c>
      <c r="D449" s="10" t="s">
        <v>75</v>
      </c>
      <c r="E449" s="11">
        <v>43.885989277481897</v>
      </c>
      <c r="F449" s="10">
        <v>54.002013548943303</v>
      </c>
      <c r="G449" s="11">
        <v>60.402069153425003</v>
      </c>
      <c r="H449" s="10">
        <v>56.291435145051302</v>
      </c>
      <c r="I449" s="11">
        <v>0</v>
      </c>
      <c r="J449" s="11">
        <v>0</v>
      </c>
      <c r="K449" s="11">
        <v>0</v>
      </c>
      <c r="L449" s="11">
        <v>0</v>
      </c>
      <c r="M449" s="10">
        <v>0</v>
      </c>
    </row>
    <row r="450" spans="1:13" x14ac:dyDescent="0.3">
      <c r="A450" s="9" t="str">
        <f>B351&amp;C438&amp;D450</f>
        <v>CONSUMO PER CAPITA (kg ó litros por individuo)Total Bebidas Frias10-30MIL</v>
      </c>
      <c r="B450" s="9">
        <v>0</v>
      </c>
      <c r="C450" s="9">
        <v>0</v>
      </c>
      <c r="D450" s="10" t="s">
        <v>76</v>
      </c>
      <c r="E450" s="10">
        <v>52.639071599356797</v>
      </c>
      <c r="F450" s="10">
        <v>55.609336085485999</v>
      </c>
      <c r="G450" s="10">
        <v>58.0861967198638</v>
      </c>
      <c r="H450" s="10">
        <v>56.9721321186043</v>
      </c>
      <c r="I450" s="10">
        <v>0</v>
      </c>
      <c r="J450" s="10">
        <v>0</v>
      </c>
      <c r="K450" s="10">
        <v>0</v>
      </c>
      <c r="L450" s="10">
        <v>0</v>
      </c>
      <c r="M450" s="10">
        <v>0</v>
      </c>
    </row>
    <row r="451" spans="1:13" x14ac:dyDescent="0.3">
      <c r="A451" s="9" t="str">
        <f>B351&amp;C438&amp;D451</f>
        <v>CONSUMO PER CAPITA (kg ó litros por individuo)Total Bebidas Frias30-100MIL</v>
      </c>
      <c r="B451" s="9">
        <v>0</v>
      </c>
      <c r="C451" s="9">
        <v>0</v>
      </c>
      <c r="D451" s="10" t="s">
        <v>77</v>
      </c>
      <c r="E451" s="10">
        <v>51.9165667570336</v>
      </c>
      <c r="F451" s="10">
        <v>53.358180960557199</v>
      </c>
      <c r="G451" s="10">
        <v>55.456876587625899</v>
      </c>
      <c r="H451" s="10">
        <v>51.393214085434899</v>
      </c>
      <c r="I451" s="10">
        <v>0</v>
      </c>
      <c r="J451" s="10">
        <v>0</v>
      </c>
      <c r="K451" s="10">
        <v>0</v>
      </c>
      <c r="L451" s="10">
        <v>0</v>
      </c>
      <c r="M451" s="10">
        <v>0</v>
      </c>
    </row>
    <row r="452" spans="1:13" x14ac:dyDescent="0.3">
      <c r="A452" s="9" t="str">
        <f>B351&amp;C438&amp;D452</f>
        <v>CONSUMO PER CAPITA (kg ó litros por individuo)Total Bebidas Frias100-200MIL</v>
      </c>
      <c r="B452" s="9">
        <v>0</v>
      </c>
      <c r="C452" s="9">
        <v>0</v>
      </c>
      <c r="D452" s="10" t="s">
        <v>78</v>
      </c>
      <c r="E452" s="10">
        <v>50.523535430506698</v>
      </c>
      <c r="F452" s="10">
        <v>53.814708565273399</v>
      </c>
      <c r="G452" s="10">
        <v>59.293943156167899</v>
      </c>
      <c r="H452" s="10">
        <v>52.8096812500672</v>
      </c>
      <c r="I452" s="10">
        <v>0</v>
      </c>
      <c r="J452" s="10">
        <v>0</v>
      </c>
      <c r="K452" s="10">
        <v>0</v>
      </c>
      <c r="L452" s="10">
        <v>0</v>
      </c>
      <c r="M452" s="10">
        <v>0</v>
      </c>
    </row>
    <row r="453" spans="1:13" x14ac:dyDescent="0.3">
      <c r="A453" s="9" t="str">
        <f>B351&amp;C438&amp;D453</f>
        <v>CONSUMO PER CAPITA (kg ó litros por individuo)Total Bebidas Frias200-500MIL</v>
      </c>
      <c r="B453" s="9">
        <v>0</v>
      </c>
      <c r="C453" s="9">
        <v>0</v>
      </c>
      <c r="D453" s="10" t="s">
        <v>79</v>
      </c>
      <c r="E453" s="10">
        <v>53.406287869418797</v>
      </c>
      <c r="F453" s="10">
        <v>54.924311609734097</v>
      </c>
      <c r="G453" s="10">
        <v>61.7578332029751</v>
      </c>
      <c r="H453" s="10">
        <v>63.480195033051601</v>
      </c>
      <c r="I453" s="10">
        <v>0</v>
      </c>
      <c r="J453" s="10">
        <v>0</v>
      </c>
      <c r="K453" s="10">
        <v>0</v>
      </c>
      <c r="L453" s="10">
        <v>0</v>
      </c>
      <c r="M453" s="10">
        <v>0</v>
      </c>
    </row>
    <row r="454" spans="1:13" x14ac:dyDescent="0.3">
      <c r="A454" s="9" t="str">
        <f>B351&amp;C438&amp;D454</f>
        <v>CONSUMO PER CAPITA (kg ó litros por individuo)Total Bebidas Frias&gt;500MIL</v>
      </c>
      <c r="B454" s="9">
        <v>0</v>
      </c>
      <c r="C454" s="9">
        <v>0</v>
      </c>
      <c r="D454" s="10" t="s">
        <v>80</v>
      </c>
      <c r="E454" s="10">
        <v>56.1948571431112</v>
      </c>
      <c r="F454" s="10">
        <v>62.950094793666899</v>
      </c>
      <c r="G454" s="10">
        <v>68.016426849261904</v>
      </c>
      <c r="H454" s="10">
        <v>63.6016058216346</v>
      </c>
      <c r="I454" s="10">
        <v>0</v>
      </c>
      <c r="J454" s="10">
        <v>0</v>
      </c>
      <c r="K454" s="10">
        <v>0</v>
      </c>
      <c r="L454" s="10">
        <v>0</v>
      </c>
      <c r="M454" s="10">
        <v>0</v>
      </c>
    </row>
    <row r="455" spans="1:13" x14ac:dyDescent="0.3">
      <c r="A455" s="9" t="str">
        <f>B351&amp;C438&amp;D455</f>
        <v>CONSUMO PER CAPITA (kg ó litros por individuo)Total Bebidas FriasDE 15 A 19 AÑOS</v>
      </c>
      <c r="B455" s="9">
        <v>0</v>
      </c>
      <c r="C455" s="9">
        <v>0</v>
      </c>
      <c r="D455" s="11" t="s">
        <v>81</v>
      </c>
      <c r="E455" s="11">
        <v>22.262983258747798</v>
      </c>
      <c r="F455" s="11">
        <v>22.6837384407883</v>
      </c>
      <c r="G455" s="11">
        <v>19.251571109961201</v>
      </c>
      <c r="H455" s="11">
        <v>17.4276709128367</v>
      </c>
      <c r="I455" s="11">
        <v>0</v>
      </c>
      <c r="J455" s="11">
        <v>0</v>
      </c>
      <c r="K455" s="11">
        <v>0</v>
      </c>
      <c r="L455" s="11">
        <v>0</v>
      </c>
      <c r="M455" s="10">
        <v>0</v>
      </c>
    </row>
    <row r="456" spans="1:13" x14ac:dyDescent="0.3">
      <c r="A456" s="9" t="str">
        <f>B351&amp;C438&amp;D456</f>
        <v>CONSUMO PER CAPITA (kg ó litros por individuo)Total Bebidas FriasDE 20 A 24 AÑOS</v>
      </c>
      <c r="B456" s="9">
        <v>0</v>
      </c>
      <c r="C456" s="9">
        <v>0</v>
      </c>
      <c r="D456" s="10" t="s">
        <v>82</v>
      </c>
      <c r="E456" s="10">
        <v>33.672080121449802</v>
      </c>
      <c r="F456" s="10">
        <v>24.933429892199701</v>
      </c>
      <c r="G456" s="10">
        <v>21.7981613342481</v>
      </c>
      <c r="H456" s="10">
        <v>21.156438280637701</v>
      </c>
      <c r="I456" s="11">
        <v>0</v>
      </c>
      <c r="J456" s="11">
        <v>0</v>
      </c>
      <c r="K456" s="11">
        <v>0</v>
      </c>
      <c r="L456" s="10">
        <v>0</v>
      </c>
      <c r="M456" s="10">
        <v>0</v>
      </c>
    </row>
    <row r="457" spans="1:13" x14ac:dyDescent="0.3">
      <c r="A457" s="9" t="str">
        <f>B351&amp;C438&amp;D457</f>
        <v>CONSUMO PER CAPITA (kg ó litros por individuo)Total Bebidas FriasDE 25 A 34 AÑOS</v>
      </c>
      <c r="B457" s="9">
        <v>0</v>
      </c>
      <c r="C457" s="9">
        <v>0</v>
      </c>
      <c r="D457" s="10" t="s">
        <v>83</v>
      </c>
      <c r="E457" s="10">
        <v>31.297239749313601</v>
      </c>
      <c r="F457" s="10">
        <v>34.066085790010703</v>
      </c>
      <c r="G457" s="10">
        <v>31.0591476174672</v>
      </c>
      <c r="H457" s="10">
        <v>29.705102411430801</v>
      </c>
      <c r="I457" s="10">
        <v>0</v>
      </c>
      <c r="J457" s="10">
        <v>0</v>
      </c>
      <c r="K457" s="10">
        <v>0</v>
      </c>
      <c r="L457" s="10">
        <v>0</v>
      </c>
      <c r="M457" s="10">
        <v>0</v>
      </c>
    </row>
    <row r="458" spans="1:13" x14ac:dyDescent="0.3">
      <c r="A458" s="9" t="str">
        <f>B351&amp;C438&amp;D458</f>
        <v>CONSUMO PER CAPITA (kg ó litros por individuo)Total Bebidas FriasDE 35 A 49 AÑOS</v>
      </c>
      <c r="B458" s="9">
        <v>0</v>
      </c>
      <c r="C458" s="9">
        <v>0</v>
      </c>
      <c r="D458" s="10" t="s">
        <v>84</v>
      </c>
      <c r="E458" s="10">
        <v>46.080043367801103</v>
      </c>
      <c r="F458" s="10">
        <v>48.3105775953277</v>
      </c>
      <c r="G458" s="10">
        <v>51.902704937030897</v>
      </c>
      <c r="H458" s="10">
        <v>46.198188415687603</v>
      </c>
      <c r="I458" s="10">
        <v>0</v>
      </c>
      <c r="J458" s="10">
        <v>0</v>
      </c>
      <c r="K458" s="10">
        <v>0</v>
      </c>
      <c r="L458" s="10">
        <v>0</v>
      </c>
      <c r="M458" s="10">
        <v>0</v>
      </c>
    </row>
    <row r="459" spans="1:13" x14ac:dyDescent="0.3">
      <c r="A459" s="9" t="str">
        <f>B351&amp;C438&amp;D459</f>
        <v>CONSUMO PER CAPITA (kg ó litros por individuo)Total Bebidas FriasDE 50 A 59 AÑOS</v>
      </c>
      <c r="B459" s="9">
        <v>0</v>
      </c>
      <c r="C459" s="9">
        <v>0</v>
      </c>
      <c r="D459" s="10" t="s">
        <v>85</v>
      </c>
      <c r="E459" s="10">
        <v>64.131797600589195</v>
      </c>
      <c r="F459" s="10">
        <v>72.965917674103395</v>
      </c>
      <c r="G459" s="10">
        <v>73.281625524438297</v>
      </c>
      <c r="H459" s="10">
        <v>70.929858216674603</v>
      </c>
      <c r="I459" s="10">
        <v>0</v>
      </c>
      <c r="J459" s="10">
        <v>0</v>
      </c>
      <c r="K459" s="10">
        <v>0</v>
      </c>
      <c r="L459" s="10">
        <v>0</v>
      </c>
      <c r="M459" s="10">
        <v>0</v>
      </c>
    </row>
    <row r="460" spans="1:13" x14ac:dyDescent="0.3">
      <c r="A460" s="9" t="str">
        <f>B351&amp;C438&amp;D460</f>
        <v>CONSUMO PER CAPITA (kg ó litros por individuo)Total Bebidas FriasDE 60 A 75 AÑOS</v>
      </c>
      <c r="B460" s="9">
        <v>0</v>
      </c>
      <c r="C460" s="9">
        <v>0</v>
      </c>
      <c r="D460" s="10" t="s">
        <v>86</v>
      </c>
      <c r="E460" s="11">
        <v>74.257933107326295</v>
      </c>
      <c r="F460" s="11">
        <v>78.236297392544799</v>
      </c>
      <c r="G460" s="11">
        <v>95.371502726182896</v>
      </c>
      <c r="H460" s="10">
        <v>93.792723745161297</v>
      </c>
      <c r="I460" s="10">
        <v>0</v>
      </c>
      <c r="J460" s="10">
        <v>0</v>
      </c>
      <c r="K460" s="10">
        <v>0</v>
      </c>
      <c r="L460" s="10">
        <v>0</v>
      </c>
      <c r="M460" s="10">
        <v>0</v>
      </c>
    </row>
    <row r="461" spans="1:13" x14ac:dyDescent="0.3">
      <c r="A461" s="9" t="str">
        <f>B351&amp;C438&amp;D461</f>
        <v>CONSUMO PER CAPITA (kg ó litros por individuo)Total Bebidas FriasALTA Y MEDIA ALTA</v>
      </c>
      <c r="B461" s="9">
        <v>0</v>
      </c>
      <c r="C461" s="9">
        <v>0</v>
      </c>
      <c r="D461" s="10" t="s">
        <v>87</v>
      </c>
      <c r="E461" s="10">
        <v>60.512206311836799</v>
      </c>
      <c r="F461" s="10">
        <v>71.666312043455207</v>
      </c>
      <c r="G461" s="10">
        <v>73.452731330654501</v>
      </c>
      <c r="H461" s="10">
        <v>68.944381004157705</v>
      </c>
      <c r="I461" s="10">
        <v>0</v>
      </c>
      <c r="J461" s="10">
        <v>0</v>
      </c>
      <c r="K461" s="10">
        <v>0</v>
      </c>
      <c r="L461" s="10">
        <v>0</v>
      </c>
      <c r="M461" s="10">
        <v>0</v>
      </c>
    </row>
    <row r="462" spans="1:13" x14ac:dyDescent="0.3">
      <c r="A462" s="9" t="str">
        <f>B351&amp;C438&amp;D462</f>
        <v>CONSUMO PER CAPITA (kg ó litros por individuo)Total Bebidas FriasMEDIA</v>
      </c>
      <c r="B462" s="9">
        <v>0</v>
      </c>
      <c r="C462" s="9">
        <v>0</v>
      </c>
      <c r="D462" s="10" t="s">
        <v>88</v>
      </c>
      <c r="E462" s="10">
        <v>48.1863810570282</v>
      </c>
      <c r="F462" s="10">
        <v>53.186293222286501</v>
      </c>
      <c r="G462" s="10">
        <v>59.5777429573902</v>
      </c>
      <c r="H462" s="10">
        <v>57.711159904303599</v>
      </c>
      <c r="I462" s="10">
        <v>0</v>
      </c>
      <c r="J462" s="10">
        <v>0</v>
      </c>
      <c r="K462" s="10">
        <v>0</v>
      </c>
      <c r="L462" s="10">
        <v>0</v>
      </c>
      <c r="M462" s="10">
        <v>0</v>
      </c>
    </row>
    <row r="463" spans="1:13" x14ac:dyDescent="0.3">
      <c r="A463" s="9" t="str">
        <f>B351&amp;C438&amp;D463</f>
        <v>CONSUMO PER CAPITA (kg ó litros por individuo)Total Bebidas FriasMEDIA BAJA</v>
      </c>
      <c r="B463" s="9">
        <v>0</v>
      </c>
      <c r="C463" s="9">
        <v>0</v>
      </c>
      <c r="D463" s="10" t="s">
        <v>89</v>
      </c>
      <c r="E463" s="10">
        <v>49.838762328325302</v>
      </c>
      <c r="F463" s="10">
        <v>47.550162726523297</v>
      </c>
      <c r="G463" s="10">
        <v>53.900491230349701</v>
      </c>
      <c r="H463" s="10">
        <v>51.459858243461298</v>
      </c>
      <c r="I463" s="10">
        <v>0</v>
      </c>
      <c r="J463" s="10">
        <v>0</v>
      </c>
      <c r="K463" s="10">
        <v>0</v>
      </c>
      <c r="L463" s="10">
        <v>0</v>
      </c>
      <c r="M463" s="10">
        <v>0</v>
      </c>
    </row>
    <row r="464" spans="1:13" x14ac:dyDescent="0.3">
      <c r="A464" s="9" t="str">
        <f>B351&amp;C438&amp;D464</f>
        <v>CONSUMO PER CAPITA (kg ó litros por individuo)Total Bebidas FriasBAJA</v>
      </c>
      <c r="B464" s="9">
        <v>0</v>
      </c>
      <c r="C464" s="9">
        <v>0</v>
      </c>
      <c r="D464" s="10" t="s">
        <v>90</v>
      </c>
      <c r="E464" s="11">
        <v>48.703417372153602</v>
      </c>
      <c r="F464" s="11">
        <v>47.611090584617898</v>
      </c>
      <c r="G464" s="10">
        <v>48.627723563605201</v>
      </c>
      <c r="H464" s="10">
        <v>45.059379252865099</v>
      </c>
      <c r="I464" s="10">
        <v>0</v>
      </c>
      <c r="J464" s="10">
        <v>0</v>
      </c>
      <c r="K464" s="10">
        <v>0</v>
      </c>
      <c r="L464" s="10">
        <v>0</v>
      </c>
      <c r="M464" s="10">
        <v>0</v>
      </c>
    </row>
    <row r="465" spans="1:13" x14ac:dyDescent="0.3">
      <c r="A465" s="9" t="str">
        <f>B351&amp;C438&amp;D465</f>
        <v>CONSUMO PER CAPITA (kg ó litros por individuo)Total Bebidas FriasHOMBRE</v>
      </c>
      <c r="B465" s="9">
        <v>0</v>
      </c>
      <c r="C465" s="9">
        <v>0</v>
      </c>
      <c r="D465" s="10" t="s">
        <v>91</v>
      </c>
      <c r="E465" s="10">
        <v>58.295887244396702</v>
      </c>
      <c r="F465" s="10">
        <v>63.293673637067499</v>
      </c>
      <c r="G465" s="10">
        <v>68.7899180242797</v>
      </c>
      <c r="H465" s="10">
        <v>64.998030359740795</v>
      </c>
      <c r="I465" s="10">
        <v>0</v>
      </c>
      <c r="J465" s="10">
        <v>0</v>
      </c>
      <c r="K465" s="10">
        <v>0</v>
      </c>
      <c r="L465" s="10">
        <v>0</v>
      </c>
      <c r="M465" s="10">
        <v>0</v>
      </c>
    </row>
    <row r="466" spans="1:13" x14ac:dyDescent="0.3">
      <c r="A466" s="9" t="str">
        <f>B351&amp;C438&amp;D466</f>
        <v>CONSUMO PER CAPITA (kg ó litros por individuo)Total Bebidas FriasMUJER</v>
      </c>
      <c r="B466" s="9">
        <v>0</v>
      </c>
      <c r="C466" s="9">
        <v>0</v>
      </c>
      <c r="D466" s="10" t="s">
        <v>92</v>
      </c>
      <c r="E466" s="10">
        <v>44.541015265339901</v>
      </c>
      <c r="F466" s="10">
        <v>46.028970354563</v>
      </c>
      <c r="G466" s="10">
        <v>49.2335983024795</v>
      </c>
      <c r="H466" s="10">
        <v>47.240688839992004</v>
      </c>
      <c r="I466" s="10">
        <v>0</v>
      </c>
      <c r="J466" s="10">
        <v>0</v>
      </c>
      <c r="K466" s="10">
        <v>0</v>
      </c>
      <c r="L466" s="10">
        <v>0</v>
      </c>
      <c r="M466" s="10">
        <v>0</v>
      </c>
    </row>
    <row r="467" spans="1:13" x14ac:dyDescent="0.3">
      <c r="A467" s="9" t="str">
        <f>B351&amp;C467&amp;D467</f>
        <v>CONSUMO PER CAPITA (kg ó litros por individuo)Total Bebidas CalientesT.ESPAÑA</v>
      </c>
      <c r="B467" s="9">
        <v>0</v>
      </c>
      <c r="C467" s="9" t="s">
        <v>51</v>
      </c>
      <c r="D467" s="10" t="s">
        <v>64</v>
      </c>
      <c r="E467" s="10">
        <v>6.7498372192159204</v>
      </c>
      <c r="F467" s="10">
        <v>7.8244559511282903</v>
      </c>
      <c r="G467" s="10">
        <v>8.2323629491627308</v>
      </c>
      <c r="H467" s="10">
        <v>8.10766319380126</v>
      </c>
      <c r="I467" s="10">
        <v>0</v>
      </c>
      <c r="J467" s="10">
        <v>0</v>
      </c>
      <c r="K467" s="10">
        <v>0</v>
      </c>
      <c r="L467" s="10">
        <v>0</v>
      </c>
      <c r="M467" s="10">
        <v>0</v>
      </c>
    </row>
    <row r="468" spans="1:13" x14ac:dyDescent="0.3">
      <c r="A468" s="9" t="str">
        <f>B351&amp;C467&amp;D468</f>
        <v>CONSUMO PER CAPITA (kg ó litros por individuo)Total Bebidas CalientesBCN AM</v>
      </c>
      <c r="B468" s="9">
        <v>0</v>
      </c>
      <c r="C468" s="9">
        <v>0</v>
      </c>
      <c r="D468" s="11" t="s">
        <v>65</v>
      </c>
      <c r="E468" s="11">
        <v>6.6935824582979997</v>
      </c>
      <c r="F468" s="10">
        <v>8.2096565205933096</v>
      </c>
      <c r="G468" s="11">
        <v>7.9235126981671904</v>
      </c>
      <c r="H468" s="10">
        <v>8.5231686209424709</v>
      </c>
      <c r="I468" s="11">
        <v>0</v>
      </c>
      <c r="J468" s="11">
        <v>0</v>
      </c>
      <c r="K468" s="11">
        <v>0</v>
      </c>
      <c r="L468" s="10">
        <v>0</v>
      </c>
      <c r="M468" s="10">
        <v>0</v>
      </c>
    </row>
    <row r="469" spans="1:13" x14ac:dyDescent="0.3">
      <c r="A469" s="9" t="str">
        <f>B351&amp;C467&amp;D469</f>
        <v>CONSUMO PER CAPITA (kg ó litros por individuo)Total Bebidas CalientesREST.CAT ARAGON</v>
      </c>
      <c r="B469" s="9">
        <v>0</v>
      </c>
      <c r="C469" s="9">
        <v>0</v>
      </c>
      <c r="D469" s="11" t="s">
        <v>66</v>
      </c>
      <c r="E469" s="11">
        <v>6.7319552500892303</v>
      </c>
      <c r="F469" s="10">
        <v>7.1644669388099302</v>
      </c>
      <c r="G469" s="10">
        <v>8.2536258566362708</v>
      </c>
      <c r="H469" s="10">
        <v>8.4132128395441796</v>
      </c>
      <c r="I469" s="10">
        <v>0</v>
      </c>
      <c r="J469" s="11">
        <v>0</v>
      </c>
      <c r="K469" s="10">
        <v>0</v>
      </c>
      <c r="L469" s="11">
        <v>0</v>
      </c>
      <c r="M469" s="10">
        <v>0</v>
      </c>
    </row>
    <row r="470" spans="1:13" x14ac:dyDescent="0.3">
      <c r="A470" s="9" t="str">
        <f>B351&amp;C467&amp;D470</f>
        <v>CONSUMO PER CAPITA (kg ó litros por individuo)Total Bebidas CalientesLEVANTE</v>
      </c>
      <c r="B470" s="9">
        <v>0</v>
      </c>
      <c r="C470" s="9">
        <v>0</v>
      </c>
      <c r="D470" s="11" t="s">
        <v>67</v>
      </c>
      <c r="E470" s="10">
        <v>6.0630680202476803</v>
      </c>
      <c r="F470" s="10">
        <v>7.1894204458416704</v>
      </c>
      <c r="G470" s="10">
        <v>7.6863124704688799</v>
      </c>
      <c r="H470" s="10">
        <v>7.0214822754146704</v>
      </c>
      <c r="I470" s="10">
        <v>0</v>
      </c>
      <c r="J470" s="10">
        <v>0</v>
      </c>
      <c r="K470" s="11">
        <v>0</v>
      </c>
      <c r="L470" s="10">
        <v>0</v>
      </c>
      <c r="M470" s="10">
        <v>0</v>
      </c>
    </row>
    <row r="471" spans="1:13" x14ac:dyDescent="0.3">
      <c r="A471" s="9" t="str">
        <f>B351&amp;C467&amp;D471</f>
        <v>CONSUMO PER CAPITA (kg ó litros por individuo)Total Bebidas CalientesANDALUCIA</v>
      </c>
      <c r="B471" s="9">
        <v>0</v>
      </c>
      <c r="C471" s="9">
        <v>0</v>
      </c>
      <c r="D471" s="10" t="s">
        <v>68</v>
      </c>
      <c r="E471" s="10">
        <v>6.3760609780865902</v>
      </c>
      <c r="F471" s="10">
        <v>7.4288960192394002</v>
      </c>
      <c r="G471" s="10">
        <v>7.7664959843235</v>
      </c>
      <c r="H471" s="10">
        <v>7.1995799476937101</v>
      </c>
      <c r="I471" s="10">
        <v>0</v>
      </c>
      <c r="J471" s="10">
        <v>0</v>
      </c>
      <c r="K471" s="10">
        <v>0</v>
      </c>
      <c r="L471" s="10">
        <v>0</v>
      </c>
      <c r="M471" s="10">
        <v>0</v>
      </c>
    </row>
    <row r="472" spans="1:13" x14ac:dyDescent="0.3">
      <c r="A472" s="9" t="str">
        <f>B351&amp;C467&amp;D472</f>
        <v>CONSUMO PER CAPITA (kg ó litros por individuo)Total Bebidas CalientesMDD AM</v>
      </c>
      <c r="B472" s="9">
        <v>0</v>
      </c>
      <c r="C472" s="9">
        <v>0</v>
      </c>
      <c r="D472" s="11" t="s">
        <v>69</v>
      </c>
      <c r="E472" s="10">
        <v>5.7126899052304099</v>
      </c>
      <c r="F472" s="10">
        <v>6.3421456868500803</v>
      </c>
      <c r="G472" s="10">
        <v>6.6750293710601696</v>
      </c>
      <c r="H472" s="10">
        <v>6.9902871396386601</v>
      </c>
      <c r="I472" s="10">
        <v>0</v>
      </c>
      <c r="J472" s="11">
        <v>0</v>
      </c>
      <c r="K472" s="10">
        <v>0</v>
      </c>
      <c r="L472" s="10">
        <v>0</v>
      </c>
      <c r="M472" s="10">
        <v>0</v>
      </c>
    </row>
    <row r="473" spans="1:13" x14ac:dyDescent="0.3">
      <c r="A473" s="9" t="str">
        <f>B351&amp;C467&amp;D473</f>
        <v>CONSUMO PER CAPITA (kg ó litros por individuo)Total Bebidas CalientesRTO CENTRO</v>
      </c>
      <c r="B473" s="9">
        <v>0</v>
      </c>
      <c r="C473" s="9">
        <v>0</v>
      </c>
      <c r="D473" s="10" t="s">
        <v>70</v>
      </c>
      <c r="E473" s="11">
        <v>6.58533099745922</v>
      </c>
      <c r="F473" s="10">
        <v>7.0136621083745201</v>
      </c>
      <c r="G473" s="10">
        <v>6.9818108731769799</v>
      </c>
      <c r="H473" s="10">
        <v>7.0199705171481499</v>
      </c>
      <c r="I473" s="10">
        <v>0</v>
      </c>
      <c r="J473" s="10">
        <v>0</v>
      </c>
      <c r="K473" s="10">
        <v>0</v>
      </c>
      <c r="L473" s="10">
        <v>0</v>
      </c>
      <c r="M473" s="10">
        <v>0</v>
      </c>
    </row>
    <row r="474" spans="1:13" x14ac:dyDescent="0.3">
      <c r="A474" s="9" t="str">
        <f>B351&amp;C467&amp;D474</f>
        <v>CONSUMO PER CAPITA (kg ó litros por individuo)Total Bebidas CalientesNORTE-CENTRO</v>
      </c>
      <c r="B474" s="9">
        <v>0</v>
      </c>
      <c r="C474" s="9">
        <v>0</v>
      </c>
      <c r="D474" s="11" t="s">
        <v>71</v>
      </c>
      <c r="E474" s="11">
        <v>7.5606287683717897</v>
      </c>
      <c r="F474" s="10">
        <v>9.3403858961463602</v>
      </c>
      <c r="G474" s="11">
        <v>10.2266804394938</v>
      </c>
      <c r="H474" s="11">
        <v>10.3616024270392</v>
      </c>
      <c r="I474" s="11">
        <v>0</v>
      </c>
      <c r="J474" s="10">
        <v>0</v>
      </c>
      <c r="K474" s="11">
        <v>0</v>
      </c>
      <c r="L474" s="11">
        <v>0</v>
      </c>
      <c r="M474" s="10">
        <v>0</v>
      </c>
    </row>
    <row r="475" spans="1:13" x14ac:dyDescent="0.3">
      <c r="A475" s="9" t="str">
        <f>B351&amp;C467&amp;D475</f>
        <v>CONSUMO PER CAPITA (kg ó litros por individuo)Total Bebidas CalientesNOROESTE</v>
      </c>
      <c r="B475" s="9">
        <v>0</v>
      </c>
      <c r="C475" s="9">
        <v>0</v>
      </c>
      <c r="D475" s="11" t="s">
        <v>72</v>
      </c>
      <c r="E475" s="11">
        <v>9.6516835694451295</v>
      </c>
      <c r="F475" s="10">
        <v>11.7945391933261</v>
      </c>
      <c r="G475" s="10">
        <v>12.0680498445141</v>
      </c>
      <c r="H475" s="10">
        <v>11.6704040895875</v>
      </c>
      <c r="I475" s="10">
        <v>0</v>
      </c>
      <c r="J475" s="10">
        <v>0</v>
      </c>
      <c r="K475" s="10">
        <v>0</v>
      </c>
      <c r="L475" s="11">
        <v>0</v>
      </c>
      <c r="M475" s="10">
        <v>0</v>
      </c>
    </row>
    <row r="476" spans="1:13" x14ac:dyDescent="0.3">
      <c r="A476" s="9" t="str">
        <f>B351&amp;C467&amp;D476</f>
        <v>CONSUMO PER CAPITA (kg ó litros por individuo)Total Bebidas Calientes&lt;2MIL</v>
      </c>
      <c r="B476" s="9">
        <v>0</v>
      </c>
      <c r="C476" s="9">
        <v>0</v>
      </c>
      <c r="D476" s="11" t="s">
        <v>73</v>
      </c>
      <c r="E476" s="11">
        <v>5.6335456226682696</v>
      </c>
      <c r="F476" s="11">
        <v>6.0081592204553598</v>
      </c>
      <c r="G476" s="11">
        <v>6.7356562563066102</v>
      </c>
      <c r="H476" s="11">
        <v>7.3872520189725099</v>
      </c>
      <c r="I476" s="11">
        <v>0</v>
      </c>
      <c r="J476" s="11">
        <v>0</v>
      </c>
      <c r="K476" s="11">
        <v>0</v>
      </c>
      <c r="L476" s="11">
        <v>0</v>
      </c>
      <c r="M476" s="10">
        <v>0</v>
      </c>
    </row>
    <row r="477" spans="1:13" x14ac:dyDescent="0.3">
      <c r="A477" s="9" t="str">
        <f>B351&amp;C467&amp;D477</f>
        <v>CONSUMO PER CAPITA (kg ó litros por individuo)Total Bebidas Calientes2-5MIL</v>
      </c>
      <c r="B477" s="9">
        <v>0</v>
      </c>
      <c r="C477" s="9">
        <v>0</v>
      </c>
      <c r="D477" s="11" t="s">
        <v>74</v>
      </c>
      <c r="E477" s="11">
        <v>5.2204239224563604</v>
      </c>
      <c r="F477" s="11">
        <v>5.9250273524399599</v>
      </c>
      <c r="G477" s="11">
        <v>6.0096622990332396</v>
      </c>
      <c r="H477" s="11">
        <v>5.8126831777437697</v>
      </c>
      <c r="I477" s="11">
        <v>0</v>
      </c>
      <c r="J477" s="11">
        <v>0</v>
      </c>
      <c r="K477" s="11">
        <v>0</v>
      </c>
      <c r="L477" s="11">
        <v>0</v>
      </c>
      <c r="M477" s="10">
        <v>0</v>
      </c>
    </row>
    <row r="478" spans="1:13" x14ac:dyDescent="0.3">
      <c r="A478" s="9" t="str">
        <f>B351&amp;C467&amp;D478</f>
        <v>CONSUMO PER CAPITA (kg ó litros por individuo)Total Bebidas Calientes5-10MIL</v>
      </c>
      <c r="B478" s="9">
        <v>0</v>
      </c>
      <c r="C478" s="9">
        <v>0</v>
      </c>
      <c r="D478" s="11" t="s">
        <v>75</v>
      </c>
      <c r="E478" s="11">
        <v>5.3978982455609898</v>
      </c>
      <c r="F478" s="11">
        <v>7.4720876136678998</v>
      </c>
      <c r="G478" s="10">
        <v>7.3888154456476096</v>
      </c>
      <c r="H478" s="11">
        <v>7.29038192922508</v>
      </c>
      <c r="I478" s="11">
        <v>0</v>
      </c>
      <c r="J478" s="11">
        <v>0</v>
      </c>
      <c r="K478" s="11">
        <v>0</v>
      </c>
      <c r="L478" s="11">
        <v>0</v>
      </c>
      <c r="M478" s="10">
        <v>0</v>
      </c>
    </row>
    <row r="479" spans="1:13" x14ac:dyDescent="0.3">
      <c r="A479" s="9" t="str">
        <f>B351&amp;C467&amp;D479</f>
        <v>CONSUMO PER CAPITA (kg ó litros por individuo)Total Bebidas Calientes10-30MIL</v>
      </c>
      <c r="B479" s="9">
        <v>0</v>
      </c>
      <c r="C479" s="9">
        <v>0</v>
      </c>
      <c r="D479" s="10" t="s">
        <v>76</v>
      </c>
      <c r="E479" s="10">
        <v>7.4045422142741204</v>
      </c>
      <c r="F479" s="10">
        <v>8.2797696655399609</v>
      </c>
      <c r="G479" s="10">
        <v>8.5744563309094808</v>
      </c>
      <c r="H479" s="10">
        <v>7.8904601108739003</v>
      </c>
      <c r="I479" s="10">
        <v>0</v>
      </c>
      <c r="J479" s="10">
        <v>0</v>
      </c>
      <c r="K479" s="10">
        <v>0</v>
      </c>
      <c r="L479" s="10">
        <v>0</v>
      </c>
      <c r="M479" s="10">
        <v>0</v>
      </c>
    </row>
    <row r="480" spans="1:13" x14ac:dyDescent="0.3">
      <c r="A480" s="9" t="str">
        <f>B351&amp;C467&amp;D480</f>
        <v>CONSUMO PER CAPITA (kg ó litros por individuo)Total Bebidas Calientes30-100MIL</v>
      </c>
      <c r="B480" s="9">
        <v>0</v>
      </c>
      <c r="C480" s="9">
        <v>0</v>
      </c>
      <c r="D480" s="10" t="s">
        <v>77</v>
      </c>
      <c r="E480" s="10">
        <v>6.8405793327813402</v>
      </c>
      <c r="F480" s="10">
        <v>7.9726673206861696</v>
      </c>
      <c r="G480" s="10">
        <v>8.94159155841478</v>
      </c>
      <c r="H480" s="10">
        <v>8.7602317576055899</v>
      </c>
      <c r="I480" s="10">
        <v>0</v>
      </c>
      <c r="J480" s="10">
        <v>0</v>
      </c>
      <c r="K480" s="10">
        <v>0</v>
      </c>
      <c r="L480" s="10">
        <v>0</v>
      </c>
      <c r="M480" s="10">
        <v>0</v>
      </c>
    </row>
    <row r="481" spans="1:13" x14ac:dyDescent="0.3">
      <c r="A481" s="9" t="str">
        <f>B351&amp;C467&amp;D481</f>
        <v>CONSUMO PER CAPITA (kg ó litros por individuo)Total Bebidas Calientes100-200MIL</v>
      </c>
      <c r="B481" s="9">
        <v>0</v>
      </c>
      <c r="C481" s="9">
        <v>0</v>
      </c>
      <c r="D481" s="11" t="s">
        <v>78</v>
      </c>
      <c r="E481" s="10">
        <v>7.7021445477949504</v>
      </c>
      <c r="F481" s="10">
        <v>8.7165751047973998</v>
      </c>
      <c r="G481" s="10">
        <v>9.0407298374608107</v>
      </c>
      <c r="H481" s="10">
        <v>9.20702581949012</v>
      </c>
      <c r="I481" s="10">
        <v>0</v>
      </c>
      <c r="J481" s="10">
        <v>0</v>
      </c>
      <c r="K481" s="10">
        <v>0</v>
      </c>
      <c r="L481" s="10">
        <v>0</v>
      </c>
      <c r="M481" s="10">
        <v>0</v>
      </c>
    </row>
    <row r="482" spans="1:13" x14ac:dyDescent="0.3">
      <c r="A482" s="9" t="str">
        <f>B351&amp;C467&amp;D482</f>
        <v>CONSUMO PER CAPITA (kg ó litros por individuo)Total Bebidas Calientes200-500MIL</v>
      </c>
      <c r="B482" s="9">
        <v>0</v>
      </c>
      <c r="C482" s="9">
        <v>0</v>
      </c>
      <c r="D482" s="11" t="s">
        <v>79</v>
      </c>
      <c r="E482" s="10">
        <v>6.6702484221099398</v>
      </c>
      <c r="F482" s="10">
        <v>8.1344238920509007</v>
      </c>
      <c r="G482" s="10">
        <v>9.0161284921138698</v>
      </c>
      <c r="H482" s="10">
        <v>8.1028151603405707</v>
      </c>
      <c r="I482" s="10">
        <v>0</v>
      </c>
      <c r="J482" s="10">
        <v>0</v>
      </c>
      <c r="K482" s="10">
        <v>0</v>
      </c>
      <c r="L482" s="10">
        <v>0</v>
      </c>
      <c r="M482" s="10">
        <v>0</v>
      </c>
    </row>
    <row r="483" spans="1:13" x14ac:dyDescent="0.3">
      <c r="A483" s="9" t="str">
        <f>B351&amp;C467&amp;D483</f>
        <v>CONSUMO PER CAPITA (kg ó litros por individuo)Total Bebidas Calientes&gt;500MIL</v>
      </c>
      <c r="B483" s="9">
        <v>0</v>
      </c>
      <c r="C483" s="9">
        <v>0</v>
      </c>
      <c r="D483" s="10" t="s">
        <v>80</v>
      </c>
      <c r="E483" s="10">
        <v>7.0311692466542901</v>
      </c>
      <c r="F483" s="10">
        <v>7.9484513008633897</v>
      </c>
      <c r="G483" s="10">
        <v>7.7806170749446704</v>
      </c>
      <c r="H483" s="10">
        <v>8.4717584727702402</v>
      </c>
      <c r="I483" s="10">
        <v>0</v>
      </c>
      <c r="J483" s="10">
        <v>0</v>
      </c>
      <c r="K483" s="10">
        <v>0</v>
      </c>
      <c r="L483" s="10">
        <v>0</v>
      </c>
      <c r="M483" s="10">
        <v>0</v>
      </c>
    </row>
    <row r="484" spans="1:13" x14ac:dyDescent="0.3">
      <c r="A484" s="9" t="str">
        <f>B351&amp;C467&amp;D484</f>
        <v>CONSUMO PER CAPITA (kg ó litros por individuo)Total Bebidas CalientesDE 15 A 19 AÑOS</v>
      </c>
      <c r="B484" s="9">
        <v>0</v>
      </c>
      <c r="C484" s="9">
        <v>0</v>
      </c>
      <c r="D484" s="11" t="s">
        <v>81</v>
      </c>
      <c r="E484" s="11">
        <v>1.0548482426027701</v>
      </c>
      <c r="F484" s="11">
        <v>1.3955251253475101</v>
      </c>
      <c r="G484" s="11">
        <v>0.78113973401873305</v>
      </c>
      <c r="H484" s="11">
        <v>1.0313908588881</v>
      </c>
      <c r="I484" s="11">
        <v>0</v>
      </c>
      <c r="J484" s="11">
        <v>0</v>
      </c>
      <c r="K484" s="11">
        <v>0</v>
      </c>
      <c r="L484" s="11">
        <v>0</v>
      </c>
      <c r="M484" s="10">
        <v>0</v>
      </c>
    </row>
    <row r="485" spans="1:13" x14ac:dyDescent="0.3">
      <c r="A485" s="9" t="str">
        <f>B351&amp;C467&amp;D485</f>
        <v>CONSUMO PER CAPITA (kg ó litros por individuo)Total Bebidas CalientesDE 20 A 24 AÑOS</v>
      </c>
      <c r="B485" s="9">
        <v>0</v>
      </c>
      <c r="C485" s="9">
        <v>0</v>
      </c>
      <c r="D485" s="11" t="s">
        <v>82</v>
      </c>
      <c r="E485" s="11">
        <v>2.07303329722003</v>
      </c>
      <c r="F485" s="11">
        <v>1.7098681967057701</v>
      </c>
      <c r="G485" s="11">
        <v>1.99310933532059</v>
      </c>
      <c r="H485" s="11">
        <v>1.8409565442248099</v>
      </c>
      <c r="I485" s="11">
        <v>0</v>
      </c>
      <c r="J485" s="11">
        <v>0</v>
      </c>
      <c r="K485" s="11">
        <v>0</v>
      </c>
      <c r="L485" s="11">
        <v>0</v>
      </c>
      <c r="M485" s="10">
        <v>0</v>
      </c>
    </row>
    <row r="486" spans="1:13" x14ac:dyDescent="0.3">
      <c r="A486" s="9" t="str">
        <f>B351&amp;C467&amp;D486</f>
        <v>CONSUMO PER CAPITA (kg ó litros por individuo)Total Bebidas CalientesDE 25 A 34 AÑOS</v>
      </c>
      <c r="B486" s="9">
        <v>0</v>
      </c>
      <c r="C486" s="9">
        <v>0</v>
      </c>
      <c r="D486" s="10" t="s">
        <v>83</v>
      </c>
      <c r="E486" s="10">
        <v>3.0482743579638099</v>
      </c>
      <c r="F486" s="10">
        <v>3.7038650391996399</v>
      </c>
      <c r="G486" s="10">
        <v>3.6393188947815802</v>
      </c>
      <c r="H486" s="10">
        <v>3.4207092631856901</v>
      </c>
      <c r="I486" s="10">
        <v>0</v>
      </c>
      <c r="J486" s="10">
        <v>0</v>
      </c>
      <c r="K486" s="10">
        <v>0</v>
      </c>
      <c r="L486" s="10">
        <v>0</v>
      </c>
      <c r="M486" s="10">
        <v>0</v>
      </c>
    </row>
    <row r="487" spans="1:13" x14ac:dyDescent="0.3">
      <c r="A487" s="9" t="str">
        <f>B351&amp;C467&amp;D487</f>
        <v>CONSUMO PER CAPITA (kg ó litros por individuo)Total Bebidas CalientesDE 35 A 49 AÑOS</v>
      </c>
      <c r="B487" s="9">
        <v>0</v>
      </c>
      <c r="C487" s="9">
        <v>0</v>
      </c>
      <c r="D487" s="10" t="s">
        <v>84</v>
      </c>
      <c r="E487" s="10">
        <v>6.5903759432692501</v>
      </c>
      <c r="F487" s="10">
        <v>7.5019443175363199</v>
      </c>
      <c r="G487" s="10">
        <v>7.4740182005472597</v>
      </c>
      <c r="H487" s="10">
        <v>7.2340575599906503</v>
      </c>
      <c r="I487" s="10">
        <v>0</v>
      </c>
      <c r="J487" s="10">
        <v>0</v>
      </c>
      <c r="K487" s="10">
        <v>0</v>
      </c>
      <c r="L487" s="10">
        <v>0</v>
      </c>
      <c r="M487" s="10">
        <v>0</v>
      </c>
    </row>
    <row r="488" spans="1:13" x14ac:dyDescent="0.3">
      <c r="A488" s="9" t="str">
        <f>B351&amp;C467&amp;D488</f>
        <v>CONSUMO PER CAPITA (kg ó litros por individuo)Total Bebidas CalientesDE 50 A 59 AÑOS</v>
      </c>
      <c r="B488" s="9">
        <v>0</v>
      </c>
      <c r="C488" s="9">
        <v>0</v>
      </c>
      <c r="D488" s="10" t="s">
        <v>85</v>
      </c>
      <c r="E488" s="10">
        <v>9.2304945052106095</v>
      </c>
      <c r="F488" s="10">
        <v>10.5709962197851</v>
      </c>
      <c r="G488" s="10">
        <v>10.727478731377399</v>
      </c>
      <c r="H488" s="10">
        <v>10.334003898666801</v>
      </c>
      <c r="I488" s="10">
        <v>0</v>
      </c>
      <c r="J488" s="10">
        <v>0</v>
      </c>
      <c r="K488" s="10">
        <v>0</v>
      </c>
      <c r="L488" s="10">
        <v>0</v>
      </c>
      <c r="M488" s="10">
        <v>0</v>
      </c>
    </row>
    <row r="489" spans="1:13" x14ac:dyDescent="0.3">
      <c r="A489" s="9" t="str">
        <f>B351&amp;C467&amp;D489</f>
        <v>CONSUMO PER CAPITA (kg ó litros por individuo)Total Bebidas CalientesDE 60 A 75 AÑOS</v>
      </c>
      <c r="B489" s="9">
        <v>0</v>
      </c>
      <c r="C489" s="9">
        <v>0</v>
      </c>
      <c r="D489" s="11" t="s">
        <v>86</v>
      </c>
      <c r="E489" s="11">
        <v>10.2475149900931</v>
      </c>
      <c r="F489" s="10">
        <v>12.1813811080333</v>
      </c>
      <c r="G489" s="10">
        <v>13.9053533815754</v>
      </c>
      <c r="H489" s="10">
        <v>14.1662821734948</v>
      </c>
      <c r="I489" s="10">
        <v>0</v>
      </c>
      <c r="J489" s="10">
        <v>0</v>
      </c>
      <c r="K489" s="10">
        <v>0</v>
      </c>
      <c r="L489" s="10">
        <v>0</v>
      </c>
      <c r="M489" s="10">
        <v>0</v>
      </c>
    </row>
    <row r="490" spans="1:13" x14ac:dyDescent="0.3">
      <c r="A490" s="9" t="str">
        <f>B351&amp;C467&amp;D490</f>
        <v>CONSUMO PER CAPITA (kg ó litros por individuo)Total Bebidas CalientesALTA Y MEDIA ALTA</v>
      </c>
      <c r="B490" s="9">
        <v>0</v>
      </c>
      <c r="C490" s="9">
        <v>0</v>
      </c>
      <c r="D490" s="10" t="s">
        <v>87</v>
      </c>
      <c r="E490" s="10">
        <v>7.6751241811388997</v>
      </c>
      <c r="F490" s="10">
        <v>9.6186901356721908</v>
      </c>
      <c r="G490" s="10">
        <v>9.6078862216710395</v>
      </c>
      <c r="H490" s="10">
        <v>9.6077223559659792</v>
      </c>
      <c r="I490" s="10">
        <v>0</v>
      </c>
      <c r="J490" s="10">
        <v>0</v>
      </c>
      <c r="K490" s="10">
        <v>0</v>
      </c>
      <c r="L490" s="10">
        <v>0</v>
      </c>
      <c r="M490" s="10">
        <v>0</v>
      </c>
    </row>
    <row r="491" spans="1:13" x14ac:dyDescent="0.3">
      <c r="A491" s="9" t="str">
        <f>B351&amp;C467&amp;D491</f>
        <v>CONSUMO PER CAPITA (kg ó litros por individuo)Total Bebidas CalientesMEDIA</v>
      </c>
      <c r="B491" s="9">
        <v>0</v>
      </c>
      <c r="C491" s="9">
        <v>0</v>
      </c>
      <c r="D491" s="10" t="s">
        <v>88</v>
      </c>
      <c r="E491" s="10">
        <v>6.9977996783556202</v>
      </c>
      <c r="F491" s="10">
        <v>7.7131519628303398</v>
      </c>
      <c r="G491" s="10">
        <v>7.9946018993518999</v>
      </c>
      <c r="H491" s="10">
        <v>7.7332031657858602</v>
      </c>
      <c r="I491" s="10">
        <v>0</v>
      </c>
      <c r="J491" s="10">
        <v>0</v>
      </c>
      <c r="K491" s="10">
        <v>0</v>
      </c>
      <c r="L491" s="10">
        <v>0</v>
      </c>
      <c r="M491" s="10">
        <v>0</v>
      </c>
    </row>
    <row r="492" spans="1:13" x14ac:dyDescent="0.3">
      <c r="A492" s="9" t="str">
        <f>B351&amp;C467&amp;D492</f>
        <v>CONSUMO PER CAPITA (kg ó litros por individuo)Total Bebidas CalientesMEDIA BAJA</v>
      </c>
      <c r="B492" s="9">
        <v>0</v>
      </c>
      <c r="C492" s="9">
        <v>0</v>
      </c>
      <c r="D492" s="10" t="s">
        <v>89</v>
      </c>
      <c r="E492" s="10">
        <v>6.6482118637014098</v>
      </c>
      <c r="F492" s="10">
        <v>7.7365751357183203</v>
      </c>
      <c r="G492" s="10">
        <v>9.0025621905577893</v>
      </c>
      <c r="H492" s="10">
        <v>8.4952085550175092</v>
      </c>
      <c r="I492" s="10">
        <v>0</v>
      </c>
      <c r="J492" s="10">
        <v>0</v>
      </c>
      <c r="K492" s="10">
        <v>0</v>
      </c>
      <c r="L492" s="10">
        <v>0</v>
      </c>
      <c r="M492" s="10">
        <v>0</v>
      </c>
    </row>
    <row r="493" spans="1:13" x14ac:dyDescent="0.3">
      <c r="A493" s="9" t="str">
        <f>B351&amp;C467&amp;D493</f>
        <v>CONSUMO PER CAPITA (kg ó litros por individuo)Total Bebidas CalientesBAJA</v>
      </c>
      <c r="B493" s="9">
        <v>0</v>
      </c>
      <c r="C493" s="9">
        <v>0</v>
      </c>
      <c r="D493" s="11" t="s">
        <v>90</v>
      </c>
      <c r="E493" s="11">
        <v>5.4333663847124098</v>
      </c>
      <c r="F493" s="10">
        <v>6.1390475109679601</v>
      </c>
      <c r="G493" s="10">
        <v>6.0694964087564296</v>
      </c>
      <c r="H493" s="10">
        <v>6.5446326587396904</v>
      </c>
      <c r="I493" s="10">
        <v>0</v>
      </c>
      <c r="J493" s="10">
        <v>0</v>
      </c>
      <c r="K493" s="10">
        <v>0</v>
      </c>
      <c r="L493" s="10">
        <v>0</v>
      </c>
      <c r="M493" s="10">
        <v>0</v>
      </c>
    </row>
    <row r="494" spans="1:13" x14ac:dyDescent="0.3">
      <c r="A494" s="9" t="str">
        <f>B351&amp;C467&amp;D494</f>
        <v>CONSUMO PER CAPITA (kg ó litros por individuo)Total Bebidas CalientesHOMBRE</v>
      </c>
      <c r="B494" s="9">
        <v>0</v>
      </c>
      <c r="C494" s="9">
        <v>0</v>
      </c>
      <c r="D494" s="10" t="s">
        <v>91</v>
      </c>
      <c r="E494" s="10">
        <v>8.3096138616081792</v>
      </c>
      <c r="F494" s="10">
        <v>9.8439233555266696</v>
      </c>
      <c r="G494" s="10">
        <v>10.1942997097711</v>
      </c>
      <c r="H494" s="10">
        <v>9.6280779809284205</v>
      </c>
      <c r="I494" s="10">
        <v>0</v>
      </c>
      <c r="J494" s="10">
        <v>0</v>
      </c>
      <c r="K494" s="10">
        <v>0</v>
      </c>
      <c r="L494" s="10">
        <v>0</v>
      </c>
      <c r="M494" s="10">
        <v>0</v>
      </c>
    </row>
    <row r="495" spans="1:13" x14ac:dyDescent="0.3">
      <c r="A495" s="9" t="str">
        <f>B351&amp;C467&amp;D495</f>
        <v>CONSUMO PER CAPITA (kg ó litros por individuo)Total Bebidas CalientesMUJER</v>
      </c>
      <c r="B495" s="9">
        <v>0</v>
      </c>
      <c r="C495" s="9">
        <v>0</v>
      </c>
      <c r="D495" s="10" t="s">
        <v>92</v>
      </c>
      <c r="E495" s="10">
        <v>5.2160423957280102</v>
      </c>
      <c r="F495" s="10">
        <v>5.8354454631918404</v>
      </c>
      <c r="G495" s="10">
        <v>6.2984559693093596</v>
      </c>
      <c r="H495" s="10">
        <v>6.6113745910810904</v>
      </c>
      <c r="I495" s="10">
        <v>0</v>
      </c>
      <c r="J495" s="10">
        <v>0</v>
      </c>
      <c r="K495" s="10">
        <v>0</v>
      </c>
      <c r="L495" s="10">
        <v>0</v>
      </c>
      <c r="M495" s="10">
        <v>0</v>
      </c>
    </row>
    <row r="496" spans="1:13" x14ac:dyDescent="0.3">
      <c r="A496" s="9" t="str">
        <f>B351&amp;C496&amp;D496</f>
        <v>CONSUMO PER CAPITA (kg ó litros por individuo)Total AperitivosT.ESPAÑA</v>
      </c>
      <c r="B496" s="9">
        <v>0</v>
      </c>
      <c r="C496" s="9" t="s">
        <v>52</v>
      </c>
      <c r="D496" s="10" t="s">
        <v>64</v>
      </c>
      <c r="E496" s="10">
        <v>2.0175355998232001</v>
      </c>
      <c r="F496" s="10">
        <v>1.71964443115821</v>
      </c>
      <c r="G496" s="10">
        <v>1.6846520188260501</v>
      </c>
      <c r="H496" s="10">
        <v>1.5995799693866299</v>
      </c>
      <c r="I496" s="10">
        <v>0</v>
      </c>
      <c r="J496" s="10">
        <v>0</v>
      </c>
      <c r="K496" s="10">
        <v>0</v>
      </c>
      <c r="L496" s="10">
        <v>0</v>
      </c>
      <c r="M496" s="10">
        <v>0</v>
      </c>
    </row>
    <row r="497" spans="1:13" x14ac:dyDescent="0.3">
      <c r="A497" s="9" t="str">
        <f>B351&amp;C496&amp;D497</f>
        <v>CONSUMO PER CAPITA (kg ó litros por individuo)Total AperitivosBCN AM</v>
      </c>
      <c r="B497" s="9">
        <v>0</v>
      </c>
      <c r="C497" s="9">
        <v>0</v>
      </c>
      <c r="D497" s="10" t="s">
        <v>65</v>
      </c>
      <c r="E497" s="11">
        <v>1.4664436300213</v>
      </c>
      <c r="F497" s="10">
        <v>1.15044195607793</v>
      </c>
      <c r="G497" s="10">
        <v>1.5917040449303399</v>
      </c>
      <c r="H497" s="11">
        <v>1.6913376089857799</v>
      </c>
      <c r="I497" s="10">
        <v>0</v>
      </c>
      <c r="J497" s="11">
        <v>0</v>
      </c>
      <c r="K497" s="11">
        <v>0</v>
      </c>
      <c r="L497" s="11">
        <v>0</v>
      </c>
      <c r="M497" s="10">
        <v>0</v>
      </c>
    </row>
    <row r="498" spans="1:13" x14ac:dyDescent="0.3">
      <c r="A498" s="9" t="str">
        <f>B351&amp;C496&amp;D498</f>
        <v>CONSUMO PER CAPITA (kg ó litros por individuo)Total AperitivosREST.CAT ARAGON</v>
      </c>
      <c r="B498" s="9">
        <v>0</v>
      </c>
      <c r="C498" s="9">
        <v>0</v>
      </c>
      <c r="D498" s="11" t="s">
        <v>66</v>
      </c>
      <c r="E498" s="11">
        <v>1.61525488300021</v>
      </c>
      <c r="F498" s="10">
        <v>1.26854607371117</v>
      </c>
      <c r="G498" s="10">
        <v>1.3511734825200501</v>
      </c>
      <c r="H498" s="10">
        <v>1.64862519701069</v>
      </c>
      <c r="I498" s="10">
        <v>0</v>
      </c>
      <c r="J498" s="10">
        <v>0</v>
      </c>
      <c r="K498" s="10">
        <v>0</v>
      </c>
      <c r="L498" s="10">
        <v>0</v>
      </c>
      <c r="M498" s="10">
        <v>0</v>
      </c>
    </row>
    <row r="499" spans="1:13" x14ac:dyDescent="0.3">
      <c r="A499" s="9" t="str">
        <f>B351&amp;C496&amp;D499</f>
        <v>CONSUMO PER CAPITA (kg ó litros por individuo)Total AperitivosLEVANTE</v>
      </c>
      <c r="B499" s="9">
        <v>0</v>
      </c>
      <c r="C499" s="9">
        <v>0</v>
      </c>
      <c r="D499" s="10" t="s">
        <v>67</v>
      </c>
      <c r="E499" s="11">
        <v>1.6254037982619101</v>
      </c>
      <c r="F499" s="10">
        <v>1.7731019479811401</v>
      </c>
      <c r="G499" s="10">
        <v>1.5238311704923999</v>
      </c>
      <c r="H499" s="10">
        <v>1.4071109885945301</v>
      </c>
      <c r="I499" s="10">
        <v>0</v>
      </c>
      <c r="J499" s="10">
        <v>0</v>
      </c>
      <c r="K499" s="10">
        <v>0</v>
      </c>
      <c r="L499" s="10">
        <v>0</v>
      </c>
      <c r="M499" s="10">
        <v>0</v>
      </c>
    </row>
    <row r="500" spans="1:13" x14ac:dyDescent="0.3">
      <c r="A500" s="9" t="str">
        <f>B351&amp;C496&amp;D500</f>
        <v>CONSUMO PER CAPITA (kg ó litros por individuo)Total AperitivosANDALUCIA</v>
      </c>
      <c r="B500" s="9">
        <v>0</v>
      </c>
      <c r="C500" s="9">
        <v>0</v>
      </c>
      <c r="D500" s="10" t="s">
        <v>68</v>
      </c>
      <c r="E500" s="10">
        <v>2.2507034761336899</v>
      </c>
      <c r="F500" s="10">
        <v>2.02370486677574</v>
      </c>
      <c r="G500" s="10">
        <v>1.7468792924966201</v>
      </c>
      <c r="H500" s="10">
        <v>1.5141799608392901</v>
      </c>
      <c r="I500" s="10">
        <v>0</v>
      </c>
      <c r="J500" s="10">
        <v>0</v>
      </c>
      <c r="K500" s="10">
        <v>0</v>
      </c>
      <c r="L500" s="10">
        <v>0</v>
      </c>
      <c r="M500" s="10">
        <v>0</v>
      </c>
    </row>
    <row r="501" spans="1:13" x14ac:dyDescent="0.3">
      <c r="A501" s="9" t="str">
        <f>B351&amp;C496&amp;D501</f>
        <v>CONSUMO PER CAPITA (kg ó litros por individuo)Total AperitivosMDD AM</v>
      </c>
      <c r="B501" s="9">
        <v>0</v>
      </c>
      <c r="C501" s="9">
        <v>0</v>
      </c>
      <c r="D501" s="10" t="s">
        <v>69</v>
      </c>
      <c r="E501" s="10">
        <v>1.7361237797556499</v>
      </c>
      <c r="F501" s="10">
        <v>1.4166665824178799</v>
      </c>
      <c r="G501" s="10">
        <v>1.31480823985595</v>
      </c>
      <c r="H501" s="10">
        <v>1.21175577782265</v>
      </c>
      <c r="I501" s="10">
        <v>0</v>
      </c>
      <c r="J501" s="10">
        <v>0</v>
      </c>
      <c r="K501" s="10">
        <v>0</v>
      </c>
      <c r="L501" s="10">
        <v>0</v>
      </c>
      <c r="M501" s="10">
        <v>0</v>
      </c>
    </row>
    <row r="502" spans="1:13" x14ac:dyDescent="0.3">
      <c r="A502" s="9" t="str">
        <f>B351&amp;C496&amp;D502</f>
        <v>CONSUMO PER CAPITA (kg ó litros por individuo)Total AperitivosRTO CENTRO</v>
      </c>
      <c r="B502" s="9">
        <v>0</v>
      </c>
      <c r="C502" s="9">
        <v>0</v>
      </c>
      <c r="D502" s="10" t="s">
        <v>70</v>
      </c>
      <c r="E502" s="10">
        <v>3.1487247122551199</v>
      </c>
      <c r="F502" s="10">
        <v>2.8110359464347701</v>
      </c>
      <c r="G502" s="10">
        <v>2.3992954577322601</v>
      </c>
      <c r="H502" s="10">
        <v>1.8828577961238</v>
      </c>
      <c r="I502" s="10">
        <v>0</v>
      </c>
      <c r="J502" s="10">
        <v>0</v>
      </c>
      <c r="K502" s="10">
        <v>0</v>
      </c>
      <c r="L502" s="10">
        <v>0</v>
      </c>
      <c r="M502" s="10">
        <v>0</v>
      </c>
    </row>
    <row r="503" spans="1:13" x14ac:dyDescent="0.3">
      <c r="A503" s="9" t="str">
        <f>B351&amp;C496&amp;D503</f>
        <v>CONSUMO PER CAPITA (kg ó litros por individuo)Total AperitivosNORTE-CENTRO</v>
      </c>
      <c r="B503" s="9">
        <v>0</v>
      </c>
      <c r="C503" s="9">
        <v>0</v>
      </c>
      <c r="D503" s="10" t="s">
        <v>71</v>
      </c>
      <c r="E503" s="11">
        <v>2.72812059171667</v>
      </c>
      <c r="F503" s="10">
        <v>1.7834889845775499</v>
      </c>
      <c r="G503" s="10">
        <v>2.3859642938417398</v>
      </c>
      <c r="H503" s="10">
        <v>1.77614125073284</v>
      </c>
      <c r="I503" s="10">
        <v>0</v>
      </c>
      <c r="J503" s="10">
        <v>0</v>
      </c>
      <c r="K503" s="10">
        <v>0</v>
      </c>
      <c r="L503" s="10">
        <v>0</v>
      </c>
      <c r="M503" s="10">
        <v>0</v>
      </c>
    </row>
    <row r="504" spans="1:13" x14ac:dyDescent="0.3">
      <c r="A504" s="9" t="str">
        <f>B351&amp;C496&amp;D504</f>
        <v>CONSUMO PER CAPITA (kg ó litros por individuo)Total AperitivosNOROESTE</v>
      </c>
      <c r="B504" s="9">
        <v>0</v>
      </c>
      <c r="C504" s="9">
        <v>0</v>
      </c>
      <c r="D504" s="10" t="s">
        <v>72</v>
      </c>
      <c r="E504" s="11">
        <v>1.81500240663178</v>
      </c>
      <c r="F504" s="10">
        <v>1.4413964621295099</v>
      </c>
      <c r="G504" s="10">
        <v>1.4828664223715999</v>
      </c>
      <c r="H504" s="10">
        <v>2.0590667634972801</v>
      </c>
      <c r="I504" s="10">
        <v>0</v>
      </c>
      <c r="J504" s="10">
        <v>0</v>
      </c>
      <c r="K504" s="10">
        <v>0</v>
      </c>
      <c r="L504" s="10">
        <v>0</v>
      </c>
      <c r="M504" s="10">
        <v>0</v>
      </c>
    </row>
    <row r="505" spans="1:13" x14ac:dyDescent="0.3">
      <c r="A505" s="9" t="str">
        <f>B351&amp;C496&amp;D505</f>
        <v>CONSUMO PER CAPITA (kg ó litros por individuo)Total Aperitivos&lt;2MIL</v>
      </c>
      <c r="B505" s="9">
        <v>0</v>
      </c>
      <c r="C505" s="9">
        <v>0</v>
      </c>
      <c r="D505" s="11" t="s">
        <v>73</v>
      </c>
      <c r="E505" s="11">
        <v>2.7599575529154201</v>
      </c>
      <c r="F505" s="11">
        <v>2.0608898495989001</v>
      </c>
      <c r="G505" s="11">
        <v>1.87477150444027</v>
      </c>
      <c r="H505" s="11">
        <v>1.44072131514167</v>
      </c>
      <c r="I505" s="11">
        <v>0</v>
      </c>
      <c r="J505" s="11">
        <v>0</v>
      </c>
      <c r="K505" s="11">
        <v>0</v>
      </c>
      <c r="L505" s="10">
        <v>0</v>
      </c>
      <c r="M505" s="10">
        <v>0</v>
      </c>
    </row>
    <row r="506" spans="1:13" x14ac:dyDescent="0.3">
      <c r="A506" s="9" t="str">
        <f>B351&amp;C496&amp;D506</f>
        <v>CONSUMO PER CAPITA (kg ó litros por individuo)Total Aperitivos2-5MIL</v>
      </c>
      <c r="B506" s="9">
        <v>0</v>
      </c>
      <c r="C506" s="9">
        <v>0</v>
      </c>
      <c r="D506" s="11" t="s">
        <v>74</v>
      </c>
      <c r="E506" s="11">
        <v>2.2481560450737401</v>
      </c>
      <c r="F506" s="10">
        <v>1.40664090622723</v>
      </c>
      <c r="G506" s="10">
        <v>1.4195730936905999</v>
      </c>
      <c r="H506" s="11">
        <v>1.2340987445940499</v>
      </c>
      <c r="I506" s="10">
        <v>0</v>
      </c>
      <c r="J506" s="11">
        <v>0</v>
      </c>
      <c r="K506" s="11">
        <v>0</v>
      </c>
      <c r="L506" s="10">
        <v>0</v>
      </c>
      <c r="M506" s="10">
        <v>0</v>
      </c>
    </row>
    <row r="507" spans="1:13" x14ac:dyDescent="0.3">
      <c r="A507" s="9" t="str">
        <f>B351&amp;C496&amp;D507</f>
        <v>CONSUMO PER CAPITA (kg ó litros por individuo)Total Aperitivos5-10MIL</v>
      </c>
      <c r="B507" s="9">
        <v>0</v>
      </c>
      <c r="C507" s="9">
        <v>0</v>
      </c>
      <c r="D507" s="11" t="s">
        <v>75</v>
      </c>
      <c r="E507" s="11">
        <v>1.66043027495715</v>
      </c>
      <c r="F507" s="10">
        <v>1.2589108900668899</v>
      </c>
      <c r="G507" s="10">
        <v>1.3956257124029501</v>
      </c>
      <c r="H507" s="10">
        <v>1.4969293795849601</v>
      </c>
      <c r="I507" s="10">
        <v>0</v>
      </c>
      <c r="J507" s="10">
        <v>0</v>
      </c>
      <c r="K507" s="10">
        <v>0</v>
      </c>
      <c r="L507" s="10">
        <v>0</v>
      </c>
      <c r="M507" s="10">
        <v>0</v>
      </c>
    </row>
    <row r="508" spans="1:13" x14ac:dyDescent="0.3">
      <c r="A508" s="9" t="str">
        <f>B351&amp;C496&amp;D508</f>
        <v>CONSUMO PER CAPITA (kg ó litros por individuo)Total Aperitivos10-30MIL</v>
      </c>
      <c r="B508" s="9">
        <v>0</v>
      </c>
      <c r="C508" s="9">
        <v>0</v>
      </c>
      <c r="D508" s="10" t="s">
        <v>76</v>
      </c>
      <c r="E508" s="10">
        <v>2.2030098068837098</v>
      </c>
      <c r="F508" s="10">
        <v>2.0679780339123801</v>
      </c>
      <c r="G508" s="10">
        <v>2.1976750370057601</v>
      </c>
      <c r="H508" s="10">
        <v>2.2587464323706001</v>
      </c>
      <c r="I508" s="10">
        <v>0</v>
      </c>
      <c r="J508" s="10">
        <v>0</v>
      </c>
      <c r="K508" s="10">
        <v>0</v>
      </c>
      <c r="L508" s="10">
        <v>0</v>
      </c>
      <c r="M508" s="10">
        <v>0</v>
      </c>
    </row>
    <row r="509" spans="1:13" x14ac:dyDescent="0.3">
      <c r="A509" s="9" t="str">
        <f>B351&amp;C496&amp;D509</f>
        <v>CONSUMO PER CAPITA (kg ó litros por individuo)Total Aperitivos30-100MIL</v>
      </c>
      <c r="B509" s="9">
        <v>0</v>
      </c>
      <c r="C509" s="9">
        <v>0</v>
      </c>
      <c r="D509" s="10" t="s">
        <v>77</v>
      </c>
      <c r="E509" s="10">
        <v>2.0758844408454999</v>
      </c>
      <c r="F509" s="10">
        <v>1.9753801392209001</v>
      </c>
      <c r="G509" s="10">
        <v>1.6820614568618699</v>
      </c>
      <c r="H509" s="10">
        <v>1.55936912269054</v>
      </c>
      <c r="I509" s="10">
        <v>0</v>
      </c>
      <c r="J509" s="10">
        <v>0</v>
      </c>
      <c r="K509" s="10">
        <v>0</v>
      </c>
      <c r="L509" s="10">
        <v>0</v>
      </c>
      <c r="M509" s="10">
        <v>0</v>
      </c>
    </row>
    <row r="510" spans="1:13" x14ac:dyDescent="0.3">
      <c r="A510" s="9" t="str">
        <f>B351&amp;C496&amp;D510</f>
        <v>CONSUMO PER CAPITA (kg ó litros por individuo)Total Aperitivos100-200MIL</v>
      </c>
      <c r="B510" s="9">
        <v>0</v>
      </c>
      <c r="C510" s="9">
        <v>0</v>
      </c>
      <c r="D510" s="10" t="s">
        <v>78</v>
      </c>
      <c r="E510" s="10">
        <v>1.5356498995342001</v>
      </c>
      <c r="F510" s="10">
        <v>1.4937114188610101</v>
      </c>
      <c r="G510" s="10">
        <v>1.33265391385308</v>
      </c>
      <c r="H510" s="10">
        <v>1.1308925408669801</v>
      </c>
      <c r="I510" s="10">
        <v>0</v>
      </c>
      <c r="J510" s="10">
        <v>0</v>
      </c>
      <c r="K510" s="10">
        <v>0</v>
      </c>
      <c r="L510" s="10">
        <v>0</v>
      </c>
      <c r="M510" s="10">
        <v>0</v>
      </c>
    </row>
    <row r="511" spans="1:13" x14ac:dyDescent="0.3">
      <c r="A511" s="9" t="str">
        <f>B351&amp;C496&amp;D511</f>
        <v>CONSUMO PER CAPITA (kg ó litros por individuo)Total Aperitivos200-500MIL</v>
      </c>
      <c r="B511" s="9">
        <v>0</v>
      </c>
      <c r="C511" s="9">
        <v>0</v>
      </c>
      <c r="D511" s="10" t="s">
        <v>79</v>
      </c>
      <c r="E511" s="10">
        <v>2.0776393356079499</v>
      </c>
      <c r="F511" s="10">
        <v>1.6233500268882599</v>
      </c>
      <c r="G511" s="10">
        <v>1.81754309533169</v>
      </c>
      <c r="H511" s="10">
        <v>1.8277276236171101</v>
      </c>
      <c r="I511" s="10">
        <v>0</v>
      </c>
      <c r="J511" s="10">
        <v>0</v>
      </c>
      <c r="K511" s="10">
        <v>0</v>
      </c>
      <c r="L511" s="10">
        <v>0</v>
      </c>
      <c r="M511" s="10">
        <v>0</v>
      </c>
    </row>
    <row r="512" spans="1:13" x14ac:dyDescent="0.3">
      <c r="A512" s="9" t="str">
        <f>B351&amp;C496&amp;D512</f>
        <v>CONSUMO PER CAPITA (kg ó litros por individuo)Total Aperitivos&gt;500MIL</v>
      </c>
      <c r="B512" s="9">
        <v>0</v>
      </c>
      <c r="C512" s="9">
        <v>0</v>
      </c>
      <c r="D512" s="10" t="s">
        <v>80</v>
      </c>
      <c r="E512" s="10">
        <v>1.8094709626982299</v>
      </c>
      <c r="F512" s="10">
        <v>1.48382684932586</v>
      </c>
      <c r="G512" s="10">
        <v>1.4305223318778499</v>
      </c>
      <c r="H512" s="10">
        <v>1.30827471461561</v>
      </c>
      <c r="I512" s="10">
        <v>0</v>
      </c>
      <c r="J512" s="10">
        <v>0</v>
      </c>
      <c r="K512" s="10">
        <v>0</v>
      </c>
      <c r="L512" s="10">
        <v>0</v>
      </c>
      <c r="M512" s="10">
        <v>0</v>
      </c>
    </row>
    <row r="513" spans="1:13" x14ac:dyDescent="0.3">
      <c r="A513" s="9" t="str">
        <f>B351&amp;C496&amp;D513</f>
        <v>CONSUMO PER CAPITA (kg ó litros por individuo)Total AperitivosDE 15 A 19 AÑOS</v>
      </c>
      <c r="B513" s="9">
        <v>0</v>
      </c>
      <c r="C513" s="9">
        <v>0</v>
      </c>
      <c r="D513" s="11" t="s">
        <v>81</v>
      </c>
      <c r="E513" s="11">
        <v>2.6356578243167101</v>
      </c>
      <c r="F513" s="10">
        <v>1.7084545027886699</v>
      </c>
      <c r="G513" s="10">
        <v>1.3427006966994901</v>
      </c>
      <c r="H513" s="10">
        <v>1.5403533405143</v>
      </c>
      <c r="I513" s="10">
        <v>0</v>
      </c>
      <c r="J513" s="11">
        <v>0</v>
      </c>
      <c r="K513" s="11">
        <v>0</v>
      </c>
      <c r="L513" s="11">
        <v>0</v>
      </c>
      <c r="M513" s="10">
        <v>0</v>
      </c>
    </row>
    <row r="514" spans="1:13" x14ac:dyDescent="0.3">
      <c r="A514" s="9" t="str">
        <f>B351&amp;C496&amp;D514</f>
        <v>CONSUMO PER CAPITA (kg ó litros por individuo)Total AperitivosDE 20 A 24 AÑOS</v>
      </c>
      <c r="B514" s="9">
        <v>0</v>
      </c>
      <c r="C514" s="9">
        <v>0</v>
      </c>
      <c r="D514" s="10" t="s">
        <v>82</v>
      </c>
      <c r="E514" s="11">
        <v>2.0237601030483199</v>
      </c>
      <c r="F514" s="10">
        <v>1.8099761555887</v>
      </c>
      <c r="G514" s="10">
        <v>1.11977321847388</v>
      </c>
      <c r="H514" s="10">
        <v>0.70527164569583101</v>
      </c>
      <c r="I514" s="10">
        <v>0</v>
      </c>
      <c r="J514" s="10">
        <v>0</v>
      </c>
      <c r="K514" s="10">
        <v>0</v>
      </c>
      <c r="L514" s="10">
        <v>0</v>
      </c>
      <c r="M514" s="10">
        <v>0</v>
      </c>
    </row>
    <row r="515" spans="1:13" x14ac:dyDescent="0.3">
      <c r="A515" s="9" t="str">
        <f>B351&amp;C496&amp;D515</f>
        <v>CONSUMO PER CAPITA (kg ó litros por individuo)Total AperitivosDE 25 A 34 AÑOS</v>
      </c>
      <c r="B515" s="9">
        <v>0</v>
      </c>
      <c r="C515" s="9">
        <v>0</v>
      </c>
      <c r="D515" s="10" t="s">
        <v>83</v>
      </c>
      <c r="E515" s="10">
        <v>1.46620999277424</v>
      </c>
      <c r="F515" s="10">
        <v>1.11858865042947</v>
      </c>
      <c r="G515" s="10">
        <v>1.3331931066782901</v>
      </c>
      <c r="H515" s="10">
        <v>1.05748516839299</v>
      </c>
      <c r="I515" s="10">
        <v>0</v>
      </c>
      <c r="J515" s="10">
        <v>0</v>
      </c>
      <c r="K515" s="10">
        <v>0</v>
      </c>
      <c r="L515" s="10">
        <v>0</v>
      </c>
      <c r="M515" s="10">
        <v>0</v>
      </c>
    </row>
    <row r="516" spans="1:13" x14ac:dyDescent="0.3">
      <c r="A516" s="9" t="str">
        <f>B351&amp;C496&amp;D516</f>
        <v>CONSUMO PER CAPITA (kg ó litros por individuo)Total AperitivosDE 35 A 49 AÑOS</v>
      </c>
      <c r="B516" s="9">
        <v>0</v>
      </c>
      <c r="C516" s="9">
        <v>0</v>
      </c>
      <c r="D516" s="10" t="s">
        <v>84</v>
      </c>
      <c r="E516" s="10">
        <v>1.6966628932457299</v>
      </c>
      <c r="F516" s="10">
        <v>1.5169264614587199</v>
      </c>
      <c r="G516" s="10">
        <v>1.59871323679434</v>
      </c>
      <c r="H516" s="10">
        <v>1.43890167120392</v>
      </c>
      <c r="I516" s="10">
        <v>0</v>
      </c>
      <c r="J516" s="10">
        <v>0</v>
      </c>
      <c r="K516" s="10">
        <v>0</v>
      </c>
      <c r="L516" s="10">
        <v>0</v>
      </c>
      <c r="M516" s="10">
        <v>0</v>
      </c>
    </row>
    <row r="517" spans="1:13" x14ac:dyDescent="0.3">
      <c r="A517" s="9" t="str">
        <f>B351&amp;C496&amp;D517</f>
        <v>CONSUMO PER CAPITA (kg ó litros por individuo)Total AperitivosDE 50 A 59 AÑOS</v>
      </c>
      <c r="B517" s="9">
        <v>0</v>
      </c>
      <c r="C517" s="9">
        <v>0</v>
      </c>
      <c r="D517" s="10" t="s">
        <v>85</v>
      </c>
      <c r="E517" s="11">
        <v>2.1383560525219401</v>
      </c>
      <c r="F517" s="10">
        <v>2.1124466326744402</v>
      </c>
      <c r="G517" s="10">
        <v>1.8254084021977499</v>
      </c>
      <c r="H517" s="10">
        <v>1.96162752011329</v>
      </c>
      <c r="I517" s="10">
        <v>0</v>
      </c>
      <c r="J517" s="10">
        <v>0</v>
      </c>
      <c r="K517" s="10">
        <v>0</v>
      </c>
      <c r="L517" s="10">
        <v>0</v>
      </c>
      <c r="M517" s="10">
        <v>0</v>
      </c>
    </row>
    <row r="518" spans="1:13" x14ac:dyDescent="0.3">
      <c r="A518" s="9" t="str">
        <f>B351&amp;C496&amp;D518</f>
        <v>CONSUMO PER CAPITA (kg ó litros por individuo)Total AperitivosDE 60 A 75 AÑOS</v>
      </c>
      <c r="B518" s="9">
        <v>0</v>
      </c>
      <c r="C518" s="9">
        <v>0</v>
      </c>
      <c r="D518" s="11" t="s">
        <v>86</v>
      </c>
      <c r="E518" s="11">
        <v>2.52475447406895</v>
      </c>
      <c r="F518" s="11">
        <v>2.0105858369473899</v>
      </c>
      <c r="G518" s="11">
        <v>2.1555056474469798</v>
      </c>
      <c r="H518" s="11">
        <v>2.1054838268005498</v>
      </c>
      <c r="I518" s="11">
        <v>0</v>
      </c>
      <c r="J518" s="11">
        <v>0</v>
      </c>
      <c r="K518" s="11">
        <v>0</v>
      </c>
      <c r="L518" s="11">
        <v>0</v>
      </c>
      <c r="M518" s="10">
        <v>0</v>
      </c>
    </row>
    <row r="519" spans="1:13" x14ac:dyDescent="0.3">
      <c r="A519" s="9" t="str">
        <f>B351&amp;C496&amp;D519</f>
        <v>CONSUMO PER CAPITA (kg ó litros por individuo)Total AperitivosALTA Y MEDIA ALTA</v>
      </c>
      <c r="B519" s="9">
        <v>0</v>
      </c>
      <c r="C519" s="9">
        <v>0</v>
      </c>
      <c r="D519" s="10" t="s">
        <v>87</v>
      </c>
      <c r="E519" s="10">
        <v>1.62752121706528</v>
      </c>
      <c r="F519" s="10">
        <v>1.22925131052204</v>
      </c>
      <c r="G519" s="10">
        <v>1.3531151763876199</v>
      </c>
      <c r="H519" s="10">
        <v>1.3805310671984801</v>
      </c>
      <c r="I519" s="10">
        <v>0</v>
      </c>
      <c r="J519" s="10">
        <v>0</v>
      </c>
      <c r="K519" s="10">
        <v>0</v>
      </c>
      <c r="L519" s="10">
        <v>0</v>
      </c>
      <c r="M519" s="10">
        <v>0</v>
      </c>
    </row>
    <row r="520" spans="1:13" x14ac:dyDescent="0.3">
      <c r="A520" s="9" t="str">
        <f>B351&amp;C496&amp;D520</f>
        <v>CONSUMO PER CAPITA (kg ó litros por individuo)Total AperitivosMEDIA</v>
      </c>
      <c r="B520" s="9">
        <v>0</v>
      </c>
      <c r="C520" s="9">
        <v>0</v>
      </c>
      <c r="D520" s="10" t="s">
        <v>88</v>
      </c>
      <c r="E520" s="10">
        <v>2.22827505249992</v>
      </c>
      <c r="F520" s="10">
        <v>1.90631127136019</v>
      </c>
      <c r="G520" s="10">
        <v>1.91392699680742</v>
      </c>
      <c r="H520" s="10">
        <v>1.6570575869295101</v>
      </c>
      <c r="I520" s="10">
        <v>0</v>
      </c>
      <c r="J520" s="10">
        <v>0</v>
      </c>
      <c r="K520" s="10">
        <v>0</v>
      </c>
      <c r="L520" s="10">
        <v>0</v>
      </c>
      <c r="M520" s="10">
        <v>0</v>
      </c>
    </row>
    <row r="521" spans="1:13" x14ac:dyDescent="0.3">
      <c r="A521" s="9" t="str">
        <f>B351&amp;C496&amp;D521</f>
        <v>CONSUMO PER CAPITA (kg ó litros por individuo)Total AperitivosMEDIA BAJA</v>
      </c>
      <c r="B521" s="9">
        <v>0</v>
      </c>
      <c r="C521" s="9">
        <v>0</v>
      </c>
      <c r="D521" s="10" t="s">
        <v>89</v>
      </c>
      <c r="E521" s="10">
        <v>1.7014452230406201</v>
      </c>
      <c r="F521" s="10">
        <v>1.5505902455214999</v>
      </c>
      <c r="G521" s="10">
        <v>1.46564414510694</v>
      </c>
      <c r="H521" s="10">
        <v>1.6103990535610799</v>
      </c>
      <c r="I521" s="10">
        <v>0</v>
      </c>
      <c r="J521" s="10">
        <v>0</v>
      </c>
      <c r="K521" s="10">
        <v>0</v>
      </c>
      <c r="L521" s="10">
        <v>0</v>
      </c>
      <c r="M521" s="10">
        <v>0</v>
      </c>
    </row>
    <row r="522" spans="1:13" x14ac:dyDescent="0.3">
      <c r="A522" s="9" t="str">
        <f>B351&amp;C496&amp;D522</f>
        <v>CONSUMO PER CAPITA (kg ó litros por individuo)Total AperitivosBAJA</v>
      </c>
      <c r="B522" s="9">
        <v>0</v>
      </c>
      <c r="C522" s="9">
        <v>0</v>
      </c>
      <c r="D522" s="10" t="s">
        <v>90</v>
      </c>
      <c r="E522" s="11">
        <v>2.5259596799359501</v>
      </c>
      <c r="F522" s="10">
        <v>2.1761589000368202</v>
      </c>
      <c r="G522" s="10">
        <v>1.95799325185703</v>
      </c>
      <c r="H522" s="10">
        <v>1.73076317211923</v>
      </c>
      <c r="I522" s="10">
        <v>0</v>
      </c>
      <c r="J522" s="10">
        <v>0</v>
      </c>
      <c r="K522" s="10">
        <v>0</v>
      </c>
      <c r="L522" s="10">
        <v>0</v>
      </c>
      <c r="M522" s="10">
        <v>0</v>
      </c>
    </row>
    <row r="523" spans="1:13" x14ac:dyDescent="0.3">
      <c r="A523" s="9" t="str">
        <f>B351&amp;C496&amp;D523</f>
        <v>CONSUMO PER CAPITA (kg ó litros por individuo)Total AperitivosHOMBRE</v>
      </c>
      <c r="B523" s="9">
        <v>0</v>
      </c>
      <c r="C523" s="9">
        <v>0</v>
      </c>
      <c r="D523" s="10" t="s">
        <v>91</v>
      </c>
      <c r="E523" s="10">
        <v>1.6350643193608201</v>
      </c>
      <c r="F523" s="10">
        <v>1.29148684152621</v>
      </c>
      <c r="G523" s="10">
        <v>1.2850227373966701</v>
      </c>
      <c r="H523" s="10">
        <v>1.38471688775417</v>
      </c>
      <c r="I523" s="10">
        <v>0</v>
      </c>
      <c r="J523" s="10">
        <v>0</v>
      </c>
      <c r="K523" s="10">
        <v>0</v>
      </c>
      <c r="L523" s="10">
        <v>0</v>
      </c>
      <c r="M523" s="10">
        <v>0</v>
      </c>
    </row>
    <row r="524" spans="1:13" x14ac:dyDescent="0.3">
      <c r="A524" s="9" t="str">
        <f>B351&amp;C496&amp;D524</f>
        <v>CONSUMO PER CAPITA (kg ó litros por individuo)Total AperitivosMUJER</v>
      </c>
      <c r="B524" s="9">
        <v>0</v>
      </c>
      <c r="C524" s="9">
        <v>0</v>
      </c>
      <c r="D524" s="10" t="s">
        <v>92</v>
      </c>
      <c r="E524" s="10">
        <v>2.3936364997055</v>
      </c>
      <c r="F524" s="10">
        <v>2.14134676064341</v>
      </c>
      <c r="G524" s="10">
        <v>2.0785725337411201</v>
      </c>
      <c r="H524" s="10">
        <v>1.8110332147966</v>
      </c>
      <c r="I524" s="10">
        <v>0</v>
      </c>
      <c r="J524" s="10">
        <v>0</v>
      </c>
      <c r="K524" s="10">
        <v>0</v>
      </c>
      <c r="L524" s="10">
        <v>0</v>
      </c>
      <c r="M524" s="10">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830"/>
  <sheetViews>
    <sheetView zoomScale="70" zoomScaleNormal="70" workbookViewId="0">
      <selection activeCell="E32" sqref="E32"/>
    </sheetView>
  </sheetViews>
  <sheetFormatPr baseColWidth="10" defaultColWidth="11.44140625" defaultRowHeight="14.4" x14ac:dyDescent="0.3"/>
  <cols>
    <col min="1" max="1" width="97.77734375" style="9" bestFit="1" customWidth="1"/>
    <col min="2" max="2" width="46.21875" style="9" bestFit="1" customWidth="1"/>
    <col min="3" max="3" width="29.77734375" style="9" bestFit="1" customWidth="1"/>
    <col min="4" max="4" width="34.5546875" style="9" bestFit="1" customWidth="1"/>
    <col min="5" max="5" width="11.44140625" style="10"/>
    <col min="6" max="8" width="12" style="10" bestFit="1" customWidth="1"/>
    <col min="9" max="12" width="11.44140625" style="10"/>
    <col min="13" max="13" width="12" style="10" bestFit="1" customWidth="1"/>
    <col min="14" max="16384" width="11.44140625" style="9"/>
  </cols>
  <sheetData>
    <row r="2" spans="1:14" x14ac:dyDescent="0.3">
      <c r="B2" s="9">
        <v>0</v>
      </c>
      <c r="C2" s="9">
        <v>0</v>
      </c>
      <c r="D2" s="9">
        <v>0</v>
      </c>
      <c r="E2" s="22" t="s">
        <v>42</v>
      </c>
      <c r="F2" s="22" t="s">
        <v>43</v>
      </c>
      <c r="G2" s="22" t="s">
        <v>44</v>
      </c>
      <c r="H2" s="22" t="s">
        <v>45</v>
      </c>
      <c r="I2" s="22">
        <v>0</v>
      </c>
      <c r="J2" s="22">
        <v>0</v>
      </c>
      <c r="K2" s="22">
        <v>0</v>
      </c>
      <c r="L2" s="22">
        <v>0</v>
      </c>
      <c r="M2" s="10">
        <v>0</v>
      </c>
    </row>
    <row r="3" spans="1:14" x14ac:dyDescent="0.3">
      <c r="A3" s="9" t="str">
        <f>B3&amp;C3&amp;D3</f>
        <v>DISTRIBUCION VOLUMEN X CRITERIO (Consumiciones)TotalAlimentacionT.ESPAÑA</v>
      </c>
      <c r="B3" s="9" t="s">
        <v>63</v>
      </c>
      <c r="C3" s="9" t="s">
        <v>47</v>
      </c>
      <c r="D3" s="10" t="s">
        <v>64</v>
      </c>
      <c r="E3" s="10">
        <v>100</v>
      </c>
      <c r="F3" s="10">
        <v>100</v>
      </c>
      <c r="G3" s="10">
        <v>100</v>
      </c>
      <c r="H3" s="10">
        <v>100</v>
      </c>
      <c r="I3" s="10">
        <v>0</v>
      </c>
      <c r="J3" s="10">
        <v>0</v>
      </c>
      <c r="K3" s="10">
        <v>0</v>
      </c>
      <c r="L3" s="10">
        <v>0</v>
      </c>
      <c r="M3" s="10">
        <v>0</v>
      </c>
      <c r="N3" s="10"/>
    </row>
    <row r="4" spans="1:14" x14ac:dyDescent="0.3">
      <c r="A4" s="9" t="str">
        <f>B3&amp;C3&amp;D4</f>
        <v>DISTRIBUCION VOLUMEN X CRITERIO (Consumiciones)TotalAlimentacionHiper+Super+Discount+G.A</v>
      </c>
      <c r="B4" s="9">
        <v>0</v>
      </c>
      <c r="C4" s="9">
        <v>0</v>
      </c>
      <c r="D4" s="9" t="s">
        <v>94</v>
      </c>
      <c r="E4" s="22">
        <v>10.6015160929083</v>
      </c>
      <c r="F4" s="22">
        <v>7.59769622527243</v>
      </c>
      <c r="G4" s="22">
        <v>6.8511095143755902</v>
      </c>
      <c r="H4" s="22">
        <v>6.9325890058919404</v>
      </c>
      <c r="I4" s="22">
        <v>0</v>
      </c>
      <c r="J4" s="22">
        <v>0</v>
      </c>
      <c r="K4" s="22">
        <v>0</v>
      </c>
      <c r="L4" s="22">
        <v>0</v>
      </c>
      <c r="M4" s="10">
        <v>0</v>
      </c>
      <c r="N4" s="10"/>
    </row>
    <row r="5" spans="1:14" x14ac:dyDescent="0.3">
      <c r="A5" s="9" t="str">
        <f>B3&amp;C3&amp;D5</f>
        <v>DISTRIBUCION VOLUMEN X CRITERIO (Consumiciones)TotalAlimentacionRestaurantes</v>
      </c>
      <c r="B5" s="9">
        <v>0</v>
      </c>
      <c r="C5" s="9">
        <v>0</v>
      </c>
      <c r="D5" s="10" t="s">
        <v>95</v>
      </c>
      <c r="E5" s="10">
        <v>13.252085269229299</v>
      </c>
      <c r="F5" s="10">
        <v>15.3707866081917</v>
      </c>
      <c r="G5" s="10">
        <v>15.8335456787516</v>
      </c>
      <c r="H5" s="10">
        <v>16.256589256612799</v>
      </c>
      <c r="I5" s="10">
        <v>0</v>
      </c>
      <c r="J5" s="10">
        <v>0</v>
      </c>
      <c r="K5" s="10">
        <v>0</v>
      </c>
      <c r="L5" s="10">
        <v>0</v>
      </c>
      <c r="M5" s="10">
        <v>0</v>
      </c>
      <c r="N5" s="10"/>
    </row>
    <row r="6" spans="1:14" x14ac:dyDescent="0.3">
      <c r="A6" s="9" t="str">
        <f>B3&amp;C3&amp;D6</f>
        <v>DISTRIBUCION VOLUMEN X CRITERIO (Consumiciones)TotalAlimentacionRestaurantes Fast Food</v>
      </c>
      <c r="B6" s="9">
        <v>0</v>
      </c>
      <c r="C6" s="9">
        <v>0</v>
      </c>
      <c r="D6" s="9" t="s">
        <v>96</v>
      </c>
      <c r="E6" s="22">
        <v>8.4501560629970296</v>
      </c>
      <c r="F6" s="22">
        <v>8.8983989822420799</v>
      </c>
      <c r="G6" s="22">
        <v>9.34965676563111</v>
      </c>
      <c r="H6" s="22">
        <v>9.3058794032844396</v>
      </c>
      <c r="I6" s="22">
        <v>0</v>
      </c>
      <c r="J6" s="22">
        <v>0</v>
      </c>
      <c r="K6" s="22">
        <v>0</v>
      </c>
      <c r="L6" s="22">
        <v>0</v>
      </c>
      <c r="M6" s="10">
        <v>0</v>
      </c>
      <c r="N6" s="10"/>
    </row>
    <row r="7" spans="1:14" x14ac:dyDescent="0.3">
      <c r="A7" s="9" t="str">
        <f>B3&amp;C3&amp;D7</f>
        <v>DISTRIBUCION VOLUMEN X CRITERIO (Consumiciones)TotalAlimentacionBares/Cafeterias/Cervecerias</v>
      </c>
      <c r="B7" s="9">
        <v>0</v>
      </c>
      <c r="C7" s="9">
        <v>0</v>
      </c>
      <c r="D7" s="10" t="s">
        <v>97</v>
      </c>
      <c r="E7" s="10">
        <v>44.214269088163199</v>
      </c>
      <c r="F7" s="10">
        <v>47.376224947262699</v>
      </c>
      <c r="G7" s="10">
        <v>48.692572042487399</v>
      </c>
      <c r="H7" s="10">
        <v>48.505813589068602</v>
      </c>
      <c r="I7" s="10">
        <v>0</v>
      </c>
      <c r="J7" s="10">
        <v>0</v>
      </c>
      <c r="K7" s="10">
        <v>0</v>
      </c>
      <c r="L7" s="10">
        <v>0</v>
      </c>
      <c r="M7" s="10">
        <v>0</v>
      </c>
      <c r="N7" s="10"/>
    </row>
    <row r="8" spans="1:14" x14ac:dyDescent="0.3">
      <c r="A8" s="9" t="str">
        <f>B3&amp;C3&amp;D8</f>
        <v>DISTRIBUCION VOLUMEN X CRITERIO (Consumiciones)TotalAlimentacionPanaderias/Pastelerias</v>
      </c>
      <c r="B8" s="9">
        <v>0</v>
      </c>
      <c r="C8" s="9">
        <v>0</v>
      </c>
      <c r="D8" s="9" t="s">
        <v>98</v>
      </c>
      <c r="E8" s="22">
        <v>3.5347132491344602</v>
      </c>
      <c r="F8" s="22">
        <v>2.79866764757287</v>
      </c>
      <c r="G8" s="22">
        <v>2.5605735392356901</v>
      </c>
      <c r="H8" s="22">
        <v>2.6679382913376002</v>
      </c>
      <c r="I8" s="22">
        <v>0</v>
      </c>
      <c r="J8" s="22">
        <v>0</v>
      </c>
      <c r="K8" s="22">
        <v>0</v>
      </c>
      <c r="L8" s="22">
        <v>0</v>
      </c>
      <c r="M8" s="10">
        <v>0</v>
      </c>
      <c r="N8" s="10"/>
    </row>
    <row r="9" spans="1:14" x14ac:dyDescent="0.3">
      <c r="A9" s="9" t="str">
        <f>B3&amp;C3&amp;D9</f>
        <v>DISTRIBUCION VOLUMEN X CRITERIO (Consumiciones)TotalAlimentacionTda.Alimentacion/Delicatesen</v>
      </c>
      <c r="B9" s="9">
        <v>0</v>
      </c>
      <c r="C9" s="9">
        <v>0</v>
      </c>
      <c r="D9" s="10" t="s">
        <v>99</v>
      </c>
      <c r="E9" s="10">
        <v>2.2114254975596301</v>
      </c>
      <c r="F9" s="10">
        <v>1.75634289987847</v>
      </c>
      <c r="G9" s="10">
        <v>1.38661864216774</v>
      </c>
      <c r="H9" s="10">
        <v>1.28338504450295</v>
      </c>
      <c r="I9" s="10">
        <v>0</v>
      </c>
      <c r="J9" s="10">
        <v>0</v>
      </c>
      <c r="K9" s="10">
        <v>0</v>
      </c>
      <c r="L9" s="10">
        <v>0</v>
      </c>
      <c r="M9" s="10">
        <v>0</v>
      </c>
      <c r="N9" s="10"/>
    </row>
    <row r="10" spans="1:14" x14ac:dyDescent="0.3">
      <c r="A10" s="9" t="str">
        <f>B3&amp;C3&amp;D10</f>
        <v>DISTRIBUCION VOLUMEN X CRITERIO (Consumiciones)TotalAlimentacionCanal Conveniencia/24h</v>
      </c>
      <c r="B10" s="9">
        <v>0</v>
      </c>
      <c r="C10" s="9">
        <v>0</v>
      </c>
      <c r="D10" s="9" t="s">
        <v>100</v>
      </c>
      <c r="E10" s="22">
        <v>5.8174731907047699</v>
      </c>
      <c r="F10" s="22">
        <v>5.1893509354512197</v>
      </c>
      <c r="G10" s="22">
        <v>4.1014858057609498</v>
      </c>
      <c r="H10" s="22">
        <v>3.7629395449417098</v>
      </c>
      <c r="I10" s="22">
        <v>0</v>
      </c>
      <c r="J10" s="22">
        <v>0</v>
      </c>
      <c r="K10" s="22">
        <v>0</v>
      </c>
      <c r="L10" s="22">
        <v>0</v>
      </c>
      <c r="M10" s="10">
        <v>0</v>
      </c>
      <c r="N10" s="10"/>
    </row>
    <row r="11" spans="1:14" x14ac:dyDescent="0.3">
      <c r="A11" s="9" t="str">
        <f>B3&amp;C3&amp;D11</f>
        <v>DISTRIBUCION VOLUMEN X CRITERIO (Consumiciones)TotalAlimentacionHoteles</v>
      </c>
      <c r="B11" s="9">
        <v>0</v>
      </c>
      <c r="C11" s="9">
        <v>0</v>
      </c>
      <c r="D11" s="10" t="s">
        <v>101</v>
      </c>
      <c r="E11" s="10">
        <v>0.40245522009189699</v>
      </c>
      <c r="F11" s="10">
        <v>0.50690083769931404</v>
      </c>
      <c r="G11" s="10">
        <v>0.55500534498287102</v>
      </c>
      <c r="H11" s="10">
        <v>0.57530227529146305</v>
      </c>
      <c r="I11" s="10">
        <v>0</v>
      </c>
      <c r="J11" s="10">
        <v>0</v>
      </c>
      <c r="K11" s="10">
        <v>0</v>
      </c>
      <c r="L11" s="10">
        <v>0</v>
      </c>
      <c r="M11" s="10">
        <v>0</v>
      </c>
      <c r="N11" s="10"/>
    </row>
    <row r="12" spans="1:14" x14ac:dyDescent="0.3">
      <c r="A12" s="9" t="str">
        <f>B3&amp;C3&amp;D12</f>
        <v>DISTRIBUCION VOLUMEN X CRITERIO (Consumiciones)TotalAlimentacionEstaciones de servicio</v>
      </c>
      <c r="B12" s="9">
        <v>0</v>
      </c>
      <c r="C12" s="9">
        <v>0</v>
      </c>
      <c r="D12" s="9" t="s">
        <v>102</v>
      </c>
      <c r="E12" s="22">
        <v>2.1457259999303502</v>
      </c>
      <c r="F12" s="22">
        <v>1.9422641862204399</v>
      </c>
      <c r="G12" s="22">
        <v>1.5436639570626101</v>
      </c>
      <c r="H12" s="22">
        <v>1.5213794346245499</v>
      </c>
      <c r="I12" s="22">
        <v>0</v>
      </c>
      <c r="J12" s="22">
        <v>0</v>
      </c>
      <c r="K12" s="22">
        <v>0</v>
      </c>
      <c r="L12" s="22">
        <v>0</v>
      </c>
      <c r="M12" s="10">
        <v>0</v>
      </c>
      <c r="N12" s="10"/>
    </row>
    <row r="13" spans="1:14" x14ac:dyDescent="0.3">
      <c r="A13" s="9" t="str">
        <f>B3&amp;C3&amp;D13</f>
        <v>DISTRIBUCION VOLUMEN X CRITERIO (Consumiciones)TotalAlimentacionMaquinas dispensadoras</v>
      </c>
      <c r="B13" s="9">
        <v>0</v>
      </c>
      <c r="C13" s="9">
        <v>0</v>
      </c>
      <c r="D13" s="10" t="s">
        <v>103</v>
      </c>
      <c r="E13" s="10">
        <v>3.15094215130505</v>
      </c>
      <c r="F13" s="10">
        <v>2.7365876657819501</v>
      </c>
      <c r="G13" s="10">
        <v>2.6632943918618501</v>
      </c>
      <c r="H13" s="10">
        <v>2.7406739689106199</v>
      </c>
      <c r="I13" s="10">
        <v>0</v>
      </c>
      <c r="J13" s="10">
        <v>0</v>
      </c>
      <c r="K13" s="10">
        <v>0</v>
      </c>
      <c r="L13" s="10">
        <v>0</v>
      </c>
      <c r="M13" s="10">
        <v>0</v>
      </c>
      <c r="N13" s="10"/>
    </row>
    <row r="14" spans="1:14" x14ac:dyDescent="0.3">
      <c r="A14" s="9" t="str">
        <f>B3&amp;C3&amp;D14</f>
        <v>DISTRIBUCION VOLUMEN X CRITERIO (Consumiciones)TotalAlimentacionServicio en la empresa</v>
      </c>
      <c r="B14" s="9">
        <v>0</v>
      </c>
      <c r="C14" s="9">
        <v>0</v>
      </c>
      <c r="D14" s="9" t="s">
        <v>104</v>
      </c>
      <c r="E14" s="22">
        <v>1.50679877495588</v>
      </c>
      <c r="F14" s="22">
        <v>1.5543504680304501</v>
      </c>
      <c r="G14" s="22">
        <v>1.30618678897763</v>
      </c>
      <c r="H14" s="22">
        <v>1.35436332581171</v>
      </c>
      <c r="I14" s="22">
        <v>0</v>
      </c>
      <c r="J14" s="22">
        <v>0</v>
      </c>
      <c r="K14" s="22">
        <v>0</v>
      </c>
      <c r="L14" s="22">
        <v>0</v>
      </c>
      <c r="M14" s="10">
        <v>0</v>
      </c>
      <c r="N14" s="10"/>
    </row>
    <row r="15" spans="1:14" x14ac:dyDescent="0.3">
      <c r="A15" s="9" t="str">
        <f>B3&amp;C3&amp;D15</f>
        <v>DISTRIBUCION VOLUMEN X CRITERIO (Consumiciones)TotalAlimentacionResto de canales</v>
      </c>
      <c r="B15" s="9">
        <v>0</v>
      </c>
      <c r="C15" s="9">
        <v>0</v>
      </c>
      <c r="D15" s="10" t="s">
        <v>105</v>
      </c>
      <c r="E15" s="10">
        <v>4.7124445348626196</v>
      </c>
      <c r="F15" s="10">
        <v>4.2724672907072696</v>
      </c>
      <c r="G15" s="10">
        <v>5.1562724540932203</v>
      </c>
      <c r="H15" s="10">
        <v>5.0931608060674396</v>
      </c>
      <c r="I15" s="10">
        <v>0</v>
      </c>
      <c r="J15" s="10">
        <v>0</v>
      </c>
      <c r="K15" s="10">
        <v>0</v>
      </c>
      <c r="L15" s="10">
        <v>0</v>
      </c>
      <c r="M15" s="10">
        <v>0</v>
      </c>
      <c r="N15" s="10"/>
    </row>
    <row r="16" spans="1:14" x14ac:dyDescent="0.3">
      <c r="A16" s="9" t="str">
        <f>B3&amp;C3&amp;D16</f>
        <v>DISTRIBUCION VOLUMEN X CRITERIO (Consumiciones)TotalAlimentacionEN LA CALLE</v>
      </c>
      <c r="B16" s="9">
        <v>0</v>
      </c>
      <c r="C16" s="9">
        <v>0</v>
      </c>
      <c r="D16" s="9" t="s">
        <v>106</v>
      </c>
      <c r="E16" s="22">
        <v>8.0984635630016193</v>
      </c>
      <c r="F16" s="22">
        <v>7.6804727859497399</v>
      </c>
      <c r="G16" s="22">
        <v>6.0541752465693799</v>
      </c>
      <c r="H16" s="22">
        <v>5.4338927541682303</v>
      </c>
      <c r="I16" s="22">
        <v>0</v>
      </c>
      <c r="J16" s="22">
        <v>0</v>
      </c>
      <c r="K16" s="22">
        <v>0</v>
      </c>
      <c r="L16" s="22">
        <v>0</v>
      </c>
      <c r="M16" s="10">
        <v>0</v>
      </c>
      <c r="N16" s="10"/>
    </row>
    <row r="17" spans="1:14" x14ac:dyDescent="0.3">
      <c r="A17" s="9" t="str">
        <f>B3&amp;C3&amp;D17</f>
        <v>DISTRIBUCION VOLUMEN X CRITERIO (Consumiciones)TotalAlimentacionEN CASA DE OTROS</v>
      </c>
      <c r="B17" s="9">
        <v>0</v>
      </c>
      <c r="C17" s="9">
        <v>0</v>
      </c>
      <c r="D17" s="10" t="s">
        <v>107</v>
      </c>
      <c r="E17" s="10">
        <v>6.1832278556412703</v>
      </c>
      <c r="F17" s="10">
        <v>5.3223138547581401</v>
      </c>
      <c r="G17" s="10">
        <v>4.6497134675968503</v>
      </c>
      <c r="H17" s="10">
        <v>4.4928701266140196</v>
      </c>
      <c r="I17" s="10">
        <v>0</v>
      </c>
      <c r="J17" s="10">
        <v>0</v>
      </c>
      <c r="K17" s="10">
        <v>0</v>
      </c>
      <c r="L17" s="10">
        <v>0</v>
      </c>
      <c r="M17" s="10">
        <v>0</v>
      </c>
      <c r="N17" s="10"/>
    </row>
    <row r="18" spans="1:14" x14ac:dyDescent="0.3">
      <c r="A18" s="9" t="str">
        <f>B3&amp;C3&amp;D18</f>
        <v>DISTRIBUCION VOLUMEN X CRITERIO (Consumiciones)TotalAlimentacionEN EL ESTABLECIMIENTO</v>
      </c>
      <c r="B18" s="9">
        <v>0</v>
      </c>
      <c r="C18" s="9">
        <v>0</v>
      </c>
      <c r="D18" s="9" t="s">
        <v>108</v>
      </c>
      <c r="E18" s="22">
        <v>64.018938331748004</v>
      </c>
      <c r="F18" s="22">
        <v>67.308672484361693</v>
      </c>
      <c r="G18" s="22">
        <v>71.807537764963101</v>
      </c>
      <c r="H18" s="22">
        <v>73.382302243951401</v>
      </c>
      <c r="I18" s="22">
        <v>0</v>
      </c>
      <c r="J18" s="22">
        <v>0</v>
      </c>
      <c r="K18" s="22">
        <v>0</v>
      </c>
      <c r="L18" s="22">
        <v>0</v>
      </c>
      <c r="M18" s="10">
        <v>0</v>
      </c>
      <c r="N18" s="10"/>
    </row>
    <row r="19" spans="1:14" x14ac:dyDescent="0.3">
      <c r="A19" s="9" t="str">
        <f>B3&amp;C3&amp;D19</f>
        <v>DISTRIBUCION VOLUMEN X CRITERIO (Consumiciones)TotalAlimentacionEN EL TRABAJO</v>
      </c>
      <c r="B19" s="9">
        <v>0</v>
      </c>
      <c r="C19" s="9">
        <v>0</v>
      </c>
      <c r="D19" s="10" t="s">
        <v>109</v>
      </c>
      <c r="E19" s="10">
        <v>6.7215544717592897</v>
      </c>
      <c r="F19" s="10">
        <v>6.7355837272538803</v>
      </c>
      <c r="G19" s="10">
        <v>6.3328183478684696</v>
      </c>
      <c r="H19" s="10">
        <v>6.15637771091889</v>
      </c>
      <c r="I19" s="10">
        <v>0</v>
      </c>
      <c r="J19" s="10">
        <v>0</v>
      </c>
      <c r="K19" s="10">
        <v>0</v>
      </c>
      <c r="L19" s="10">
        <v>0</v>
      </c>
      <c r="M19" s="10">
        <v>0</v>
      </c>
      <c r="N19" s="10"/>
    </row>
    <row r="20" spans="1:14" x14ac:dyDescent="0.3">
      <c r="A20" s="9" t="str">
        <f>B3&amp;C3&amp;D20</f>
        <v>DISTRIBUCION VOLUMEN X CRITERIO (Consumiciones)TotalAlimentacionEN COLEGIO/INSTITUTO/UNIV.</v>
      </c>
      <c r="B20" s="9">
        <v>0</v>
      </c>
      <c r="C20" s="9">
        <v>0</v>
      </c>
      <c r="D20" s="9" t="s">
        <v>110</v>
      </c>
      <c r="E20" s="22">
        <v>0.277056265154972</v>
      </c>
      <c r="F20" s="22">
        <v>0.32977527222179298</v>
      </c>
      <c r="G20" s="22">
        <v>0.42734121345267501</v>
      </c>
      <c r="H20" s="22">
        <v>0.34110677573022402</v>
      </c>
      <c r="I20" s="22">
        <v>0</v>
      </c>
      <c r="J20" s="22">
        <v>0</v>
      </c>
      <c r="K20" s="22">
        <v>0</v>
      </c>
      <c r="L20" s="22">
        <v>0</v>
      </c>
      <c r="M20" s="10">
        <v>0</v>
      </c>
      <c r="N20" s="10"/>
    </row>
    <row r="21" spans="1:14" x14ac:dyDescent="0.3">
      <c r="A21" s="9" t="str">
        <f>B3&amp;C3&amp;D21</f>
        <v>DISTRIBUCION VOLUMEN X CRITERIO (Consumiciones)TotalAlimentacionEN MI CASA</v>
      </c>
      <c r="B21" s="9">
        <v>0</v>
      </c>
      <c r="C21" s="9">
        <v>0</v>
      </c>
      <c r="D21" s="10" t="s">
        <v>111</v>
      </c>
      <c r="E21" s="10">
        <v>10.741065553789999</v>
      </c>
      <c r="F21" s="10">
        <v>10.235368713698699</v>
      </c>
      <c r="G21" s="10">
        <v>8.1824609571383604</v>
      </c>
      <c r="H21" s="10">
        <v>7.53835010028833</v>
      </c>
      <c r="I21" s="10">
        <v>0</v>
      </c>
      <c r="J21" s="10">
        <v>0</v>
      </c>
      <c r="K21" s="10">
        <v>0</v>
      </c>
      <c r="L21" s="10">
        <v>0</v>
      </c>
      <c r="M21" s="10">
        <v>0</v>
      </c>
      <c r="N21" s="10"/>
    </row>
    <row r="22" spans="1:14" x14ac:dyDescent="0.3">
      <c r="A22" s="9" t="str">
        <f>B3&amp;C3&amp;D22</f>
        <v>DISTRIBUCION VOLUMEN X CRITERIO (Consumiciones)TotalAlimentacionEN M.TRANSP.(AVION,TREN,AUTOC,E</v>
      </c>
      <c r="B22" s="9">
        <v>0</v>
      </c>
      <c r="C22" s="9">
        <v>0</v>
      </c>
      <c r="D22" s="9" t="s">
        <v>112</v>
      </c>
      <c r="E22" s="22">
        <v>0.34003139587949699</v>
      </c>
      <c r="F22" s="22">
        <v>0.468361304063309</v>
      </c>
      <c r="G22" s="22">
        <v>0.29902321107593699</v>
      </c>
      <c r="H22" s="22">
        <v>0.121147831264887</v>
      </c>
      <c r="I22" s="22">
        <v>0</v>
      </c>
      <c r="J22" s="22">
        <v>0</v>
      </c>
      <c r="K22" s="22">
        <v>0</v>
      </c>
      <c r="L22" s="22">
        <v>0</v>
      </c>
      <c r="M22" s="10">
        <v>0</v>
      </c>
      <c r="N22" s="10"/>
    </row>
    <row r="23" spans="1:14" x14ac:dyDescent="0.3">
      <c r="A23" s="9" t="str">
        <f>B3&amp;C3&amp;D23</f>
        <v>DISTRIBUCION VOLUMEN X CRITERIO (Consumiciones)TotalAlimentacionEN OTRO LUGAR</v>
      </c>
      <c r="B23" s="9">
        <v>0</v>
      </c>
      <c r="C23" s="9">
        <v>0</v>
      </c>
      <c r="D23" s="10" t="s">
        <v>113</v>
      </c>
      <c r="E23" s="10">
        <v>3.61965532346187</v>
      </c>
      <c r="F23" s="10">
        <v>1.91949876235109</v>
      </c>
      <c r="G23" s="10">
        <v>2.2469098959086602</v>
      </c>
      <c r="H23" s="10">
        <v>2.53396875391751</v>
      </c>
      <c r="I23" s="10">
        <v>0</v>
      </c>
      <c r="J23" s="10">
        <v>0</v>
      </c>
      <c r="K23" s="10">
        <v>0</v>
      </c>
      <c r="L23" s="10">
        <v>0</v>
      </c>
      <c r="M23" s="10">
        <v>0</v>
      </c>
      <c r="N23" s="10"/>
    </row>
    <row r="24" spans="1:14" x14ac:dyDescent="0.3">
      <c r="A24" s="9" t="str">
        <f>B3&amp;C3&amp;D24</f>
        <v>DISTRIBUCION VOLUMEN X CRITERIO (Consumiciones)TotalAlimentacionDESAYUNO</v>
      </c>
      <c r="B24" s="9">
        <v>0</v>
      </c>
      <c r="C24" s="9">
        <v>0</v>
      </c>
      <c r="D24" s="9" t="s">
        <v>114</v>
      </c>
      <c r="E24" s="22">
        <v>21.1742755396224</v>
      </c>
      <c r="F24" s="22">
        <v>21.628786616320699</v>
      </c>
      <c r="G24" s="22">
        <v>20.907078410171799</v>
      </c>
      <c r="H24" s="22">
        <v>21.2304124357528</v>
      </c>
      <c r="I24" s="22">
        <v>0</v>
      </c>
      <c r="J24" s="22">
        <v>0</v>
      </c>
      <c r="K24" s="22">
        <v>0</v>
      </c>
      <c r="L24" s="22">
        <v>0</v>
      </c>
      <c r="M24" s="10">
        <v>0</v>
      </c>
      <c r="N24" s="10"/>
    </row>
    <row r="25" spans="1:14" x14ac:dyDescent="0.3">
      <c r="A25" s="9" t="str">
        <f>B3&amp;C3&amp;D25</f>
        <v>DISTRIBUCION VOLUMEN X CRITERIO (Consumiciones)TotalAlimentacionAPERITIVO/ANTES DE COMER</v>
      </c>
      <c r="B25" s="9">
        <v>0</v>
      </c>
      <c r="C25" s="9">
        <v>0</v>
      </c>
      <c r="D25" s="10" t="s">
        <v>115</v>
      </c>
      <c r="E25" s="10">
        <v>13.101777267037299</v>
      </c>
      <c r="F25" s="10">
        <v>13.1752827895672</v>
      </c>
      <c r="G25" s="10">
        <v>12.324045995165401</v>
      </c>
      <c r="H25" s="10">
        <v>11.886305942083499</v>
      </c>
      <c r="I25" s="10">
        <v>0</v>
      </c>
      <c r="J25" s="10">
        <v>0</v>
      </c>
      <c r="K25" s="10">
        <v>0</v>
      </c>
      <c r="L25" s="10">
        <v>0</v>
      </c>
      <c r="M25" s="10">
        <v>0</v>
      </c>
      <c r="N25" s="10"/>
    </row>
    <row r="26" spans="1:14" x14ac:dyDescent="0.3">
      <c r="A26" s="9" t="str">
        <f>B3&amp;C3&amp;D26</f>
        <v>DISTRIBUCION VOLUMEN X CRITERIO (Consumiciones)TotalAlimentacionCOMIDA</v>
      </c>
      <c r="B26" s="9">
        <v>0</v>
      </c>
      <c r="C26" s="9">
        <v>0</v>
      </c>
      <c r="D26" s="9" t="s">
        <v>116</v>
      </c>
      <c r="E26" s="22">
        <v>24.352700540493</v>
      </c>
      <c r="F26" s="22">
        <v>27.484821018489502</v>
      </c>
      <c r="G26" s="22">
        <v>27.1852409603982</v>
      </c>
      <c r="H26" s="22">
        <v>28.002342672684001</v>
      </c>
      <c r="I26" s="22">
        <v>0</v>
      </c>
      <c r="J26" s="22">
        <v>0</v>
      </c>
      <c r="K26" s="22">
        <v>0</v>
      </c>
      <c r="L26" s="22">
        <v>0</v>
      </c>
      <c r="M26" s="10">
        <v>0</v>
      </c>
      <c r="N26" s="10"/>
    </row>
    <row r="27" spans="1:14" x14ac:dyDescent="0.3">
      <c r="A27" s="9" t="str">
        <f>B3&amp;C3&amp;D27</f>
        <v>DISTRIBUCION VOLUMEN X CRITERIO (Consumiciones)TotalAlimentacionTARDE/MERIENDA</v>
      </c>
      <c r="B27" s="9">
        <v>0</v>
      </c>
      <c r="C27" s="9">
        <v>0</v>
      </c>
      <c r="D27" s="10" t="s">
        <v>117</v>
      </c>
      <c r="E27" s="10">
        <v>13.9961841085165</v>
      </c>
      <c r="F27" s="10">
        <v>13.054558165434401</v>
      </c>
      <c r="G27" s="10">
        <v>12.9116115065965</v>
      </c>
      <c r="H27" s="10">
        <v>12.8923702519744</v>
      </c>
      <c r="I27" s="10">
        <v>0</v>
      </c>
      <c r="J27" s="10">
        <v>0</v>
      </c>
      <c r="K27" s="10">
        <v>0</v>
      </c>
      <c r="L27" s="10">
        <v>0</v>
      </c>
      <c r="M27" s="10">
        <v>0</v>
      </c>
      <c r="N27" s="10"/>
    </row>
    <row r="28" spans="1:14" x14ac:dyDescent="0.3">
      <c r="A28" s="9" t="str">
        <f>B3&amp;C3&amp;D28</f>
        <v>DISTRIBUCION VOLUMEN X CRITERIO (Consumiciones)TotalAlimentacionANTES DE CENAR</v>
      </c>
      <c r="B28" s="9">
        <v>0</v>
      </c>
      <c r="C28" s="9">
        <v>0</v>
      </c>
      <c r="D28" s="9" t="s">
        <v>118</v>
      </c>
      <c r="E28" s="22">
        <v>5.1565496056728897</v>
      </c>
      <c r="F28" s="22">
        <v>4.7924172157167204</v>
      </c>
      <c r="G28" s="22">
        <v>4.9238800979161104</v>
      </c>
      <c r="H28" s="22">
        <v>4.8904992478375302</v>
      </c>
      <c r="I28" s="22">
        <v>0</v>
      </c>
      <c r="J28" s="22">
        <v>0</v>
      </c>
      <c r="K28" s="22">
        <v>0</v>
      </c>
      <c r="L28" s="22">
        <v>0</v>
      </c>
      <c r="M28" s="10">
        <v>0</v>
      </c>
      <c r="N28" s="10"/>
    </row>
    <row r="29" spans="1:14" x14ac:dyDescent="0.3">
      <c r="A29" s="9" t="str">
        <f>B3&amp;C3&amp;D29</f>
        <v>DISTRIBUCION VOLUMEN X CRITERIO (Consumiciones)TotalAlimentacionCENA</v>
      </c>
      <c r="B29" s="9">
        <v>0</v>
      </c>
      <c r="C29" s="9">
        <v>0</v>
      </c>
      <c r="D29" s="10" t="s">
        <v>119</v>
      </c>
      <c r="E29" s="10">
        <v>14.5545194121108</v>
      </c>
      <c r="F29" s="10">
        <v>14.3382256707488</v>
      </c>
      <c r="G29" s="10">
        <v>15.7474290900214</v>
      </c>
      <c r="H29" s="10">
        <v>15.382310078977101</v>
      </c>
      <c r="I29" s="10">
        <v>0</v>
      </c>
      <c r="J29" s="10">
        <v>0</v>
      </c>
      <c r="K29" s="10">
        <v>0</v>
      </c>
      <c r="L29" s="10">
        <v>0</v>
      </c>
      <c r="M29" s="10">
        <v>0</v>
      </c>
      <c r="N29" s="10"/>
    </row>
    <row r="30" spans="1:14" x14ac:dyDescent="0.3">
      <c r="A30" s="9" t="str">
        <f>B3&amp;C3&amp;D30</f>
        <v>DISTRIBUCION VOLUMEN X CRITERIO (Consumiciones)TotalAlimentacionDESPUES DE LA CENA</v>
      </c>
      <c r="B30" s="9">
        <v>0</v>
      </c>
      <c r="C30" s="9">
        <v>0</v>
      </c>
      <c r="D30" s="9" t="s">
        <v>120</v>
      </c>
      <c r="E30" s="22">
        <v>2.0458768394448099</v>
      </c>
      <c r="F30" s="22">
        <v>1.6712812613044701</v>
      </c>
      <c r="G30" s="22">
        <v>2.0072564742396302</v>
      </c>
      <c r="H30" s="22">
        <v>1.95902203209227</v>
      </c>
      <c r="I30" s="22">
        <v>0</v>
      </c>
      <c r="J30" s="22">
        <v>0</v>
      </c>
      <c r="K30" s="22">
        <v>0</v>
      </c>
      <c r="L30" s="22">
        <v>0</v>
      </c>
      <c r="M30" s="10">
        <v>0</v>
      </c>
      <c r="N30" s="10"/>
    </row>
    <row r="31" spans="1:14" x14ac:dyDescent="0.3">
      <c r="A31" s="9" t="str">
        <f>B3&amp;C3&amp;D31</f>
        <v>DISTRIBUCION VOLUMEN X CRITERIO (Consumiciones)TotalAlimentacionDURANTE EL DIA</v>
      </c>
      <c r="B31" s="9">
        <v>0</v>
      </c>
      <c r="C31" s="9">
        <v>0</v>
      </c>
      <c r="D31" s="10" t="s">
        <v>121</v>
      </c>
      <c r="E31" s="10">
        <v>5.6181221855051096</v>
      </c>
      <c r="F31" s="10">
        <v>3.8546727851368301</v>
      </c>
      <c r="G31" s="10">
        <v>3.99343144839471</v>
      </c>
      <c r="H31" s="10">
        <v>3.7567436066190298</v>
      </c>
      <c r="I31" s="10">
        <v>0</v>
      </c>
      <c r="J31" s="10">
        <v>0</v>
      </c>
      <c r="K31" s="10">
        <v>0</v>
      </c>
      <c r="L31" s="10">
        <v>0</v>
      </c>
      <c r="M31" s="10">
        <v>0</v>
      </c>
      <c r="N31" s="10"/>
    </row>
    <row r="32" spans="1:14" x14ac:dyDescent="0.3">
      <c r="A32" s="9" t="str">
        <f>B3&amp;C3&amp;D32</f>
        <v>DISTRIBUCION VOLUMEN X CRITERIO (Consumiciones)TotalAlimentacionCON AMIGOS</v>
      </c>
      <c r="B32" s="9">
        <v>0</v>
      </c>
      <c r="C32" s="9">
        <v>0</v>
      </c>
      <c r="D32" s="9" t="s">
        <v>122</v>
      </c>
      <c r="E32" s="22">
        <v>24.477844186263901</v>
      </c>
      <c r="F32" s="22">
        <v>24.134324536338902</v>
      </c>
      <c r="G32" s="22">
        <v>25.002475450191401</v>
      </c>
      <c r="H32" s="22">
        <v>25.122712172495898</v>
      </c>
      <c r="I32" s="22">
        <v>0</v>
      </c>
      <c r="J32" s="22">
        <v>0</v>
      </c>
      <c r="K32" s="22">
        <v>0</v>
      </c>
      <c r="L32" s="22">
        <v>0</v>
      </c>
      <c r="M32" s="10">
        <v>0</v>
      </c>
      <c r="N32" s="10"/>
    </row>
    <row r="33" spans="1:14" x14ac:dyDescent="0.3">
      <c r="A33" s="9" t="str">
        <f>B3&amp;C3&amp;D33</f>
        <v>DISTRIBUCION VOLUMEN X CRITERIO (Consumiciones)TotalAlimentacionCON CLIENTES</v>
      </c>
      <c r="B33" s="9">
        <v>0</v>
      </c>
      <c r="C33" s="9">
        <v>0</v>
      </c>
      <c r="D33" s="10" t="s">
        <v>123</v>
      </c>
      <c r="E33" s="10">
        <v>0.94527806338925202</v>
      </c>
      <c r="F33" s="10">
        <v>0.91726245879584301</v>
      </c>
      <c r="G33" s="10">
        <v>0.498296721922388</v>
      </c>
      <c r="H33" s="10">
        <v>0.51451587376206598</v>
      </c>
      <c r="I33" s="10">
        <v>0</v>
      </c>
      <c r="J33" s="10">
        <v>0</v>
      </c>
      <c r="K33" s="10">
        <v>0</v>
      </c>
      <c r="L33" s="10">
        <v>0</v>
      </c>
      <c r="M33" s="10">
        <v>0</v>
      </c>
      <c r="N33" s="10"/>
    </row>
    <row r="34" spans="1:14" x14ac:dyDescent="0.3">
      <c r="A34" s="9" t="str">
        <f>B3&amp;C3&amp;D34</f>
        <v>DISTRIBUCION VOLUMEN X CRITERIO (Consumiciones)TotalAlimentacionCON COMPAÑEROS DE TRABAJO</v>
      </c>
      <c r="B34" s="9">
        <v>0</v>
      </c>
      <c r="C34" s="9">
        <v>0</v>
      </c>
      <c r="D34" s="9" t="s">
        <v>124</v>
      </c>
      <c r="E34" s="22">
        <v>7.4361653772912302</v>
      </c>
      <c r="F34" s="22">
        <v>7.5046038913795403</v>
      </c>
      <c r="G34" s="22">
        <v>7.2955672224377599</v>
      </c>
      <c r="H34" s="22">
        <v>7.3408048138397897</v>
      </c>
      <c r="I34" s="22">
        <v>0</v>
      </c>
      <c r="J34" s="22">
        <v>0</v>
      </c>
      <c r="K34" s="22">
        <v>0</v>
      </c>
      <c r="L34" s="22">
        <v>0</v>
      </c>
      <c r="M34" s="10">
        <v>0</v>
      </c>
      <c r="N34" s="10"/>
    </row>
    <row r="35" spans="1:14" x14ac:dyDescent="0.3">
      <c r="A35" s="9" t="str">
        <f>B3&amp;C3&amp;D35</f>
        <v>DISTRIBUCION VOLUMEN X CRITERIO (Consumiciones)TotalAlimentacionCON COMPAÑEROS DE CLASE</v>
      </c>
      <c r="B35" s="9">
        <v>0</v>
      </c>
      <c r="C35" s="9">
        <v>0</v>
      </c>
      <c r="D35" s="10" t="s">
        <v>125</v>
      </c>
      <c r="E35" s="10">
        <v>0.35627560193763702</v>
      </c>
      <c r="F35" s="10">
        <v>0.383324215241169</v>
      </c>
      <c r="G35" s="10">
        <v>0.45969921175850298</v>
      </c>
      <c r="H35" s="10">
        <v>0.43409654318666202</v>
      </c>
      <c r="I35" s="10">
        <v>0</v>
      </c>
      <c r="J35" s="10">
        <v>0</v>
      </c>
      <c r="K35" s="10">
        <v>0</v>
      </c>
      <c r="L35" s="10">
        <v>0</v>
      </c>
      <c r="M35" s="10">
        <v>0</v>
      </c>
      <c r="N35" s="10"/>
    </row>
    <row r="36" spans="1:14" x14ac:dyDescent="0.3">
      <c r="A36" s="9" t="str">
        <f>B3&amp;C3&amp;D36</f>
        <v>DISTRIBUCION VOLUMEN X CRITERIO (Consumiciones)TotalAlimentacionCON FAMILIA</v>
      </c>
      <c r="B36" s="9">
        <v>0</v>
      </c>
      <c r="C36" s="9">
        <v>0</v>
      </c>
      <c r="D36" s="9" t="s">
        <v>126</v>
      </c>
      <c r="E36" s="22">
        <v>30.912945622630001</v>
      </c>
      <c r="F36" s="22">
        <v>31.576671232487001</v>
      </c>
      <c r="G36" s="22">
        <v>32.288800481775397</v>
      </c>
      <c r="H36" s="22">
        <v>31.0664410179265</v>
      </c>
      <c r="I36" s="22">
        <v>0</v>
      </c>
      <c r="J36" s="22">
        <v>0</v>
      </c>
      <c r="K36" s="22">
        <v>0</v>
      </c>
      <c r="L36" s="22">
        <v>0</v>
      </c>
      <c r="M36" s="10">
        <v>0</v>
      </c>
      <c r="N36" s="10"/>
    </row>
    <row r="37" spans="1:14" x14ac:dyDescent="0.3">
      <c r="A37" s="9" t="str">
        <f>B3&amp;C3&amp;D37</f>
        <v>DISTRIBUCION VOLUMEN X CRITERIO (Consumiciones)TotalAlimentacionCON LA PAREJA</v>
      </c>
      <c r="B37" s="9">
        <v>0</v>
      </c>
      <c r="C37" s="9">
        <v>0</v>
      </c>
      <c r="D37" s="10" t="s">
        <v>127</v>
      </c>
      <c r="E37" s="10">
        <v>15.588897258679699</v>
      </c>
      <c r="F37" s="10">
        <v>17.1004060463925</v>
      </c>
      <c r="G37" s="10">
        <v>17.129204726235098</v>
      </c>
      <c r="H37" s="10">
        <v>17.9465416196565</v>
      </c>
      <c r="I37" s="10">
        <v>0</v>
      </c>
      <c r="J37" s="10">
        <v>0</v>
      </c>
      <c r="K37" s="10">
        <v>0</v>
      </c>
      <c r="L37" s="10">
        <v>0</v>
      </c>
      <c r="M37" s="10">
        <v>0</v>
      </c>
      <c r="N37" s="10"/>
    </row>
    <row r="38" spans="1:14" x14ac:dyDescent="0.3">
      <c r="A38" s="9" t="str">
        <f>B3&amp;C3&amp;D38</f>
        <v>DISTRIBUCION VOLUMEN X CRITERIO (Consumiciones)TotalAlimentacionESTABA SOLO/A</v>
      </c>
      <c r="B38" s="9">
        <v>0</v>
      </c>
      <c r="C38" s="9">
        <v>0</v>
      </c>
      <c r="D38" s="9" t="s">
        <v>128</v>
      </c>
      <c r="E38" s="22">
        <v>19.592843279027399</v>
      </c>
      <c r="F38" s="22">
        <v>17.794277956842802</v>
      </c>
      <c r="G38" s="22">
        <v>16.695859379125</v>
      </c>
      <c r="H38" s="22">
        <v>16.954517675818</v>
      </c>
      <c r="I38" s="22">
        <v>0</v>
      </c>
      <c r="J38" s="22">
        <v>0</v>
      </c>
      <c r="K38" s="22">
        <v>0</v>
      </c>
      <c r="L38" s="22">
        <v>0</v>
      </c>
      <c r="M38" s="10">
        <v>0</v>
      </c>
      <c r="N38" s="10"/>
    </row>
    <row r="39" spans="1:14" x14ac:dyDescent="0.3">
      <c r="A39" s="9" t="str">
        <f>B3&amp;C3&amp;D39</f>
        <v>DISTRIBUCION VOLUMEN X CRITERIO (Consumiciones)TotalAlimentacionOTROS</v>
      </c>
      <c r="B39" s="9">
        <v>0</v>
      </c>
      <c r="C39" s="9">
        <v>0</v>
      </c>
      <c r="D39" s="10" t="s">
        <v>129</v>
      </c>
      <c r="E39" s="10">
        <v>0.68975830854470099</v>
      </c>
      <c r="F39" s="10">
        <v>0.58917160845584504</v>
      </c>
      <c r="G39" s="10">
        <v>0.63008066065059598</v>
      </c>
      <c r="H39" s="10">
        <v>0.62037709978688704</v>
      </c>
      <c r="I39" s="10">
        <v>0</v>
      </c>
      <c r="J39" s="10">
        <v>0</v>
      </c>
      <c r="K39" s="10">
        <v>0</v>
      </c>
      <c r="L39" s="10">
        <v>0</v>
      </c>
      <c r="M39" s="10">
        <v>0</v>
      </c>
      <c r="N39" s="10"/>
    </row>
    <row r="40" spans="1:14" x14ac:dyDescent="0.3">
      <c r="A40" s="9" t="str">
        <f>B3&amp;C3&amp;D40</f>
        <v>DISTRIBUCION VOLUMEN X CRITERIO (Consumiciones)TotalAlimentacionESTAR TRABAJANDO</v>
      </c>
      <c r="B40" s="9">
        <v>0</v>
      </c>
      <c r="C40" s="9">
        <v>0</v>
      </c>
      <c r="D40" s="9" t="s">
        <v>130</v>
      </c>
      <c r="E40" s="22">
        <v>12.487935588045</v>
      </c>
      <c r="F40" s="22">
        <v>12.2822977592255</v>
      </c>
      <c r="G40" s="22">
        <v>11.1613878743497</v>
      </c>
      <c r="H40" s="22">
        <v>11.452441394007799</v>
      </c>
      <c r="I40" s="22">
        <v>0</v>
      </c>
      <c r="J40" s="22">
        <v>0</v>
      </c>
      <c r="K40" s="22">
        <v>0</v>
      </c>
      <c r="L40" s="22">
        <v>0</v>
      </c>
      <c r="M40" s="10">
        <v>0</v>
      </c>
      <c r="N40" s="10"/>
    </row>
    <row r="41" spans="1:14" x14ac:dyDescent="0.3">
      <c r="A41" s="9" t="str">
        <f>B3&amp;C3&amp;D41</f>
        <v>DISTRIBUCION VOLUMEN X CRITERIO (Consumiciones)TotalAlimentacionCOMIDA DE NEGOCIOS</v>
      </c>
      <c r="B41" s="9">
        <v>0</v>
      </c>
      <c r="C41" s="9">
        <v>0</v>
      </c>
      <c r="D41" s="10" t="s">
        <v>131</v>
      </c>
      <c r="E41" s="10">
        <v>0.27574388806718297</v>
      </c>
      <c r="F41" s="10">
        <v>0.28922550410314102</v>
      </c>
      <c r="G41" s="10">
        <v>0.27601369111432</v>
      </c>
      <c r="H41" s="10">
        <v>0.23649500125360401</v>
      </c>
      <c r="I41" s="10">
        <v>0</v>
      </c>
      <c r="J41" s="10">
        <v>0</v>
      </c>
      <c r="K41" s="10">
        <v>0</v>
      </c>
      <c r="L41" s="10">
        <v>0</v>
      </c>
      <c r="M41" s="10">
        <v>0</v>
      </c>
      <c r="N41" s="10"/>
    </row>
    <row r="42" spans="1:14" x14ac:dyDescent="0.3">
      <c r="A42" s="9" t="str">
        <f>B3&amp;C3&amp;D42</f>
        <v>DISTRIBUCION VOLUMEN X CRITERIO (Consumiciones)TotalAlimentacionPOR PLACER/RELAX</v>
      </c>
      <c r="B42" s="9">
        <v>0</v>
      </c>
      <c r="C42" s="9">
        <v>0</v>
      </c>
      <c r="D42" s="9" t="s">
        <v>132</v>
      </c>
      <c r="E42" s="22">
        <v>16.096867193413601</v>
      </c>
      <c r="F42" s="22">
        <v>17.264491060069702</v>
      </c>
      <c r="G42" s="22">
        <v>17.6400733682115</v>
      </c>
      <c r="H42" s="22">
        <v>17.150181772596198</v>
      </c>
      <c r="I42" s="22">
        <v>0</v>
      </c>
      <c r="J42" s="22">
        <v>0</v>
      </c>
      <c r="K42" s="22">
        <v>0</v>
      </c>
      <c r="L42" s="22">
        <v>0</v>
      </c>
      <c r="M42" s="10">
        <v>0</v>
      </c>
      <c r="N42" s="10"/>
    </row>
    <row r="43" spans="1:14" x14ac:dyDescent="0.3">
      <c r="A43" s="9" t="str">
        <f>B3&amp;C3&amp;D43</f>
        <v>DISTRIBUCION VOLUMEN X CRITERIO (Consumiciones)TotalAlimentacionTENER HAMBRE/SIN PLANIFICAR</v>
      </c>
      <c r="B43" s="9">
        <v>0</v>
      </c>
      <c r="C43" s="9">
        <v>0</v>
      </c>
      <c r="D43" s="10" t="s">
        <v>133</v>
      </c>
      <c r="E43" s="10">
        <v>28.7537595328557</v>
      </c>
      <c r="F43" s="10">
        <v>28.782836309245599</v>
      </c>
      <c r="G43" s="10">
        <v>26.394749749968099</v>
      </c>
      <c r="H43" s="10">
        <v>25.4122712172496</v>
      </c>
      <c r="I43" s="10">
        <v>0</v>
      </c>
      <c r="J43" s="10">
        <v>0</v>
      </c>
      <c r="K43" s="10">
        <v>0</v>
      </c>
      <c r="L43" s="10">
        <v>0</v>
      </c>
      <c r="M43" s="10">
        <v>0</v>
      </c>
      <c r="N43" s="10"/>
    </row>
    <row r="44" spans="1:14" x14ac:dyDescent="0.3">
      <c r="A44" s="9" t="str">
        <f>B3&amp;C3&amp;D44</f>
        <v>DISTRIBUCION VOLUMEN X CRITERIO (Consumiciones)TotalAlimentacionESTAR DE COMPRAS</v>
      </c>
      <c r="B44" s="9">
        <v>0</v>
      </c>
      <c r="C44" s="9">
        <v>0</v>
      </c>
      <c r="D44" s="9" t="s">
        <v>134</v>
      </c>
      <c r="E44" s="22">
        <v>3.8300361245058299</v>
      </c>
      <c r="F44" s="22">
        <v>3.0340574968195102</v>
      </c>
      <c r="G44" s="22">
        <v>2.8101119270786699</v>
      </c>
      <c r="H44" s="22">
        <v>3.0617431365174901</v>
      </c>
      <c r="I44" s="22">
        <v>0</v>
      </c>
      <c r="J44" s="22">
        <v>0</v>
      </c>
      <c r="K44" s="22">
        <v>0</v>
      </c>
      <c r="L44" s="22">
        <v>0</v>
      </c>
      <c r="M44" s="10">
        <v>0</v>
      </c>
      <c r="N44" s="10"/>
    </row>
    <row r="45" spans="1:14" x14ac:dyDescent="0.3">
      <c r="A45" s="9" t="str">
        <f>B3&amp;C3&amp;D45</f>
        <v>DISTRIBUCION VOLUMEN X CRITERIO (Consumiciones)TotalAlimentacionNO COCINAR EN CASA</v>
      </c>
      <c r="B45" s="9">
        <v>0</v>
      </c>
      <c r="C45" s="9">
        <v>0</v>
      </c>
      <c r="D45" s="10" t="s">
        <v>135</v>
      </c>
      <c r="E45" s="10">
        <v>5.8297227155511298</v>
      </c>
      <c r="F45" s="10">
        <v>6.2091199889444804</v>
      </c>
      <c r="G45" s="10">
        <v>5.5707286240858602</v>
      </c>
      <c r="H45" s="10">
        <v>5.3551969725460697</v>
      </c>
      <c r="I45" s="10">
        <v>0</v>
      </c>
      <c r="J45" s="10">
        <v>0</v>
      </c>
      <c r="K45" s="10">
        <v>0</v>
      </c>
      <c r="L45" s="10">
        <v>0</v>
      </c>
      <c r="M45" s="10">
        <v>0</v>
      </c>
      <c r="N45" s="10"/>
    </row>
    <row r="46" spans="1:14" x14ac:dyDescent="0.3">
      <c r="A46" s="9" t="str">
        <f>B3&amp;C3&amp;D46</f>
        <v>DISTRIBUCION VOLUMEN X CRITERIO (Consumiciones)TotalAlimentacionCELEBRACION/FIESTA/SALIR TOMAR</v>
      </c>
      <c r="B46" s="9">
        <v>0</v>
      </c>
      <c r="C46" s="9">
        <v>0</v>
      </c>
      <c r="D46" s="9" t="s">
        <v>136</v>
      </c>
      <c r="E46" s="22">
        <v>24.405118646366599</v>
      </c>
      <c r="F46" s="22">
        <v>25.306851575614498</v>
      </c>
      <c r="G46" s="22">
        <v>28.906302488535299</v>
      </c>
      <c r="H46" s="22">
        <v>30.407938448038099</v>
      </c>
      <c r="I46" s="22">
        <v>0</v>
      </c>
      <c r="J46" s="22">
        <v>0</v>
      </c>
      <c r="K46" s="22">
        <v>0</v>
      </c>
      <c r="L46" s="22">
        <v>0</v>
      </c>
      <c r="M46" s="10">
        <v>0</v>
      </c>
      <c r="N46" s="10"/>
    </row>
    <row r="47" spans="1:14" x14ac:dyDescent="0.3">
      <c r="A47" s="9" t="str">
        <f>B3&amp;C3&amp;D47</f>
        <v>DISTRIBUCION VOLUMEN X CRITERIO (Consumiciones)TotalAlimentacionVIENDO DEPORTES</v>
      </c>
      <c r="B47" s="9">
        <v>0</v>
      </c>
      <c r="C47" s="9">
        <v>0</v>
      </c>
      <c r="D47" s="10" t="s">
        <v>137</v>
      </c>
      <c r="E47" s="10">
        <v>1.19797090611844</v>
      </c>
      <c r="F47" s="10">
        <v>1.0412817896931701</v>
      </c>
      <c r="G47" s="10">
        <v>1.4234244161266201</v>
      </c>
      <c r="H47" s="10">
        <v>1.01662122351761</v>
      </c>
      <c r="I47" s="10">
        <v>0</v>
      </c>
      <c r="J47" s="10">
        <v>0</v>
      </c>
      <c r="K47" s="10">
        <v>0</v>
      </c>
      <c r="L47" s="10">
        <v>0</v>
      </c>
      <c r="M47" s="10">
        <v>0</v>
      </c>
      <c r="N47" s="10"/>
    </row>
    <row r="48" spans="1:14" x14ac:dyDescent="0.3">
      <c r="A48" s="9" t="str">
        <f>B3&amp;C3&amp;D48</f>
        <v>DISTRIBUCION VOLUMEN X CRITERIO (Consumiciones)TotalAlimentacionOTROS MOTIVOS</v>
      </c>
      <c r="B48" s="9">
        <v>0</v>
      </c>
      <c r="C48" s="9">
        <v>0</v>
      </c>
      <c r="D48" s="9" t="s">
        <v>138</v>
      </c>
      <c r="E48" s="22">
        <v>7.1228443970359896</v>
      </c>
      <c r="F48" s="22">
        <v>5.7898720079989898</v>
      </c>
      <c r="G48" s="22">
        <v>5.8171878120616798</v>
      </c>
      <c r="H48" s="22">
        <v>5.9071228218628598</v>
      </c>
      <c r="I48" s="22">
        <v>0</v>
      </c>
      <c r="J48" s="22">
        <v>0</v>
      </c>
      <c r="K48" s="22">
        <v>0</v>
      </c>
      <c r="L48" s="22">
        <v>0</v>
      </c>
      <c r="M48" s="10">
        <v>0</v>
      </c>
      <c r="N48" s="10"/>
    </row>
    <row r="49" spans="1:14" x14ac:dyDescent="0.3">
      <c r="A49" s="9" t="str">
        <f>B3&amp;C49&amp;D49</f>
        <v>DISTRIBUCION VOLUMEN X CRITERIO (Consumiciones).T.Alimentos TOTAL INGT.ESPAÑA</v>
      </c>
      <c r="B49" s="9">
        <v>0</v>
      </c>
      <c r="C49" s="9" t="s">
        <v>48</v>
      </c>
      <c r="D49" s="10" t="s">
        <v>64</v>
      </c>
      <c r="E49" s="10">
        <v>100</v>
      </c>
      <c r="F49" s="10">
        <v>100</v>
      </c>
      <c r="G49" s="10">
        <v>100</v>
      </c>
      <c r="H49" s="10">
        <v>100</v>
      </c>
      <c r="I49" s="10">
        <v>0</v>
      </c>
      <c r="J49" s="10">
        <v>0</v>
      </c>
      <c r="K49" s="10">
        <v>0</v>
      </c>
      <c r="L49" s="10">
        <v>0</v>
      </c>
      <c r="M49" s="10">
        <v>0</v>
      </c>
      <c r="N49" s="10"/>
    </row>
    <row r="50" spans="1:14" x14ac:dyDescent="0.3">
      <c r="A50" s="9" t="str">
        <f>B3&amp;C49&amp;D50</f>
        <v>DISTRIBUCION VOLUMEN X CRITERIO (Consumiciones).T.Alimentos TOTAL INGHiper+Super+Discount+G.A</v>
      </c>
      <c r="B50" s="9">
        <v>0</v>
      </c>
      <c r="C50" s="9">
        <v>0</v>
      </c>
      <c r="D50" s="9" t="s">
        <v>94</v>
      </c>
      <c r="E50" s="22">
        <v>10.408347330467899</v>
      </c>
      <c r="F50" s="22">
        <v>7.5165779548845002</v>
      </c>
      <c r="G50" s="22">
        <v>6.7047782448647704</v>
      </c>
      <c r="H50" s="22">
        <v>6.9725532289249204</v>
      </c>
      <c r="I50" s="22">
        <v>0</v>
      </c>
      <c r="J50" s="22">
        <v>0</v>
      </c>
      <c r="K50" s="22">
        <v>0</v>
      </c>
      <c r="L50" s="22">
        <v>0</v>
      </c>
      <c r="M50" s="10">
        <v>0</v>
      </c>
      <c r="N50" s="10"/>
    </row>
    <row r="51" spans="1:14" x14ac:dyDescent="0.3">
      <c r="A51" s="9" t="str">
        <f>B3&amp;C49&amp;D51</f>
        <v>DISTRIBUCION VOLUMEN X CRITERIO (Consumiciones).T.Alimentos TOTAL INGRestaurantes</v>
      </c>
      <c r="B51" s="9">
        <v>0</v>
      </c>
      <c r="C51" s="9">
        <v>0</v>
      </c>
      <c r="D51" s="10" t="s">
        <v>95</v>
      </c>
      <c r="E51" s="10">
        <v>20.1906141259058</v>
      </c>
      <c r="F51" s="10">
        <v>22.979766706887698</v>
      </c>
      <c r="G51" s="10">
        <v>23.816844471690299</v>
      </c>
      <c r="H51" s="10">
        <v>24.1900386395649</v>
      </c>
      <c r="I51" s="10">
        <v>0</v>
      </c>
      <c r="J51" s="10">
        <v>0</v>
      </c>
      <c r="K51" s="10">
        <v>0</v>
      </c>
      <c r="L51" s="10">
        <v>0</v>
      </c>
      <c r="M51" s="10">
        <v>0</v>
      </c>
      <c r="N51" s="10"/>
    </row>
    <row r="52" spans="1:14" x14ac:dyDescent="0.3">
      <c r="A52" s="9" t="str">
        <f>B3&amp;C49&amp;D52</f>
        <v>DISTRIBUCION VOLUMEN X CRITERIO (Consumiciones).T.Alimentos TOTAL INGRestaurantes Fast Food</v>
      </c>
      <c r="B52" s="9">
        <v>0</v>
      </c>
      <c r="C52" s="9">
        <v>0</v>
      </c>
      <c r="D52" s="9" t="s">
        <v>96</v>
      </c>
      <c r="E52" s="22">
        <v>15.1949557804086</v>
      </c>
      <c r="F52" s="22">
        <v>15.937814439339601</v>
      </c>
      <c r="G52" s="22">
        <v>16.491023607053702</v>
      </c>
      <c r="H52" s="22">
        <v>16.164649172212901</v>
      </c>
      <c r="I52" s="22">
        <v>0</v>
      </c>
      <c r="J52" s="22">
        <v>0</v>
      </c>
      <c r="K52" s="22">
        <v>0</v>
      </c>
      <c r="L52" s="22">
        <v>0</v>
      </c>
      <c r="M52" s="10">
        <v>0</v>
      </c>
      <c r="N52" s="10"/>
    </row>
    <row r="53" spans="1:14" x14ac:dyDescent="0.3">
      <c r="A53" s="9" t="str">
        <f>B3&amp;C49&amp;D53</f>
        <v>DISTRIBUCION VOLUMEN X CRITERIO (Consumiciones).T.Alimentos TOTAL INGBares/Cafeterias/Cervecerias</v>
      </c>
      <c r="B53" s="9">
        <v>0</v>
      </c>
      <c r="C53" s="9">
        <v>0</v>
      </c>
      <c r="D53" s="10" t="s">
        <v>97</v>
      </c>
      <c r="E53" s="10">
        <v>29.8614762666076</v>
      </c>
      <c r="F53" s="10">
        <v>31.5111297777466</v>
      </c>
      <c r="G53" s="10">
        <v>33.144093476121398</v>
      </c>
      <c r="H53" s="10">
        <v>33.170282429564601</v>
      </c>
      <c r="I53" s="10">
        <v>0</v>
      </c>
      <c r="J53" s="10">
        <v>0</v>
      </c>
      <c r="K53" s="10">
        <v>0</v>
      </c>
      <c r="L53" s="10">
        <v>0</v>
      </c>
      <c r="M53" s="10">
        <v>0</v>
      </c>
      <c r="N53" s="10"/>
    </row>
    <row r="54" spans="1:14" x14ac:dyDescent="0.3">
      <c r="A54" s="9" t="str">
        <f>B3&amp;C49&amp;D54</f>
        <v>DISTRIBUCION VOLUMEN X CRITERIO (Consumiciones).T.Alimentos TOTAL INGPanaderias/Pastelerias</v>
      </c>
      <c r="B54" s="9">
        <v>0</v>
      </c>
      <c r="C54" s="9">
        <v>0</v>
      </c>
      <c r="D54" s="9" t="s">
        <v>98</v>
      </c>
      <c r="E54" s="22">
        <v>5.2932396737573697</v>
      </c>
      <c r="F54" s="22">
        <v>4.1898331653607697</v>
      </c>
      <c r="G54" s="22">
        <v>3.8890791995810798</v>
      </c>
      <c r="H54" s="22">
        <v>4.0010124332703301</v>
      </c>
      <c r="I54" s="22">
        <v>0</v>
      </c>
      <c r="J54" s="22">
        <v>0</v>
      </c>
      <c r="K54" s="22">
        <v>0</v>
      </c>
      <c r="L54" s="22">
        <v>0</v>
      </c>
      <c r="M54" s="10">
        <v>0</v>
      </c>
      <c r="N54" s="10"/>
    </row>
    <row r="55" spans="1:14" x14ac:dyDescent="0.3">
      <c r="A55" s="9" t="str">
        <f>B3&amp;C49&amp;D55</f>
        <v>DISTRIBUCION VOLUMEN X CRITERIO (Consumiciones).T.Alimentos TOTAL INGTda.Alimentacion/Delicatesen</v>
      </c>
      <c r="B55" s="9">
        <v>0</v>
      </c>
      <c r="C55" s="9">
        <v>0</v>
      </c>
      <c r="D55" s="10" t="s">
        <v>99</v>
      </c>
      <c r="E55" s="10">
        <v>1.9509034686165001</v>
      </c>
      <c r="F55" s="10">
        <v>1.30504170254925</v>
      </c>
      <c r="G55" s="10">
        <v>1.0767169494933999</v>
      </c>
      <c r="H55" s="10">
        <v>1.10526534106714</v>
      </c>
      <c r="I55" s="10">
        <v>0</v>
      </c>
      <c r="J55" s="10">
        <v>0</v>
      </c>
      <c r="K55" s="10">
        <v>0</v>
      </c>
      <c r="L55" s="10">
        <v>0</v>
      </c>
      <c r="M55" s="10">
        <v>0</v>
      </c>
      <c r="N55" s="10"/>
    </row>
    <row r="56" spans="1:14" x14ac:dyDescent="0.3">
      <c r="A56" s="9" t="str">
        <f>B3&amp;C49&amp;D56</f>
        <v>DISTRIBUCION VOLUMEN X CRITERIO (Consumiciones).T.Alimentos TOTAL INGCanal Conveniencia/24h</v>
      </c>
      <c r="B56" s="9">
        <v>0</v>
      </c>
      <c r="C56" s="9">
        <v>0</v>
      </c>
      <c r="D56" s="9" t="s">
        <v>100</v>
      </c>
      <c r="E56" s="22">
        <v>8.3208642340628405</v>
      </c>
      <c r="F56" s="22">
        <v>7.8477032026677902</v>
      </c>
      <c r="G56" s="22">
        <v>6.12721325236007</v>
      </c>
      <c r="H56" s="22">
        <v>5.70239573165997</v>
      </c>
      <c r="I56" s="22">
        <v>0</v>
      </c>
      <c r="J56" s="22">
        <v>0</v>
      </c>
      <c r="K56" s="22">
        <v>0</v>
      </c>
      <c r="L56" s="22">
        <v>0</v>
      </c>
      <c r="M56" s="10">
        <v>0</v>
      </c>
      <c r="N56" s="10"/>
    </row>
    <row r="57" spans="1:14" x14ac:dyDescent="0.3">
      <c r="A57" s="9" t="str">
        <f>B3&amp;C49&amp;D57</f>
        <v>DISTRIBUCION VOLUMEN X CRITERIO (Consumiciones).T.Alimentos TOTAL INGHoteles</v>
      </c>
      <c r="B57" s="9">
        <v>0</v>
      </c>
      <c r="C57" s="9">
        <v>0</v>
      </c>
      <c r="D57" s="10" t="s">
        <v>101</v>
      </c>
      <c r="E57" s="10">
        <v>0.495542323621321</v>
      </c>
      <c r="F57" s="10">
        <v>0.58854245170415398</v>
      </c>
      <c r="G57" s="10">
        <v>0.636922368458124</v>
      </c>
      <c r="H57" s="10">
        <v>0.72170745396623204</v>
      </c>
      <c r="I57" s="10">
        <v>0</v>
      </c>
      <c r="J57" s="10">
        <v>0</v>
      </c>
      <c r="K57" s="10">
        <v>0</v>
      </c>
      <c r="L57" s="10">
        <v>0</v>
      </c>
      <c r="M57" s="10">
        <v>0</v>
      </c>
      <c r="N57" s="10"/>
    </row>
    <row r="58" spans="1:14" x14ac:dyDescent="0.3">
      <c r="A58" s="9" t="str">
        <f>B3&amp;C49&amp;D58</f>
        <v>DISTRIBUCION VOLUMEN X CRITERIO (Consumiciones).T.Alimentos TOTAL INGEstaciones de servicio</v>
      </c>
      <c r="B58" s="9">
        <v>0</v>
      </c>
      <c r="C58" s="9">
        <v>0</v>
      </c>
      <c r="D58" s="9" t="s">
        <v>102</v>
      </c>
      <c r="E58" s="22">
        <v>2.1202291769117201</v>
      </c>
      <c r="F58" s="22">
        <v>1.94315018213549</v>
      </c>
      <c r="G58" s="22">
        <v>1.23938984427447</v>
      </c>
      <c r="H58" s="22">
        <v>1.2120929747943401</v>
      </c>
      <c r="I58" s="22">
        <v>0</v>
      </c>
      <c r="J58" s="22">
        <v>0</v>
      </c>
      <c r="K58" s="22">
        <v>0</v>
      </c>
      <c r="L58" s="22">
        <v>0</v>
      </c>
      <c r="M58" s="10">
        <v>0</v>
      </c>
      <c r="N58" s="10"/>
    </row>
    <row r="59" spans="1:14" x14ac:dyDescent="0.3">
      <c r="A59" s="9" t="str">
        <f>B3&amp;C49&amp;D59</f>
        <v>DISTRIBUCION VOLUMEN X CRITERIO (Consumiciones).T.Alimentos TOTAL INGMaquinas dispensadoras</v>
      </c>
      <c r="B59" s="9">
        <v>0</v>
      </c>
      <c r="C59" s="9">
        <v>0</v>
      </c>
      <c r="D59" s="10" t="s">
        <v>103</v>
      </c>
      <c r="E59" s="10">
        <v>0.44379089002379801</v>
      </c>
      <c r="F59" s="10">
        <v>0.32169705788657699</v>
      </c>
      <c r="G59" s="10">
        <v>0.29527616046073502</v>
      </c>
      <c r="H59" s="10">
        <v>0.345591639463666</v>
      </c>
      <c r="I59" s="10">
        <v>0</v>
      </c>
      <c r="J59" s="10">
        <v>0</v>
      </c>
      <c r="K59" s="10">
        <v>0</v>
      </c>
      <c r="L59" s="10">
        <v>0</v>
      </c>
      <c r="M59" s="10">
        <v>0</v>
      </c>
      <c r="N59" s="10"/>
    </row>
    <row r="60" spans="1:14" x14ac:dyDescent="0.3">
      <c r="A60" s="9" t="str">
        <f>B3&amp;C49&amp;D60</f>
        <v>DISTRIBUCION VOLUMEN X CRITERIO (Consumiciones).T.Alimentos TOTAL INGServicio en la empresa</v>
      </c>
      <c r="B60" s="9">
        <v>0</v>
      </c>
      <c r="C60" s="9">
        <v>0</v>
      </c>
      <c r="D60" s="9" t="s">
        <v>104</v>
      </c>
      <c r="E60" s="22">
        <v>1.05042965940188</v>
      </c>
      <c r="F60" s="22">
        <v>1.3534281882672301</v>
      </c>
      <c r="G60" s="22">
        <v>0.99503221086726901</v>
      </c>
      <c r="H60" s="22">
        <v>1.0939919457492999</v>
      </c>
      <c r="I60" s="22">
        <v>0</v>
      </c>
      <c r="J60" s="22">
        <v>0</v>
      </c>
      <c r="K60" s="22">
        <v>0</v>
      </c>
      <c r="L60" s="22">
        <v>0</v>
      </c>
      <c r="M60" s="10">
        <v>0</v>
      </c>
      <c r="N60" s="10"/>
    </row>
    <row r="61" spans="1:14" x14ac:dyDescent="0.3">
      <c r="A61" s="9" t="str">
        <f>B3&amp;C49&amp;D61</f>
        <v>DISTRIBUCION VOLUMEN X CRITERIO (Consumiciones).T.Alimentos TOTAL INGResto de canales</v>
      </c>
      <c r="B61" s="9">
        <v>0</v>
      </c>
      <c r="C61" s="9">
        <v>0</v>
      </c>
      <c r="D61" s="10" t="s">
        <v>105</v>
      </c>
      <c r="E61" s="10">
        <v>4.6695978452336799</v>
      </c>
      <c r="F61" s="10">
        <v>4.5053133374016099</v>
      </c>
      <c r="G61" s="10">
        <v>5.5836204995380401</v>
      </c>
      <c r="H61" s="10">
        <v>5.3204194029396001</v>
      </c>
      <c r="I61" s="10">
        <v>0</v>
      </c>
      <c r="J61" s="10">
        <v>0</v>
      </c>
      <c r="K61" s="10">
        <v>0</v>
      </c>
      <c r="L61" s="10">
        <v>0</v>
      </c>
      <c r="M61" s="10">
        <v>0</v>
      </c>
      <c r="N61" s="10"/>
    </row>
    <row r="62" spans="1:14" x14ac:dyDescent="0.3">
      <c r="A62" s="9" t="str">
        <f>B3&amp;C49&amp;D62</f>
        <v>DISTRIBUCION VOLUMEN X CRITERIO (Consumiciones).T.Alimentos TOTAL INGEN LA CALLE</v>
      </c>
      <c r="B62" s="9">
        <v>0</v>
      </c>
      <c r="C62" s="9">
        <v>0</v>
      </c>
      <c r="D62" s="9" t="s">
        <v>106</v>
      </c>
      <c r="E62" s="22">
        <v>6.9660504142844299</v>
      </c>
      <c r="F62" s="22">
        <v>6.6944955242169701</v>
      </c>
      <c r="G62" s="22">
        <v>5.5001549580253197</v>
      </c>
      <c r="H62" s="22">
        <v>4.9500182336283096</v>
      </c>
      <c r="I62" s="22">
        <v>0</v>
      </c>
      <c r="J62" s="22">
        <v>0</v>
      </c>
      <c r="K62" s="22">
        <v>0</v>
      </c>
      <c r="L62" s="22">
        <v>0</v>
      </c>
      <c r="M62" s="10">
        <v>0</v>
      </c>
      <c r="N62" s="10"/>
    </row>
    <row r="63" spans="1:14" x14ac:dyDescent="0.3">
      <c r="A63" s="9" t="str">
        <f>B3&amp;C49&amp;D63</f>
        <v>DISTRIBUCION VOLUMEN X CRITERIO (Consumiciones).T.Alimentos TOTAL INGEN CASA DE OTROS</v>
      </c>
      <c r="B63" s="9">
        <v>0</v>
      </c>
      <c r="C63" s="9">
        <v>0</v>
      </c>
      <c r="D63" s="10" t="s">
        <v>107</v>
      </c>
      <c r="E63" s="10">
        <v>7.9525083787663604</v>
      </c>
      <c r="F63" s="10">
        <v>7.1317449402509201</v>
      </c>
      <c r="G63" s="10">
        <v>6.7221471450319701</v>
      </c>
      <c r="H63" s="10">
        <v>6.3114028491641498</v>
      </c>
      <c r="I63" s="10">
        <v>0</v>
      </c>
      <c r="J63" s="10">
        <v>0</v>
      </c>
      <c r="K63" s="10">
        <v>0</v>
      </c>
      <c r="L63" s="10">
        <v>0</v>
      </c>
      <c r="M63" s="10">
        <v>0</v>
      </c>
      <c r="N63" s="10"/>
    </row>
    <row r="64" spans="1:14" x14ac:dyDescent="0.3">
      <c r="A64" s="9" t="str">
        <f>B3&amp;C49&amp;D64</f>
        <v>DISTRIBUCION VOLUMEN X CRITERIO (Consumiciones).T.Alimentos TOTAL INGEN EL ESTABLECIMIENTO</v>
      </c>
      <c r="B64" s="9">
        <v>0</v>
      </c>
      <c r="C64" s="9">
        <v>0</v>
      </c>
      <c r="D64" s="9" t="s">
        <v>108</v>
      </c>
      <c r="E64" s="22">
        <v>55.191547268211103</v>
      </c>
      <c r="F64" s="22">
        <v>57.986117617728098</v>
      </c>
      <c r="G64" s="22">
        <v>63.701932652036199</v>
      </c>
      <c r="H64" s="22">
        <v>66.391815607396097</v>
      </c>
      <c r="I64" s="22">
        <v>0</v>
      </c>
      <c r="J64" s="22">
        <v>0</v>
      </c>
      <c r="K64" s="22">
        <v>0</v>
      </c>
      <c r="L64" s="22">
        <v>0</v>
      </c>
      <c r="M64" s="10">
        <v>0</v>
      </c>
      <c r="N64" s="10"/>
    </row>
    <row r="65" spans="1:14" x14ac:dyDescent="0.3">
      <c r="A65" s="9" t="str">
        <f>B3&amp;C49&amp;D65</f>
        <v>DISTRIBUCION VOLUMEN X CRITERIO (Consumiciones).T.Alimentos TOTAL INGEN EL TRABAJO</v>
      </c>
      <c r="B65" s="9">
        <v>0</v>
      </c>
      <c r="C65" s="9">
        <v>0</v>
      </c>
      <c r="D65" s="10" t="s">
        <v>109</v>
      </c>
      <c r="E65" s="10">
        <v>4.0568060135522099</v>
      </c>
      <c r="F65" s="10">
        <v>3.9882762756205699</v>
      </c>
      <c r="G65" s="10">
        <v>3.7144983391802899</v>
      </c>
      <c r="H65" s="10">
        <v>3.7669830766372701</v>
      </c>
      <c r="I65" s="10">
        <v>0</v>
      </c>
      <c r="J65" s="10">
        <v>0</v>
      </c>
      <c r="K65" s="10">
        <v>0</v>
      </c>
      <c r="L65" s="10">
        <v>0</v>
      </c>
      <c r="M65" s="10">
        <v>0</v>
      </c>
      <c r="N65" s="10"/>
    </row>
    <row r="66" spans="1:14" x14ac:dyDescent="0.3">
      <c r="A66" s="9" t="str">
        <f>B3&amp;C49&amp;D66</f>
        <v>DISTRIBUCION VOLUMEN X CRITERIO (Consumiciones).T.Alimentos TOTAL INGEN COLEGIO/INSTITUTO/UNIV.</v>
      </c>
      <c r="B66" s="9">
        <v>0</v>
      </c>
      <c r="C66" s="9">
        <v>0</v>
      </c>
      <c r="D66" s="9" t="s">
        <v>110</v>
      </c>
      <c r="E66" s="22">
        <v>0.271611587616859</v>
      </c>
      <c r="F66" s="22">
        <v>0.41473260587770899</v>
      </c>
      <c r="G66" s="22">
        <v>0.47863784609316301</v>
      </c>
      <c r="H66" s="22">
        <v>0.35115982586147698</v>
      </c>
      <c r="I66" s="22">
        <v>0</v>
      </c>
      <c r="J66" s="22">
        <v>0</v>
      </c>
      <c r="K66" s="22">
        <v>0</v>
      </c>
      <c r="L66" s="22">
        <v>0</v>
      </c>
      <c r="M66" s="10">
        <v>0</v>
      </c>
      <c r="N66" s="10"/>
    </row>
    <row r="67" spans="1:14" x14ac:dyDescent="0.3">
      <c r="A67" s="9" t="str">
        <f>B3&amp;C49&amp;D67</f>
        <v>DISTRIBUCION VOLUMEN X CRITERIO (Consumiciones).T.Alimentos TOTAL INGEN MI CASA</v>
      </c>
      <c r="B67" s="9">
        <v>0</v>
      </c>
      <c r="C67" s="9">
        <v>0</v>
      </c>
      <c r="D67" s="10" t="s">
        <v>111</v>
      </c>
      <c r="E67" s="10">
        <v>21.395278370896701</v>
      </c>
      <c r="F67" s="10">
        <v>21.229660994164</v>
      </c>
      <c r="G67" s="10">
        <v>17.3382077914255</v>
      </c>
      <c r="H67" s="10">
        <v>15.608229608070401</v>
      </c>
      <c r="I67" s="10">
        <v>0</v>
      </c>
      <c r="J67" s="10">
        <v>0</v>
      </c>
      <c r="K67" s="10">
        <v>0</v>
      </c>
      <c r="L67" s="10">
        <v>0</v>
      </c>
      <c r="M67" s="10">
        <v>0</v>
      </c>
      <c r="N67" s="10"/>
    </row>
    <row r="68" spans="1:14" x14ac:dyDescent="0.3">
      <c r="A68" s="9" t="str">
        <f>B3&amp;C49&amp;D68</f>
        <v>DISTRIBUCION VOLUMEN X CRITERIO (Consumiciones).T.Alimentos TOTAL INGEN M.TRANSP.(AVION,TREN,AUTOC,E</v>
      </c>
      <c r="B68" s="9">
        <v>0</v>
      </c>
      <c r="C68" s="9">
        <v>0</v>
      </c>
      <c r="D68" s="9" t="s">
        <v>112</v>
      </c>
      <c r="E68" s="22">
        <v>0.23698219176559299</v>
      </c>
      <c r="F68" s="22">
        <v>0.396170551490448</v>
      </c>
      <c r="G68" s="22">
        <v>0.27284329031750398</v>
      </c>
      <c r="H68" s="22">
        <v>0.107856010364171</v>
      </c>
      <c r="I68" s="22">
        <v>0</v>
      </c>
      <c r="J68" s="22">
        <v>0</v>
      </c>
      <c r="K68" s="22">
        <v>0</v>
      </c>
      <c r="L68" s="22">
        <v>0</v>
      </c>
      <c r="M68" s="10">
        <v>0</v>
      </c>
      <c r="N68" s="10"/>
    </row>
    <row r="69" spans="1:14" x14ac:dyDescent="0.3">
      <c r="A69" s="9" t="str">
        <f>B3&amp;C49&amp;D69</f>
        <v>DISTRIBUCION VOLUMEN X CRITERIO (Consumiciones).T.Alimentos TOTAL INGEN OTRO LUGAR</v>
      </c>
      <c r="B69" s="9">
        <v>0</v>
      </c>
      <c r="C69" s="9">
        <v>0</v>
      </c>
      <c r="D69" s="10" t="s">
        <v>113</v>
      </c>
      <c r="E69" s="10">
        <v>3.92922216143196</v>
      </c>
      <c r="F69" s="10">
        <v>2.15880047222424</v>
      </c>
      <c r="G69" s="10">
        <v>2.2715661253012902</v>
      </c>
      <c r="H69" s="10">
        <v>2.5125251756768301</v>
      </c>
      <c r="I69" s="10">
        <v>0</v>
      </c>
      <c r="J69" s="10">
        <v>0</v>
      </c>
      <c r="K69" s="10">
        <v>0</v>
      </c>
      <c r="L69" s="10">
        <v>0</v>
      </c>
      <c r="M69" s="10">
        <v>0</v>
      </c>
      <c r="N69" s="10"/>
    </row>
    <row r="70" spans="1:14" x14ac:dyDescent="0.3">
      <c r="A70" s="9" t="str">
        <f>B3&amp;C49&amp;D70</f>
        <v>DISTRIBUCION VOLUMEN X CRITERIO (Consumiciones).T.Alimentos TOTAL INGDESAYUNO</v>
      </c>
      <c r="B70" s="9">
        <v>0</v>
      </c>
      <c r="C70" s="9">
        <v>0</v>
      </c>
      <c r="D70" s="9" t="s">
        <v>114</v>
      </c>
      <c r="E70" s="22">
        <v>17.303597198538899</v>
      </c>
      <c r="F70" s="22">
        <v>16.449716592131399</v>
      </c>
      <c r="G70" s="22">
        <v>15.590605754723301</v>
      </c>
      <c r="H70" s="22">
        <v>15.648223671083</v>
      </c>
      <c r="I70" s="22">
        <v>0</v>
      </c>
      <c r="J70" s="22">
        <v>0</v>
      </c>
      <c r="K70" s="22">
        <v>0</v>
      </c>
      <c r="L70" s="22">
        <v>0</v>
      </c>
      <c r="M70" s="10">
        <v>0</v>
      </c>
      <c r="N70" s="10"/>
    </row>
    <row r="71" spans="1:14" x14ac:dyDescent="0.3">
      <c r="A71" s="9" t="str">
        <f>B3&amp;C49&amp;D71</f>
        <v>DISTRIBUCION VOLUMEN X CRITERIO (Consumiciones).T.Alimentos TOTAL INGAPERITIVO/ANTES DE COMER</v>
      </c>
      <c r="B71" s="9">
        <v>0</v>
      </c>
      <c r="C71" s="9">
        <v>0</v>
      </c>
      <c r="D71" s="10" t="s">
        <v>115</v>
      </c>
      <c r="E71" s="10">
        <v>6.1067836488868199</v>
      </c>
      <c r="F71" s="10">
        <v>5.9961071645932904</v>
      </c>
      <c r="G71" s="10">
        <v>5.3144384933222302</v>
      </c>
      <c r="H71" s="10">
        <v>5.2041232573615197</v>
      </c>
      <c r="I71" s="10">
        <v>0</v>
      </c>
      <c r="J71" s="10">
        <v>0</v>
      </c>
      <c r="K71" s="10">
        <v>0</v>
      </c>
      <c r="L71" s="10">
        <v>0</v>
      </c>
      <c r="M71" s="10">
        <v>0</v>
      </c>
      <c r="N71" s="10"/>
    </row>
    <row r="72" spans="1:14" x14ac:dyDescent="0.3">
      <c r="A72" s="9" t="str">
        <f>B3&amp;C49&amp;D72</f>
        <v>DISTRIBUCION VOLUMEN X CRITERIO (Consumiciones).T.Alimentos TOTAL INGCOMIDA</v>
      </c>
      <c r="B72" s="9">
        <v>0</v>
      </c>
      <c r="C72" s="9">
        <v>0</v>
      </c>
      <c r="D72" s="9" t="s">
        <v>116</v>
      </c>
      <c r="E72" s="22">
        <v>36.956858548636099</v>
      </c>
      <c r="F72" s="22">
        <v>40.671840004301799</v>
      </c>
      <c r="G72" s="22">
        <v>40.799039357395401</v>
      </c>
      <c r="H72" s="22">
        <v>41.543125234063801</v>
      </c>
      <c r="I72" s="22">
        <v>0</v>
      </c>
      <c r="J72" s="22">
        <v>0</v>
      </c>
      <c r="K72" s="22">
        <v>0</v>
      </c>
      <c r="L72" s="22">
        <v>0</v>
      </c>
      <c r="M72" s="10">
        <v>0</v>
      </c>
      <c r="N72" s="10"/>
    </row>
    <row r="73" spans="1:14" x14ac:dyDescent="0.3">
      <c r="A73" s="9" t="str">
        <f>B3&amp;C49&amp;D73</f>
        <v>DISTRIBUCION VOLUMEN X CRITERIO (Consumiciones).T.Alimentos TOTAL INGTARDE/MERIENDA</v>
      </c>
      <c r="B73" s="9">
        <v>0</v>
      </c>
      <c r="C73" s="9">
        <v>0</v>
      </c>
      <c r="D73" s="10" t="s">
        <v>117</v>
      </c>
      <c r="E73" s="10">
        <v>10.109105505634201</v>
      </c>
      <c r="F73" s="10">
        <v>9.2879239813489392</v>
      </c>
      <c r="G73" s="10">
        <v>9.0795881905468807</v>
      </c>
      <c r="H73" s="10">
        <v>9.3034636030239302</v>
      </c>
      <c r="I73" s="10">
        <v>0</v>
      </c>
      <c r="J73" s="10">
        <v>0</v>
      </c>
      <c r="K73" s="10">
        <v>0</v>
      </c>
      <c r="L73" s="10">
        <v>0</v>
      </c>
      <c r="M73" s="10">
        <v>0</v>
      </c>
      <c r="N73" s="10"/>
    </row>
    <row r="74" spans="1:14" x14ac:dyDescent="0.3">
      <c r="A74" s="9" t="str">
        <f>B3&amp;C49&amp;D74</f>
        <v>DISTRIBUCION VOLUMEN X CRITERIO (Consumiciones).T.Alimentos TOTAL INGANTES DE CENAR</v>
      </c>
      <c r="B74" s="9">
        <v>0</v>
      </c>
      <c r="C74" s="9">
        <v>0</v>
      </c>
      <c r="D74" s="9" t="s">
        <v>118</v>
      </c>
      <c r="E74" s="22">
        <v>1.8796851963418899</v>
      </c>
      <c r="F74" s="22">
        <v>1.74146334110868</v>
      </c>
      <c r="G74" s="22">
        <v>1.7868030167753</v>
      </c>
      <c r="H74" s="22">
        <v>1.6223971864184501</v>
      </c>
      <c r="I74" s="22">
        <v>0</v>
      </c>
      <c r="J74" s="22">
        <v>0</v>
      </c>
      <c r="K74" s="22">
        <v>0</v>
      </c>
      <c r="L74" s="22">
        <v>0</v>
      </c>
      <c r="M74" s="10">
        <v>0</v>
      </c>
      <c r="N74" s="10"/>
    </row>
    <row r="75" spans="1:14" x14ac:dyDescent="0.3">
      <c r="A75" s="9" t="str">
        <f>B3&amp;C49&amp;D75</f>
        <v>DISTRIBUCION VOLUMEN X CRITERIO (Consumiciones).T.Alimentos TOTAL INGCENA</v>
      </c>
      <c r="B75" s="9">
        <v>0</v>
      </c>
      <c r="C75" s="9">
        <v>0</v>
      </c>
      <c r="D75" s="10" t="s">
        <v>119</v>
      </c>
      <c r="E75" s="10">
        <v>22.583271419518798</v>
      </c>
      <c r="F75" s="10">
        <v>22.392521323824798</v>
      </c>
      <c r="G75" s="10">
        <v>23.946853769171799</v>
      </c>
      <c r="H75" s="10">
        <v>23.265657575409101</v>
      </c>
      <c r="I75" s="10">
        <v>0</v>
      </c>
      <c r="J75" s="10">
        <v>0</v>
      </c>
      <c r="K75" s="10">
        <v>0</v>
      </c>
      <c r="L75" s="10">
        <v>0</v>
      </c>
      <c r="M75" s="10">
        <v>0</v>
      </c>
      <c r="N75" s="10"/>
    </row>
    <row r="76" spans="1:14" x14ac:dyDescent="0.3">
      <c r="A76" s="9" t="str">
        <f>B3&amp;C49&amp;D76</f>
        <v>DISTRIBUCION VOLUMEN X CRITERIO (Consumiciones).T.Alimentos TOTAL INGDESPUES DE LA CENA</v>
      </c>
      <c r="B76" s="9">
        <v>0</v>
      </c>
      <c r="C76" s="9">
        <v>0</v>
      </c>
      <c r="D76" s="9" t="s">
        <v>120</v>
      </c>
      <c r="E76" s="22">
        <v>0.93503602828142596</v>
      </c>
      <c r="F76" s="22">
        <v>0.87764088308213495</v>
      </c>
      <c r="G76" s="22">
        <v>0.95626802783609599</v>
      </c>
      <c r="H76" s="22">
        <v>0.96248905245092398</v>
      </c>
      <c r="I76" s="22">
        <v>0</v>
      </c>
      <c r="J76" s="22">
        <v>0</v>
      </c>
      <c r="K76" s="22">
        <v>0</v>
      </c>
      <c r="L76" s="22">
        <v>0</v>
      </c>
      <c r="M76" s="10">
        <v>0</v>
      </c>
      <c r="N76" s="10"/>
    </row>
    <row r="77" spans="1:14" x14ac:dyDescent="0.3">
      <c r="A77" s="9" t="str">
        <f>B3&amp;C49&amp;D77</f>
        <v>DISTRIBUCION VOLUMEN X CRITERIO (Consumiciones).T.Alimentos TOTAL INGDURANTE EL DIA</v>
      </c>
      <c r="B77" s="9">
        <v>0</v>
      </c>
      <c r="C77" s="9">
        <v>0</v>
      </c>
      <c r="D77" s="10" t="s">
        <v>121</v>
      </c>
      <c r="E77" s="10">
        <v>4.1256598522441896</v>
      </c>
      <c r="F77" s="10">
        <v>2.5827899685754199</v>
      </c>
      <c r="G77" s="10">
        <v>2.5264103851994202</v>
      </c>
      <c r="H77" s="10">
        <v>2.4505269076257901</v>
      </c>
      <c r="I77" s="10">
        <v>0</v>
      </c>
      <c r="J77" s="10">
        <v>0</v>
      </c>
      <c r="K77" s="10">
        <v>0</v>
      </c>
      <c r="L77" s="10">
        <v>0</v>
      </c>
      <c r="M77" s="10">
        <v>0</v>
      </c>
      <c r="N77" s="10"/>
    </row>
    <row r="78" spans="1:14" x14ac:dyDescent="0.3">
      <c r="A78" s="9" t="str">
        <f>B3&amp;C49&amp;D78</f>
        <v>DISTRIBUCION VOLUMEN X CRITERIO (Consumiciones).T.Alimentos TOTAL INGCON AMIGOS</v>
      </c>
      <c r="B78" s="9">
        <v>0</v>
      </c>
      <c r="C78" s="9">
        <v>0</v>
      </c>
      <c r="D78" s="9" t="s">
        <v>122</v>
      </c>
      <c r="E78" s="22">
        <v>18.576403302921602</v>
      </c>
      <c r="F78" s="22">
        <v>18.184295366645902</v>
      </c>
      <c r="G78" s="22">
        <v>19.171882939170001</v>
      </c>
      <c r="H78" s="22">
        <v>19.599300536392999</v>
      </c>
      <c r="I78" s="22">
        <v>0</v>
      </c>
      <c r="J78" s="22">
        <v>0</v>
      </c>
      <c r="K78" s="22">
        <v>0</v>
      </c>
      <c r="L78" s="22">
        <v>0</v>
      </c>
      <c r="M78" s="10">
        <v>0</v>
      </c>
      <c r="N78" s="10"/>
    </row>
    <row r="79" spans="1:14" x14ac:dyDescent="0.3">
      <c r="A79" s="9" t="str">
        <f>B3&amp;C49&amp;D79</f>
        <v>DISTRIBUCION VOLUMEN X CRITERIO (Consumiciones).T.Alimentos TOTAL INGCON CLIENTES</v>
      </c>
      <c r="B79" s="9">
        <v>0</v>
      </c>
      <c r="C79" s="9">
        <v>0</v>
      </c>
      <c r="D79" s="10" t="s">
        <v>123</v>
      </c>
      <c r="E79" s="10">
        <v>1.1499468617442601</v>
      </c>
      <c r="F79" s="10">
        <v>1.08633735354001</v>
      </c>
      <c r="G79" s="10">
        <v>0.31133136632174302</v>
      </c>
      <c r="H79" s="10">
        <v>0.39170335508590498</v>
      </c>
      <c r="I79" s="10">
        <v>0</v>
      </c>
      <c r="J79" s="10">
        <v>0</v>
      </c>
      <c r="K79" s="10">
        <v>0</v>
      </c>
      <c r="L79" s="10">
        <v>0</v>
      </c>
      <c r="M79" s="10">
        <v>0</v>
      </c>
      <c r="N79" s="10"/>
    </row>
    <row r="80" spans="1:14" x14ac:dyDescent="0.3">
      <c r="A80" s="9" t="str">
        <f>B3&amp;C49&amp;D80</f>
        <v>DISTRIBUCION VOLUMEN X CRITERIO (Consumiciones).T.Alimentos TOTAL INGCON COMPAÑEROS DE TRABAJO</v>
      </c>
      <c r="B80" s="9">
        <v>0</v>
      </c>
      <c r="C80" s="9">
        <v>0</v>
      </c>
      <c r="D80" s="9" t="s">
        <v>124</v>
      </c>
      <c r="E80" s="22">
        <v>5.0026882540682802</v>
      </c>
      <c r="F80" s="22">
        <v>4.4784716751006002</v>
      </c>
      <c r="G80" s="22">
        <v>4.6671453039946096</v>
      </c>
      <c r="H80" s="22">
        <v>5.1015509887934396</v>
      </c>
      <c r="I80" s="22">
        <v>0</v>
      </c>
      <c r="J80" s="22">
        <v>0</v>
      </c>
      <c r="K80" s="22">
        <v>0</v>
      </c>
      <c r="L80" s="22">
        <v>0</v>
      </c>
      <c r="M80" s="10">
        <v>0</v>
      </c>
      <c r="N80" s="10"/>
    </row>
    <row r="81" spans="1:14" x14ac:dyDescent="0.3">
      <c r="A81" s="9" t="str">
        <f>B3&amp;C49&amp;D81</f>
        <v>DISTRIBUCION VOLUMEN X CRITERIO (Consumiciones).T.Alimentos TOTAL INGCON COMPAÑEROS DE CLASE</v>
      </c>
      <c r="B81" s="9">
        <v>0</v>
      </c>
      <c r="C81" s="9">
        <v>0</v>
      </c>
      <c r="D81" s="10" t="s">
        <v>125</v>
      </c>
      <c r="E81" s="10">
        <v>0.35887943446609</v>
      </c>
      <c r="F81" s="10">
        <v>0.43666789421069102</v>
      </c>
      <c r="G81" s="10">
        <v>0.53302782152332995</v>
      </c>
      <c r="H81" s="10">
        <v>0.452650068658703</v>
      </c>
      <c r="I81" s="10">
        <v>0</v>
      </c>
      <c r="J81" s="10">
        <v>0</v>
      </c>
      <c r="K81" s="10">
        <v>0</v>
      </c>
      <c r="L81" s="10">
        <v>0</v>
      </c>
      <c r="M81" s="10">
        <v>0</v>
      </c>
      <c r="N81" s="10"/>
    </row>
    <row r="82" spans="1:14" x14ac:dyDescent="0.3">
      <c r="A82" s="9" t="str">
        <f>B3&amp;C49&amp;D82</f>
        <v>DISTRIBUCION VOLUMEN X CRITERIO (Consumiciones).T.Alimentos TOTAL INGCON FAMILIA</v>
      </c>
      <c r="B82" s="9">
        <v>0</v>
      </c>
      <c r="C82" s="9">
        <v>0</v>
      </c>
      <c r="D82" s="9" t="s">
        <v>126</v>
      </c>
      <c r="E82" s="22">
        <v>40.743287466254898</v>
      </c>
      <c r="F82" s="22">
        <v>41.410627326596497</v>
      </c>
      <c r="G82" s="22">
        <v>42.064779255249398</v>
      </c>
      <c r="H82" s="22">
        <v>39.825723865214698</v>
      </c>
      <c r="I82" s="22">
        <v>0</v>
      </c>
      <c r="J82" s="22">
        <v>0</v>
      </c>
      <c r="K82" s="22">
        <v>0</v>
      </c>
      <c r="L82" s="22">
        <v>0</v>
      </c>
      <c r="M82" s="10">
        <v>0</v>
      </c>
      <c r="N82" s="10"/>
    </row>
    <row r="83" spans="1:14" x14ac:dyDescent="0.3">
      <c r="A83" s="9" t="str">
        <f>B3&amp;C49&amp;D83</f>
        <v>DISTRIBUCION VOLUMEN X CRITERIO (Consumiciones).T.Alimentos TOTAL INGCON LA PAREJA</v>
      </c>
      <c r="B83" s="9">
        <v>0</v>
      </c>
      <c r="C83" s="9">
        <v>0</v>
      </c>
      <c r="D83" s="10" t="s">
        <v>127</v>
      </c>
      <c r="E83" s="10">
        <v>18.065150127103699</v>
      </c>
      <c r="F83" s="10">
        <v>19.807236209072499</v>
      </c>
      <c r="G83" s="10">
        <v>19.779736153601799</v>
      </c>
      <c r="H83" s="10">
        <v>20.376959377835199</v>
      </c>
      <c r="I83" s="10">
        <v>0</v>
      </c>
      <c r="J83" s="10">
        <v>0</v>
      </c>
      <c r="K83" s="10">
        <v>0</v>
      </c>
      <c r="L83" s="10">
        <v>0</v>
      </c>
      <c r="M83" s="10">
        <v>0</v>
      </c>
      <c r="N83" s="10"/>
    </row>
    <row r="84" spans="1:14" x14ac:dyDescent="0.3">
      <c r="A84" s="9" t="str">
        <f>B3&amp;C49&amp;D84</f>
        <v>DISTRIBUCION VOLUMEN X CRITERIO (Consumiciones).T.Alimentos TOTAL INGESTABA SOLO/A</v>
      </c>
      <c r="B84" s="9">
        <v>0</v>
      </c>
      <c r="C84" s="9">
        <v>0</v>
      </c>
      <c r="D84" s="9" t="s">
        <v>128</v>
      </c>
      <c r="E84" s="22">
        <v>15.5056649661952</v>
      </c>
      <c r="F84" s="22">
        <v>14.043383361183899</v>
      </c>
      <c r="G84" s="22">
        <v>12.881123392249799</v>
      </c>
      <c r="H84" s="22">
        <v>13.621430558381499</v>
      </c>
      <c r="I84" s="22">
        <v>0</v>
      </c>
      <c r="J84" s="22">
        <v>0</v>
      </c>
      <c r="K84" s="22">
        <v>0</v>
      </c>
      <c r="L84" s="22">
        <v>0</v>
      </c>
      <c r="M84" s="10">
        <v>0</v>
      </c>
      <c r="N84" s="10"/>
    </row>
    <row r="85" spans="1:14" x14ac:dyDescent="0.3">
      <c r="A85" s="9" t="str">
        <f>B3&amp;C49&amp;D85</f>
        <v>DISTRIBUCION VOLUMEN X CRITERIO (Consumiciones).T.Alimentos TOTAL INGOTROS</v>
      </c>
      <c r="B85" s="9">
        <v>0</v>
      </c>
      <c r="C85" s="9">
        <v>0</v>
      </c>
      <c r="D85" s="10" t="s">
        <v>129</v>
      </c>
      <c r="E85" s="10">
        <v>0.59796610458148003</v>
      </c>
      <c r="F85" s="10">
        <v>0.55298081364985496</v>
      </c>
      <c r="G85" s="10">
        <v>0.59097551663199999</v>
      </c>
      <c r="H85" s="10">
        <v>0.63068891660793602</v>
      </c>
      <c r="I85" s="10">
        <v>0</v>
      </c>
      <c r="J85" s="10">
        <v>0</v>
      </c>
      <c r="K85" s="10">
        <v>0</v>
      </c>
      <c r="L85" s="10">
        <v>0</v>
      </c>
      <c r="M85" s="10">
        <v>0</v>
      </c>
      <c r="N85" s="10"/>
    </row>
    <row r="86" spans="1:14" x14ac:dyDescent="0.3">
      <c r="A86" s="9" t="str">
        <f>B3&amp;C49&amp;D86</f>
        <v>DISTRIBUCION VOLUMEN X CRITERIO (Consumiciones).T.Alimentos TOTAL INGESTAR TRABAJANDO</v>
      </c>
      <c r="B86" s="9">
        <v>0</v>
      </c>
      <c r="C86" s="9">
        <v>0</v>
      </c>
      <c r="D86" s="9" t="s">
        <v>130</v>
      </c>
      <c r="E86" s="22">
        <v>9.5757644138553495</v>
      </c>
      <c r="F86" s="22">
        <v>9.3354213802863502</v>
      </c>
      <c r="G86" s="22">
        <v>8.0051529615441801</v>
      </c>
      <c r="H86" s="22">
        <v>8.5766977178967707</v>
      </c>
      <c r="I86" s="22">
        <v>0</v>
      </c>
      <c r="J86" s="22">
        <v>0</v>
      </c>
      <c r="K86" s="22">
        <v>0</v>
      </c>
      <c r="L86" s="22">
        <v>0</v>
      </c>
      <c r="M86" s="10">
        <v>0</v>
      </c>
      <c r="N86" s="10"/>
    </row>
    <row r="87" spans="1:14" x14ac:dyDescent="0.3">
      <c r="A87" s="9" t="str">
        <f>B3&amp;C49&amp;D87</f>
        <v>DISTRIBUCION VOLUMEN X CRITERIO (Consumiciones).T.Alimentos TOTAL INGCOMIDA DE NEGOCIOS</v>
      </c>
      <c r="B87" s="9">
        <v>0</v>
      </c>
      <c r="C87" s="9">
        <v>0</v>
      </c>
      <c r="D87" s="10" t="s">
        <v>131</v>
      </c>
      <c r="E87" s="10">
        <v>0.31417068249011099</v>
      </c>
      <c r="F87" s="10">
        <v>0.34607636736047298</v>
      </c>
      <c r="G87" s="10">
        <v>0.32925403498068101</v>
      </c>
      <c r="H87" s="10">
        <v>0.28244824057773599</v>
      </c>
      <c r="I87" s="10">
        <v>0</v>
      </c>
      <c r="J87" s="10">
        <v>0</v>
      </c>
      <c r="K87" s="10">
        <v>0</v>
      </c>
      <c r="L87" s="10">
        <v>0</v>
      </c>
      <c r="M87" s="10">
        <v>0</v>
      </c>
      <c r="N87" s="10"/>
    </row>
    <row r="88" spans="1:14" x14ac:dyDescent="0.3">
      <c r="A88" s="9" t="str">
        <f>B3&amp;C49&amp;D88</f>
        <v>DISTRIBUCION VOLUMEN X CRITERIO (Consumiciones).T.Alimentos TOTAL INGPOR PLACER/RELAX</v>
      </c>
      <c r="B88" s="9">
        <v>0</v>
      </c>
      <c r="C88" s="9">
        <v>0</v>
      </c>
      <c r="D88" s="9" t="s">
        <v>132</v>
      </c>
      <c r="E88" s="22">
        <v>17.2319214618236</v>
      </c>
      <c r="F88" s="22">
        <v>18.713577994806801</v>
      </c>
      <c r="G88" s="22">
        <v>19.349920480787599</v>
      </c>
      <c r="H88" s="22">
        <v>19.071006958267098</v>
      </c>
      <c r="I88" s="22">
        <v>0</v>
      </c>
      <c r="J88" s="22">
        <v>0</v>
      </c>
      <c r="K88" s="22">
        <v>0</v>
      </c>
      <c r="L88" s="22">
        <v>0</v>
      </c>
      <c r="M88" s="10">
        <v>0</v>
      </c>
      <c r="N88" s="10"/>
    </row>
    <row r="89" spans="1:14" x14ac:dyDescent="0.3">
      <c r="A89" s="9" t="str">
        <f>B3&amp;C49&amp;D89</f>
        <v>DISTRIBUCION VOLUMEN X CRITERIO (Consumiciones).T.Alimentos TOTAL INGTENER HAMBRE/SIN PLANIFICAR</v>
      </c>
      <c r="B89" s="9">
        <v>0</v>
      </c>
      <c r="C89" s="9">
        <v>0</v>
      </c>
      <c r="D89" s="10" t="s">
        <v>133</v>
      </c>
      <c r="E89" s="10">
        <v>28.333961341652799</v>
      </c>
      <c r="F89" s="10">
        <v>27.856545185977001</v>
      </c>
      <c r="G89" s="10">
        <v>26.456960044146001</v>
      </c>
      <c r="H89" s="10">
        <v>25.366427122988998</v>
      </c>
      <c r="I89" s="10">
        <v>0</v>
      </c>
      <c r="J89" s="10">
        <v>0</v>
      </c>
      <c r="K89" s="10">
        <v>0</v>
      </c>
      <c r="L89" s="10">
        <v>0</v>
      </c>
      <c r="M89" s="10">
        <v>0</v>
      </c>
      <c r="N89" s="10"/>
    </row>
    <row r="90" spans="1:14" x14ac:dyDescent="0.3">
      <c r="A90" s="9" t="str">
        <f>B3&amp;C49&amp;D90</f>
        <v>DISTRIBUCION VOLUMEN X CRITERIO (Consumiciones).T.Alimentos TOTAL INGESTAR DE COMPRAS</v>
      </c>
      <c r="B90" s="9">
        <v>0</v>
      </c>
      <c r="C90" s="9">
        <v>0</v>
      </c>
      <c r="D90" s="9" t="s">
        <v>134</v>
      </c>
      <c r="E90" s="22">
        <v>4.0780447581884101</v>
      </c>
      <c r="F90" s="22">
        <v>3.31777244755712</v>
      </c>
      <c r="G90" s="22">
        <v>3.1880898970282101</v>
      </c>
      <c r="H90" s="22">
        <v>3.4775274217059802</v>
      </c>
      <c r="I90" s="22">
        <v>0</v>
      </c>
      <c r="J90" s="22">
        <v>0</v>
      </c>
      <c r="K90" s="22">
        <v>0</v>
      </c>
      <c r="L90" s="22">
        <v>0</v>
      </c>
      <c r="M90" s="10">
        <v>0</v>
      </c>
      <c r="N90" s="10"/>
    </row>
    <row r="91" spans="1:14" x14ac:dyDescent="0.3">
      <c r="A91" s="9" t="str">
        <f>B3&amp;C49&amp;D91</f>
        <v>DISTRIBUCION VOLUMEN X CRITERIO (Consumiciones).T.Alimentos TOTAL INGNO COCINAR EN CASA</v>
      </c>
      <c r="B91" s="9">
        <v>0</v>
      </c>
      <c r="C91" s="9">
        <v>0</v>
      </c>
      <c r="D91" s="10" t="s">
        <v>135</v>
      </c>
      <c r="E91" s="10">
        <v>10.4819626785655</v>
      </c>
      <c r="F91" s="10">
        <v>11.270717860684099</v>
      </c>
      <c r="G91" s="10">
        <v>9.8801528401037206</v>
      </c>
      <c r="H91" s="10">
        <v>9.4061833133304003</v>
      </c>
      <c r="I91" s="10">
        <v>0</v>
      </c>
      <c r="J91" s="10">
        <v>0</v>
      </c>
      <c r="K91" s="10">
        <v>0</v>
      </c>
      <c r="L91" s="10">
        <v>0</v>
      </c>
      <c r="M91" s="10">
        <v>0</v>
      </c>
      <c r="N91" s="10"/>
    </row>
    <row r="92" spans="1:14" x14ac:dyDescent="0.3">
      <c r="A92" s="9" t="str">
        <f>B3&amp;C49&amp;D92</f>
        <v>DISTRIBUCION VOLUMEN X CRITERIO (Consumiciones).T.Alimentos TOTAL INGCELEBRACION/FIESTA/SALIR TOMAR</v>
      </c>
      <c r="B92" s="9">
        <v>0</v>
      </c>
      <c r="C92" s="9">
        <v>0</v>
      </c>
      <c r="D92" s="9" t="s">
        <v>136</v>
      </c>
      <c r="E92" s="22">
        <v>21.118510018920698</v>
      </c>
      <c r="F92" s="22">
        <v>22.209876623678198</v>
      </c>
      <c r="G92" s="22">
        <v>25.848941670690401</v>
      </c>
      <c r="H92" s="22">
        <v>27.0584881717323</v>
      </c>
      <c r="I92" s="22">
        <v>0</v>
      </c>
      <c r="J92" s="22">
        <v>0</v>
      </c>
      <c r="K92" s="22">
        <v>0</v>
      </c>
      <c r="L92" s="22">
        <v>0</v>
      </c>
      <c r="M92" s="10">
        <v>0</v>
      </c>
      <c r="N92" s="10"/>
    </row>
    <row r="93" spans="1:14" x14ac:dyDescent="0.3">
      <c r="A93" s="9" t="str">
        <f>B3&amp;C49&amp;D93</f>
        <v>DISTRIBUCION VOLUMEN X CRITERIO (Consumiciones).T.Alimentos TOTAL INGVIENDO DEPORTES</v>
      </c>
      <c r="B93" s="9">
        <v>0</v>
      </c>
      <c r="C93" s="9">
        <v>0</v>
      </c>
      <c r="D93" s="10" t="s">
        <v>137</v>
      </c>
      <c r="E93" s="10">
        <v>0.787741703371447</v>
      </c>
      <c r="F93" s="10">
        <v>0.65736774910521001</v>
      </c>
      <c r="G93" s="10">
        <v>0.72702050206400204</v>
      </c>
      <c r="H93" s="10">
        <v>0.53819419256480805</v>
      </c>
      <c r="I93" s="10">
        <v>0</v>
      </c>
      <c r="J93" s="10">
        <v>0</v>
      </c>
      <c r="K93" s="10">
        <v>0</v>
      </c>
      <c r="L93" s="10">
        <v>0</v>
      </c>
      <c r="M93" s="10">
        <v>0</v>
      </c>
      <c r="N93" s="10"/>
    </row>
    <row r="94" spans="1:14" x14ac:dyDescent="0.3">
      <c r="A94" s="9" t="str">
        <f>B3&amp;C49&amp;D94</f>
        <v>DISTRIBUCION VOLUMEN X CRITERIO (Consumiciones).T.Alimentos TOTAL INGOTROS MOTIVOS</v>
      </c>
      <c r="B94" s="9">
        <v>0</v>
      </c>
      <c r="C94" s="9">
        <v>0</v>
      </c>
      <c r="D94" s="9" t="s">
        <v>138</v>
      </c>
      <c r="E94" s="22">
        <v>8.0779160815308604</v>
      </c>
      <c r="F94" s="22">
        <v>6.2926384836681004</v>
      </c>
      <c r="G94" s="22">
        <v>6.21449493884744</v>
      </c>
      <c r="H94" s="22">
        <v>6.22303216883848</v>
      </c>
      <c r="I94" s="22">
        <v>0</v>
      </c>
      <c r="J94" s="22">
        <v>0</v>
      </c>
      <c r="K94" s="22">
        <v>0</v>
      </c>
      <c r="L94" s="22">
        <v>0</v>
      </c>
      <c r="M94" s="10">
        <v>0</v>
      </c>
      <c r="N94" s="10"/>
    </row>
    <row r="95" spans="1:14" x14ac:dyDescent="0.3">
      <c r="A95" s="9" t="str">
        <f>B3&amp;C95&amp;D95</f>
        <v>DISTRIBUCION VOLUMEN X CRITERIO (Consumiciones)Total BebidasT.ESPAÑA</v>
      </c>
      <c r="B95" s="9">
        <v>0</v>
      </c>
      <c r="C95" s="9" t="s">
        <v>49</v>
      </c>
      <c r="D95" s="10" t="s">
        <v>64</v>
      </c>
      <c r="E95" s="10">
        <v>100</v>
      </c>
      <c r="F95" s="10">
        <v>100</v>
      </c>
      <c r="G95" s="10">
        <v>100</v>
      </c>
      <c r="H95" s="10">
        <v>100</v>
      </c>
      <c r="I95" s="10">
        <v>0</v>
      </c>
      <c r="J95" s="10">
        <v>0</v>
      </c>
      <c r="K95" s="10">
        <v>0</v>
      </c>
      <c r="L95" s="10">
        <v>0</v>
      </c>
      <c r="M95" s="10">
        <v>0</v>
      </c>
      <c r="N95" s="10"/>
    </row>
    <row r="96" spans="1:14" x14ac:dyDescent="0.3">
      <c r="A96" s="9" t="str">
        <f>B3&amp;C95&amp;D96</f>
        <v>DISTRIBUCION VOLUMEN X CRITERIO (Consumiciones)Total BebidasHiper+Super+Discount+G.A</v>
      </c>
      <c r="B96" s="9">
        <v>0</v>
      </c>
      <c r="C96" s="9">
        <v>0</v>
      </c>
      <c r="D96" s="9" t="s">
        <v>94</v>
      </c>
      <c r="E96" s="22">
        <v>7.3568290025355099</v>
      </c>
      <c r="F96" s="22">
        <v>5.0601097963710799</v>
      </c>
      <c r="G96" s="22">
        <v>4.5526870816228602</v>
      </c>
      <c r="H96" s="22">
        <v>4.4307186222780004</v>
      </c>
      <c r="I96" s="22">
        <v>0</v>
      </c>
      <c r="J96" s="22">
        <v>0</v>
      </c>
      <c r="K96" s="22">
        <v>0</v>
      </c>
      <c r="L96" s="22">
        <v>0</v>
      </c>
      <c r="M96" s="10">
        <v>0</v>
      </c>
      <c r="N96" s="10"/>
    </row>
    <row r="97" spans="1:14" x14ac:dyDescent="0.3">
      <c r="A97" s="9" t="str">
        <f>B3&amp;C95&amp;D97</f>
        <v>DISTRIBUCION VOLUMEN X CRITERIO (Consumiciones)Total BebidasRestaurantes</v>
      </c>
      <c r="B97" s="9">
        <v>0</v>
      </c>
      <c r="C97" s="9">
        <v>0</v>
      </c>
      <c r="D97" s="10" t="s">
        <v>95</v>
      </c>
      <c r="E97" s="10">
        <v>9.8014797191560898</v>
      </c>
      <c r="F97" s="10">
        <v>11.1027727300495</v>
      </c>
      <c r="G97" s="10">
        <v>11.357005713183399</v>
      </c>
      <c r="H97" s="10">
        <v>11.701332191574799</v>
      </c>
      <c r="I97" s="10">
        <v>0</v>
      </c>
      <c r="J97" s="10">
        <v>0</v>
      </c>
      <c r="K97" s="10">
        <v>0</v>
      </c>
      <c r="L97" s="10">
        <v>0</v>
      </c>
      <c r="M97" s="10">
        <v>0</v>
      </c>
      <c r="N97" s="10"/>
    </row>
    <row r="98" spans="1:14" x14ac:dyDescent="0.3">
      <c r="A98" s="9" t="str">
        <f>B3&amp;C95&amp;D98</f>
        <v>DISTRIBUCION VOLUMEN X CRITERIO (Consumiciones)Total BebidasRestaurantes Fast Food</v>
      </c>
      <c r="B98" s="9">
        <v>0</v>
      </c>
      <c r="C98" s="9">
        <v>0</v>
      </c>
      <c r="D98" s="9" t="s">
        <v>96</v>
      </c>
      <c r="E98" s="22">
        <v>4.4584362399519497</v>
      </c>
      <c r="F98" s="22">
        <v>4.43586759961934</v>
      </c>
      <c r="G98" s="22">
        <v>4.90441472769266</v>
      </c>
      <c r="H98" s="22">
        <v>4.9734443189816</v>
      </c>
      <c r="I98" s="22">
        <v>0</v>
      </c>
      <c r="J98" s="22">
        <v>0</v>
      </c>
      <c r="K98" s="22">
        <v>0</v>
      </c>
      <c r="L98" s="22">
        <v>0</v>
      </c>
      <c r="M98" s="10">
        <v>0</v>
      </c>
      <c r="N98" s="10"/>
    </row>
    <row r="99" spans="1:14" x14ac:dyDescent="0.3">
      <c r="A99" s="9" t="str">
        <f>B3&amp;C95&amp;D99</f>
        <v>DISTRIBUCION VOLUMEN X CRITERIO (Consumiciones)Total BebidasBares/Cafeterias/Cervecerias</v>
      </c>
      <c r="B99" s="9">
        <v>0</v>
      </c>
      <c r="C99" s="9">
        <v>0</v>
      </c>
      <c r="D99" s="10" t="s">
        <v>97</v>
      </c>
      <c r="E99" s="10">
        <v>58.502894569384303</v>
      </c>
      <c r="F99" s="10">
        <v>62.1805008769431</v>
      </c>
      <c r="G99" s="10">
        <v>62.636845714621998</v>
      </c>
      <c r="H99" s="10">
        <v>62.277528484497402</v>
      </c>
      <c r="I99" s="10">
        <v>0</v>
      </c>
      <c r="J99" s="10">
        <v>0</v>
      </c>
      <c r="K99" s="10">
        <v>0</v>
      </c>
      <c r="L99" s="10">
        <v>0</v>
      </c>
      <c r="M99" s="10">
        <v>0</v>
      </c>
      <c r="N99" s="10"/>
    </row>
    <row r="100" spans="1:14" x14ac:dyDescent="0.3">
      <c r="A100" s="9" t="str">
        <f>B3&amp;C95&amp;D100</f>
        <v>DISTRIBUCION VOLUMEN X CRITERIO (Consumiciones)Total BebidasPanaderias/Pastelerias</v>
      </c>
      <c r="B100" s="9">
        <v>0</v>
      </c>
      <c r="C100" s="9">
        <v>0</v>
      </c>
      <c r="D100" s="9" t="s">
        <v>98</v>
      </c>
      <c r="E100" s="22">
        <v>2.3888671101518502</v>
      </c>
      <c r="F100" s="22">
        <v>1.8727030382785901</v>
      </c>
      <c r="G100" s="22">
        <v>1.68455947402421</v>
      </c>
      <c r="H100" s="22">
        <v>1.80148652487033</v>
      </c>
      <c r="I100" s="22">
        <v>0</v>
      </c>
      <c r="J100" s="22">
        <v>0</v>
      </c>
      <c r="K100" s="22">
        <v>0</v>
      </c>
      <c r="L100" s="22">
        <v>0</v>
      </c>
      <c r="M100" s="10">
        <v>0</v>
      </c>
      <c r="N100" s="10"/>
    </row>
    <row r="101" spans="1:14" x14ac:dyDescent="0.3">
      <c r="A101" s="9" t="str">
        <f>B3&amp;C95&amp;D101</f>
        <v>DISTRIBUCION VOLUMEN X CRITERIO (Consumiciones)Total BebidasTda.Alimentacion/Delicatesen</v>
      </c>
      <c r="B101" s="9">
        <v>0</v>
      </c>
      <c r="C101" s="9">
        <v>0</v>
      </c>
      <c r="D101" s="10" t="s">
        <v>99</v>
      </c>
      <c r="E101" s="10">
        <v>1.70641828559451</v>
      </c>
      <c r="F101" s="10">
        <v>1.5289074753237799</v>
      </c>
      <c r="G101" s="10">
        <v>1.13306807676683</v>
      </c>
      <c r="H101" s="10">
        <v>0.96353270732502505</v>
      </c>
      <c r="I101" s="10">
        <v>0</v>
      </c>
      <c r="J101" s="10">
        <v>0</v>
      </c>
      <c r="K101" s="10">
        <v>0</v>
      </c>
      <c r="L101" s="10">
        <v>0</v>
      </c>
      <c r="M101" s="10">
        <v>0</v>
      </c>
      <c r="N101" s="10"/>
    </row>
    <row r="102" spans="1:14" x14ac:dyDescent="0.3">
      <c r="A102" s="9" t="str">
        <f>B3&amp;C95&amp;D102</f>
        <v>DISTRIBUCION VOLUMEN X CRITERIO (Consumiciones)Total BebidasCanal Conveniencia/24h</v>
      </c>
      <c r="B102" s="9">
        <v>0</v>
      </c>
      <c r="C102" s="9">
        <v>0</v>
      </c>
      <c r="D102" s="9" t="s">
        <v>100</v>
      </c>
      <c r="E102" s="22">
        <v>1.5705421637183601</v>
      </c>
      <c r="F102" s="22">
        <v>1.3318835619715099</v>
      </c>
      <c r="G102" s="22">
        <v>1.03853149743494</v>
      </c>
      <c r="H102" s="22">
        <v>1.0500766069622101</v>
      </c>
      <c r="I102" s="22">
        <v>0</v>
      </c>
      <c r="J102" s="22">
        <v>0</v>
      </c>
      <c r="K102" s="22">
        <v>0</v>
      </c>
      <c r="L102" s="22">
        <v>0</v>
      </c>
      <c r="M102" s="10">
        <v>0</v>
      </c>
      <c r="N102" s="10"/>
    </row>
    <row r="103" spans="1:14" x14ac:dyDescent="0.3">
      <c r="A103" s="9" t="str">
        <f>B3&amp;C95&amp;D103</f>
        <v>DISTRIBUCION VOLUMEN X CRITERIO (Consumiciones)Total BebidasHoteles</v>
      </c>
      <c r="B103" s="9">
        <v>0</v>
      </c>
      <c r="C103" s="9">
        <v>0</v>
      </c>
      <c r="D103" s="10" t="s">
        <v>101</v>
      </c>
      <c r="E103" s="10">
        <v>0.37331141774905302</v>
      </c>
      <c r="F103" s="10">
        <v>0.484631672845381</v>
      </c>
      <c r="G103" s="10">
        <v>0.52685610346668099</v>
      </c>
      <c r="H103" s="10">
        <v>0.50192853654816705</v>
      </c>
      <c r="I103" s="10">
        <v>0</v>
      </c>
      <c r="J103" s="10">
        <v>0</v>
      </c>
      <c r="K103" s="10">
        <v>0</v>
      </c>
      <c r="L103" s="10">
        <v>0</v>
      </c>
      <c r="M103" s="10">
        <v>0</v>
      </c>
      <c r="N103" s="10"/>
    </row>
    <row r="104" spans="1:14" x14ac:dyDescent="0.3">
      <c r="A104" s="9" t="str">
        <f>B3&amp;C95&amp;D104</f>
        <v>DISTRIBUCION VOLUMEN X CRITERIO (Consumiciones)Total BebidasEstaciones de servicio</v>
      </c>
      <c r="B104" s="9">
        <v>0</v>
      </c>
      <c r="C104" s="9">
        <v>0</v>
      </c>
      <c r="D104" s="9" t="s">
        <v>102</v>
      </c>
      <c r="E104" s="22">
        <v>2.1121052562189102</v>
      </c>
      <c r="F104" s="22">
        <v>1.84201186872423</v>
      </c>
      <c r="G104" s="22">
        <v>1.6418733923242399</v>
      </c>
      <c r="H104" s="22">
        <v>1.6466998840051701</v>
      </c>
      <c r="I104" s="22">
        <v>0</v>
      </c>
      <c r="J104" s="22">
        <v>0</v>
      </c>
      <c r="K104" s="22">
        <v>0</v>
      </c>
      <c r="L104" s="22">
        <v>0</v>
      </c>
      <c r="M104" s="10">
        <v>0</v>
      </c>
      <c r="N104" s="10"/>
    </row>
    <row r="105" spans="1:14" x14ac:dyDescent="0.3">
      <c r="A105" s="9" t="str">
        <f>B3&amp;C95&amp;D105</f>
        <v>DISTRIBUCION VOLUMEN X CRITERIO (Consumiciones)Total BebidasMaquinas dispensadoras</v>
      </c>
      <c r="B105" s="9">
        <v>0</v>
      </c>
      <c r="C105" s="9">
        <v>0</v>
      </c>
      <c r="D105" s="10" t="s">
        <v>103</v>
      </c>
      <c r="E105" s="10">
        <v>5.0751149475065702</v>
      </c>
      <c r="F105" s="10">
        <v>4.4005837946208803</v>
      </c>
      <c r="G105" s="10">
        <v>4.2141110099684402</v>
      </c>
      <c r="H105" s="10">
        <v>4.2648781914320502</v>
      </c>
      <c r="I105" s="10">
        <v>0</v>
      </c>
      <c r="J105" s="10">
        <v>0</v>
      </c>
      <c r="K105" s="10">
        <v>0</v>
      </c>
      <c r="L105" s="10">
        <v>0</v>
      </c>
      <c r="M105" s="10">
        <v>0</v>
      </c>
      <c r="N105" s="10"/>
    </row>
    <row r="106" spans="1:14" x14ac:dyDescent="0.3">
      <c r="A106" s="9" t="str">
        <f>B3&amp;C95&amp;D106</f>
        <v>DISTRIBUCION VOLUMEN X CRITERIO (Consumiciones)Total BebidasServicio en la empresa</v>
      </c>
      <c r="B106" s="9">
        <v>0</v>
      </c>
      <c r="C106" s="9">
        <v>0</v>
      </c>
      <c r="D106" s="9" t="s">
        <v>104</v>
      </c>
      <c r="E106" s="22">
        <v>1.91076792494363</v>
      </c>
      <c r="F106" s="22">
        <v>1.76660285552997</v>
      </c>
      <c r="G106" s="22">
        <v>1.5416971933771899</v>
      </c>
      <c r="H106" s="22">
        <v>1.57512869270044</v>
      </c>
      <c r="I106" s="22">
        <v>0</v>
      </c>
      <c r="J106" s="22">
        <v>0</v>
      </c>
      <c r="K106" s="22">
        <v>0</v>
      </c>
      <c r="L106" s="22">
        <v>0</v>
      </c>
      <c r="M106" s="10">
        <v>0</v>
      </c>
      <c r="N106" s="10"/>
    </row>
    <row r="107" spans="1:14" x14ac:dyDescent="0.3">
      <c r="A107" s="9" t="str">
        <f>B3&amp;C95&amp;D107</f>
        <v>DISTRIBUCION VOLUMEN X CRITERIO (Consumiciones)Total BebidasResto de canales</v>
      </c>
      <c r="B107" s="9">
        <v>0</v>
      </c>
      <c r="C107" s="9">
        <v>0</v>
      </c>
      <c r="D107" s="10" t="s">
        <v>105</v>
      </c>
      <c r="E107" s="10">
        <v>4.7432387034692303</v>
      </c>
      <c r="F107" s="10">
        <v>3.99342605452135</v>
      </c>
      <c r="G107" s="10">
        <v>4.7683502879750703</v>
      </c>
      <c r="H107" s="10">
        <v>4.81323572417016</v>
      </c>
      <c r="I107" s="10">
        <v>0</v>
      </c>
      <c r="J107" s="10">
        <v>0</v>
      </c>
      <c r="K107" s="10">
        <v>0</v>
      </c>
      <c r="L107" s="10">
        <v>0</v>
      </c>
      <c r="M107" s="10">
        <v>0</v>
      </c>
      <c r="N107" s="10"/>
    </row>
    <row r="108" spans="1:14" x14ac:dyDescent="0.3">
      <c r="A108" s="9" t="str">
        <f>B3&amp;C95&amp;D108</f>
        <v>DISTRIBUCION VOLUMEN X CRITERIO (Consumiciones)Total BebidasEN LA CALLE</v>
      </c>
      <c r="B108" s="9">
        <v>0</v>
      </c>
      <c r="C108" s="9">
        <v>0</v>
      </c>
      <c r="D108" s="9" t="s">
        <v>106</v>
      </c>
      <c r="E108" s="22">
        <v>5.6629172192708301</v>
      </c>
      <c r="F108" s="22">
        <v>5.3906102685146102</v>
      </c>
      <c r="G108" s="22">
        <v>3.5809241412719399</v>
      </c>
      <c r="H108" s="22">
        <v>3.3725337105614099</v>
      </c>
      <c r="I108" s="22">
        <v>0</v>
      </c>
      <c r="J108" s="22">
        <v>0</v>
      </c>
      <c r="K108" s="22">
        <v>0</v>
      </c>
      <c r="L108" s="22">
        <v>0</v>
      </c>
      <c r="M108" s="10">
        <v>0</v>
      </c>
      <c r="N108" s="10"/>
    </row>
    <row r="109" spans="1:14" x14ac:dyDescent="0.3">
      <c r="A109" s="9" t="str">
        <f>B3&amp;C95&amp;D109</f>
        <v>DISTRIBUCION VOLUMEN X CRITERIO (Consumiciones)Total BebidasEN CASA DE OTROS</v>
      </c>
      <c r="B109" s="9">
        <v>0</v>
      </c>
      <c r="C109" s="9">
        <v>0</v>
      </c>
      <c r="D109" s="10" t="s">
        <v>107</v>
      </c>
      <c r="E109" s="10">
        <v>3.6630650810411001</v>
      </c>
      <c r="F109" s="10">
        <v>2.8927788903633398</v>
      </c>
      <c r="G109" s="10">
        <v>2.43223206493886</v>
      </c>
      <c r="H109" s="10">
        <v>2.2697404598096802</v>
      </c>
      <c r="I109" s="10">
        <v>0</v>
      </c>
      <c r="J109" s="10">
        <v>0</v>
      </c>
      <c r="K109" s="10">
        <v>0</v>
      </c>
      <c r="L109" s="10">
        <v>0</v>
      </c>
      <c r="M109" s="10">
        <v>0</v>
      </c>
      <c r="N109" s="10"/>
    </row>
    <row r="110" spans="1:14" x14ac:dyDescent="0.3">
      <c r="A110" s="9" t="str">
        <f>B3&amp;C95&amp;D110</f>
        <v>DISTRIBUCION VOLUMEN X CRITERIO (Consumiciones)Total BebidasEN EL ESTABLECIMIENTO</v>
      </c>
      <c r="B110" s="9">
        <v>0</v>
      </c>
      <c r="C110" s="9">
        <v>0</v>
      </c>
      <c r="D110" s="9" t="s">
        <v>108</v>
      </c>
      <c r="E110" s="22">
        <v>75.910413790997197</v>
      </c>
      <c r="F110" s="22">
        <v>78.680368029074899</v>
      </c>
      <c r="G110" s="22">
        <v>81.819794277444004</v>
      </c>
      <c r="H110" s="22">
        <v>82.558280757870193</v>
      </c>
      <c r="I110" s="22">
        <v>0</v>
      </c>
      <c r="J110" s="22">
        <v>0</v>
      </c>
      <c r="K110" s="22">
        <v>0</v>
      </c>
      <c r="L110" s="22">
        <v>0</v>
      </c>
      <c r="M110" s="10">
        <v>0</v>
      </c>
      <c r="N110" s="10"/>
    </row>
    <row r="111" spans="1:14" x14ac:dyDescent="0.3">
      <c r="A111" s="9" t="str">
        <f>B3&amp;C95&amp;D111</f>
        <v>DISTRIBUCION VOLUMEN X CRITERIO (Consumiciones)Total BebidasEN EL TRABAJO</v>
      </c>
      <c r="B111" s="9">
        <v>0</v>
      </c>
      <c r="C111" s="9">
        <v>0</v>
      </c>
      <c r="D111" s="10" t="s">
        <v>109</v>
      </c>
      <c r="E111" s="10">
        <v>8.4237484694387597</v>
      </c>
      <c r="F111" s="10">
        <v>8.5730961354886297</v>
      </c>
      <c r="G111" s="10">
        <v>7.9216221201471404</v>
      </c>
      <c r="H111" s="10">
        <v>7.6289088789917798</v>
      </c>
      <c r="I111" s="10">
        <v>0</v>
      </c>
      <c r="J111" s="10">
        <v>0</v>
      </c>
      <c r="K111" s="10">
        <v>0</v>
      </c>
      <c r="L111" s="10">
        <v>0</v>
      </c>
      <c r="M111" s="10">
        <v>0</v>
      </c>
      <c r="N111" s="10"/>
    </row>
    <row r="112" spans="1:14" x14ac:dyDescent="0.3">
      <c r="A112" s="9" t="str">
        <f>B3&amp;C95&amp;D112</f>
        <v>DISTRIBUCION VOLUMEN X CRITERIO (Consumiciones)Total BebidasEN COLEGIO/INSTITUTO/UNIV.</v>
      </c>
      <c r="B112" s="9">
        <v>0</v>
      </c>
      <c r="C112" s="9">
        <v>0</v>
      </c>
      <c r="D112" s="9" t="s">
        <v>110</v>
      </c>
      <c r="E112" s="22">
        <v>0.19957517277380801</v>
      </c>
      <c r="F112" s="22">
        <v>0.20389417213698099</v>
      </c>
      <c r="G112" s="22">
        <v>0.30645320810411603</v>
      </c>
      <c r="H112" s="22">
        <v>0.204930130252824</v>
      </c>
      <c r="I112" s="22">
        <v>0</v>
      </c>
      <c r="J112" s="22">
        <v>0</v>
      </c>
      <c r="K112" s="22">
        <v>0</v>
      </c>
      <c r="L112" s="22">
        <v>0</v>
      </c>
      <c r="M112" s="10">
        <v>0</v>
      </c>
      <c r="N112" s="10"/>
    </row>
    <row r="113" spans="1:14" x14ac:dyDescent="0.3">
      <c r="A113" s="9" t="str">
        <f>B3&amp;C95&amp;D113</f>
        <v>DISTRIBUCION VOLUMEN X CRITERIO (Consumiciones)Total BebidasEN MI CASA</v>
      </c>
      <c r="B113" s="9">
        <v>0</v>
      </c>
      <c r="C113" s="9">
        <v>0</v>
      </c>
      <c r="D113" s="10" t="s">
        <v>111</v>
      </c>
      <c r="E113" s="10">
        <v>3.4843008683290901</v>
      </c>
      <c r="F113" s="10">
        <v>2.71539865032454</v>
      </c>
      <c r="G113" s="10">
        <v>2.0716849354668301</v>
      </c>
      <c r="H113" s="10">
        <v>2.0011921302612201</v>
      </c>
      <c r="I113" s="10">
        <v>0</v>
      </c>
      <c r="J113" s="10">
        <v>0</v>
      </c>
      <c r="K113" s="10">
        <v>0</v>
      </c>
      <c r="L113" s="10">
        <v>0</v>
      </c>
      <c r="M113" s="10">
        <v>0</v>
      </c>
      <c r="N113" s="10"/>
    </row>
    <row r="114" spans="1:14" x14ac:dyDescent="0.3">
      <c r="A114" s="9" t="str">
        <f>B3&amp;C95&amp;D114</f>
        <v>DISTRIBUCION VOLUMEN X CRITERIO (Consumiciones)Total BebidasEN M.TRANSP.(AVION,TREN,AUTOC,E</v>
      </c>
      <c r="B114" s="9">
        <v>0</v>
      </c>
      <c r="C114" s="9">
        <v>0</v>
      </c>
      <c r="D114" s="9" t="s">
        <v>112</v>
      </c>
      <c r="E114" s="22">
        <v>0.278555053392952</v>
      </c>
      <c r="F114" s="22">
        <v>0.35414209349104298</v>
      </c>
      <c r="G114" s="22">
        <v>0.240872570316785</v>
      </c>
      <c r="H114" s="22">
        <v>0.106533237627101</v>
      </c>
      <c r="I114" s="22">
        <v>0</v>
      </c>
      <c r="J114" s="22">
        <v>0</v>
      </c>
      <c r="K114" s="22">
        <v>0</v>
      </c>
      <c r="L114" s="22">
        <v>0</v>
      </c>
      <c r="M114" s="10">
        <v>0</v>
      </c>
      <c r="N114" s="10"/>
    </row>
    <row r="115" spans="1:14" x14ac:dyDescent="0.3">
      <c r="A115" s="9" t="str">
        <f>B3&amp;C95&amp;D115</f>
        <v>DISTRIBUCION VOLUMEN X CRITERIO (Consumiciones)Total BebidasEN OTRO LUGAR</v>
      </c>
      <c r="B115" s="9">
        <v>0</v>
      </c>
      <c r="C115" s="9">
        <v>0</v>
      </c>
      <c r="D115" s="10" t="s">
        <v>113</v>
      </c>
      <c r="E115" s="10">
        <v>2.3774286838149599</v>
      </c>
      <c r="F115" s="10">
        <v>1.1897052838123601</v>
      </c>
      <c r="G115" s="10">
        <v>1.6264100070757499</v>
      </c>
      <c r="H115" s="10">
        <v>1.8578706482698</v>
      </c>
      <c r="I115" s="10">
        <v>0</v>
      </c>
      <c r="J115" s="10">
        <v>0</v>
      </c>
      <c r="K115" s="10">
        <v>0</v>
      </c>
      <c r="L115" s="10">
        <v>0</v>
      </c>
      <c r="M115" s="10">
        <v>0</v>
      </c>
      <c r="N115" s="10"/>
    </row>
    <row r="116" spans="1:14" x14ac:dyDescent="0.3">
      <c r="A116" s="9" t="str">
        <f>B3&amp;C95&amp;D116</f>
        <v>DISTRIBUCION VOLUMEN X CRITERIO (Consumiciones)Total BebidasDESAYUNO</v>
      </c>
      <c r="B116" s="9">
        <v>0</v>
      </c>
      <c r="C116" s="9">
        <v>0</v>
      </c>
      <c r="D116" s="9" t="s">
        <v>114</v>
      </c>
      <c r="E116" s="22">
        <v>25.811758615493101</v>
      </c>
      <c r="F116" s="22">
        <v>26.9528379027848</v>
      </c>
      <c r="G116" s="22">
        <v>25.932033033964998</v>
      </c>
      <c r="H116" s="22">
        <v>26.313057324395199</v>
      </c>
      <c r="I116" s="22">
        <v>0</v>
      </c>
      <c r="J116" s="22">
        <v>0</v>
      </c>
      <c r="K116" s="22">
        <v>0</v>
      </c>
      <c r="L116" s="22">
        <v>0</v>
      </c>
      <c r="M116" s="10">
        <v>0</v>
      </c>
      <c r="N116" s="10"/>
    </row>
    <row r="117" spans="1:14" x14ac:dyDescent="0.3">
      <c r="A117" s="9" t="str">
        <f>B3&amp;C95&amp;D117</f>
        <v>DISTRIBUCION VOLUMEN X CRITERIO (Consumiciones)Total BebidasAPERITIVO/ANTES DE COMER</v>
      </c>
      <c r="B117" s="9">
        <v>0</v>
      </c>
      <c r="C117" s="9">
        <v>0</v>
      </c>
      <c r="D117" s="10" t="s">
        <v>115</v>
      </c>
      <c r="E117" s="10">
        <v>17.280384801078402</v>
      </c>
      <c r="F117" s="10">
        <v>17.8570056458504</v>
      </c>
      <c r="G117" s="10">
        <v>16.574525724583101</v>
      </c>
      <c r="H117" s="10">
        <v>15.9946941808092</v>
      </c>
      <c r="I117" s="10">
        <v>0</v>
      </c>
      <c r="J117" s="10">
        <v>0</v>
      </c>
      <c r="K117" s="10">
        <v>0</v>
      </c>
      <c r="L117" s="10">
        <v>0</v>
      </c>
      <c r="M117" s="10">
        <v>0</v>
      </c>
      <c r="N117" s="10"/>
    </row>
    <row r="118" spans="1:14" x14ac:dyDescent="0.3">
      <c r="A118" s="9" t="str">
        <f>B3&amp;C95&amp;D118</f>
        <v>DISTRIBUCION VOLUMEN X CRITERIO (Consumiciones)Total BebidasCOMIDA</v>
      </c>
      <c r="B118" s="9">
        <v>0</v>
      </c>
      <c r="C118" s="9">
        <v>0</v>
      </c>
      <c r="D118" s="9" t="s">
        <v>116</v>
      </c>
      <c r="E118" s="22">
        <v>17.4247252583117</v>
      </c>
      <c r="F118" s="22">
        <v>19.698696618892999</v>
      </c>
      <c r="G118" s="22">
        <v>19.138224491136</v>
      </c>
      <c r="H118" s="22">
        <v>19.863562650502899</v>
      </c>
      <c r="I118" s="22">
        <v>0</v>
      </c>
      <c r="J118" s="22">
        <v>0</v>
      </c>
      <c r="K118" s="22">
        <v>0</v>
      </c>
      <c r="L118" s="22">
        <v>0</v>
      </c>
      <c r="M118" s="10">
        <v>0</v>
      </c>
      <c r="N118" s="10"/>
    </row>
    <row r="119" spans="1:14" x14ac:dyDescent="0.3">
      <c r="A119" s="9" t="str">
        <f>B3&amp;C95&amp;D119</f>
        <v>DISTRIBUCION VOLUMEN X CRITERIO (Consumiciones)Total BebidasTARDE/MERIENDA</v>
      </c>
      <c r="B119" s="9">
        <v>0</v>
      </c>
      <c r="C119" s="9">
        <v>0</v>
      </c>
      <c r="D119" s="10" t="s">
        <v>117</v>
      </c>
      <c r="E119" s="10">
        <v>14.472688378982699</v>
      </c>
      <c r="F119" s="10">
        <v>13.7932872450591</v>
      </c>
      <c r="G119" s="10">
        <v>13.9595502581136</v>
      </c>
      <c r="H119" s="10">
        <v>13.9043917127358</v>
      </c>
      <c r="I119" s="10">
        <v>0</v>
      </c>
      <c r="J119" s="10">
        <v>0</v>
      </c>
      <c r="K119" s="10">
        <v>0</v>
      </c>
      <c r="L119" s="10">
        <v>0</v>
      </c>
      <c r="M119" s="10">
        <v>0</v>
      </c>
      <c r="N119" s="10"/>
    </row>
    <row r="120" spans="1:14" x14ac:dyDescent="0.3">
      <c r="A120" s="9" t="str">
        <f>B3&amp;C95&amp;D120</f>
        <v>DISTRIBUCION VOLUMEN X CRITERIO (Consumiciones)Total BebidasANTES DE CENAR</v>
      </c>
      <c r="B120" s="9">
        <v>0</v>
      </c>
      <c r="C120" s="9">
        <v>0</v>
      </c>
      <c r="D120" s="9" t="s">
        <v>118</v>
      </c>
      <c r="E120" s="22">
        <v>7.3011872499095896</v>
      </c>
      <c r="F120" s="22">
        <v>6.6859704555173103</v>
      </c>
      <c r="G120" s="22">
        <v>6.9014351209429901</v>
      </c>
      <c r="H120" s="22">
        <v>7.0578924760069803</v>
      </c>
      <c r="I120" s="22">
        <v>0</v>
      </c>
      <c r="J120" s="22">
        <v>0</v>
      </c>
      <c r="K120" s="22">
        <v>0</v>
      </c>
      <c r="L120" s="22">
        <v>0</v>
      </c>
      <c r="M120" s="10">
        <v>0</v>
      </c>
      <c r="N120" s="10"/>
    </row>
    <row r="121" spans="1:14" x14ac:dyDescent="0.3">
      <c r="A121" s="9" t="str">
        <f>B3&amp;C95&amp;D121</f>
        <v>DISTRIBUCION VOLUMEN X CRITERIO (Consumiciones)Total BebidasCENA</v>
      </c>
      <c r="B121" s="9">
        <v>0</v>
      </c>
      <c r="C121" s="9">
        <v>0</v>
      </c>
      <c r="D121" s="10" t="s">
        <v>119</v>
      </c>
      <c r="E121" s="10">
        <v>10.0714642971401</v>
      </c>
      <c r="F121" s="10">
        <v>9.3036460667831005</v>
      </c>
      <c r="G121" s="10">
        <v>10.8747826802456</v>
      </c>
      <c r="H121" s="10">
        <v>10.549283812354201</v>
      </c>
      <c r="I121" s="10">
        <v>0</v>
      </c>
      <c r="J121" s="10">
        <v>0</v>
      </c>
      <c r="K121" s="10">
        <v>0</v>
      </c>
      <c r="L121" s="10">
        <v>0</v>
      </c>
      <c r="M121" s="10">
        <v>0</v>
      </c>
      <c r="N121" s="10"/>
    </row>
    <row r="122" spans="1:14" x14ac:dyDescent="0.3">
      <c r="A122" s="9" t="str">
        <f>B3&amp;C95&amp;D122</f>
        <v>DISTRIBUCION VOLUMEN X CRITERIO (Consumiciones)Total BebidasDESPUES DE LA CENA</v>
      </c>
      <c r="B122" s="9">
        <v>0</v>
      </c>
      <c r="C122" s="9">
        <v>0</v>
      </c>
      <c r="D122" s="9" t="s">
        <v>120</v>
      </c>
      <c r="E122" s="22">
        <v>2.7308767251721999</v>
      </c>
      <c r="F122" s="22">
        <v>2.1371593519379202</v>
      </c>
      <c r="G122" s="22">
        <v>2.6915826381780401</v>
      </c>
      <c r="H122" s="22">
        <v>2.6752312550809001</v>
      </c>
      <c r="I122" s="22">
        <v>0</v>
      </c>
      <c r="J122" s="22">
        <v>0</v>
      </c>
      <c r="K122" s="22">
        <v>0</v>
      </c>
      <c r="L122" s="22">
        <v>0</v>
      </c>
      <c r="M122" s="10">
        <v>0</v>
      </c>
      <c r="N122" s="10"/>
    </row>
    <row r="123" spans="1:14" x14ac:dyDescent="0.3">
      <c r="A123" s="9" t="str">
        <f>B3&amp;C95&amp;D123</f>
        <v>DISTRIBUCION VOLUMEN X CRITERIO (Consumiciones)Total BebidasDURANTE EL DIA</v>
      </c>
      <c r="B123" s="9">
        <v>0</v>
      </c>
      <c r="C123" s="9">
        <v>0</v>
      </c>
      <c r="D123" s="10" t="s">
        <v>121</v>
      </c>
      <c r="E123" s="10">
        <v>4.9069313625996198</v>
      </c>
      <c r="F123" s="10">
        <v>3.5713805211905201</v>
      </c>
      <c r="G123" s="10">
        <v>3.9278755888851098</v>
      </c>
      <c r="H123" s="10">
        <v>3.6418893865426401</v>
      </c>
      <c r="I123" s="10">
        <v>0</v>
      </c>
      <c r="J123" s="10">
        <v>0</v>
      </c>
      <c r="K123" s="10">
        <v>0</v>
      </c>
      <c r="L123" s="10">
        <v>0</v>
      </c>
      <c r="M123" s="10">
        <v>0</v>
      </c>
      <c r="N123" s="10"/>
    </row>
    <row r="124" spans="1:14" x14ac:dyDescent="0.3">
      <c r="A124" s="9" t="str">
        <f>B3&amp;C95&amp;D124</f>
        <v>DISTRIBUCION VOLUMEN X CRITERIO (Consumiciones)Total BebidasCON AMIGOS</v>
      </c>
      <c r="B124" s="9">
        <v>0</v>
      </c>
      <c r="C124" s="9">
        <v>0</v>
      </c>
      <c r="D124" s="9" t="s">
        <v>122</v>
      </c>
      <c r="E124" s="22">
        <v>29.111479263554902</v>
      </c>
      <c r="F124" s="22">
        <v>28.744289565664801</v>
      </c>
      <c r="G124" s="22">
        <v>29.338200896225199</v>
      </c>
      <c r="H124" s="22">
        <v>29.472566312245799</v>
      </c>
      <c r="I124" s="22">
        <v>0</v>
      </c>
      <c r="J124" s="22">
        <v>0</v>
      </c>
      <c r="K124" s="22">
        <v>0</v>
      </c>
      <c r="L124" s="22">
        <v>0</v>
      </c>
      <c r="M124" s="10">
        <v>0</v>
      </c>
      <c r="N124" s="10"/>
    </row>
    <row r="125" spans="1:14" x14ac:dyDescent="0.3">
      <c r="A125" s="9" t="str">
        <f>B3&amp;C95&amp;D125</f>
        <v>DISTRIBUCION VOLUMEN X CRITERIO (Consumiciones)Total BebidasCON CLIENTES</v>
      </c>
      <c r="B125" s="9">
        <v>0</v>
      </c>
      <c r="C125" s="9">
        <v>0</v>
      </c>
      <c r="D125" s="10" t="s">
        <v>123</v>
      </c>
      <c r="E125" s="10">
        <v>0.88844780688117997</v>
      </c>
      <c r="F125" s="10">
        <v>0.85423578619810003</v>
      </c>
      <c r="G125" s="10">
        <v>0.64057158535186498</v>
      </c>
      <c r="H125" s="10">
        <v>0.59920972397706995</v>
      </c>
      <c r="I125" s="10">
        <v>0</v>
      </c>
      <c r="J125" s="10">
        <v>0</v>
      </c>
      <c r="K125" s="10">
        <v>0</v>
      </c>
      <c r="L125" s="10">
        <v>0</v>
      </c>
      <c r="M125" s="10">
        <v>0</v>
      </c>
      <c r="N125" s="10"/>
    </row>
    <row r="126" spans="1:14" x14ac:dyDescent="0.3">
      <c r="A126" s="9" t="str">
        <f>B3&amp;C95&amp;D126</f>
        <v>DISTRIBUCION VOLUMEN X CRITERIO (Consumiciones)Total BebidasCON COMPAÑEROS DE TRABAJO</v>
      </c>
      <c r="B126" s="9">
        <v>0</v>
      </c>
      <c r="C126" s="9">
        <v>0</v>
      </c>
      <c r="D126" s="9" t="s">
        <v>124</v>
      </c>
      <c r="E126" s="22">
        <v>9.6509911494884193</v>
      </c>
      <c r="F126" s="22">
        <v>10.016402479728701</v>
      </c>
      <c r="G126" s="22">
        <v>9.4161363033858692</v>
      </c>
      <c r="H126" s="22">
        <v>9.1613391596601002</v>
      </c>
      <c r="I126" s="22">
        <v>0</v>
      </c>
      <c r="J126" s="22">
        <v>0</v>
      </c>
      <c r="K126" s="22">
        <v>0</v>
      </c>
      <c r="L126" s="22">
        <v>0</v>
      </c>
      <c r="M126" s="10">
        <v>0</v>
      </c>
      <c r="N126" s="10"/>
    </row>
    <row r="127" spans="1:14" x14ac:dyDescent="0.3">
      <c r="A127" s="9" t="str">
        <f>B3&amp;C95&amp;D127</f>
        <v>DISTRIBUCION VOLUMEN X CRITERIO (Consumiciones)Total BebidasCON COMPAÑEROS DE CLASE</v>
      </c>
      <c r="B127" s="9">
        <v>0</v>
      </c>
      <c r="C127" s="9">
        <v>0</v>
      </c>
      <c r="D127" s="10" t="s">
        <v>125</v>
      </c>
      <c r="E127" s="10">
        <v>0.33055483376982597</v>
      </c>
      <c r="F127" s="10">
        <v>0.32312840905661799</v>
      </c>
      <c r="G127" s="10">
        <v>0.33645103116026698</v>
      </c>
      <c r="H127" s="10">
        <v>0.35964289262292398</v>
      </c>
      <c r="I127" s="10">
        <v>0</v>
      </c>
      <c r="J127" s="10">
        <v>0</v>
      </c>
      <c r="K127" s="10">
        <v>0</v>
      </c>
      <c r="L127" s="10">
        <v>0</v>
      </c>
      <c r="M127" s="10">
        <v>0</v>
      </c>
      <c r="N127" s="10"/>
    </row>
    <row r="128" spans="1:14" x14ac:dyDescent="0.3">
      <c r="A128" s="9" t="str">
        <f>B3&amp;C95&amp;D128</f>
        <v>DISTRIBUCION VOLUMEN X CRITERIO (Consumiciones)Total BebidasCON FAMILIA</v>
      </c>
      <c r="B128" s="9">
        <v>0</v>
      </c>
      <c r="C128" s="9">
        <v>0</v>
      </c>
      <c r="D128" s="9" t="s">
        <v>126</v>
      </c>
      <c r="E128" s="22">
        <v>23.894628962916599</v>
      </c>
      <c r="F128" s="22">
        <v>24.142145010992099</v>
      </c>
      <c r="G128" s="22">
        <v>25.171287881615701</v>
      </c>
      <c r="H128" s="22">
        <v>24.602826132278899</v>
      </c>
      <c r="I128" s="22">
        <v>0</v>
      </c>
      <c r="J128" s="22">
        <v>0</v>
      </c>
      <c r="K128" s="22">
        <v>0</v>
      </c>
      <c r="L128" s="22">
        <v>0</v>
      </c>
      <c r="M128" s="10">
        <v>0</v>
      </c>
      <c r="N128" s="10"/>
    </row>
    <row r="129" spans="1:14" x14ac:dyDescent="0.3">
      <c r="A129" s="9" t="str">
        <f>B3&amp;C95&amp;D129</f>
        <v>DISTRIBUCION VOLUMEN X CRITERIO (Consumiciones)Total BebidasCON LA PAREJA</v>
      </c>
      <c r="B129" s="9">
        <v>0</v>
      </c>
      <c r="C129" s="9">
        <v>0</v>
      </c>
      <c r="D129" s="10" t="s">
        <v>127</v>
      </c>
      <c r="E129" s="10">
        <v>14.492858326561899</v>
      </c>
      <c r="F129" s="10">
        <v>15.7350314308488</v>
      </c>
      <c r="G129" s="10">
        <v>15.992254548218799</v>
      </c>
      <c r="H129" s="10">
        <v>16.940031090533299</v>
      </c>
      <c r="I129" s="10">
        <v>0</v>
      </c>
      <c r="J129" s="10">
        <v>0</v>
      </c>
      <c r="K129" s="10">
        <v>0</v>
      </c>
      <c r="L129" s="10">
        <v>0</v>
      </c>
      <c r="M129" s="10">
        <v>0</v>
      </c>
      <c r="N129" s="10"/>
    </row>
    <row r="130" spans="1:14" x14ac:dyDescent="0.3">
      <c r="A130" s="9" t="str">
        <f>B3&amp;C95&amp;D130</f>
        <v>DISTRIBUCION VOLUMEN X CRITERIO (Consumiciones)Total BebidasESTABA SOLO/A</v>
      </c>
      <c r="B130" s="9">
        <v>0</v>
      </c>
      <c r="C130" s="9">
        <v>0</v>
      </c>
      <c r="D130" s="9" t="s">
        <v>128</v>
      </c>
      <c r="E130" s="22">
        <v>20.993567679219399</v>
      </c>
      <c r="F130" s="22">
        <v>19.6551696220717</v>
      </c>
      <c r="G130" s="22">
        <v>18.513558763724799</v>
      </c>
      <c r="H130" s="22">
        <v>18.3335222272128</v>
      </c>
      <c r="I130" s="22">
        <v>0</v>
      </c>
      <c r="J130" s="22">
        <v>0</v>
      </c>
      <c r="K130" s="22">
        <v>0</v>
      </c>
      <c r="L130" s="22">
        <v>0</v>
      </c>
      <c r="M130" s="10">
        <v>0</v>
      </c>
      <c r="N130" s="10"/>
    </row>
    <row r="131" spans="1:14" x14ac:dyDescent="0.3">
      <c r="A131" s="9" t="str">
        <f>B3&amp;C95&amp;D131</f>
        <v>DISTRIBUCION VOLUMEN X CRITERIO (Consumiciones)Total BebidasOTROS</v>
      </c>
      <c r="B131" s="9">
        <v>0</v>
      </c>
      <c r="C131" s="9">
        <v>0</v>
      </c>
      <c r="D131" s="10" t="s">
        <v>129</v>
      </c>
      <c r="E131" s="10">
        <v>0.637489834503294</v>
      </c>
      <c r="F131" s="10">
        <v>0.52960152263529003</v>
      </c>
      <c r="G131" s="10">
        <v>0.59154144244462903</v>
      </c>
      <c r="H131" s="10">
        <v>0.53084161318171497</v>
      </c>
      <c r="I131" s="10">
        <v>0</v>
      </c>
      <c r="J131" s="10">
        <v>0</v>
      </c>
      <c r="K131" s="10">
        <v>0</v>
      </c>
      <c r="L131" s="10">
        <v>0</v>
      </c>
      <c r="M131" s="10">
        <v>0</v>
      </c>
      <c r="N131" s="10"/>
    </row>
    <row r="132" spans="1:14" x14ac:dyDescent="0.3">
      <c r="A132" s="9" t="str">
        <f>B3&amp;C95&amp;D132</f>
        <v>DISTRIBUCION VOLUMEN X CRITERIO (Consumiciones)Total BebidasESTAR TRABAJANDO</v>
      </c>
      <c r="B132" s="9">
        <v>0</v>
      </c>
      <c r="C132" s="9">
        <v>0</v>
      </c>
      <c r="D132" s="9" t="s">
        <v>130</v>
      </c>
      <c r="E132" s="22">
        <v>15.265324262030401</v>
      </c>
      <c r="F132" s="22">
        <v>14.899510339685699</v>
      </c>
      <c r="G132" s="22">
        <v>13.70042855006</v>
      </c>
      <c r="H132" s="22">
        <v>13.7315160342919</v>
      </c>
      <c r="I132" s="22">
        <v>0</v>
      </c>
      <c r="J132" s="22">
        <v>0</v>
      </c>
      <c r="K132" s="22">
        <v>0</v>
      </c>
      <c r="L132" s="22">
        <v>0</v>
      </c>
      <c r="M132" s="10">
        <v>0</v>
      </c>
      <c r="N132" s="10"/>
    </row>
    <row r="133" spans="1:14" x14ac:dyDescent="0.3">
      <c r="A133" s="9" t="str">
        <f>B3&amp;C95&amp;D133</f>
        <v>DISTRIBUCION VOLUMEN X CRITERIO (Consumiciones)Total BebidasCOMIDA DE NEGOCIOS</v>
      </c>
      <c r="B133" s="9">
        <v>0</v>
      </c>
      <c r="C133" s="9">
        <v>0</v>
      </c>
      <c r="D133" s="10" t="s">
        <v>131</v>
      </c>
      <c r="E133" s="10">
        <v>0.26153592999295899</v>
      </c>
      <c r="F133" s="10">
        <v>0.26450076801523797</v>
      </c>
      <c r="G133" s="10">
        <v>0.23637182745853699</v>
      </c>
      <c r="H133" s="10">
        <v>0.202625485002526</v>
      </c>
      <c r="I133" s="10">
        <v>0</v>
      </c>
      <c r="J133" s="10">
        <v>0</v>
      </c>
      <c r="K133" s="10">
        <v>0</v>
      </c>
      <c r="L133" s="10">
        <v>0</v>
      </c>
      <c r="M133" s="10">
        <v>0</v>
      </c>
      <c r="N133" s="10"/>
    </row>
    <row r="134" spans="1:14" x14ac:dyDescent="0.3">
      <c r="A134" s="9" t="str">
        <f>B3&amp;C95&amp;D134</f>
        <v>DISTRIBUCION VOLUMEN X CRITERIO (Consumiciones)Total BebidasPOR PLACER/RELAX</v>
      </c>
      <c r="B134" s="9">
        <v>0</v>
      </c>
      <c r="C134" s="9">
        <v>0</v>
      </c>
      <c r="D134" s="9" t="s">
        <v>132</v>
      </c>
      <c r="E134" s="22">
        <v>15.292057870359899</v>
      </c>
      <c r="F134" s="22">
        <v>16.115322253600301</v>
      </c>
      <c r="G134" s="22">
        <v>16.403190162720399</v>
      </c>
      <c r="H134" s="22">
        <v>15.827264242948299</v>
      </c>
      <c r="I134" s="22">
        <v>0</v>
      </c>
      <c r="J134" s="22">
        <v>0</v>
      </c>
      <c r="K134" s="22">
        <v>0</v>
      </c>
      <c r="L134" s="22">
        <v>0</v>
      </c>
      <c r="M134" s="10">
        <v>0</v>
      </c>
      <c r="N134" s="10"/>
    </row>
    <row r="135" spans="1:14" x14ac:dyDescent="0.3">
      <c r="A135" s="9" t="str">
        <f>B3&amp;C95&amp;D135</f>
        <v>DISTRIBUCION VOLUMEN X CRITERIO (Consumiciones)Total BebidasTENER HAMBRE/SIN PLANIFICAR</v>
      </c>
      <c r="B135" s="9">
        <v>0</v>
      </c>
      <c r="C135" s="9">
        <v>0</v>
      </c>
      <c r="D135" s="10" t="s">
        <v>133</v>
      </c>
      <c r="E135" s="10">
        <v>27.677336912723</v>
      </c>
      <c r="F135" s="10">
        <v>28.337090609606101</v>
      </c>
      <c r="G135" s="10">
        <v>25.150349441718799</v>
      </c>
      <c r="H135" s="10">
        <v>24.1298638424933</v>
      </c>
      <c r="I135" s="10">
        <v>0</v>
      </c>
      <c r="J135" s="10">
        <v>0</v>
      </c>
      <c r="K135" s="10">
        <v>0</v>
      </c>
      <c r="L135" s="10">
        <v>0</v>
      </c>
      <c r="M135" s="10">
        <v>0</v>
      </c>
    </row>
    <row r="136" spans="1:14" x14ac:dyDescent="0.3">
      <c r="A136" s="9" t="str">
        <f>B3&amp;C95&amp;D136</f>
        <v>DISTRIBUCION VOLUMEN X CRITERIO (Consumiciones)Total BebidasESTAR DE COMPRAS</v>
      </c>
      <c r="B136" s="9">
        <v>0</v>
      </c>
      <c r="C136" s="9">
        <v>0</v>
      </c>
      <c r="D136" s="9" t="s">
        <v>134</v>
      </c>
      <c r="E136" s="22">
        <v>3.3411753475377401</v>
      </c>
      <c r="F136" s="22">
        <v>2.7244102253850602</v>
      </c>
      <c r="G136" s="22">
        <v>2.50319117081707</v>
      </c>
      <c r="H136" s="22">
        <v>2.7643905653803702</v>
      </c>
      <c r="I136" s="22">
        <v>0</v>
      </c>
      <c r="J136" s="22">
        <v>0</v>
      </c>
      <c r="K136" s="22">
        <v>0</v>
      </c>
      <c r="L136" s="22">
        <v>0</v>
      </c>
      <c r="M136" s="10">
        <v>0</v>
      </c>
    </row>
    <row r="137" spans="1:14" x14ac:dyDescent="0.3">
      <c r="A137" s="9" t="str">
        <f>B3&amp;C95&amp;D137</f>
        <v>DISTRIBUCION VOLUMEN X CRITERIO (Consumiciones)Total BebidasNO COCINAR EN CASA</v>
      </c>
      <c r="B137" s="9">
        <v>0</v>
      </c>
      <c r="C137" s="9">
        <v>0</v>
      </c>
      <c r="D137" s="10" t="s">
        <v>135</v>
      </c>
      <c r="E137" s="10">
        <v>2.9406535256604398</v>
      </c>
      <c r="F137" s="10">
        <v>2.8938696412813201</v>
      </c>
      <c r="G137" s="10">
        <v>2.79021263482952</v>
      </c>
      <c r="H137" s="10">
        <v>2.7021857120669601</v>
      </c>
      <c r="I137" s="10">
        <v>0</v>
      </c>
      <c r="J137" s="10">
        <v>0</v>
      </c>
      <c r="K137" s="10">
        <v>0</v>
      </c>
      <c r="L137" s="10">
        <v>0</v>
      </c>
      <c r="M137" s="10">
        <v>0</v>
      </c>
    </row>
    <row r="138" spans="1:14" x14ac:dyDescent="0.3">
      <c r="A138" s="9" t="str">
        <f>B3&amp;C95&amp;D138</f>
        <v>DISTRIBUCION VOLUMEN X CRITERIO (Consumiciones)Total BebidasCELEBRACION/FIESTA/SALIR TOMAR</v>
      </c>
      <c r="B138" s="9">
        <v>0</v>
      </c>
      <c r="C138" s="9">
        <v>0</v>
      </c>
      <c r="D138" s="9" t="s">
        <v>136</v>
      </c>
      <c r="E138" s="22">
        <v>27.942853929092799</v>
      </c>
      <c r="F138" s="22">
        <v>28.299230807162999</v>
      </c>
      <c r="G138" s="22">
        <v>32.003649309876103</v>
      </c>
      <c r="H138" s="22">
        <v>33.781529536706302</v>
      </c>
      <c r="I138" s="22">
        <v>0</v>
      </c>
      <c r="J138" s="22">
        <v>0</v>
      </c>
      <c r="K138" s="22">
        <v>0</v>
      </c>
      <c r="L138" s="22">
        <v>0</v>
      </c>
      <c r="M138" s="10">
        <v>0</v>
      </c>
    </row>
    <row r="139" spans="1:14" x14ac:dyDescent="0.3">
      <c r="A139" s="9" t="str">
        <f>B3&amp;C95&amp;D139</f>
        <v>DISTRIBUCION VOLUMEN X CRITERIO (Consumiciones)Total BebidasVIENDO DEPORTES</v>
      </c>
      <c r="B139" s="9">
        <v>0</v>
      </c>
      <c r="C139" s="9">
        <v>0</v>
      </c>
      <c r="D139" s="10" t="s">
        <v>137</v>
      </c>
      <c r="E139" s="10">
        <v>1.3428664122309399</v>
      </c>
      <c r="F139" s="10">
        <v>1.1920722574643201</v>
      </c>
      <c r="G139" s="10">
        <v>1.7884601814083501</v>
      </c>
      <c r="H139" s="10">
        <v>1.25157222672303</v>
      </c>
      <c r="I139" s="10">
        <v>0</v>
      </c>
      <c r="J139" s="10">
        <v>0</v>
      </c>
      <c r="K139" s="10">
        <v>0</v>
      </c>
      <c r="L139" s="10">
        <v>0</v>
      </c>
      <c r="M139" s="10">
        <v>0</v>
      </c>
    </row>
    <row r="140" spans="1:14" x14ac:dyDescent="0.3">
      <c r="A140" s="9" t="str">
        <f>B3&amp;C95&amp;D140</f>
        <v>DISTRIBUCION VOLUMEN X CRITERIO (Consumiciones)Total BebidasOTROS MOTIVOS</v>
      </c>
      <c r="B140" s="9">
        <v>0</v>
      </c>
      <c r="C140" s="9">
        <v>0</v>
      </c>
      <c r="D140" s="9" t="s">
        <v>138</v>
      </c>
      <c r="E140" s="22">
        <v>5.9362061573579696</v>
      </c>
      <c r="F140" s="22">
        <v>5.2739867682051296</v>
      </c>
      <c r="G140" s="22">
        <v>5.4241416806279004</v>
      </c>
      <c r="H140" s="22">
        <v>5.6090568318718503</v>
      </c>
      <c r="I140" s="22">
        <v>0</v>
      </c>
      <c r="J140" s="22">
        <v>0</v>
      </c>
      <c r="K140" s="22">
        <v>0</v>
      </c>
      <c r="L140" s="22">
        <v>0</v>
      </c>
      <c r="M140" s="10">
        <v>0</v>
      </c>
    </row>
    <row r="141" spans="1:14" x14ac:dyDescent="0.3">
      <c r="A141" s="9" t="str">
        <f>B3&amp;C141&amp;D141</f>
        <v>DISTRIBUCION VOLUMEN X CRITERIO (Consumiciones)Total Bebidas FriasT.ESPAÑA</v>
      </c>
      <c r="B141" s="9">
        <v>0</v>
      </c>
      <c r="C141" s="9" t="s">
        <v>50</v>
      </c>
      <c r="D141" s="10" t="s">
        <v>64</v>
      </c>
      <c r="E141" s="10">
        <v>100</v>
      </c>
      <c r="F141" s="10">
        <v>100</v>
      </c>
      <c r="G141" s="10">
        <v>100</v>
      </c>
      <c r="H141" s="10">
        <v>100</v>
      </c>
      <c r="I141" s="10">
        <v>0</v>
      </c>
      <c r="J141" s="10">
        <v>0</v>
      </c>
      <c r="K141" s="10">
        <v>0</v>
      </c>
      <c r="L141" s="10">
        <v>0</v>
      </c>
      <c r="M141" s="10">
        <v>0</v>
      </c>
    </row>
    <row r="142" spans="1:14" x14ac:dyDescent="0.3">
      <c r="A142" s="9" t="str">
        <f>B3&amp;C141&amp;D142</f>
        <v>DISTRIBUCION VOLUMEN X CRITERIO (Consumiciones)Total Bebidas FriasHiper+Super+Discount+G.A</v>
      </c>
      <c r="B142" s="9">
        <v>0</v>
      </c>
      <c r="C142" s="9">
        <v>0</v>
      </c>
      <c r="D142" s="9" t="s">
        <v>94</v>
      </c>
      <c r="E142" s="22">
        <v>11.0855142668212</v>
      </c>
      <c r="F142" s="22">
        <v>7.6516943179170296</v>
      </c>
      <c r="G142" s="22">
        <v>6.8796418884365798</v>
      </c>
      <c r="H142" s="22">
        <v>6.7287324035486504</v>
      </c>
      <c r="I142" s="22">
        <v>0</v>
      </c>
      <c r="J142" s="22">
        <v>0</v>
      </c>
      <c r="K142" s="22">
        <v>0</v>
      </c>
      <c r="L142" s="22">
        <v>0</v>
      </c>
      <c r="M142" s="10">
        <v>0</v>
      </c>
    </row>
    <row r="143" spans="1:14" x14ac:dyDescent="0.3">
      <c r="A143" s="9" t="str">
        <f>B3&amp;C141&amp;D143</f>
        <v>DISTRIBUCION VOLUMEN X CRITERIO (Consumiciones)Total Bebidas FriasRestaurantes</v>
      </c>
      <c r="B143" s="9">
        <v>0</v>
      </c>
      <c r="C143" s="9">
        <v>0</v>
      </c>
      <c r="D143" s="10" t="s">
        <v>95</v>
      </c>
      <c r="E143" s="10">
        <v>12.7112598633509</v>
      </c>
      <c r="F143" s="10">
        <v>14.6894322558064</v>
      </c>
      <c r="G143" s="10">
        <v>14.896612133539801</v>
      </c>
      <c r="H143" s="10">
        <v>15.460417425175599</v>
      </c>
      <c r="I143" s="10">
        <v>0</v>
      </c>
      <c r="J143" s="10">
        <v>0</v>
      </c>
      <c r="K143" s="10">
        <v>0</v>
      </c>
      <c r="L143" s="10">
        <v>0</v>
      </c>
      <c r="M143" s="10">
        <v>0</v>
      </c>
    </row>
    <row r="144" spans="1:14" x14ac:dyDescent="0.3">
      <c r="A144" s="9" t="str">
        <f>B3&amp;C141&amp;D144</f>
        <v>DISTRIBUCION VOLUMEN X CRITERIO (Consumiciones)Total Bebidas FriasRestaurantes Fast Food</v>
      </c>
      <c r="B144" s="9">
        <v>0</v>
      </c>
      <c r="C144" s="9">
        <v>0</v>
      </c>
      <c r="D144" s="9" t="s">
        <v>96</v>
      </c>
      <c r="E144" s="22">
        <v>6.46448574663538</v>
      </c>
      <c r="F144" s="22">
        <v>6.5947313563148597</v>
      </c>
      <c r="G144" s="22">
        <v>7.2574979001375199</v>
      </c>
      <c r="H144" s="22">
        <v>7.2458124566416</v>
      </c>
      <c r="I144" s="22">
        <v>0</v>
      </c>
      <c r="J144" s="22">
        <v>0</v>
      </c>
      <c r="K144" s="22">
        <v>0</v>
      </c>
      <c r="L144" s="22">
        <v>0</v>
      </c>
      <c r="M144" s="10">
        <v>0</v>
      </c>
    </row>
    <row r="145" spans="1:13" x14ac:dyDescent="0.3">
      <c r="A145" s="9" t="str">
        <f>B3&amp;C141&amp;D145</f>
        <v>DISTRIBUCION VOLUMEN X CRITERIO (Consumiciones)Total Bebidas FriasBares/Cafeterias/Cervecerias</v>
      </c>
      <c r="B145" s="9">
        <v>0</v>
      </c>
      <c r="C145" s="9">
        <v>0</v>
      </c>
      <c r="D145" s="10" t="s">
        <v>97</v>
      </c>
      <c r="E145" s="10">
        <v>52.459987474597298</v>
      </c>
      <c r="F145" s="10">
        <v>56.327767630874902</v>
      </c>
      <c r="G145" s="10">
        <v>56.628852949567097</v>
      </c>
      <c r="H145" s="10">
        <v>56.4241136751073</v>
      </c>
      <c r="I145" s="10">
        <v>0</v>
      </c>
      <c r="J145" s="10">
        <v>0</v>
      </c>
      <c r="K145" s="10">
        <v>0</v>
      </c>
      <c r="L145" s="10">
        <v>0</v>
      </c>
      <c r="M145" s="10">
        <v>0</v>
      </c>
    </row>
    <row r="146" spans="1:13" x14ac:dyDescent="0.3">
      <c r="A146" s="9" t="str">
        <f>B3&amp;C141&amp;D146</f>
        <v>DISTRIBUCION VOLUMEN X CRITERIO (Consumiciones)Total Bebidas FriasPanaderias/Pastelerias</v>
      </c>
      <c r="B146" s="9">
        <v>0</v>
      </c>
      <c r="C146" s="9">
        <v>0</v>
      </c>
      <c r="D146" s="9" t="s">
        <v>98</v>
      </c>
      <c r="E146" s="22">
        <v>1.0271481509690501</v>
      </c>
      <c r="F146" s="22">
        <v>0.74388252948268896</v>
      </c>
      <c r="G146" s="22">
        <v>0.59909694872979302</v>
      </c>
      <c r="H146" s="22">
        <v>0.58065224807133997</v>
      </c>
      <c r="I146" s="22">
        <v>0</v>
      </c>
      <c r="J146" s="22">
        <v>0</v>
      </c>
      <c r="K146" s="22">
        <v>0</v>
      </c>
      <c r="L146" s="22">
        <v>0</v>
      </c>
      <c r="M146" s="10">
        <v>0</v>
      </c>
    </row>
    <row r="147" spans="1:13" x14ac:dyDescent="0.3">
      <c r="A147" s="9" t="str">
        <f>B3&amp;C141&amp;D147</f>
        <v>DISTRIBUCION VOLUMEN X CRITERIO (Consumiciones)Total Bebidas FriasTda.Alimentacion/Delicatesen</v>
      </c>
      <c r="B147" s="9">
        <v>0</v>
      </c>
      <c r="C147" s="9">
        <v>0</v>
      </c>
      <c r="D147" s="10" t="s">
        <v>99</v>
      </c>
      <c r="E147" s="10">
        <v>2.6749695679005199</v>
      </c>
      <c r="F147" s="10">
        <v>2.2411730808092001</v>
      </c>
      <c r="G147" s="10">
        <v>1.57885458352948</v>
      </c>
      <c r="H147" s="10">
        <v>1.48362332288217</v>
      </c>
      <c r="I147" s="10">
        <v>0</v>
      </c>
      <c r="J147" s="10">
        <v>0</v>
      </c>
      <c r="K147" s="10">
        <v>0</v>
      </c>
      <c r="L147" s="10">
        <v>0</v>
      </c>
      <c r="M147" s="10">
        <v>0</v>
      </c>
    </row>
    <row r="148" spans="1:13" x14ac:dyDescent="0.3">
      <c r="A148" s="9" t="str">
        <f>B3&amp;C141&amp;D148</f>
        <v>DISTRIBUCION VOLUMEN X CRITERIO (Consumiciones)Total Bebidas FriasCanal Conveniencia/24h</v>
      </c>
      <c r="B148" s="9">
        <v>0</v>
      </c>
      <c r="C148" s="9">
        <v>0</v>
      </c>
      <c r="D148" s="9" t="s">
        <v>100</v>
      </c>
      <c r="E148" s="22">
        <v>2.3264990853549401</v>
      </c>
      <c r="F148" s="22">
        <v>2.0206639877553898</v>
      </c>
      <c r="G148" s="22">
        <v>1.54759379164948</v>
      </c>
      <c r="H148" s="22">
        <v>1.5472092915415401</v>
      </c>
      <c r="I148" s="22">
        <v>0</v>
      </c>
      <c r="J148" s="22">
        <v>0</v>
      </c>
      <c r="K148" s="22">
        <v>0</v>
      </c>
      <c r="L148" s="22">
        <v>0</v>
      </c>
      <c r="M148" s="10">
        <v>0</v>
      </c>
    </row>
    <row r="149" spans="1:13" x14ac:dyDescent="0.3">
      <c r="A149" s="9" t="str">
        <f>B3&amp;C141&amp;D149</f>
        <v>DISTRIBUCION VOLUMEN X CRITERIO (Consumiciones)Total Bebidas FriasHoteles</v>
      </c>
      <c r="B149" s="9">
        <v>0</v>
      </c>
      <c r="C149" s="9">
        <v>0</v>
      </c>
      <c r="D149" s="10" t="s">
        <v>101</v>
      </c>
      <c r="E149" s="10">
        <v>0.37998879872668301</v>
      </c>
      <c r="F149" s="10">
        <v>0.56220081005481304</v>
      </c>
      <c r="G149" s="10">
        <v>0.60123324415725998</v>
      </c>
      <c r="H149" s="10">
        <v>0.54892342613886502</v>
      </c>
      <c r="I149" s="10">
        <v>0</v>
      </c>
      <c r="J149" s="10">
        <v>0</v>
      </c>
      <c r="K149" s="10">
        <v>0</v>
      </c>
      <c r="L149" s="10">
        <v>0</v>
      </c>
      <c r="M149" s="10">
        <v>0</v>
      </c>
    </row>
    <row r="150" spans="1:13" x14ac:dyDescent="0.3">
      <c r="A150" s="9" t="str">
        <f>B3&amp;C141&amp;D150</f>
        <v>DISTRIBUCION VOLUMEN X CRITERIO (Consumiciones)Total Bebidas FriasEstaciones de servicio</v>
      </c>
      <c r="B150" s="9">
        <v>0</v>
      </c>
      <c r="C150" s="9">
        <v>0</v>
      </c>
      <c r="D150" s="9" t="s">
        <v>102</v>
      </c>
      <c r="E150" s="22">
        <v>1.68444032253854</v>
      </c>
      <c r="F150" s="22">
        <v>1.45681995956494</v>
      </c>
      <c r="G150" s="22">
        <v>1.3986210240616399</v>
      </c>
      <c r="H150" s="22">
        <v>1.36160825172045</v>
      </c>
      <c r="I150" s="22">
        <v>0</v>
      </c>
      <c r="J150" s="22">
        <v>0</v>
      </c>
      <c r="K150" s="22">
        <v>0</v>
      </c>
      <c r="L150" s="22">
        <v>0</v>
      </c>
      <c r="M150" s="10">
        <v>0</v>
      </c>
    </row>
    <row r="151" spans="1:13" x14ac:dyDescent="0.3">
      <c r="A151" s="9" t="str">
        <f>B3&amp;C141&amp;D151</f>
        <v>DISTRIBUCION VOLUMEN X CRITERIO (Consumiciones)Total Bebidas FriasMaquinas dispensadoras</v>
      </c>
      <c r="B151" s="9">
        <v>0</v>
      </c>
      <c r="C151" s="9">
        <v>0</v>
      </c>
      <c r="D151" s="10" t="s">
        <v>103</v>
      </c>
      <c r="E151" s="10">
        <v>1.9942903648864601</v>
      </c>
      <c r="F151" s="10">
        <v>1.4641063919686801</v>
      </c>
      <c r="G151" s="10">
        <v>1.3706493543198901</v>
      </c>
      <c r="H151" s="10">
        <v>1.5614903030990299</v>
      </c>
      <c r="I151" s="10">
        <v>0</v>
      </c>
      <c r="J151" s="10">
        <v>0</v>
      </c>
      <c r="K151" s="10">
        <v>0</v>
      </c>
      <c r="L151" s="10">
        <v>0</v>
      </c>
      <c r="M151" s="10">
        <v>0</v>
      </c>
    </row>
    <row r="152" spans="1:13" x14ac:dyDescent="0.3">
      <c r="A152" s="9" t="str">
        <f>B3&amp;C141&amp;D152</f>
        <v>DISTRIBUCION VOLUMEN X CRITERIO (Consumiciones)Total Bebidas FriasServicio en la empresa</v>
      </c>
      <c r="B152" s="9">
        <v>0</v>
      </c>
      <c r="C152" s="9">
        <v>0</v>
      </c>
      <c r="D152" s="9" t="s">
        <v>104</v>
      </c>
      <c r="E152" s="22">
        <v>1.1312613220462999</v>
      </c>
      <c r="F152" s="22">
        <v>0.99891709072555901</v>
      </c>
      <c r="G152" s="22">
        <v>0.86231460046969799</v>
      </c>
      <c r="H152" s="22">
        <v>0.74703992117781504</v>
      </c>
      <c r="I152" s="22">
        <v>0</v>
      </c>
      <c r="J152" s="22">
        <v>0</v>
      </c>
      <c r="K152" s="22">
        <v>0</v>
      </c>
      <c r="L152" s="22">
        <v>0</v>
      </c>
      <c r="M152" s="10">
        <v>0</v>
      </c>
    </row>
    <row r="153" spans="1:13" x14ac:dyDescent="0.3">
      <c r="A153" s="9" t="str">
        <f>B3&amp;C141&amp;D153</f>
        <v>DISTRIBUCION VOLUMEN X CRITERIO (Consumiciones)Total Bebidas FriasResto de canales</v>
      </c>
      <c r="B153" s="9">
        <v>0</v>
      </c>
      <c r="C153" s="9">
        <v>0</v>
      </c>
      <c r="D153" s="10" t="s">
        <v>105</v>
      </c>
      <c r="E153" s="10">
        <v>6.0601499226649196</v>
      </c>
      <c r="F153" s="10">
        <v>5.2486074463549004</v>
      </c>
      <c r="G153" s="10">
        <v>6.3790355559049203</v>
      </c>
      <c r="H153" s="10">
        <v>6.3103912781379101</v>
      </c>
      <c r="I153" s="10">
        <v>0</v>
      </c>
      <c r="J153" s="10">
        <v>0</v>
      </c>
      <c r="K153" s="10">
        <v>0</v>
      </c>
      <c r="L153" s="10">
        <v>0</v>
      </c>
      <c r="M153" s="10">
        <v>0</v>
      </c>
    </row>
    <row r="154" spans="1:13" x14ac:dyDescent="0.3">
      <c r="A154" s="9" t="str">
        <f>B3&amp;C141&amp;D154</f>
        <v>DISTRIBUCION VOLUMEN X CRITERIO (Consumiciones)Total Bebidas FriasEN LA CALLE</v>
      </c>
      <c r="B154" s="9">
        <v>0</v>
      </c>
      <c r="C154" s="9">
        <v>0</v>
      </c>
      <c r="D154" s="9" t="s">
        <v>106</v>
      </c>
      <c r="E154" s="22">
        <v>6.6677826673079199</v>
      </c>
      <c r="F154" s="22">
        <v>6.4085265568996297</v>
      </c>
      <c r="G154" s="22">
        <v>4.9776257554868</v>
      </c>
      <c r="H154" s="22">
        <v>4.7420166597262599</v>
      </c>
      <c r="I154" s="22">
        <v>0</v>
      </c>
      <c r="J154" s="22">
        <v>0</v>
      </c>
      <c r="K154" s="22">
        <v>0</v>
      </c>
      <c r="L154" s="22">
        <v>0</v>
      </c>
      <c r="M154" s="10">
        <v>0</v>
      </c>
    </row>
    <row r="155" spans="1:13" x14ac:dyDescent="0.3">
      <c r="A155" s="9" t="str">
        <f>B3&amp;C141&amp;D155</f>
        <v>DISTRIBUCION VOLUMEN X CRITERIO (Consumiciones)Total Bebidas FriasEN CASA DE OTROS</v>
      </c>
      <c r="B155" s="9">
        <v>0</v>
      </c>
      <c r="C155" s="9">
        <v>0</v>
      </c>
      <c r="D155" s="10" t="s">
        <v>107</v>
      </c>
      <c r="E155" s="10">
        <v>5.5404345243590001</v>
      </c>
      <c r="F155" s="10">
        <v>4.3607136952248498</v>
      </c>
      <c r="G155" s="10">
        <v>3.6660375175430202</v>
      </c>
      <c r="H155" s="10">
        <v>3.45931048034794</v>
      </c>
      <c r="I155" s="10">
        <v>0</v>
      </c>
      <c r="J155" s="10">
        <v>0</v>
      </c>
      <c r="K155" s="10">
        <v>0</v>
      </c>
      <c r="L155" s="10">
        <v>0</v>
      </c>
      <c r="M155" s="10">
        <v>0</v>
      </c>
    </row>
    <row r="156" spans="1:13" x14ac:dyDescent="0.3">
      <c r="A156" s="9" t="str">
        <f>B3&amp;C141&amp;D156</f>
        <v>DISTRIBUCION VOLUMEN X CRITERIO (Consumiciones)Total Bebidas FriasEN EL ESTABLECIMIENTO</v>
      </c>
      <c r="B156" s="9">
        <v>0</v>
      </c>
      <c r="C156" s="9">
        <v>0</v>
      </c>
      <c r="D156" s="9" t="s">
        <v>108</v>
      </c>
      <c r="E156" s="22">
        <v>73.620167028694098</v>
      </c>
      <c r="F156" s="22">
        <v>78.495379748242897</v>
      </c>
      <c r="G156" s="22">
        <v>81.550974768971003</v>
      </c>
      <c r="H156" s="22">
        <v>82.466012294387596</v>
      </c>
      <c r="I156" s="22">
        <v>0</v>
      </c>
      <c r="J156" s="22">
        <v>0</v>
      </c>
      <c r="K156" s="22">
        <v>0</v>
      </c>
      <c r="L156" s="22">
        <v>0</v>
      </c>
      <c r="M156" s="10">
        <v>0</v>
      </c>
    </row>
    <row r="157" spans="1:13" x14ac:dyDescent="0.3">
      <c r="A157" s="9" t="str">
        <f>B3&amp;C141&amp;D157</f>
        <v>DISTRIBUCION VOLUMEN X CRITERIO (Consumiciones)Total Bebidas FriasEN EL TRABAJO</v>
      </c>
      <c r="B157" s="9">
        <v>0</v>
      </c>
      <c r="C157" s="9">
        <v>0</v>
      </c>
      <c r="D157" s="10" t="s">
        <v>109</v>
      </c>
      <c r="E157" s="10">
        <v>5.1766784214547696</v>
      </c>
      <c r="F157" s="10">
        <v>4.5456663807915101</v>
      </c>
      <c r="G157" s="10">
        <v>3.9695703208837201</v>
      </c>
      <c r="H157" s="10">
        <v>3.6636384463838798</v>
      </c>
      <c r="I157" s="10">
        <v>0</v>
      </c>
      <c r="J157" s="10">
        <v>0</v>
      </c>
      <c r="K157" s="10">
        <v>0</v>
      </c>
      <c r="L157" s="10">
        <v>0</v>
      </c>
      <c r="M157" s="10">
        <v>0</v>
      </c>
    </row>
    <row r="158" spans="1:13" x14ac:dyDescent="0.3">
      <c r="A158" s="9" t="str">
        <f>B3&amp;C141&amp;D158</f>
        <v>DISTRIBUCION VOLUMEN X CRITERIO (Consumiciones)Total Bebidas FriasEN COLEGIO/INSTITUTO/UNIV.</v>
      </c>
      <c r="B158" s="9">
        <v>0</v>
      </c>
      <c r="C158" s="9">
        <v>0</v>
      </c>
      <c r="D158" s="9" t="s">
        <v>110</v>
      </c>
      <c r="E158" s="22">
        <v>0.12674044292127701</v>
      </c>
      <c r="F158" s="22">
        <v>0.119482383870066</v>
      </c>
      <c r="G158" s="22">
        <v>0.28151008154797202</v>
      </c>
      <c r="H158" s="22">
        <v>0.108288060009173</v>
      </c>
      <c r="I158" s="22">
        <v>0</v>
      </c>
      <c r="J158" s="22">
        <v>0</v>
      </c>
      <c r="K158" s="22">
        <v>0</v>
      </c>
      <c r="L158" s="22">
        <v>0</v>
      </c>
      <c r="M158" s="10">
        <v>0</v>
      </c>
    </row>
    <row r="159" spans="1:13" x14ac:dyDescent="0.3">
      <c r="A159" s="9" t="str">
        <f>B3&amp;C141&amp;D159</f>
        <v>DISTRIBUCION VOLUMEN X CRITERIO (Consumiciones)Total Bebidas FriasEN MI CASA</v>
      </c>
      <c r="B159" s="9">
        <v>0</v>
      </c>
      <c r="C159" s="9">
        <v>0</v>
      </c>
      <c r="D159" s="10" t="s">
        <v>111</v>
      </c>
      <c r="E159" s="10">
        <v>5.2258757487588303</v>
      </c>
      <c r="F159" s="10">
        <v>4.12201680249765</v>
      </c>
      <c r="G159" s="10">
        <v>3.1675884569830699</v>
      </c>
      <c r="H159" s="10">
        <v>3.10812064091692</v>
      </c>
      <c r="I159" s="10">
        <v>0</v>
      </c>
      <c r="J159" s="10">
        <v>0</v>
      </c>
      <c r="K159" s="10">
        <v>0</v>
      </c>
      <c r="L159" s="10">
        <v>0</v>
      </c>
      <c r="M159" s="10">
        <v>0</v>
      </c>
    </row>
    <row r="160" spans="1:13" x14ac:dyDescent="0.3">
      <c r="A160" s="9" t="str">
        <f>B3&amp;C141&amp;D160</f>
        <v>DISTRIBUCION VOLUMEN X CRITERIO (Consumiciones)Total Bebidas FriasEN M.TRANSP.(AVION,TREN,AUTOC,E</v>
      </c>
      <c r="B160" s="9">
        <v>0</v>
      </c>
      <c r="C160" s="9">
        <v>0</v>
      </c>
      <c r="D160" s="9" t="s">
        <v>112</v>
      </c>
      <c r="E160" s="22">
        <v>0.36685408121165403</v>
      </c>
      <c r="F160" s="22">
        <v>0.42751638625440103</v>
      </c>
      <c r="G160" s="22">
        <v>0.28314271910773298</v>
      </c>
      <c r="H160" s="22">
        <v>0.10408658227685399</v>
      </c>
      <c r="I160" s="22">
        <v>0</v>
      </c>
      <c r="J160" s="22">
        <v>0</v>
      </c>
      <c r="K160" s="22">
        <v>0</v>
      </c>
      <c r="L160" s="22">
        <v>0</v>
      </c>
      <c r="M160" s="10">
        <v>0</v>
      </c>
    </row>
    <row r="161" spans="1:13" x14ac:dyDescent="0.3">
      <c r="A161" s="9" t="str">
        <f>B3&amp;C141&amp;D161</f>
        <v>DISTRIBUCION VOLUMEN X CRITERIO (Consumiciones)Total Bebidas FriasEN OTRO LUGAR</v>
      </c>
      <c r="B161" s="9">
        <v>0</v>
      </c>
      <c r="C161" s="9">
        <v>0</v>
      </c>
      <c r="D161" s="10" t="s">
        <v>113</v>
      </c>
      <c r="E161" s="10">
        <v>3.27547623578007</v>
      </c>
      <c r="F161" s="10">
        <v>1.5206995207159599</v>
      </c>
      <c r="G161" s="10">
        <v>2.10355236672829</v>
      </c>
      <c r="H161" s="10">
        <v>2.34853427373905</v>
      </c>
      <c r="I161" s="10">
        <v>0</v>
      </c>
      <c r="J161" s="10">
        <v>0</v>
      </c>
      <c r="K161" s="10">
        <v>0</v>
      </c>
      <c r="L161" s="10">
        <v>0</v>
      </c>
      <c r="M161" s="10">
        <v>0</v>
      </c>
    </row>
    <row r="162" spans="1:13" x14ac:dyDescent="0.3">
      <c r="A162" s="9" t="str">
        <f>B3&amp;C141&amp;D162</f>
        <v>DISTRIBUCION VOLUMEN X CRITERIO (Consumiciones)Total Bebidas FriasDESAYUNO</v>
      </c>
      <c r="B162" s="9">
        <v>0</v>
      </c>
      <c r="C162" s="9">
        <v>0</v>
      </c>
      <c r="D162" s="9" t="s">
        <v>114</v>
      </c>
      <c r="E162" s="22">
        <v>5.5451577907385801</v>
      </c>
      <c r="F162" s="22">
        <v>5.5473961349807697</v>
      </c>
      <c r="G162" s="22">
        <v>5.7434175604146596</v>
      </c>
      <c r="H162" s="22">
        <v>5.7588265191107499</v>
      </c>
      <c r="I162" s="22">
        <v>0</v>
      </c>
      <c r="J162" s="22">
        <v>0</v>
      </c>
      <c r="K162" s="22">
        <v>0</v>
      </c>
      <c r="L162" s="22">
        <v>0</v>
      </c>
      <c r="M162" s="10">
        <v>0</v>
      </c>
    </row>
    <row r="163" spans="1:13" x14ac:dyDescent="0.3">
      <c r="A163" s="9" t="str">
        <f>B3&amp;C141&amp;D163</f>
        <v>DISTRIBUCION VOLUMEN X CRITERIO (Consumiciones)Total Bebidas FriasAPERITIVO/ANTES DE COMER</v>
      </c>
      <c r="B163" s="9">
        <v>0</v>
      </c>
      <c r="C163" s="9">
        <v>0</v>
      </c>
      <c r="D163" s="10" t="s">
        <v>115</v>
      </c>
      <c r="E163" s="10">
        <v>22.424900737394701</v>
      </c>
      <c r="F163" s="10">
        <v>23.354765912723298</v>
      </c>
      <c r="G163" s="10">
        <v>20.939139758544499</v>
      </c>
      <c r="H163" s="10">
        <v>20.1843262856469</v>
      </c>
      <c r="I163" s="10">
        <v>0</v>
      </c>
      <c r="J163" s="10">
        <v>0</v>
      </c>
      <c r="K163" s="10">
        <v>0</v>
      </c>
      <c r="L163" s="10">
        <v>0</v>
      </c>
      <c r="M163" s="10">
        <v>0</v>
      </c>
    </row>
    <row r="164" spans="1:13" x14ac:dyDescent="0.3">
      <c r="A164" s="9" t="str">
        <f>B3&amp;C141&amp;D164</f>
        <v>DISTRIBUCION VOLUMEN X CRITERIO (Consumiciones)Total Bebidas FriasCOMIDA</v>
      </c>
      <c r="B164" s="9">
        <v>0</v>
      </c>
      <c r="C164" s="9">
        <v>0</v>
      </c>
      <c r="D164" s="9" t="s">
        <v>116</v>
      </c>
      <c r="E164" s="22">
        <v>22.990758814947299</v>
      </c>
      <c r="F164" s="22">
        <v>26.2697352963642</v>
      </c>
      <c r="G164" s="22">
        <v>25.322133477946402</v>
      </c>
      <c r="H164" s="22">
        <v>26.442965253135</v>
      </c>
      <c r="I164" s="22">
        <v>0</v>
      </c>
      <c r="J164" s="22">
        <v>0</v>
      </c>
      <c r="K164" s="22">
        <v>0</v>
      </c>
      <c r="L164" s="22">
        <v>0</v>
      </c>
      <c r="M164" s="10">
        <v>0</v>
      </c>
    </row>
    <row r="165" spans="1:13" x14ac:dyDescent="0.3">
      <c r="A165" s="9" t="str">
        <f>B3&amp;C141&amp;D165</f>
        <v>DISTRIBUCION VOLUMEN X CRITERIO (Consumiciones)Total Bebidas FriasTARDE/MERIENDA</v>
      </c>
      <c r="B165" s="9">
        <v>0</v>
      </c>
      <c r="C165" s="9">
        <v>0</v>
      </c>
      <c r="D165" s="10" t="s">
        <v>117</v>
      </c>
      <c r="E165" s="10">
        <v>13.3926132419935</v>
      </c>
      <c r="F165" s="10">
        <v>13.432861075309599</v>
      </c>
      <c r="G165" s="10">
        <v>12.909051445085201</v>
      </c>
      <c r="H165" s="10">
        <v>13.0259468602206</v>
      </c>
      <c r="I165" s="10">
        <v>0</v>
      </c>
      <c r="J165" s="10">
        <v>0</v>
      </c>
      <c r="K165" s="10">
        <v>0</v>
      </c>
      <c r="L165" s="10">
        <v>0</v>
      </c>
      <c r="M165" s="10">
        <v>0</v>
      </c>
    </row>
    <row r="166" spans="1:13" x14ac:dyDescent="0.3">
      <c r="A166" s="9" t="str">
        <f>B3&amp;C141&amp;D166</f>
        <v>DISTRIBUCION VOLUMEN X CRITERIO (Consumiciones)Total Bebidas FriasANTES DE CENAR</v>
      </c>
      <c r="B166" s="9">
        <v>0</v>
      </c>
      <c r="C166" s="9">
        <v>0</v>
      </c>
      <c r="D166" s="9" t="s">
        <v>118</v>
      </c>
      <c r="E166" s="22">
        <v>10.9883495453957</v>
      </c>
      <c r="F166" s="22">
        <v>10.2862288748089</v>
      </c>
      <c r="G166" s="22">
        <v>10.4357269851981</v>
      </c>
      <c r="H166" s="22">
        <v>10.884435602761499</v>
      </c>
      <c r="I166" s="22">
        <v>0</v>
      </c>
      <c r="J166" s="22">
        <v>0</v>
      </c>
      <c r="K166" s="22">
        <v>0</v>
      </c>
      <c r="L166" s="22">
        <v>0</v>
      </c>
      <c r="M166" s="10">
        <v>0</v>
      </c>
    </row>
    <row r="167" spans="1:13" x14ac:dyDescent="0.3">
      <c r="A167" s="9" t="str">
        <f>B3&amp;C141&amp;D167</f>
        <v>DISTRIBUCION VOLUMEN X CRITERIO (Consumiciones)Total Bebidas FriasCENA</v>
      </c>
      <c r="B167" s="9">
        <v>0</v>
      </c>
      <c r="C167" s="9">
        <v>0</v>
      </c>
      <c r="D167" s="10" t="s">
        <v>119</v>
      </c>
      <c r="E167" s="10">
        <v>15.0559350466096</v>
      </c>
      <c r="F167" s="10">
        <v>14.1422947621032</v>
      </c>
      <c r="G167" s="10">
        <v>16.323942318477801</v>
      </c>
      <c r="H167" s="10">
        <v>16.026465209747901</v>
      </c>
      <c r="I167" s="10">
        <v>0</v>
      </c>
      <c r="J167" s="10">
        <v>0</v>
      </c>
      <c r="K167" s="10">
        <v>0</v>
      </c>
      <c r="L167" s="10">
        <v>0</v>
      </c>
      <c r="M167" s="10">
        <v>0</v>
      </c>
    </row>
    <row r="168" spans="1:13" x14ac:dyDescent="0.3">
      <c r="A168" s="9" t="str">
        <f>B3&amp;C141&amp;D168</f>
        <v>DISTRIBUCION VOLUMEN X CRITERIO (Consumiciones)Total Bebidas FriasDESPUES DE LA CENA</v>
      </c>
      <c r="B168" s="9">
        <v>0</v>
      </c>
      <c r="C168" s="9">
        <v>0</v>
      </c>
      <c r="D168" s="9" t="s">
        <v>120</v>
      </c>
      <c r="E168" s="22">
        <v>3.57297473469642</v>
      </c>
      <c r="F168" s="22">
        <v>2.8403429148243502</v>
      </c>
      <c r="G168" s="22">
        <v>3.7612953170637802</v>
      </c>
      <c r="H168" s="22">
        <v>3.6553811246394199</v>
      </c>
      <c r="I168" s="22">
        <v>0</v>
      </c>
      <c r="J168" s="22">
        <v>0</v>
      </c>
      <c r="K168" s="22">
        <v>0</v>
      </c>
      <c r="L168" s="22">
        <v>0</v>
      </c>
      <c r="M168" s="10">
        <v>0</v>
      </c>
    </row>
    <row r="169" spans="1:13" x14ac:dyDescent="0.3">
      <c r="A169" s="9" t="str">
        <f>B3&amp;C141&amp;D169</f>
        <v>DISTRIBUCION VOLUMEN X CRITERIO (Consumiciones)Total Bebidas FriasDURANTE EL DIA</v>
      </c>
      <c r="B169" s="9">
        <v>0</v>
      </c>
      <c r="C169" s="9">
        <v>0</v>
      </c>
      <c r="D169" s="10" t="s">
        <v>121</v>
      </c>
      <c r="E169" s="10">
        <v>6.0293100882241601</v>
      </c>
      <c r="F169" s="10">
        <v>4.1263943665512501</v>
      </c>
      <c r="G169" s="10">
        <v>4.5653041775560697</v>
      </c>
      <c r="H169" s="10">
        <v>4.0216531447379698</v>
      </c>
      <c r="I169" s="10">
        <v>0</v>
      </c>
      <c r="J169" s="10">
        <v>0</v>
      </c>
      <c r="K169" s="10">
        <v>0</v>
      </c>
      <c r="L169" s="10">
        <v>0</v>
      </c>
      <c r="M169" s="10">
        <v>0</v>
      </c>
    </row>
    <row r="170" spans="1:13" x14ac:dyDescent="0.3">
      <c r="A170" s="9" t="str">
        <f>B3&amp;C141&amp;D170</f>
        <v>DISTRIBUCION VOLUMEN X CRITERIO (Consumiciones)Total Bebidas FriasCON AMIGOS</v>
      </c>
      <c r="B170" s="9">
        <v>0</v>
      </c>
      <c r="C170" s="9">
        <v>0</v>
      </c>
      <c r="D170" s="9" t="s">
        <v>122</v>
      </c>
      <c r="E170" s="22">
        <v>35.101458722285102</v>
      </c>
      <c r="F170" s="22">
        <v>35.067502956245598</v>
      </c>
      <c r="G170" s="22">
        <v>35.543385234455897</v>
      </c>
      <c r="H170" s="22">
        <v>36.036357008301401</v>
      </c>
      <c r="I170" s="22">
        <v>0</v>
      </c>
      <c r="J170" s="22">
        <v>0</v>
      </c>
      <c r="K170" s="22">
        <v>0</v>
      </c>
      <c r="L170" s="22">
        <v>0</v>
      </c>
      <c r="M170" s="10">
        <v>0</v>
      </c>
    </row>
    <row r="171" spans="1:13" x14ac:dyDescent="0.3">
      <c r="A171" s="9" t="str">
        <f>B3&amp;C141&amp;D171</f>
        <v>DISTRIBUCION VOLUMEN X CRITERIO (Consumiciones)Total Bebidas FriasCON CLIENTES</v>
      </c>
      <c r="B171" s="9">
        <v>0</v>
      </c>
      <c r="C171" s="9">
        <v>0</v>
      </c>
      <c r="D171" s="10" t="s">
        <v>123</v>
      </c>
      <c r="E171" s="10">
        <v>0.55557454431244702</v>
      </c>
      <c r="F171" s="10">
        <v>0.52773069593357902</v>
      </c>
      <c r="G171" s="10">
        <v>0.364293682218161</v>
      </c>
      <c r="H171" s="10">
        <v>0.33379322123699601</v>
      </c>
      <c r="I171" s="10">
        <v>0</v>
      </c>
      <c r="J171" s="10">
        <v>0</v>
      </c>
      <c r="K171" s="10">
        <v>0</v>
      </c>
      <c r="L171" s="10">
        <v>0</v>
      </c>
      <c r="M171" s="10">
        <v>0</v>
      </c>
    </row>
    <row r="172" spans="1:13" x14ac:dyDescent="0.3">
      <c r="A172" s="9" t="str">
        <f>B3&amp;C141&amp;D172</f>
        <v>DISTRIBUCION VOLUMEN X CRITERIO (Consumiciones)Total Bebidas FriasCON COMPAÑEROS DE TRABAJO</v>
      </c>
      <c r="B172" s="9">
        <v>0</v>
      </c>
      <c r="C172" s="9">
        <v>0</v>
      </c>
      <c r="D172" s="9" t="s">
        <v>124</v>
      </c>
      <c r="E172" s="22">
        <v>4.4827592703185903</v>
      </c>
      <c r="F172" s="22">
        <v>4.4327319963915901</v>
      </c>
      <c r="G172" s="22">
        <v>4.1103405972529998</v>
      </c>
      <c r="H172" s="22">
        <v>3.8570599527011802</v>
      </c>
      <c r="I172" s="22">
        <v>0</v>
      </c>
      <c r="J172" s="22">
        <v>0</v>
      </c>
      <c r="K172" s="22">
        <v>0</v>
      </c>
      <c r="L172" s="22">
        <v>0</v>
      </c>
      <c r="M172" s="10">
        <v>0</v>
      </c>
    </row>
    <row r="173" spans="1:13" x14ac:dyDescent="0.3">
      <c r="A173" s="9" t="str">
        <f>B3&amp;C141&amp;D173</f>
        <v>DISTRIBUCION VOLUMEN X CRITERIO (Consumiciones)Total Bebidas FriasCON COMPAÑEROS DE CLASE</v>
      </c>
      <c r="B173" s="9">
        <v>0</v>
      </c>
      <c r="C173" s="9">
        <v>0</v>
      </c>
      <c r="D173" s="10" t="s">
        <v>125</v>
      </c>
      <c r="E173" s="10">
        <v>0.27713893319847999</v>
      </c>
      <c r="F173" s="10">
        <v>0.30514812168419497</v>
      </c>
      <c r="G173" s="10">
        <v>0.29664035251192999</v>
      </c>
      <c r="H173" s="10">
        <v>0.277113376218454</v>
      </c>
      <c r="I173" s="10">
        <v>0</v>
      </c>
      <c r="J173" s="10">
        <v>0</v>
      </c>
      <c r="K173" s="10">
        <v>0</v>
      </c>
      <c r="L173" s="10">
        <v>0</v>
      </c>
      <c r="M173" s="10">
        <v>0</v>
      </c>
    </row>
    <row r="174" spans="1:13" x14ac:dyDescent="0.3">
      <c r="A174" s="9" t="str">
        <f>B3&amp;C141&amp;D174</f>
        <v>DISTRIBUCION VOLUMEN X CRITERIO (Consumiciones)Total Bebidas FriasCON FAMILIA</v>
      </c>
      <c r="B174" s="9">
        <v>0</v>
      </c>
      <c r="C174" s="9">
        <v>0</v>
      </c>
      <c r="D174" s="9" t="s">
        <v>126</v>
      </c>
      <c r="E174" s="22">
        <v>28.900630818465402</v>
      </c>
      <c r="F174" s="22">
        <v>29.304056752181001</v>
      </c>
      <c r="G174" s="22">
        <v>30.213797355100699</v>
      </c>
      <c r="H174" s="22">
        <v>29.4133513799162</v>
      </c>
      <c r="I174" s="22">
        <v>0</v>
      </c>
      <c r="J174" s="22">
        <v>0</v>
      </c>
      <c r="K174" s="22">
        <v>0</v>
      </c>
      <c r="L174" s="22">
        <v>0</v>
      </c>
      <c r="M174" s="10">
        <v>0</v>
      </c>
    </row>
    <row r="175" spans="1:13" x14ac:dyDescent="0.3">
      <c r="A175" s="9" t="str">
        <f>B3&amp;C141&amp;D175</f>
        <v>DISTRIBUCION VOLUMEN X CRITERIO (Consumiciones)Total Bebidas FriasCON LA PAREJA</v>
      </c>
      <c r="B175" s="9">
        <v>0</v>
      </c>
      <c r="C175" s="9">
        <v>0</v>
      </c>
      <c r="D175" s="10" t="s">
        <v>127</v>
      </c>
      <c r="E175" s="10">
        <v>15.060983962693999</v>
      </c>
      <c r="F175" s="10">
        <v>16.582751672466401</v>
      </c>
      <c r="G175" s="10">
        <v>16.289624692086399</v>
      </c>
      <c r="H175" s="10">
        <v>17.2482044859042</v>
      </c>
      <c r="I175" s="10">
        <v>0</v>
      </c>
      <c r="J175" s="10">
        <v>0</v>
      </c>
      <c r="K175" s="10">
        <v>0</v>
      </c>
      <c r="L175" s="10">
        <v>0</v>
      </c>
      <c r="M175" s="10">
        <v>0</v>
      </c>
    </row>
    <row r="176" spans="1:13" x14ac:dyDescent="0.3">
      <c r="A176" s="9" t="str">
        <f>B3&amp;C141&amp;D176</f>
        <v>DISTRIBUCION VOLUMEN X CRITERIO (Consumiciones)Total Bebidas FriasESTABA SOLO/A</v>
      </c>
      <c r="B176" s="9">
        <v>0</v>
      </c>
      <c r="C176" s="9">
        <v>0</v>
      </c>
      <c r="D176" s="9" t="s">
        <v>128</v>
      </c>
      <c r="E176" s="22">
        <v>14.954754875931499</v>
      </c>
      <c r="F176" s="22">
        <v>13.262133660010999</v>
      </c>
      <c r="G176" s="22">
        <v>12.541765403628499</v>
      </c>
      <c r="H176" s="22">
        <v>12.2875168670202</v>
      </c>
      <c r="I176" s="22">
        <v>0</v>
      </c>
      <c r="J176" s="22">
        <v>0</v>
      </c>
      <c r="K176" s="22">
        <v>0</v>
      </c>
      <c r="L176" s="22">
        <v>0</v>
      </c>
      <c r="M176" s="10">
        <v>0</v>
      </c>
    </row>
    <row r="177" spans="1:13" x14ac:dyDescent="0.3">
      <c r="A177" s="9" t="str">
        <f>B3&amp;C141&amp;D177</f>
        <v>DISTRIBUCION VOLUMEN X CRITERIO (Consumiciones)Total Bebidas FriasOTROS</v>
      </c>
      <c r="B177" s="9">
        <v>0</v>
      </c>
      <c r="C177" s="9">
        <v>0</v>
      </c>
      <c r="D177" s="10" t="s">
        <v>129</v>
      </c>
      <c r="E177" s="10">
        <v>0.66668299400723796</v>
      </c>
      <c r="F177" s="10">
        <v>0.51793979411187396</v>
      </c>
      <c r="G177" s="10">
        <v>0.64016372303189195</v>
      </c>
      <c r="H177" s="10">
        <v>0.54662276229335505</v>
      </c>
      <c r="I177" s="10">
        <v>0</v>
      </c>
      <c r="J177" s="10">
        <v>0</v>
      </c>
      <c r="K177" s="10">
        <v>0</v>
      </c>
      <c r="L177" s="10">
        <v>0</v>
      </c>
      <c r="M177" s="10">
        <v>0</v>
      </c>
    </row>
    <row r="178" spans="1:13" x14ac:dyDescent="0.3">
      <c r="A178" s="9" t="str">
        <f>B3&amp;C141&amp;D178</f>
        <v>DISTRIBUCION VOLUMEN X CRITERIO (Consumiciones)Total Bebidas FriasESTAR TRABAJANDO</v>
      </c>
      <c r="B178" s="9">
        <v>0</v>
      </c>
      <c r="C178" s="9">
        <v>0</v>
      </c>
      <c r="D178" s="9" t="s">
        <v>130</v>
      </c>
      <c r="E178" s="22">
        <v>7.7370090662492599</v>
      </c>
      <c r="F178" s="22">
        <v>6.6498388689012602</v>
      </c>
      <c r="G178" s="22">
        <v>5.8644765093617197</v>
      </c>
      <c r="H178" s="22">
        <v>5.7741566260358397</v>
      </c>
      <c r="I178" s="22">
        <v>0</v>
      </c>
      <c r="J178" s="22">
        <v>0</v>
      </c>
      <c r="K178" s="22">
        <v>0</v>
      </c>
      <c r="L178" s="22">
        <v>0</v>
      </c>
      <c r="M178" s="10">
        <v>0</v>
      </c>
    </row>
    <row r="179" spans="1:13" x14ac:dyDescent="0.3">
      <c r="A179" s="9" t="str">
        <f>B3&amp;C141&amp;D179</f>
        <v>DISTRIBUCION VOLUMEN X CRITERIO (Consumiciones)Total Bebidas FriasCOMIDA DE NEGOCIOS</v>
      </c>
      <c r="B179" s="9">
        <v>0</v>
      </c>
      <c r="C179" s="9">
        <v>0</v>
      </c>
      <c r="D179" s="10" t="s">
        <v>131</v>
      </c>
      <c r="E179" s="10">
        <v>0.29908422458633699</v>
      </c>
      <c r="F179" s="10">
        <v>0.306381864750433</v>
      </c>
      <c r="G179" s="10">
        <v>0.26327528203515799</v>
      </c>
      <c r="H179" s="10">
        <v>0.21227083464374599</v>
      </c>
      <c r="I179" s="10">
        <v>0</v>
      </c>
      <c r="J179" s="10">
        <v>0</v>
      </c>
      <c r="K179" s="10">
        <v>0</v>
      </c>
      <c r="L179" s="10">
        <v>0</v>
      </c>
      <c r="M179" s="10">
        <v>0</v>
      </c>
    </row>
    <row r="180" spans="1:13" x14ac:dyDescent="0.3">
      <c r="A180" s="9" t="str">
        <f>B3&amp;C141&amp;D180</f>
        <v>DISTRIBUCION VOLUMEN X CRITERIO (Consumiciones)Total Bebidas FriasPOR PLACER/RELAX</v>
      </c>
      <c r="B180" s="9">
        <v>0</v>
      </c>
      <c r="C180" s="9">
        <v>0</v>
      </c>
      <c r="D180" s="9" t="s">
        <v>132</v>
      </c>
      <c r="E180" s="22">
        <v>15.6800628907628</v>
      </c>
      <c r="F180" s="22">
        <v>17.258721528913199</v>
      </c>
      <c r="G180" s="22">
        <v>16.909000218156098</v>
      </c>
      <c r="H180" s="22">
        <v>16.584746933863801</v>
      </c>
      <c r="I180" s="22">
        <v>0</v>
      </c>
      <c r="J180" s="22">
        <v>0</v>
      </c>
      <c r="K180" s="22">
        <v>0</v>
      </c>
      <c r="L180" s="22">
        <v>0</v>
      </c>
      <c r="M180" s="10">
        <v>0</v>
      </c>
    </row>
    <row r="181" spans="1:13" x14ac:dyDescent="0.3">
      <c r="A181" s="9" t="str">
        <f>B3&amp;C141&amp;D181</f>
        <v>DISTRIBUCION VOLUMEN X CRITERIO (Consumiciones)Total Bebidas FriasTENER HAMBRE/SIN PLANIFICAR</v>
      </c>
      <c r="B181" s="9">
        <v>0</v>
      </c>
      <c r="C181" s="9">
        <v>0</v>
      </c>
      <c r="D181" s="10" t="s">
        <v>133</v>
      </c>
      <c r="E181" s="10">
        <v>28.705214082385101</v>
      </c>
      <c r="F181" s="10">
        <v>29.561271876942801</v>
      </c>
      <c r="G181" s="10">
        <v>25.761117347646302</v>
      </c>
      <c r="H181" s="10">
        <v>24.807570198712899</v>
      </c>
      <c r="I181" s="10">
        <v>0</v>
      </c>
      <c r="J181" s="10">
        <v>0</v>
      </c>
      <c r="K181" s="10">
        <v>0</v>
      </c>
      <c r="L181" s="10">
        <v>0</v>
      </c>
      <c r="M181" s="10">
        <v>0</v>
      </c>
    </row>
    <row r="182" spans="1:13" x14ac:dyDescent="0.3">
      <c r="A182" s="9" t="str">
        <f>B3&amp;C141&amp;D182</f>
        <v>DISTRIBUCION VOLUMEN X CRITERIO (Consumiciones)Total Bebidas FriasESTAR DE COMPRAS</v>
      </c>
      <c r="B182" s="9">
        <v>0</v>
      </c>
      <c r="C182" s="9">
        <v>0</v>
      </c>
      <c r="D182" s="9" t="s">
        <v>134</v>
      </c>
      <c r="E182" s="22">
        <v>3.5621421722019502</v>
      </c>
      <c r="F182" s="22">
        <v>2.50353154118294</v>
      </c>
      <c r="G182" s="22">
        <v>2.22306766282435</v>
      </c>
      <c r="H182" s="22">
        <v>2.5066148102882</v>
      </c>
      <c r="I182" s="22">
        <v>0</v>
      </c>
      <c r="J182" s="22">
        <v>0</v>
      </c>
      <c r="K182" s="22">
        <v>0</v>
      </c>
      <c r="L182" s="22">
        <v>0</v>
      </c>
      <c r="M182" s="10">
        <v>0</v>
      </c>
    </row>
    <row r="183" spans="1:13" x14ac:dyDescent="0.3">
      <c r="A183" s="9" t="str">
        <f>B3&amp;C141&amp;D183</f>
        <v>DISTRIBUCION VOLUMEN X CRITERIO (Consumiciones)Total Bebidas FriasNO COCINAR EN CASA</v>
      </c>
      <c r="B183" s="9">
        <v>0</v>
      </c>
      <c r="C183" s="9">
        <v>0</v>
      </c>
      <c r="D183" s="10" t="s">
        <v>135</v>
      </c>
      <c r="E183" s="10">
        <v>3.4615944616943102</v>
      </c>
      <c r="F183" s="10">
        <v>3.4389427711454998</v>
      </c>
      <c r="G183" s="10">
        <v>3.27135610929707</v>
      </c>
      <c r="H183" s="10">
        <v>3.1680958391087102</v>
      </c>
      <c r="I183" s="10">
        <v>0</v>
      </c>
      <c r="J183" s="10">
        <v>0</v>
      </c>
      <c r="K183" s="10">
        <v>0</v>
      </c>
      <c r="L183" s="10">
        <v>0</v>
      </c>
      <c r="M183" s="10">
        <v>0</v>
      </c>
    </row>
    <row r="184" spans="1:13" x14ac:dyDescent="0.3">
      <c r="A184" s="9" t="str">
        <f>B3&amp;C141&amp;D184</f>
        <v>DISTRIBUCION VOLUMEN X CRITERIO (Consumiciones)Total Bebidas FriasCELEBRACION/FIESTA/SALIR TOMAR</v>
      </c>
      <c r="B184" s="9">
        <v>0</v>
      </c>
      <c r="C184" s="9">
        <v>0</v>
      </c>
      <c r="D184" s="9" t="s">
        <v>136</v>
      </c>
      <c r="E184" s="22">
        <v>32.995124135783499</v>
      </c>
      <c r="F184" s="22">
        <v>33.9180962841709</v>
      </c>
      <c r="G184" s="22">
        <v>38.335473676865803</v>
      </c>
      <c r="H184" s="22">
        <v>40.284366826181198</v>
      </c>
      <c r="I184" s="22">
        <v>0</v>
      </c>
      <c r="J184" s="22">
        <v>0</v>
      </c>
      <c r="K184" s="22">
        <v>0</v>
      </c>
      <c r="L184" s="22">
        <v>0</v>
      </c>
      <c r="M184" s="10">
        <v>0</v>
      </c>
    </row>
    <row r="185" spans="1:13" x14ac:dyDescent="0.3">
      <c r="A185" s="9" t="str">
        <f>B3&amp;C141&amp;D185</f>
        <v>DISTRIBUCION VOLUMEN X CRITERIO (Consumiciones)Total Bebidas FriasVIENDO DEPORTES</v>
      </c>
      <c r="B185" s="9">
        <v>0</v>
      </c>
      <c r="C185" s="9">
        <v>0</v>
      </c>
      <c r="D185" s="10" t="s">
        <v>137</v>
      </c>
      <c r="E185" s="10">
        <v>1.8979322320273</v>
      </c>
      <c r="F185" s="10">
        <v>1.7726755884209899</v>
      </c>
      <c r="G185" s="10">
        <v>2.6302290108698201</v>
      </c>
      <c r="H185" s="10">
        <v>1.82068779335071</v>
      </c>
      <c r="I185" s="10">
        <v>0</v>
      </c>
      <c r="J185" s="10">
        <v>0</v>
      </c>
      <c r="K185" s="10">
        <v>0</v>
      </c>
      <c r="L185" s="10">
        <v>0</v>
      </c>
      <c r="M185" s="10">
        <v>0</v>
      </c>
    </row>
    <row r="186" spans="1:13" x14ac:dyDescent="0.3">
      <c r="A186" s="9" t="str">
        <f>B3&amp;C141&amp;D186</f>
        <v>DISTRIBUCION VOLUMEN X CRITERIO (Consumiciones)Total Bebidas FriasOTROS MOTIVOS</v>
      </c>
      <c r="B186" s="9">
        <v>0</v>
      </c>
      <c r="C186" s="9">
        <v>0</v>
      </c>
      <c r="D186" s="9" t="s">
        <v>138</v>
      </c>
      <c r="E186" s="22">
        <v>5.6618318899336302</v>
      </c>
      <c r="F186" s="22">
        <v>4.5905466854757702</v>
      </c>
      <c r="G186" s="22">
        <v>4.7419951299088403</v>
      </c>
      <c r="H186" s="22">
        <v>4.8414993661811101</v>
      </c>
      <c r="I186" s="22">
        <v>0</v>
      </c>
      <c r="J186" s="22">
        <v>0</v>
      </c>
      <c r="K186" s="22">
        <v>0</v>
      </c>
      <c r="L186" s="22">
        <v>0</v>
      </c>
      <c r="M186" s="10">
        <v>0</v>
      </c>
    </row>
    <row r="187" spans="1:13" x14ac:dyDescent="0.3">
      <c r="A187" s="9" t="str">
        <f>B3&amp;C187&amp;D187</f>
        <v>DISTRIBUCION VOLUMEN X CRITERIO (Consumiciones)Total Bebidas CalientesT.ESPAÑA</v>
      </c>
      <c r="B187" s="9">
        <v>0</v>
      </c>
      <c r="C187" s="9" t="s">
        <v>51</v>
      </c>
      <c r="D187" s="10" t="s">
        <v>64</v>
      </c>
      <c r="E187" s="10">
        <v>100</v>
      </c>
      <c r="F187" s="10">
        <v>100</v>
      </c>
      <c r="G187" s="10">
        <v>100</v>
      </c>
      <c r="H187" s="10">
        <v>100</v>
      </c>
      <c r="I187" s="10">
        <v>0</v>
      </c>
      <c r="J187" s="10">
        <v>0</v>
      </c>
      <c r="K187" s="10">
        <v>0</v>
      </c>
      <c r="L187" s="10">
        <v>0</v>
      </c>
      <c r="M187" s="10">
        <v>0</v>
      </c>
    </row>
    <row r="188" spans="1:13" x14ac:dyDescent="0.3">
      <c r="A188" s="9" t="str">
        <f>B3&amp;C187&amp;D188</f>
        <v>DISTRIBUCION VOLUMEN X CRITERIO (Consumiciones)Total Bebidas CalientesHiper+Super+Discount+G.A</v>
      </c>
      <c r="B188" s="9">
        <v>0</v>
      </c>
      <c r="C188" s="9">
        <v>0</v>
      </c>
      <c r="D188" s="9" t="s">
        <v>94</v>
      </c>
      <c r="E188" s="22">
        <v>1.2707808481243701</v>
      </c>
      <c r="F188" s="22">
        <v>1.02417258929109</v>
      </c>
      <c r="G188" s="22">
        <v>0.80460703816697199</v>
      </c>
      <c r="H188" s="22">
        <v>0.84368884899497798</v>
      </c>
      <c r="I188" s="22">
        <v>0</v>
      </c>
      <c r="J188" s="22">
        <v>0</v>
      </c>
      <c r="K188" s="22">
        <v>0</v>
      </c>
      <c r="L188" s="22">
        <v>0</v>
      </c>
      <c r="M188" s="10">
        <v>0</v>
      </c>
    </row>
    <row r="189" spans="1:13" x14ac:dyDescent="0.3">
      <c r="A189" s="9" t="str">
        <f>B3&amp;C187&amp;D189</f>
        <v>DISTRIBUCION VOLUMEN X CRITERIO (Consumiciones)Total Bebidas CalientesRestaurantes</v>
      </c>
      <c r="B189" s="9">
        <v>0</v>
      </c>
      <c r="C189" s="9">
        <v>0</v>
      </c>
      <c r="D189" s="10" t="s">
        <v>95</v>
      </c>
      <c r="E189" s="10">
        <v>5.0520704522641804</v>
      </c>
      <c r="F189" s="10">
        <v>5.5171768656266904</v>
      </c>
      <c r="G189" s="10">
        <v>5.6556785259298801</v>
      </c>
      <c r="H189" s="10">
        <v>5.8336782245537497</v>
      </c>
      <c r="I189" s="10">
        <v>0</v>
      </c>
      <c r="J189" s="10">
        <v>0</v>
      </c>
      <c r="K189" s="10">
        <v>0</v>
      </c>
      <c r="L189" s="10">
        <v>0</v>
      </c>
      <c r="M189" s="10">
        <v>0</v>
      </c>
    </row>
    <row r="190" spans="1:13" x14ac:dyDescent="0.3">
      <c r="A190" s="9" t="str">
        <f>B3&amp;C187&amp;D190</f>
        <v>DISTRIBUCION VOLUMEN X CRITERIO (Consumiciones)Total Bebidas CalientesRestaurantes Fast Food</v>
      </c>
      <c r="B190" s="9">
        <v>0</v>
      </c>
      <c r="C190" s="9">
        <v>0</v>
      </c>
      <c r="D190" s="9" t="s">
        <v>96</v>
      </c>
      <c r="E190" s="22">
        <v>1.1841146353838301</v>
      </c>
      <c r="F190" s="22">
        <v>1.0738134674456401</v>
      </c>
      <c r="G190" s="22">
        <v>1.11425053473026</v>
      </c>
      <c r="H190" s="22">
        <v>1.4264453629599401</v>
      </c>
      <c r="I190" s="22">
        <v>0</v>
      </c>
      <c r="J190" s="22">
        <v>0</v>
      </c>
      <c r="K190" s="22">
        <v>0</v>
      </c>
      <c r="L190" s="22">
        <v>0</v>
      </c>
      <c r="M190" s="10">
        <v>0</v>
      </c>
    </row>
    <row r="191" spans="1:13" x14ac:dyDescent="0.3">
      <c r="A191" s="9" t="str">
        <f>B3&amp;C187&amp;D191</f>
        <v>DISTRIBUCION VOLUMEN X CRITERIO (Consumiciones)Total Bebidas CalientesBares/Cafeterias/Cervecerias</v>
      </c>
      <c r="B191" s="9">
        <v>0</v>
      </c>
      <c r="C191" s="9">
        <v>0</v>
      </c>
      <c r="D191" s="10" t="s">
        <v>97</v>
      </c>
      <c r="E191" s="10">
        <v>68.366239317178</v>
      </c>
      <c r="F191" s="10">
        <v>71.295097271577404</v>
      </c>
      <c r="G191" s="10">
        <v>72.314060756169397</v>
      </c>
      <c r="H191" s="10">
        <v>71.414304833672801</v>
      </c>
      <c r="I191" s="10">
        <v>0</v>
      </c>
      <c r="J191" s="10">
        <v>0</v>
      </c>
      <c r="K191" s="10">
        <v>0</v>
      </c>
      <c r="L191" s="10">
        <v>0</v>
      </c>
      <c r="M191" s="10">
        <v>0</v>
      </c>
    </row>
    <row r="192" spans="1:13" x14ac:dyDescent="0.3">
      <c r="A192" s="9" t="str">
        <f>B3&amp;C187&amp;D192</f>
        <v>DISTRIBUCION VOLUMEN X CRITERIO (Consumiciones)Total Bebidas CalientesPanaderias/Pastelerias</v>
      </c>
      <c r="B192" s="9">
        <v>0</v>
      </c>
      <c r="C192" s="9">
        <v>0</v>
      </c>
      <c r="D192" s="9" t="s">
        <v>98</v>
      </c>
      <c r="E192" s="22">
        <v>4.6114956060682601</v>
      </c>
      <c r="F192" s="22">
        <v>3.6306450641450301</v>
      </c>
      <c r="G192" s="22">
        <v>3.4329387437768899</v>
      </c>
      <c r="H192" s="22">
        <v>3.7071201672677598</v>
      </c>
      <c r="I192" s="22">
        <v>0</v>
      </c>
      <c r="J192" s="22">
        <v>0</v>
      </c>
      <c r="K192" s="22">
        <v>0</v>
      </c>
      <c r="L192" s="22">
        <v>0</v>
      </c>
      <c r="M192" s="10">
        <v>0</v>
      </c>
    </row>
    <row r="193" spans="1:13" x14ac:dyDescent="0.3">
      <c r="A193" s="9" t="str">
        <f>B3&amp;C187&amp;D193</f>
        <v>DISTRIBUCION VOLUMEN X CRITERIO (Consumiciones)Total Bebidas CalientesTda.Alimentacion/Delicatesen</v>
      </c>
      <c r="B193" s="9">
        <v>0</v>
      </c>
      <c r="C193" s="9">
        <v>0</v>
      </c>
      <c r="D193" s="10" t="s">
        <v>99</v>
      </c>
      <c r="E193" s="10">
        <v>0.125527063149178</v>
      </c>
      <c r="F193" s="10">
        <v>0.41967716677708899</v>
      </c>
      <c r="G193" s="10">
        <v>0.415029281238597</v>
      </c>
      <c r="H193" s="10">
        <v>0.151709818381179</v>
      </c>
      <c r="I193" s="10">
        <v>0</v>
      </c>
      <c r="J193" s="10">
        <v>0</v>
      </c>
      <c r="K193" s="10">
        <v>0</v>
      </c>
      <c r="L193" s="10">
        <v>0</v>
      </c>
      <c r="M193" s="10">
        <v>0</v>
      </c>
    </row>
    <row r="194" spans="1:13" x14ac:dyDescent="0.3">
      <c r="A194" s="9" t="str">
        <f>B3&amp;C187&amp;D194</f>
        <v>DISTRIBUCION VOLUMEN X CRITERIO (Consumiciones)Total Bebidas CalientesCanal Conveniencia/24h</v>
      </c>
      <c r="B194" s="9">
        <v>0</v>
      </c>
      <c r="C194" s="9">
        <v>0</v>
      </c>
      <c r="D194" s="9" t="s">
        <v>100</v>
      </c>
      <c r="E194" s="22">
        <v>0.33665147478403701</v>
      </c>
      <c r="F194" s="22">
        <v>0.25922894205866398</v>
      </c>
      <c r="G194" s="22">
        <v>0.218573047318738</v>
      </c>
      <c r="H194" s="22">
        <v>0.27408879739566799</v>
      </c>
      <c r="I194" s="22">
        <v>0</v>
      </c>
      <c r="J194" s="22">
        <v>0</v>
      </c>
      <c r="K194" s="22">
        <v>0</v>
      </c>
      <c r="L194" s="22">
        <v>0</v>
      </c>
      <c r="M194" s="10">
        <v>0</v>
      </c>
    </row>
    <row r="195" spans="1:13" x14ac:dyDescent="0.3">
      <c r="A195" s="9" t="str">
        <f>B3&amp;C187&amp;D195</f>
        <v>DISTRIBUCION VOLUMEN X CRITERIO (Consumiciones)Total Bebidas CalientesHoteles</v>
      </c>
      <c r="B195" s="9">
        <v>0</v>
      </c>
      <c r="C195" s="9">
        <v>0</v>
      </c>
      <c r="D195" s="10" t="s">
        <v>101</v>
      </c>
      <c r="E195" s="10">
        <v>0.362412148820414</v>
      </c>
      <c r="F195" s="10">
        <v>0.36383142353791498</v>
      </c>
      <c r="G195" s="10">
        <v>0.407055096244334</v>
      </c>
      <c r="H195" s="10">
        <v>0.42857311783454899</v>
      </c>
      <c r="I195" s="10">
        <v>0</v>
      </c>
      <c r="J195" s="10">
        <v>0</v>
      </c>
      <c r="K195" s="10">
        <v>0</v>
      </c>
      <c r="L195" s="10">
        <v>0</v>
      </c>
      <c r="M195" s="10">
        <v>0</v>
      </c>
    </row>
    <row r="196" spans="1:13" x14ac:dyDescent="0.3">
      <c r="A196" s="9" t="str">
        <f>B3&amp;C187&amp;D196</f>
        <v>DISTRIBUCION VOLUMEN X CRITERIO (Consumiciones)Total Bebidas CalientesEstaciones de servicio</v>
      </c>
      <c r="B196" s="9">
        <v>0</v>
      </c>
      <c r="C196" s="9">
        <v>0</v>
      </c>
      <c r="D196" s="9" t="s">
        <v>102</v>
      </c>
      <c r="E196" s="22">
        <v>2.8101492025908898</v>
      </c>
      <c r="F196" s="22">
        <v>2.4418832439920499</v>
      </c>
      <c r="G196" s="22">
        <v>2.0336839162669702</v>
      </c>
      <c r="H196" s="22">
        <v>2.0917091733898099</v>
      </c>
      <c r="I196" s="22">
        <v>0</v>
      </c>
      <c r="J196" s="22">
        <v>0</v>
      </c>
      <c r="K196" s="22">
        <v>0</v>
      </c>
      <c r="L196" s="22">
        <v>0</v>
      </c>
      <c r="M196" s="10">
        <v>0</v>
      </c>
    </row>
    <row r="197" spans="1:13" x14ac:dyDescent="0.3">
      <c r="A197" s="9" t="str">
        <f>B3&amp;C187&amp;D197</f>
        <v>DISTRIBUCION VOLUMEN X CRITERIO (Consumiciones)Total Bebidas CalientesMaquinas dispensadoras</v>
      </c>
      <c r="B197" s="9">
        <v>0</v>
      </c>
      <c r="C197" s="9">
        <v>0</v>
      </c>
      <c r="D197" s="10" t="s">
        <v>103</v>
      </c>
      <c r="E197" s="10">
        <v>10.103706014008701</v>
      </c>
      <c r="F197" s="10">
        <v>8.9736342829609104</v>
      </c>
      <c r="G197" s="10">
        <v>8.7941414760760193</v>
      </c>
      <c r="H197" s="10">
        <v>8.4846716008506693</v>
      </c>
      <c r="I197" s="10">
        <v>0</v>
      </c>
      <c r="J197" s="10">
        <v>0</v>
      </c>
      <c r="K197" s="10">
        <v>0</v>
      </c>
      <c r="L197" s="10">
        <v>0</v>
      </c>
      <c r="M197" s="10">
        <v>0</v>
      </c>
    </row>
    <row r="198" spans="1:13" x14ac:dyDescent="0.3">
      <c r="A198" s="9" t="str">
        <f>B3&amp;C187&amp;D198</f>
        <v>DISTRIBUCION VOLUMEN X CRITERIO (Consumiciones)Total Bebidas CalientesServicio en la empresa</v>
      </c>
      <c r="B198" s="9">
        <v>0</v>
      </c>
      <c r="C198" s="9">
        <v>0</v>
      </c>
      <c r="D198" s="9" t="s">
        <v>104</v>
      </c>
      <c r="E198" s="22">
        <v>3.1830950587212001</v>
      </c>
      <c r="F198" s="22">
        <v>2.96213937240258</v>
      </c>
      <c r="G198" s="22">
        <v>2.6359946907527099</v>
      </c>
      <c r="H198" s="22">
        <v>2.8677151359767201</v>
      </c>
      <c r="I198" s="22">
        <v>0</v>
      </c>
      <c r="J198" s="22">
        <v>0</v>
      </c>
      <c r="K198" s="22">
        <v>0</v>
      </c>
      <c r="L198" s="22">
        <v>0</v>
      </c>
      <c r="M198" s="10">
        <v>0</v>
      </c>
    </row>
    <row r="199" spans="1:13" x14ac:dyDescent="0.3">
      <c r="A199" s="9" t="str">
        <f>B3&amp;C187&amp;D199</f>
        <v>DISTRIBUCION VOLUMEN X CRITERIO (Consumiciones)Total Bebidas CalientesResto de canales</v>
      </c>
      <c r="B199" s="9">
        <v>0</v>
      </c>
      <c r="C199" s="9">
        <v>0</v>
      </c>
      <c r="D199" s="10" t="s">
        <v>105</v>
      </c>
      <c r="E199" s="10">
        <v>2.5937468014680798</v>
      </c>
      <c r="F199" s="10">
        <v>2.0387019665120798</v>
      </c>
      <c r="G199" s="10">
        <v>2.17398241205137</v>
      </c>
      <c r="H199" s="10">
        <v>2.4762856380129299</v>
      </c>
      <c r="I199" s="10">
        <v>0</v>
      </c>
      <c r="J199" s="10">
        <v>0</v>
      </c>
      <c r="K199" s="10">
        <v>0</v>
      </c>
      <c r="L199" s="10">
        <v>0</v>
      </c>
      <c r="M199" s="10">
        <v>0</v>
      </c>
    </row>
    <row r="200" spans="1:13" x14ac:dyDescent="0.3">
      <c r="A200" s="9" t="str">
        <f>B3&amp;C187&amp;D200</f>
        <v>DISTRIBUCION VOLUMEN X CRITERIO (Consumiciones)Total Bebidas CalientesEN LA CALLE</v>
      </c>
      <c r="B200" s="9">
        <v>0</v>
      </c>
      <c r="C200" s="9">
        <v>0</v>
      </c>
      <c r="D200" s="9" t="s">
        <v>106</v>
      </c>
      <c r="E200" s="22">
        <v>4.0227509241423496</v>
      </c>
      <c r="F200" s="22">
        <v>3.8053853219297702</v>
      </c>
      <c r="G200" s="22">
        <v>1.33122369472113</v>
      </c>
      <c r="H200" s="22">
        <v>1.2348711002657</v>
      </c>
      <c r="I200" s="22">
        <v>0</v>
      </c>
      <c r="J200" s="22">
        <v>0</v>
      </c>
      <c r="K200" s="22">
        <v>0</v>
      </c>
      <c r="L200" s="22">
        <v>0</v>
      </c>
      <c r="M200" s="10">
        <v>0</v>
      </c>
    </row>
    <row r="201" spans="1:13" x14ac:dyDescent="0.3">
      <c r="A201" s="9" t="str">
        <f>B3&amp;C187&amp;D201</f>
        <v>DISTRIBUCION VOLUMEN X CRITERIO (Consumiciones)Total Bebidas CalientesEN CASA DE OTROS</v>
      </c>
      <c r="B201" s="9">
        <v>0</v>
      </c>
      <c r="C201" s="9">
        <v>0</v>
      </c>
      <c r="D201" s="10" t="s">
        <v>107</v>
      </c>
      <c r="E201" s="10">
        <v>0.59878186726174898</v>
      </c>
      <c r="F201" s="10">
        <v>0.60672506474733501</v>
      </c>
      <c r="G201" s="10">
        <v>0.44491335840477902</v>
      </c>
      <c r="H201" s="10">
        <v>0.41291093564956899</v>
      </c>
      <c r="I201" s="10">
        <v>0</v>
      </c>
      <c r="J201" s="10">
        <v>0</v>
      </c>
      <c r="K201" s="10">
        <v>0</v>
      </c>
      <c r="L201" s="10">
        <v>0</v>
      </c>
      <c r="M201" s="10">
        <v>0</v>
      </c>
    </row>
    <row r="202" spans="1:13" x14ac:dyDescent="0.3">
      <c r="A202" s="9" t="str">
        <f>B3&amp;C187&amp;D202</f>
        <v>DISTRIBUCION VOLUMEN X CRITERIO (Consumiciones)Total Bebidas CalientesEN EL ESTABLECIMIENTO</v>
      </c>
      <c r="B202" s="9">
        <v>0</v>
      </c>
      <c r="C202" s="9">
        <v>0</v>
      </c>
      <c r="D202" s="9" t="s">
        <v>108</v>
      </c>
      <c r="E202" s="22">
        <v>79.648617245825207</v>
      </c>
      <c r="F202" s="22">
        <v>78.968484611214805</v>
      </c>
      <c r="G202" s="22">
        <v>82.252788172840795</v>
      </c>
      <c r="H202" s="22">
        <v>82.7023346896069</v>
      </c>
      <c r="I202" s="22">
        <v>0</v>
      </c>
      <c r="J202" s="22">
        <v>0</v>
      </c>
      <c r="K202" s="22">
        <v>0</v>
      </c>
      <c r="L202" s="22">
        <v>0</v>
      </c>
      <c r="M202" s="10">
        <v>0</v>
      </c>
    </row>
    <row r="203" spans="1:13" x14ac:dyDescent="0.3">
      <c r="A203" s="9" t="str">
        <f>B3&amp;C187&amp;D203</f>
        <v>DISTRIBUCION VOLUMEN X CRITERIO (Consumiciones)Total Bebidas CalientesEN EL TRABAJO</v>
      </c>
      <c r="B203" s="9">
        <v>0</v>
      </c>
      <c r="C203" s="9">
        <v>0</v>
      </c>
      <c r="D203" s="10" t="s">
        <v>109</v>
      </c>
      <c r="E203" s="10">
        <v>13.723686378042901</v>
      </c>
      <c r="F203" s="10">
        <v>14.845114587725099</v>
      </c>
      <c r="G203" s="10">
        <v>14.2872847652913</v>
      </c>
      <c r="H203" s="10">
        <v>13.818409845434999</v>
      </c>
      <c r="I203" s="10">
        <v>0</v>
      </c>
      <c r="J203" s="10">
        <v>0</v>
      </c>
      <c r="K203" s="10">
        <v>0</v>
      </c>
      <c r="L203" s="10">
        <v>0</v>
      </c>
      <c r="M203" s="10">
        <v>0</v>
      </c>
    </row>
    <row r="204" spans="1:13" x14ac:dyDescent="0.3">
      <c r="A204" s="9" t="str">
        <f>B3&amp;C187&amp;D204</f>
        <v>DISTRIBUCION VOLUMEN X CRITERIO (Consumiciones)Total Bebidas CalientesEN COLEGIO/INSTITUTO/UNIV.</v>
      </c>
      <c r="B204" s="9">
        <v>0</v>
      </c>
      <c r="C204" s="9">
        <v>0</v>
      </c>
      <c r="D204" s="9" t="s">
        <v>110</v>
      </c>
      <c r="E204" s="22">
        <v>0.31845754436212798</v>
      </c>
      <c r="F204" s="22">
        <v>0.33535099078479802</v>
      </c>
      <c r="G204" s="22">
        <v>0.34662986565413501</v>
      </c>
      <c r="H204" s="22">
        <v>0.35578143392332101</v>
      </c>
      <c r="I204" s="22">
        <v>0</v>
      </c>
      <c r="J204" s="22">
        <v>0</v>
      </c>
      <c r="K204" s="22">
        <v>0</v>
      </c>
      <c r="L204" s="22">
        <v>0</v>
      </c>
      <c r="M204" s="10">
        <v>0</v>
      </c>
    </row>
    <row r="205" spans="1:13" x14ac:dyDescent="0.3">
      <c r="A205" s="9" t="str">
        <f>B3&amp;C187&amp;D205</f>
        <v>DISTRIBUCION VOLUMEN X CRITERIO (Consumiciones)Total Bebidas CalientesEN MI CASA</v>
      </c>
      <c r="B205" s="9">
        <v>0</v>
      </c>
      <c r="C205" s="9">
        <v>0</v>
      </c>
      <c r="D205" s="10" t="s">
        <v>111</v>
      </c>
      <c r="E205" s="10">
        <v>0.641658118944754</v>
      </c>
      <c r="F205" s="10">
        <v>0.52483963741492501</v>
      </c>
      <c r="G205" s="10">
        <v>0.30648554716758297</v>
      </c>
      <c r="H205" s="10">
        <v>0.27335995714390698</v>
      </c>
      <c r="I205" s="10">
        <v>0</v>
      </c>
      <c r="J205" s="10">
        <v>0</v>
      </c>
      <c r="K205" s="10">
        <v>0</v>
      </c>
      <c r="L205" s="10">
        <v>0</v>
      </c>
      <c r="M205" s="10">
        <v>0</v>
      </c>
    </row>
    <row r="206" spans="1:13" x14ac:dyDescent="0.3">
      <c r="A206" s="9" t="str">
        <f>B3&amp;C187&amp;D206</f>
        <v>DISTRIBUCION VOLUMEN X CRITERIO (Consumiciones)Total Bebidas CalientesEN M.TRANSP.(AVION,TREN,AUTOC,E</v>
      </c>
      <c r="B206" s="9">
        <v>0</v>
      </c>
      <c r="C206" s="9">
        <v>0</v>
      </c>
      <c r="D206" s="9" t="s">
        <v>112</v>
      </c>
      <c r="E206" s="22">
        <v>0.13443098529059699</v>
      </c>
      <c r="F206" s="22">
        <v>0.23987445792928999</v>
      </c>
      <c r="G206" s="22">
        <v>0.17278683557053401</v>
      </c>
      <c r="H206" s="22">
        <v>0.110352362370487</v>
      </c>
      <c r="I206" s="22">
        <v>0</v>
      </c>
      <c r="J206" s="22">
        <v>0</v>
      </c>
      <c r="K206" s="22">
        <v>0</v>
      </c>
      <c r="L206" s="22">
        <v>0</v>
      </c>
      <c r="M206" s="10">
        <v>0</v>
      </c>
    </row>
    <row r="207" spans="1:13" x14ac:dyDescent="0.3">
      <c r="A207" s="9" t="str">
        <f>B3&amp;C187&amp;D207</f>
        <v>DISTRIBUCION VOLUMEN X CRITERIO (Consumiciones)Total Bebidas CalientesEN OTRO LUGAR</v>
      </c>
      <c r="B207" s="9">
        <v>0</v>
      </c>
      <c r="C207" s="9">
        <v>0</v>
      </c>
      <c r="D207" s="10" t="s">
        <v>113</v>
      </c>
      <c r="E207" s="10">
        <v>0.91161223579851802</v>
      </c>
      <c r="F207" s="10">
        <v>0.674239971691863</v>
      </c>
      <c r="G207" s="10">
        <v>0.85786666989129001</v>
      </c>
      <c r="H207" s="10">
        <v>1.0919811447521901</v>
      </c>
      <c r="I207" s="10">
        <v>0</v>
      </c>
      <c r="J207" s="10">
        <v>0</v>
      </c>
      <c r="K207" s="10">
        <v>0</v>
      </c>
      <c r="L207" s="10">
        <v>0</v>
      </c>
      <c r="M207" s="10">
        <v>0</v>
      </c>
    </row>
    <row r="208" spans="1:13" x14ac:dyDescent="0.3">
      <c r="A208" s="9" t="str">
        <f>B3&amp;C187&amp;D208</f>
        <v>DISTRIBUCION VOLUMEN X CRITERIO (Consumiciones)Total Bebidas CalientesDESAYUNO</v>
      </c>
      <c r="B208" s="9">
        <v>0</v>
      </c>
      <c r="C208" s="9">
        <v>0</v>
      </c>
      <c r="D208" s="9" t="s">
        <v>114</v>
      </c>
      <c r="E208" s="22">
        <v>58.891336673351098</v>
      </c>
      <c r="F208" s="22">
        <v>60.2880879961453</v>
      </c>
      <c r="G208" s="22">
        <v>58.450302984175401</v>
      </c>
      <c r="H208" s="22">
        <v>58.396730610394798</v>
      </c>
      <c r="I208" s="22">
        <v>0</v>
      </c>
      <c r="J208" s="22">
        <v>0</v>
      </c>
      <c r="K208" s="22">
        <v>0</v>
      </c>
      <c r="L208" s="22">
        <v>0</v>
      </c>
      <c r="M208" s="10">
        <v>0</v>
      </c>
    </row>
    <row r="209" spans="1:13" x14ac:dyDescent="0.3">
      <c r="A209" s="9" t="str">
        <f>B3&amp;C187&amp;D209</f>
        <v>DISTRIBUCION VOLUMEN X CRITERIO (Consumiciones)Total Bebidas CalientesAPERITIVO/ANTES DE COMER</v>
      </c>
      <c r="B209" s="9">
        <v>0</v>
      </c>
      <c r="C209" s="9">
        <v>0</v>
      </c>
      <c r="D209" s="10" t="s">
        <v>115</v>
      </c>
      <c r="E209" s="10">
        <v>8.8833900374928305</v>
      </c>
      <c r="F209" s="10">
        <v>9.2952252604950907</v>
      </c>
      <c r="G209" s="10">
        <v>9.5443393991815597</v>
      </c>
      <c r="H209" s="10">
        <v>9.4549751230410592</v>
      </c>
      <c r="I209" s="10">
        <v>0</v>
      </c>
      <c r="J209" s="10">
        <v>0</v>
      </c>
      <c r="K209" s="10">
        <v>0</v>
      </c>
      <c r="L209" s="10">
        <v>0</v>
      </c>
      <c r="M209" s="10">
        <v>0</v>
      </c>
    </row>
    <row r="210" spans="1:13" x14ac:dyDescent="0.3">
      <c r="A210" s="9" t="str">
        <f>B3&amp;C187&amp;D210</f>
        <v>DISTRIBUCION VOLUMEN X CRITERIO (Consumiciones)Total Bebidas CalientesCOMIDA</v>
      </c>
      <c r="B210" s="9">
        <v>0</v>
      </c>
      <c r="C210" s="9">
        <v>0</v>
      </c>
      <c r="D210" s="9" t="s">
        <v>116</v>
      </c>
      <c r="E210" s="22">
        <v>8.3396934241478498</v>
      </c>
      <c r="F210" s="22">
        <v>9.4654693428898398</v>
      </c>
      <c r="G210" s="22">
        <v>9.1776677296068101</v>
      </c>
      <c r="H210" s="22">
        <v>9.5935694360087904</v>
      </c>
      <c r="I210" s="22">
        <v>0</v>
      </c>
      <c r="J210" s="22">
        <v>0</v>
      </c>
      <c r="K210" s="22">
        <v>0</v>
      </c>
      <c r="L210" s="22">
        <v>0</v>
      </c>
      <c r="M210" s="10">
        <v>0</v>
      </c>
    </row>
    <row r="211" spans="1:13" x14ac:dyDescent="0.3">
      <c r="A211" s="9" t="str">
        <f>B3&amp;C187&amp;D211</f>
        <v>DISTRIBUCION VOLUMEN X CRITERIO (Consumiciones)Total Bebidas CalientesTARDE/MERIENDA</v>
      </c>
      <c r="B211" s="9">
        <v>0</v>
      </c>
      <c r="C211" s="9">
        <v>0</v>
      </c>
      <c r="D211" s="10" t="s">
        <v>117</v>
      </c>
      <c r="E211" s="10">
        <v>16.2356052336219</v>
      </c>
      <c r="F211" s="10">
        <v>14.354593296392199</v>
      </c>
      <c r="G211" s="10">
        <v>15.651602697017999</v>
      </c>
      <c r="H211" s="10">
        <v>15.2755851057159</v>
      </c>
      <c r="I211" s="10">
        <v>0</v>
      </c>
      <c r="J211" s="10">
        <v>0</v>
      </c>
      <c r="K211" s="10">
        <v>0</v>
      </c>
      <c r="L211" s="10">
        <v>0</v>
      </c>
      <c r="M211" s="10">
        <v>0</v>
      </c>
    </row>
    <row r="212" spans="1:13" x14ac:dyDescent="0.3">
      <c r="A212" s="9" t="str">
        <f>B3&amp;C187&amp;D212</f>
        <v>DISTRIBUCION VOLUMEN X CRITERIO (Consumiciones)Total Bebidas CalientesANTES DE CENAR</v>
      </c>
      <c r="B212" s="9">
        <v>0</v>
      </c>
      <c r="C212" s="9">
        <v>0</v>
      </c>
      <c r="D212" s="9" t="s">
        <v>118</v>
      </c>
      <c r="E212" s="22">
        <v>1.2829134150546799</v>
      </c>
      <c r="F212" s="22">
        <v>1.07919728362344</v>
      </c>
      <c r="G212" s="22">
        <v>1.2086685696685799</v>
      </c>
      <c r="H212" s="22">
        <v>1.0849385556134901</v>
      </c>
      <c r="I212" s="22">
        <v>0</v>
      </c>
      <c r="J212" s="22">
        <v>0</v>
      </c>
      <c r="K212" s="22">
        <v>0</v>
      </c>
      <c r="L212" s="22">
        <v>0</v>
      </c>
      <c r="M212" s="10">
        <v>0</v>
      </c>
    </row>
    <row r="213" spans="1:13" x14ac:dyDescent="0.3">
      <c r="A213" s="9" t="str">
        <f>B3&amp;C187&amp;D213</f>
        <v>DISTRIBUCION VOLUMEN X CRITERIO (Consumiciones)Total Bebidas CalientesCENA</v>
      </c>
      <c r="B213" s="9">
        <v>0</v>
      </c>
      <c r="C213" s="9">
        <v>0</v>
      </c>
      <c r="D213" s="10" t="s">
        <v>119</v>
      </c>
      <c r="E213" s="10">
        <v>1.9356959456342899</v>
      </c>
      <c r="F213" s="10">
        <v>1.7683012859121801</v>
      </c>
      <c r="G213" s="10">
        <v>2.0976939913177</v>
      </c>
      <c r="H213" s="10">
        <v>1.9998093692163501</v>
      </c>
      <c r="I213" s="10">
        <v>0</v>
      </c>
      <c r="J213" s="10">
        <v>0</v>
      </c>
      <c r="K213" s="10">
        <v>0</v>
      </c>
      <c r="L213" s="10">
        <v>0</v>
      </c>
      <c r="M213" s="10">
        <v>0</v>
      </c>
    </row>
    <row r="214" spans="1:13" x14ac:dyDescent="0.3">
      <c r="A214" s="9" t="str">
        <f>B3&amp;C187&amp;D214</f>
        <v>DISTRIBUCION VOLUMEN X CRITERIO (Consumiciones)Total Bebidas CalientesDESPUES DE LA CENA</v>
      </c>
      <c r="B214" s="9">
        <v>0</v>
      </c>
      <c r="C214" s="9">
        <v>0</v>
      </c>
      <c r="D214" s="9" t="s">
        <v>120</v>
      </c>
      <c r="E214" s="22">
        <v>1.3563826773002501</v>
      </c>
      <c r="F214" s="22">
        <v>1.0420737216165801</v>
      </c>
      <c r="G214" s="22">
        <v>0.96857094894259599</v>
      </c>
      <c r="H214" s="22">
        <v>1.14529147339321</v>
      </c>
      <c r="I214" s="22">
        <v>0</v>
      </c>
      <c r="J214" s="22">
        <v>0</v>
      </c>
      <c r="K214" s="22">
        <v>0</v>
      </c>
      <c r="L214" s="22">
        <v>0</v>
      </c>
      <c r="M214" s="10">
        <v>0</v>
      </c>
    </row>
    <row r="215" spans="1:13" x14ac:dyDescent="0.3">
      <c r="A215" s="9" t="str">
        <f>B3&amp;C187&amp;D215</f>
        <v>DISTRIBUCION VOLUMEN X CRITERIO (Consumiciones)Total Bebidas CalientesDURANTE EL DIA</v>
      </c>
      <c r="B215" s="9">
        <v>0</v>
      </c>
      <c r="C215" s="9">
        <v>0</v>
      </c>
      <c r="D215" s="10" t="s">
        <v>121</v>
      </c>
      <c r="E215" s="10">
        <v>3.0749575542460001</v>
      </c>
      <c r="F215" s="10">
        <v>2.7070469192314599</v>
      </c>
      <c r="G215" s="10">
        <v>2.90115439140334</v>
      </c>
      <c r="H215" s="10">
        <v>3.04910820984436</v>
      </c>
      <c r="I215" s="10">
        <v>0</v>
      </c>
      <c r="J215" s="10">
        <v>0</v>
      </c>
      <c r="K215" s="10">
        <v>0</v>
      </c>
      <c r="L215" s="10">
        <v>0</v>
      </c>
      <c r="M215" s="10">
        <v>0</v>
      </c>
    </row>
    <row r="216" spans="1:13" x14ac:dyDescent="0.3">
      <c r="A216" s="9" t="str">
        <f>B3&amp;C187&amp;D216</f>
        <v>DISTRIBUCION VOLUMEN X CRITERIO (Consumiciones)Total Bebidas CalientesCON AMIGOS</v>
      </c>
      <c r="B216" s="9">
        <v>0</v>
      </c>
      <c r="C216" s="9">
        <v>0</v>
      </c>
      <c r="D216" s="9" t="s">
        <v>122</v>
      </c>
      <c r="E216" s="22">
        <v>19.334459362995201</v>
      </c>
      <c r="F216" s="22">
        <v>18.896991507558901</v>
      </c>
      <c r="G216" s="22">
        <v>19.3433825396611</v>
      </c>
      <c r="H216" s="22">
        <v>19.226977839171401</v>
      </c>
      <c r="I216" s="22">
        <v>0</v>
      </c>
      <c r="J216" s="22">
        <v>0</v>
      </c>
      <c r="K216" s="22">
        <v>0</v>
      </c>
      <c r="L216" s="22">
        <v>0</v>
      </c>
      <c r="M216" s="10">
        <v>0</v>
      </c>
    </row>
    <row r="217" spans="1:13" x14ac:dyDescent="0.3">
      <c r="A217" s="9" t="str">
        <f>B3&amp;C187&amp;D217</f>
        <v>DISTRIBUCION VOLUMEN X CRITERIO (Consumiciones)Total Bebidas CalientesCON CLIENTES</v>
      </c>
      <c r="B217" s="9">
        <v>0</v>
      </c>
      <c r="C217" s="9">
        <v>0</v>
      </c>
      <c r="D217" s="10" t="s">
        <v>123</v>
      </c>
      <c r="E217" s="10">
        <v>1.4317707292323301</v>
      </c>
      <c r="F217" s="10">
        <v>1.3627108052761501</v>
      </c>
      <c r="G217" s="10">
        <v>1.0855788921854299</v>
      </c>
      <c r="H217" s="10">
        <v>1.01350611935565</v>
      </c>
      <c r="I217" s="10">
        <v>0</v>
      </c>
      <c r="J217" s="10">
        <v>0</v>
      </c>
      <c r="K217" s="10">
        <v>0</v>
      </c>
      <c r="L217" s="10">
        <v>0</v>
      </c>
      <c r="M217" s="10">
        <v>0</v>
      </c>
    </row>
    <row r="218" spans="1:13" x14ac:dyDescent="0.3">
      <c r="A218" s="9" t="str">
        <f>B3&amp;C187&amp;D218</f>
        <v>DISTRIBUCION VOLUMEN X CRITERIO (Consumiciones)Total Bebidas CalientesCON COMPAÑEROS DE TRABAJO</v>
      </c>
      <c r="B218" s="9">
        <v>0</v>
      </c>
      <c r="C218" s="9">
        <v>0</v>
      </c>
      <c r="D218" s="9" t="s">
        <v>124</v>
      </c>
      <c r="E218" s="22">
        <v>18.0866925697417</v>
      </c>
      <c r="F218" s="22">
        <v>18.711998584593101</v>
      </c>
      <c r="G218" s="22">
        <v>17.9623060513611</v>
      </c>
      <c r="H218" s="22">
        <v>17.440939394102301</v>
      </c>
      <c r="I218" s="22">
        <v>0</v>
      </c>
      <c r="J218" s="22">
        <v>0</v>
      </c>
      <c r="K218" s="22">
        <v>0</v>
      </c>
      <c r="L218" s="22">
        <v>0</v>
      </c>
      <c r="M218" s="10">
        <v>0</v>
      </c>
    </row>
    <row r="219" spans="1:13" x14ac:dyDescent="0.3">
      <c r="A219" s="9" t="str">
        <f>B3&amp;C187&amp;D219</f>
        <v>DISTRIBUCION VOLUMEN X CRITERIO (Consumiciones)Total Bebidas CalientesCON COMPAÑEROS DE CLASE</v>
      </c>
      <c r="B219" s="9">
        <v>0</v>
      </c>
      <c r="C219" s="9">
        <v>0</v>
      </c>
      <c r="D219" s="10" t="s">
        <v>125</v>
      </c>
      <c r="E219" s="10">
        <v>0.41774151249651298</v>
      </c>
      <c r="F219" s="10">
        <v>0.351129502198398</v>
      </c>
      <c r="G219" s="10">
        <v>0.40057502619413599</v>
      </c>
      <c r="H219" s="10">
        <v>0.48846558343948798</v>
      </c>
      <c r="I219" s="10">
        <v>0</v>
      </c>
      <c r="J219" s="10">
        <v>0</v>
      </c>
      <c r="K219" s="10">
        <v>0</v>
      </c>
      <c r="L219" s="10">
        <v>0</v>
      </c>
      <c r="M219" s="10">
        <v>0</v>
      </c>
    </row>
    <row r="220" spans="1:13" x14ac:dyDescent="0.3">
      <c r="A220" s="9" t="str">
        <f>B3&amp;C187&amp;D220</f>
        <v>DISTRIBUCION VOLUMEN X CRITERIO (Consumiciones)Total Bebidas CalientesCON FAMILIA</v>
      </c>
      <c r="B220" s="9">
        <v>0</v>
      </c>
      <c r="C220" s="9">
        <v>0</v>
      </c>
      <c r="D220" s="9" t="s">
        <v>126</v>
      </c>
      <c r="E220" s="22">
        <v>15.7236819852093</v>
      </c>
      <c r="F220" s="22">
        <v>16.1033623441547</v>
      </c>
      <c r="G220" s="22">
        <v>17.049188782009999</v>
      </c>
      <c r="H220" s="22">
        <v>17.0939770347238</v>
      </c>
      <c r="I220" s="22">
        <v>0</v>
      </c>
      <c r="J220" s="22">
        <v>0</v>
      </c>
      <c r="K220" s="22">
        <v>0</v>
      </c>
      <c r="L220" s="22">
        <v>0</v>
      </c>
      <c r="M220" s="10">
        <v>0</v>
      </c>
    </row>
    <row r="221" spans="1:13" x14ac:dyDescent="0.3">
      <c r="A221" s="9" t="str">
        <f>B3&amp;C187&amp;D221</f>
        <v>DISTRIBUCION VOLUMEN X CRITERIO (Consumiciones)Total Bebidas CalientesCON LA PAREJA</v>
      </c>
      <c r="B221" s="9">
        <v>0</v>
      </c>
      <c r="C221" s="9">
        <v>0</v>
      </c>
      <c r="D221" s="10" t="s">
        <v>127</v>
      </c>
      <c r="E221" s="10">
        <v>13.565544370913299</v>
      </c>
      <c r="F221" s="10">
        <v>14.414845961573199</v>
      </c>
      <c r="G221" s="10">
        <v>15.513277030463399</v>
      </c>
      <c r="H221" s="10">
        <v>16.459018860622699</v>
      </c>
      <c r="I221" s="10">
        <v>0</v>
      </c>
      <c r="J221" s="10">
        <v>0</v>
      </c>
      <c r="K221" s="10">
        <v>0</v>
      </c>
      <c r="L221" s="10">
        <v>0</v>
      </c>
      <c r="M221" s="10">
        <v>0</v>
      </c>
    </row>
    <row r="222" spans="1:13" x14ac:dyDescent="0.3">
      <c r="A222" s="9" t="str">
        <f>B3&amp;C187&amp;D222</f>
        <v>DISTRIBUCION VOLUMEN X CRITERIO (Consumiciones)Total Bebidas CalientesESTABA SOLO/A</v>
      </c>
      <c r="B222" s="9">
        <v>0</v>
      </c>
      <c r="C222" s="9">
        <v>0</v>
      </c>
      <c r="D222" s="9" t="s">
        <v>128</v>
      </c>
      <c r="E222" s="22">
        <v>30.850250501332098</v>
      </c>
      <c r="F222" s="22">
        <v>29.611211076311498</v>
      </c>
      <c r="G222" s="22">
        <v>28.132455903870198</v>
      </c>
      <c r="H222" s="22">
        <v>27.7709169806521</v>
      </c>
      <c r="I222" s="22">
        <v>0</v>
      </c>
      <c r="J222" s="22">
        <v>0</v>
      </c>
      <c r="K222" s="22">
        <v>0</v>
      </c>
      <c r="L222" s="22">
        <v>0</v>
      </c>
      <c r="M222" s="10">
        <v>0</v>
      </c>
    </row>
    <row r="223" spans="1:13" x14ac:dyDescent="0.3">
      <c r="A223" s="9" t="str">
        <f>B3&amp;C187&amp;D223</f>
        <v>DISTRIBUCION VOLUMEN X CRITERIO (Consumiciones)Total Bebidas CalientesOTROS</v>
      </c>
      <c r="B223" s="9">
        <v>0</v>
      </c>
      <c r="C223" s="9">
        <v>0</v>
      </c>
      <c r="D223" s="10" t="s">
        <v>129</v>
      </c>
      <c r="E223" s="10">
        <v>0.58983981532527796</v>
      </c>
      <c r="F223" s="10">
        <v>0.54776282900680595</v>
      </c>
      <c r="G223" s="10">
        <v>0.51322474888839398</v>
      </c>
      <c r="H223" s="10">
        <v>0.50620857946025</v>
      </c>
      <c r="I223" s="10">
        <v>0</v>
      </c>
      <c r="J223" s="10">
        <v>0</v>
      </c>
      <c r="K223" s="10">
        <v>0</v>
      </c>
      <c r="L223" s="10">
        <v>0</v>
      </c>
      <c r="M223" s="10">
        <v>0</v>
      </c>
    </row>
    <row r="224" spans="1:13" x14ac:dyDescent="0.3">
      <c r="A224" s="9" t="str">
        <f>B3&amp;C187&amp;D224</f>
        <v>DISTRIBUCION VOLUMEN X CRITERIO (Consumiciones)Total Bebidas CalientesESTAR TRABAJANDO</v>
      </c>
      <c r="B224" s="9">
        <v>0</v>
      </c>
      <c r="C224" s="9">
        <v>0</v>
      </c>
      <c r="D224" s="9" t="s">
        <v>130</v>
      </c>
      <c r="E224" s="22">
        <v>27.553204901523699</v>
      </c>
      <c r="F224" s="22">
        <v>27.746939559115798</v>
      </c>
      <c r="G224" s="22">
        <v>26.3220018650652</v>
      </c>
      <c r="H224" s="22">
        <v>26.152379211928</v>
      </c>
      <c r="I224" s="22">
        <v>0</v>
      </c>
      <c r="J224" s="22">
        <v>0</v>
      </c>
      <c r="K224" s="22">
        <v>0</v>
      </c>
      <c r="L224" s="22">
        <v>0</v>
      </c>
      <c r="M224" s="10">
        <v>0</v>
      </c>
    </row>
    <row r="225" spans="1:13" x14ac:dyDescent="0.3">
      <c r="A225" s="9" t="str">
        <f>B3&amp;C187&amp;D225</f>
        <v>DISTRIBUCION VOLUMEN X CRITERIO (Consumiciones)Total Bebidas CalientesCOMIDA DE NEGOCIOS</v>
      </c>
      <c r="B225" s="9">
        <v>0</v>
      </c>
      <c r="C225" s="9">
        <v>0</v>
      </c>
      <c r="D225" s="10" t="s">
        <v>131</v>
      </c>
      <c r="E225" s="10">
        <v>0.200248546521205</v>
      </c>
      <c r="F225" s="10">
        <v>0.199278406010962</v>
      </c>
      <c r="G225" s="10">
        <v>0.19303773022564999</v>
      </c>
      <c r="H225" s="10">
        <v>0.18756969042205701</v>
      </c>
      <c r="I225" s="10">
        <v>0</v>
      </c>
      <c r="J225" s="10">
        <v>0</v>
      </c>
      <c r="K225" s="10">
        <v>0</v>
      </c>
      <c r="L225" s="10">
        <v>0</v>
      </c>
      <c r="M225" s="10">
        <v>0</v>
      </c>
    </row>
    <row r="226" spans="1:13" x14ac:dyDescent="0.3">
      <c r="A226" s="9" t="str">
        <f>B3&amp;C187&amp;D226</f>
        <v>DISTRIBUCION VOLUMEN X CRITERIO (Consumiciones)Total Bebidas CalientesPOR PLACER/RELAX</v>
      </c>
      <c r="B226" s="9">
        <v>0</v>
      </c>
      <c r="C226" s="9">
        <v>0</v>
      </c>
      <c r="D226" s="9" t="s">
        <v>132</v>
      </c>
      <c r="E226" s="22">
        <v>14.6587361378647</v>
      </c>
      <c r="F226" s="22">
        <v>14.334675962175501</v>
      </c>
      <c r="G226" s="22">
        <v>15.5884593580107</v>
      </c>
      <c r="H226" s="22">
        <v>14.6448874579636</v>
      </c>
      <c r="I226" s="22">
        <v>0</v>
      </c>
      <c r="J226" s="22">
        <v>0</v>
      </c>
      <c r="K226" s="22">
        <v>0</v>
      </c>
      <c r="L226" s="22">
        <v>0</v>
      </c>
      <c r="M226" s="10">
        <v>0</v>
      </c>
    </row>
    <row r="227" spans="1:13" x14ac:dyDescent="0.3">
      <c r="A227" s="9" t="str">
        <f>B3&amp;C187&amp;D227</f>
        <v>DISTRIBUCION VOLUMEN X CRITERIO (Consumiciones)Total Bebidas CalientesTENER HAMBRE/SIN PLANIFICAR</v>
      </c>
      <c r="B227" s="9">
        <v>0</v>
      </c>
      <c r="C227" s="9">
        <v>0</v>
      </c>
      <c r="D227" s="10" t="s">
        <v>133</v>
      </c>
      <c r="E227" s="10">
        <v>25.999613430649202</v>
      </c>
      <c r="F227" s="10">
        <v>26.4306601216648</v>
      </c>
      <c r="G227" s="10">
        <v>24.166553449196901</v>
      </c>
      <c r="H227" s="10">
        <v>23.0720007453234</v>
      </c>
      <c r="I227" s="10">
        <v>0</v>
      </c>
      <c r="J227" s="10">
        <v>0</v>
      </c>
      <c r="K227" s="10">
        <v>0</v>
      </c>
      <c r="L227" s="10">
        <v>0</v>
      </c>
      <c r="M227" s="10">
        <v>0</v>
      </c>
    </row>
    <row r="228" spans="1:13" x14ac:dyDescent="0.3">
      <c r="A228" s="9" t="str">
        <f>B3&amp;C187&amp;D228</f>
        <v>DISTRIBUCION VOLUMEN X CRITERIO (Consumiciones)Total Bebidas CalientesESTAR DE COMPRAS</v>
      </c>
      <c r="B228" s="9">
        <v>0</v>
      </c>
      <c r="C228" s="9">
        <v>0</v>
      </c>
      <c r="D228" s="9" t="s">
        <v>134</v>
      </c>
      <c r="E228" s="22">
        <v>2.9805081190545701</v>
      </c>
      <c r="F228" s="22">
        <v>3.0683901252785599</v>
      </c>
      <c r="G228" s="22">
        <v>2.95438948279652</v>
      </c>
      <c r="H228" s="22">
        <v>3.1667607279086001</v>
      </c>
      <c r="I228" s="22">
        <v>0</v>
      </c>
      <c r="J228" s="22">
        <v>0</v>
      </c>
      <c r="K228" s="22">
        <v>0</v>
      </c>
      <c r="L228" s="22">
        <v>0</v>
      </c>
      <c r="M228" s="10">
        <v>0</v>
      </c>
    </row>
    <row r="229" spans="1:13" x14ac:dyDescent="0.3">
      <c r="A229" s="9" t="str">
        <f>B3&amp;C187&amp;D229</f>
        <v>DISTRIBUCION VOLUMEN X CRITERIO (Consumiciones)Total Bebidas CalientesNO COCINAR EN CASA</v>
      </c>
      <c r="B229" s="9">
        <v>0</v>
      </c>
      <c r="C229" s="9">
        <v>0</v>
      </c>
      <c r="D229" s="10" t="s">
        <v>135</v>
      </c>
      <c r="E229" s="10">
        <v>2.09035663219024</v>
      </c>
      <c r="F229" s="10">
        <v>2.0450148316569301</v>
      </c>
      <c r="G229" s="10">
        <v>2.0152224741063902</v>
      </c>
      <c r="H229" s="10">
        <v>1.9749367102215001</v>
      </c>
      <c r="I229" s="10">
        <v>0</v>
      </c>
      <c r="J229" s="10">
        <v>0</v>
      </c>
      <c r="K229" s="10">
        <v>0</v>
      </c>
      <c r="L229" s="10">
        <v>0</v>
      </c>
      <c r="M229" s="10">
        <v>0</v>
      </c>
    </row>
    <row r="230" spans="1:13" x14ac:dyDescent="0.3">
      <c r="A230" s="9" t="str">
        <f>B3&amp;C187&amp;D230</f>
        <v>DISTRIBUCION VOLUMEN X CRITERIO (Consumiciones)Total Bebidas CalientesCELEBRACION/FIESTA/SALIR TOMAR</v>
      </c>
      <c r="B230" s="9">
        <v>0</v>
      </c>
      <c r="C230" s="9">
        <v>0</v>
      </c>
      <c r="D230" s="9" t="s">
        <v>136</v>
      </c>
      <c r="E230" s="22">
        <v>19.696393703312399</v>
      </c>
      <c r="F230" s="22">
        <v>19.5488428296091</v>
      </c>
      <c r="G230" s="22">
        <v>21.804834658629801</v>
      </c>
      <c r="H230" s="22">
        <v>23.631082850933499</v>
      </c>
      <c r="I230" s="22">
        <v>0</v>
      </c>
      <c r="J230" s="22">
        <v>0</v>
      </c>
      <c r="K230" s="22">
        <v>0</v>
      </c>
      <c r="L230" s="22">
        <v>0</v>
      </c>
      <c r="M230" s="10">
        <v>0</v>
      </c>
    </row>
    <row r="231" spans="1:13" x14ac:dyDescent="0.3">
      <c r="A231" s="9" t="str">
        <f>B3&amp;C187&amp;D231</f>
        <v>DISTRIBUCION VOLUMEN X CRITERIO (Consumiciones)Total Bebidas CalientesVIENDO DEPORTES</v>
      </c>
      <c r="B231" s="9">
        <v>0</v>
      </c>
      <c r="C231" s="9">
        <v>0</v>
      </c>
      <c r="D231" s="10" t="s">
        <v>137</v>
      </c>
      <c r="E231" s="10">
        <v>0.436874850369108</v>
      </c>
      <c r="F231" s="10">
        <v>0.28788434319098999</v>
      </c>
      <c r="G231" s="10">
        <v>0.43260264793729603</v>
      </c>
      <c r="H231" s="10">
        <v>0.36322474186907699</v>
      </c>
      <c r="I231" s="10">
        <v>0</v>
      </c>
      <c r="J231" s="10">
        <v>0</v>
      </c>
      <c r="K231" s="10">
        <v>0</v>
      </c>
      <c r="L231" s="10">
        <v>0</v>
      </c>
      <c r="M231" s="10">
        <v>0</v>
      </c>
    </row>
    <row r="232" spans="1:13" x14ac:dyDescent="0.3">
      <c r="A232" s="9" t="str">
        <f>B3&amp;C187&amp;D232</f>
        <v>DISTRIBUCION VOLUMEN X CRITERIO (Consumiciones)Total Bebidas CalientesOTROS MOTIVOS</v>
      </c>
      <c r="B232" s="9">
        <v>0</v>
      </c>
      <c r="C232" s="9">
        <v>0</v>
      </c>
      <c r="D232" s="9" t="s">
        <v>138</v>
      </c>
      <c r="E232" s="22">
        <v>6.3840434714806298</v>
      </c>
      <c r="F232" s="22">
        <v>6.33832741070891</v>
      </c>
      <c r="G232" s="22">
        <v>6.52289114976075</v>
      </c>
      <c r="H232" s="22">
        <v>6.8071637041854602</v>
      </c>
      <c r="I232" s="22">
        <v>0</v>
      </c>
      <c r="J232" s="22">
        <v>0</v>
      </c>
      <c r="K232" s="22">
        <v>0</v>
      </c>
      <c r="L232" s="22">
        <v>0</v>
      </c>
      <c r="M232" s="10">
        <v>0</v>
      </c>
    </row>
    <row r="233" spans="1:13" x14ac:dyDescent="0.3">
      <c r="A233" s="9" t="str">
        <f>B3&amp;C233&amp;D233</f>
        <v>DISTRIBUCION VOLUMEN X CRITERIO (Consumiciones)Total AperitivosT.ESPAÑA</v>
      </c>
      <c r="B233" s="9">
        <v>0</v>
      </c>
      <c r="C233" s="9" t="s">
        <v>52</v>
      </c>
      <c r="D233" s="10" t="s">
        <v>64</v>
      </c>
      <c r="E233" s="10">
        <v>100</v>
      </c>
      <c r="F233" s="10">
        <v>100</v>
      </c>
      <c r="G233" s="10">
        <v>100</v>
      </c>
      <c r="H233" s="10">
        <v>100</v>
      </c>
      <c r="I233" s="10">
        <v>0</v>
      </c>
      <c r="J233" s="10">
        <v>0</v>
      </c>
      <c r="K233" s="10">
        <v>0</v>
      </c>
      <c r="L233" s="10">
        <v>0</v>
      </c>
      <c r="M233" s="10">
        <v>0</v>
      </c>
    </row>
    <row r="234" spans="1:13" x14ac:dyDescent="0.3">
      <c r="A234" s="9" t="str">
        <f>B3&amp;C233&amp;D234</f>
        <v>DISTRIBUCION VOLUMEN X CRITERIO (Consumiciones)Total AperitivosHiper+Super+Discount+G.A</v>
      </c>
      <c r="B234" s="9">
        <v>0</v>
      </c>
      <c r="C234" s="9">
        <v>0</v>
      </c>
      <c r="D234" s="9" t="s">
        <v>94</v>
      </c>
      <c r="E234" s="22">
        <v>39.855436391087899</v>
      </c>
      <c r="F234" s="22">
        <v>37.064935872096399</v>
      </c>
      <c r="G234" s="22">
        <v>37.1756406321188</v>
      </c>
      <c r="H234" s="22">
        <v>40.312505959944303</v>
      </c>
      <c r="I234" s="22">
        <v>0</v>
      </c>
      <c r="J234" s="22">
        <v>0</v>
      </c>
      <c r="K234" s="22">
        <v>0</v>
      </c>
      <c r="L234" s="22">
        <v>0</v>
      </c>
      <c r="M234" s="10">
        <v>0</v>
      </c>
    </row>
    <row r="235" spans="1:13" x14ac:dyDescent="0.3">
      <c r="A235" s="9" t="str">
        <f>B3&amp;C233&amp;D235</f>
        <v>DISTRIBUCION VOLUMEN X CRITERIO (Consumiciones)Total AperitivosRestaurantes</v>
      </c>
      <c r="B235" s="9">
        <v>0</v>
      </c>
      <c r="C235" s="9">
        <v>0</v>
      </c>
      <c r="D235" s="10" t="s">
        <v>95</v>
      </c>
      <c r="E235" s="10">
        <v>0.750944947017121</v>
      </c>
      <c r="F235" s="10">
        <v>1.4001803059520701</v>
      </c>
      <c r="G235" s="10">
        <v>1.6798988381424</v>
      </c>
      <c r="H235" s="10">
        <v>1.5284688480676401</v>
      </c>
      <c r="I235" s="10">
        <v>0</v>
      </c>
      <c r="J235" s="10">
        <v>0</v>
      </c>
      <c r="K235" s="10">
        <v>0</v>
      </c>
      <c r="L235" s="10">
        <v>0</v>
      </c>
      <c r="M235" s="10">
        <v>0</v>
      </c>
    </row>
    <row r="236" spans="1:13" x14ac:dyDescent="0.3">
      <c r="A236" s="9" t="str">
        <f>B3&amp;C233&amp;D236</f>
        <v>DISTRIBUCION VOLUMEN X CRITERIO (Consumiciones)Total AperitivosRestaurantes Fast Food</v>
      </c>
      <c r="B236" s="9">
        <v>0</v>
      </c>
      <c r="C236" s="9">
        <v>0</v>
      </c>
      <c r="D236" s="9" t="s">
        <v>96</v>
      </c>
      <c r="E236" s="22">
        <v>1.8136715812383</v>
      </c>
      <c r="F236" s="22">
        <v>1.80749031557217</v>
      </c>
      <c r="G236" s="22">
        <v>2.25604741303962</v>
      </c>
      <c r="H236" s="22">
        <v>1.8932502934888999</v>
      </c>
      <c r="I236" s="22">
        <v>0</v>
      </c>
      <c r="J236" s="22">
        <v>0</v>
      </c>
      <c r="K236" s="22">
        <v>0</v>
      </c>
      <c r="L236" s="22">
        <v>0</v>
      </c>
      <c r="M236" s="10">
        <v>0</v>
      </c>
    </row>
    <row r="237" spans="1:13" x14ac:dyDescent="0.3">
      <c r="A237" s="9" t="str">
        <f>B3&amp;C233&amp;D237</f>
        <v>DISTRIBUCION VOLUMEN X CRITERIO (Consumiciones)Total AperitivosBares/Cafeterias/Cervecerias</v>
      </c>
      <c r="B237" s="9">
        <v>0</v>
      </c>
      <c r="C237" s="9">
        <v>0</v>
      </c>
      <c r="D237" s="10" t="s">
        <v>97</v>
      </c>
      <c r="E237" s="10">
        <v>8.2010094644876705</v>
      </c>
      <c r="F237" s="10">
        <v>9.4795921129177696</v>
      </c>
      <c r="G237" s="10">
        <v>10.259461685952999</v>
      </c>
      <c r="H237" s="10">
        <v>9.9529077069231295</v>
      </c>
      <c r="I237" s="10">
        <v>0</v>
      </c>
      <c r="J237" s="10">
        <v>0</v>
      </c>
      <c r="K237" s="10">
        <v>0</v>
      </c>
      <c r="L237" s="10">
        <v>0</v>
      </c>
      <c r="M237" s="10">
        <v>0</v>
      </c>
    </row>
    <row r="238" spans="1:13" x14ac:dyDescent="0.3">
      <c r="A238" s="9" t="str">
        <f>B3&amp;C233&amp;D238</f>
        <v>DISTRIBUCION VOLUMEN X CRITERIO (Consumiciones)Total AperitivosPanaderias/Pastelerias</v>
      </c>
      <c r="B238" s="9">
        <v>0</v>
      </c>
      <c r="C238" s="9">
        <v>0</v>
      </c>
      <c r="D238" s="9" t="s">
        <v>98</v>
      </c>
      <c r="E238" s="22">
        <v>2.7138996738893102</v>
      </c>
      <c r="F238" s="22">
        <v>1.8973626077667201</v>
      </c>
      <c r="G238" s="22">
        <v>1.86067550436402</v>
      </c>
      <c r="H238" s="22">
        <v>1.5564568407508601</v>
      </c>
      <c r="I238" s="22">
        <v>0</v>
      </c>
      <c r="J238" s="22">
        <v>0</v>
      </c>
      <c r="K238" s="22">
        <v>0</v>
      </c>
      <c r="L238" s="22">
        <v>0</v>
      </c>
      <c r="M238" s="10">
        <v>0</v>
      </c>
    </row>
    <row r="239" spans="1:13" x14ac:dyDescent="0.3">
      <c r="A239" s="9" t="str">
        <f>B3&amp;C233&amp;D239</f>
        <v>DISTRIBUCION VOLUMEN X CRITERIO (Consumiciones)Total AperitivosTda.Alimentacion/Delicatesen</v>
      </c>
      <c r="B239" s="9">
        <v>0</v>
      </c>
      <c r="C239" s="9">
        <v>0</v>
      </c>
      <c r="D239" s="10" t="s">
        <v>99</v>
      </c>
      <c r="E239" s="10">
        <v>8.1714033387357805</v>
      </c>
      <c r="F239" s="10">
        <v>8.0395637237523001</v>
      </c>
      <c r="G239" s="10">
        <v>7.3330956670873997</v>
      </c>
      <c r="H239" s="10">
        <v>7.31082594017</v>
      </c>
      <c r="I239" s="10">
        <v>0</v>
      </c>
      <c r="J239" s="10">
        <v>0</v>
      </c>
      <c r="K239" s="10">
        <v>0</v>
      </c>
      <c r="L239" s="10">
        <v>0</v>
      </c>
      <c r="M239" s="10">
        <v>0</v>
      </c>
    </row>
    <row r="240" spans="1:13" x14ac:dyDescent="0.3">
      <c r="A240" s="9" t="str">
        <f>B3&amp;C233&amp;D240</f>
        <v>DISTRIBUCION VOLUMEN X CRITERIO (Consumiciones)Total AperitivosCanal Conveniencia/24h</v>
      </c>
      <c r="B240" s="9">
        <v>0</v>
      </c>
      <c r="C240" s="9">
        <v>0</v>
      </c>
      <c r="D240" s="9" t="s">
        <v>100</v>
      </c>
      <c r="E240" s="22">
        <v>27.281662945023299</v>
      </c>
      <c r="F240" s="22">
        <v>27.166837471693501</v>
      </c>
      <c r="G240" s="22">
        <v>24.848504973785602</v>
      </c>
      <c r="H240" s="22">
        <v>21.745086787174099</v>
      </c>
      <c r="I240" s="22">
        <v>0</v>
      </c>
      <c r="J240" s="22">
        <v>0</v>
      </c>
      <c r="K240" s="22">
        <v>0</v>
      </c>
      <c r="L240" s="22">
        <v>0</v>
      </c>
      <c r="M240" s="10">
        <v>0</v>
      </c>
    </row>
    <row r="241" spans="1:13" x14ac:dyDescent="0.3">
      <c r="A241" s="9" t="str">
        <f>B3&amp;C233&amp;D241</f>
        <v>DISTRIBUCION VOLUMEN X CRITERIO (Consumiciones)Total AperitivosHoteles</v>
      </c>
      <c r="B241" s="9">
        <v>0</v>
      </c>
      <c r="C241" s="9">
        <v>0</v>
      </c>
      <c r="D241" s="10" t="s">
        <v>101</v>
      </c>
      <c r="E241" s="10">
        <v>8.6355406933693105E-2</v>
      </c>
      <c r="F241" s="10">
        <v>8.9985200610420493E-2</v>
      </c>
      <c r="G241" s="10">
        <v>0.18515840822343599</v>
      </c>
      <c r="H241" s="10">
        <v>0.15924210091410701</v>
      </c>
      <c r="I241" s="10">
        <v>0</v>
      </c>
      <c r="J241" s="10">
        <v>0</v>
      </c>
      <c r="K241" s="10">
        <v>0</v>
      </c>
      <c r="L241" s="10">
        <v>0</v>
      </c>
      <c r="M241" s="10">
        <v>0</v>
      </c>
    </row>
    <row r="242" spans="1:13" x14ac:dyDescent="0.3">
      <c r="A242" s="9" t="str">
        <f>B3&amp;C233&amp;D242</f>
        <v>DISTRIBUCION VOLUMEN X CRITERIO (Consumiciones)Total AperitivosEstaciones de servicio</v>
      </c>
      <c r="B242" s="9">
        <v>0</v>
      </c>
      <c r="C242" s="9">
        <v>0</v>
      </c>
      <c r="D242" s="9" t="s">
        <v>102</v>
      </c>
      <c r="E242" s="22">
        <v>2.5922839531130699</v>
      </c>
      <c r="F242" s="22">
        <v>3.0728531612518601</v>
      </c>
      <c r="G242" s="22">
        <v>2.9976280403959201</v>
      </c>
      <c r="H242" s="22">
        <v>2.8009122750964899</v>
      </c>
      <c r="I242" s="22">
        <v>0</v>
      </c>
      <c r="J242" s="22">
        <v>0</v>
      </c>
      <c r="K242" s="22">
        <v>0</v>
      </c>
      <c r="L242" s="22">
        <v>0</v>
      </c>
      <c r="M242" s="10">
        <v>0</v>
      </c>
    </row>
    <row r="243" spans="1:13" x14ac:dyDescent="0.3">
      <c r="A243" s="9" t="str">
        <f>B3&amp;C233&amp;D243</f>
        <v>DISTRIBUCION VOLUMEN X CRITERIO (Consumiciones)Total AperitivosMaquinas dispensadoras</v>
      </c>
      <c r="B243" s="9">
        <v>0</v>
      </c>
      <c r="C243" s="9">
        <v>0</v>
      </c>
      <c r="D243" s="10" t="s">
        <v>103</v>
      </c>
      <c r="E243" s="10">
        <v>3.0283270394625101</v>
      </c>
      <c r="F243" s="10">
        <v>3.6582243205195599</v>
      </c>
      <c r="G243" s="10">
        <v>4.0453697063628899</v>
      </c>
      <c r="H243" s="10">
        <v>5.1764039645974096</v>
      </c>
      <c r="I243" s="10">
        <v>0</v>
      </c>
      <c r="J243" s="10">
        <v>0</v>
      </c>
      <c r="K243" s="10">
        <v>0</v>
      </c>
      <c r="L243" s="10">
        <v>0</v>
      </c>
      <c r="M243" s="10">
        <v>0</v>
      </c>
    </row>
    <row r="244" spans="1:13" x14ac:dyDescent="0.3">
      <c r="A244" s="9" t="str">
        <f>B3&amp;C233&amp;D244</f>
        <v>DISTRIBUCION VOLUMEN X CRITERIO (Consumiciones)Total AperitivosServicio en la empresa</v>
      </c>
      <c r="B244" s="9">
        <v>0</v>
      </c>
      <c r="C244" s="9">
        <v>0</v>
      </c>
      <c r="D244" s="9" t="s">
        <v>104</v>
      </c>
      <c r="E244" s="22">
        <v>0.79744979824572504</v>
      </c>
      <c r="F244" s="22">
        <v>0.79332630732675002</v>
      </c>
      <c r="G244" s="22">
        <v>1.08697311389123</v>
      </c>
      <c r="H244" s="22">
        <v>0.87598311936071305</v>
      </c>
      <c r="I244" s="22">
        <v>0</v>
      </c>
      <c r="J244" s="22">
        <v>0</v>
      </c>
      <c r="K244" s="22">
        <v>0</v>
      </c>
      <c r="L244" s="22">
        <v>0</v>
      </c>
      <c r="M244" s="10">
        <v>0</v>
      </c>
    </row>
    <row r="245" spans="1:13" x14ac:dyDescent="0.3">
      <c r="A245" s="9" t="str">
        <f>B3&amp;C233&amp;D245</f>
        <v>DISTRIBUCION VOLUMEN X CRITERIO (Consumiciones)Total AperitivosResto de canales</v>
      </c>
      <c r="B245" s="9">
        <v>0</v>
      </c>
      <c r="C245" s="9">
        <v>0</v>
      </c>
      <c r="D245" s="10" t="s">
        <v>105</v>
      </c>
      <c r="E245" s="10">
        <v>4.7075660452118999</v>
      </c>
      <c r="F245" s="10">
        <v>5.5296570878851199</v>
      </c>
      <c r="G245" s="10">
        <v>6.27154653280276</v>
      </c>
      <c r="H245" s="10">
        <v>6.6879647930395798</v>
      </c>
      <c r="I245" s="10">
        <v>0</v>
      </c>
      <c r="J245" s="10">
        <v>0</v>
      </c>
      <c r="K245" s="10">
        <v>0</v>
      </c>
      <c r="L245" s="10">
        <v>0</v>
      </c>
      <c r="M245" s="10">
        <v>0</v>
      </c>
    </row>
    <row r="246" spans="1:13" x14ac:dyDescent="0.3">
      <c r="A246" s="9" t="str">
        <f>B3&amp;C233&amp;D246</f>
        <v>DISTRIBUCION VOLUMEN X CRITERIO (Consumiciones)Total AperitivosEN LA CALLE</v>
      </c>
      <c r="B246" s="9">
        <v>0</v>
      </c>
      <c r="C246" s="9">
        <v>0</v>
      </c>
      <c r="D246" s="9" t="s">
        <v>106</v>
      </c>
      <c r="E246" s="22">
        <v>36.085092016814997</v>
      </c>
      <c r="F246" s="22">
        <v>41.758136740478697</v>
      </c>
      <c r="G246" s="22">
        <v>42.196827568550397</v>
      </c>
      <c r="H246" s="22">
        <v>37.900562543206703</v>
      </c>
      <c r="I246" s="22">
        <v>0</v>
      </c>
      <c r="J246" s="22">
        <v>0</v>
      </c>
      <c r="K246" s="22">
        <v>0</v>
      </c>
      <c r="L246" s="22">
        <v>0</v>
      </c>
      <c r="M246" s="10">
        <v>0</v>
      </c>
    </row>
    <row r="247" spans="1:13" x14ac:dyDescent="0.3">
      <c r="A247" s="9" t="str">
        <f>B3&amp;C233&amp;D247</f>
        <v>DISTRIBUCION VOLUMEN X CRITERIO (Consumiciones)Total AperitivosEN CASA DE OTROS</v>
      </c>
      <c r="B247" s="9">
        <v>0</v>
      </c>
      <c r="C247" s="9">
        <v>0</v>
      </c>
      <c r="D247" s="10" t="s">
        <v>107</v>
      </c>
      <c r="E247" s="10">
        <v>17.188057741114601</v>
      </c>
      <c r="F247" s="10">
        <v>18.055873459705701</v>
      </c>
      <c r="G247" s="10">
        <v>14.304915699599</v>
      </c>
      <c r="H247" s="10">
        <v>17.0273506917123</v>
      </c>
      <c r="I247" s="10">
        <v>0</v>
      </c>
      <c r="J247" s="10">
        <v>0</v>
      </c>
      <c r="K247" s="10">
        <v>0</v>
      </c>
      <c r="L247" s="10">
        <v>0</v>
      </c>
      <c r="M247" s="10">
        <v>0</v>
      </c>
    </row>
    <row r="248" spans="1:13" x14ac:dyDescent="0.3">
      <c r="A248" s="9" t="str">
        <f>B3&amp;C233&amp;D248</f>
        <v>DISTRIBUCION VOLUMEN X CRITERIO (Consumiciones)Total AperitivosEN EL ESTABLECIMIENTO</v>
      </c>
      <c r="B248" s="9">
        <v>0</v>
      </c>
      <c r="C248" s="9">
        <v>0</v>
      </c>
      <c r="D248" s="9" t="s">
        <v>108</v>
      </c>
      <c r="E248" s="22">
        <v>15.0163835098659</v>
      </c>
      <c r="F248" s="22">
        <v>14.706382984411</v>
      </c>
      <c r="G248" s="22">
        <v>17.1289051477683</v>
      </c>
      <c r="H248" s="22">
        <v>16.693890275844598</v>
      </c>
      <c r="I248" s="22">
        <v>0</v>
      </c>
      <c r="J248" s="22">
        <v>0</v>
      </c>
      <c r="K248" s="22">
        <v>0</v>
      </c>
      <c r="L248" s="22">
        <v>0</v>
      </c>
      <c r="M248" s="10">
        <v>0</v>
      </c>
    </row>
    <row r="249" spans="1:13" x14ac:dyDescent="0.3">
      <c r="A249" s="9" t="str">
        <f>B3&amp;C233&amp;D249</f>
        <v>DISTRIBUCION VOLUMEN X CRITERIO (Consumiciones)Total AperitivosEN EL TRABAJO</v>
      </c>
      <c r="B249" s="9">
        <v>0</v>
      </c>
      <c r="C249" s="9">
        <v>0</v>
      </c>
      <c r="D249" s="10" t="s">
        <v>109</v>
      </c>
      <c r="E249" s="10">
        <v>8.2607704321688598</v>
      </c>
      <c r="F249" s="10">
        <v>8.4144387108458591</v>
      </c>
      <c r="G249" s="10">
        <v>9.4515260650590704</v>
      </c>
      <c r="H249" s="10">
        <v>9.2347856431103192</v>
      </c>
      <c r="I249" s="10">
        <v>0</v>
      </c>
      <c r="J249" s="10">
        <v>0</v>
      </c>
      <c r="K249" s="10">
        <v>0</v>
      </c>
      <c r="L249" s="10">
        <v>0</v>
      </c>
      <c r="M249" s="10">
        <v>0</v>
      </c>
    </row>
    <row r="250" spans="1:13" x14ac:dyDescent="0.3">
      <c r="A250" s="9" t="str">
        <f>B3&amp;C233&amp;D250</f>
        <v>DISTRIBUCION VOLUMEN X CRITERIO (Consumiciones)Total AperitivosEN COLEGIO/INSTITUTO/UNIV.</v>
      </c>
      <c r="B250" s="9">
        <v>0</v>
      </c>
      <c r="C250" s="9">
        <v>0</v>
      </c>
      <c r="D250" s="9" t="s">
        <v>110</v>
      </c>
      <c r="E250" s="22">
        <v>0.98070150764101705</v>
      </c>
      <c r="F250" s="22">
        <v>1.06167325661086</v>
      </c>
      <c r="G250" s="22">
        <v>1.4999134559929701</v>
      </c>
      <c r="H250" s="22">
        <v>2.0823030300970302</v>
      </c>
      <c r="I250" s="22">
        <v>0</v>
      </c>
      <c r="J250" s="22">
        <v>0</v>
      </c>
      <c r="K250" s="22">
        <v>0</v>
      </c>
      <c r="L250" s="22">
        <v>0</v>
      </c>
      <c r="M250" s="10">
        <v>0</v>
      </c>
    </row>
    <row r="251" spans="1:13" x14ac:dyDescent="0.3">
      <c r="A251" s="9" t="str">
        <f>B3&amp;C233&amp;D251</f>
        <v>DISTRIBUCION VOLUMEN X CRITERIO (Consumiciones)Total AperitivosEN MI CASA</v>
      </c>
      <c r="B251" s="9">
        <v>0</v>
      </c>
      <c r="C251" s="9">
        <v>0</v>
      </c>
      <c r="D251" s="10" t="s">
        <v>111</v>
      </c>
      <c r="E251" s="10">
        <v>8.4897251451787508</v>
      </c>
      <c r="F251" s="10">
        <v>5.4067292613904998</v>
      </c>
      <c r="G251" s="10">
        <v>4.2872283756980298</v>
      </c>
      <c r="H251" s="10">
        <v>4.7509097353341003</v>
      </c>
      <c r="I251" s="10">
        <v>0</v>
      </c>
      <c r="J251" s="10">
        <v>0</v>
      </c>
      <c r="K251" s="10">
        <v>0</v>
      </c>
      <c r="L251" s="10">
        <v>0</v>
      </c>
      <c r="M251" s="10">
        <v>0</v>
      </c>
    </row>
    <row r="252" spans="1:13" x14ac:dyDescent="0.3">
      <c r="A252" s="9" t="str">
        <f>B3&amp;C233&amp;D252</f>
        <v>DISTRIBUCION VOLUMEN X CRITERIO (Consumiciones)Total AperitivosEN M.TRANSP.(AVION,TREN,AUTOC,E</v>
      </c>
      <c r="B252" s="9">
        <v>0</v>
      </c>
      <c r="C252" s="9">
        <v>0</v>
      </c>
      <c r="D252" s="9" t="s">
        <v>112</v>
      </c>
      <c r="E252" s="22">
        <v>1.50103909516125</v>
      </c>
      <c r="F252" s="22">
        <v>2.3569088823403401</v>
      </c>
      <c r="G252" s="22">
        <v>1.2652809531609399</v>
      </c>
      <c r="H252" s="22">
        <v>0.44604912108170802</v>
      </c>
      <c r="I252" s="22">
        <v>0</v>
      </c>
      <c r="J252" s="22">
        <v>0</v>
      </c>
      <c r="K252" s="22">
        <v>0</v>
      </c>
      <c r="L252" s="22">
        <v>0</v>
      </c>
      <c r="M252" s="10">
        <v>0</v>
      </c>
    </row>
    <row r="253" spans="1:13" x14ac:dyDescent="0.3">
      <c r="A253" s="9" t="str">
        <f>B3&amp;C233&amp;D253</f>
        <v>DISTRIBUCION VOLUMEN X CRITERIO (Consumiciones)Total AperitivosEN OTRO LUGAR</v>
      </c>
      <c r="B253" s="9">
        <v>0</v>
      </c>
      <c r="C253" s="9">
        <v>0</v>
      </c>
      <c r="D253" s="10" t="s">
        <v>113</v>
      </c>
      <c r="E253" s="10">
        <v>12.478230407655699</v>
      </c>
      <c r="F253" s="10">
        <v>8.2398516920056206</v>
      </c>
      <c r="G253" s="10">
        <v>9.8654060032291397</v>
      </c>
      <c r="H253" s="10">
        <v>11.8641553798304</v>
      </c>
      <c r="I253" s="10">
        <v>0</v>
      </c>
      <c r="J253" s="10">
        <v>0</v>
      </c>
      <c r="K253" s="10">
        <v>0</v>
      </c>
      <c r="L253" s="10">
        <v>0</v>
      </c>
      <c r="M253" s="10">
        <v>0</v>
      </c>
    </row>
    <row r="254" spans="1:13" x14ac:dyDescent="0.3">
      <c r="A254" s="9" t="str">
        <f>B3&amp;C233&amp;D254</f>
        <v>DISTRIBUCION VOLUMEN X CRITERIO (Consumiciones)Total AperitivosDESAYUNO</v>
      </c>
      <c r="B254" s="9">
        <v>0</v>
      </c>
      <c r="C254" s="9">
        <v>0</v>
      </c>
      <c r="D254" s="9" t="s">
        <v>114</v>
      </c>
      <c r="E254" s="22">
        <v>4.6777563168783898</v>
      </c>
      <c r="F254" s="22">
        <v>3.6814191642237701</v>
      </c>
      <c r="G254" s="22">
        <v>4.5198596989163304</v>
      </c>
      <c r="H254" s="22">
        <v>6.2565431926720398</v>
      </c>
      <c r="I254" s="22">
        <v>0</v>
      </c>
      <c r="J254" s="22">
        <v>0</v>
      </c>
      <c r="K254" s="22">
        <v>0</v>
      </c>
      <c r="L254" s="22">
        <v>0</v>
      </c>
      <c r="M254" s="10">
        <v>0</v>
      </c>
    </row>
    <row r="255" spans="1:13" x14ac:dyDescent="0.3">
      <c r="A255" s="9" t="str">
        <f>B3&amp;C233&amp;D255</f>
        <v>DISTRIBUCION VOLUMEN X CRITERIO (Consumiciones)Total AperitivosAPERITIVO/ANTES DE COMER</v>
      </c>
      <c r="B255" s="9">
        <v>0</v>
      </c>
      <c r="C255" s="9">
        <v>0</v>
      </c>
      <c r="D255" s="10" t="s">
        <v>115</v>
      </c>
      <c r="E255" s="10">
        <v>19.648544400380299</v>
      </c>
      <c r="F255" s="10">
        <v>18.924339332059301</v>
      </c>
      <c r="G255" s="10">
        <v>20.710875570708701</v>
      </c>
      <c r="H255" s="10">
        <v>20.6263450591047</v>
      </c>
      <c r="I255" s="10">
        <v>0</v>
      </c>
      <c r="J255" s="10">
        <v>0</v>
      </c>
      <c r="K255" s="10">
        <v>0</v>
      </c>
      <c r="L255" s="10">
        <v>0</v>
      </c>
      <c r="M255" s="10">
        <v>0</v>
      </c>
    </row>
    <row r="256" spans="1:13" x14ac:dyDescent="0.3">
      <c r="A256" s="9" t="str">
        <f>B3&amp;C233&amp;D256</f>
        <v>DISTRIBUCION VOLUMEN X CRITERIO (Consumiciones)Total AperitivosCOMIDA</v>
      </c>
      <c r="B256" s="9">
        <v>0</v>
      </c>
      <c r="C256" s="9">
        <v>0</v>
      </c>
      <c r="D256" s="9" t="s">
        <v>116</v>
      </c>
      <c r="E256" s="22">
        <v>7.35274768181855</v>
      </c>
      <c r="F256" s="22">
        <v>7.6910746882989196</v>
      </c>
      <c r="G256" s="22">
        <v>8.2687258519853195</v>
      </c>
      <c r="H256" s="22">
        <v>7.7752436802875398</v>
      </c>
      <c r="I256" s="22">
        <v>0</v>
      </c>
      <c r="J256" s="22">
        <v>0</v>
      </c>
      <c r="K256" s="22">
        <v>0</v>
      </c>
      <c r="L256" s="22">
        <v>0</v>
      </c>
      <c r="M256" s="10">
        <v>0</v>
      </c>
    </row>
    <row r="257" spans="1:13" x14ac:dyDescent="0.3">
      <c r="A257" s="9" t="str">
        <f>B3&amp;C233&amp;D257</f>
        <v>DISTRIBUCION VOLUMEN X CRITERIO (Consumiciones)Total AperitivosTARDE/MERIENDA</v>
      </c>
      <c r="B257" s="9">
        <v>0</v>
      </c>
      <c r="C257" s="9">
        <v>0</v>
      </c>
      <c r="D257" s="10" t="s">
        <v>117</v>
      </c>
      <c r="E257" s="10">
        <v>33.602570071055901</v>
      </c>
      <c r="F257" s="10">
        <v>35.565716607561598</v>
      </c>
      <c r="G257" s="10">
        <v>33.608702713937497</v>
      </c>
      <c r="H257" s="10">
        <v>33.7072165695987</v>
      </c>
      <c r="I257" s="10">
        <v>0</v>
      </c>
      <c r="J257" s="10">
        <v>0</v>
      </c>
      <c r="K257" s="10">
        <v>0</v>
      </c>
      <c r="L257" s="10">
        <v>0</v>
      </c>
      <c r="M257" s="10">
        <v>0</v>
      </c>
    </row>
    <row r="258" spans="1:13" x14ac:dyDescent="0.3">
      <c r="A258" s="9" t="str">
        <f>B3&amp;C233&amp;D258</f>
        <v>DISTRIBUCION VOLUMEN X CRITERIO (Consumiciones)Total AperitivosANTES DE CENAR</v>
      </c>
      <c r="B258" s="9">
        <v>0</v>
      </c>
      <c r="C258" s="9">
        <v>0</v>
      </c>
      <c r="D258" s="9" t="s">
        <v>118</v>
      </c>
      <c r="E258" s="22">
        <v>6.6042742679837403</v>
      </c>
      <c r="F258" s="22">
        <v>8.32588295951704</v>
      </c>
      <c r="G258" s="22">
        <v>7.7262773069569697</v>
      </c>
      <c r="H258" s="22">
        <v>7.0317239925971098</v>
      </c>
      <c r="I258" s="22">
        <v>0</v>
      </c>
      <c r="J258" s="22">
        <v>0</v>
      </c>
      <c r="K258" s="22">
        <v>0</v>
      </c>
      <c r="L258" s="22">
        <v>0</v>
      </c>
      <c r="M258" s="10">
        <v>0</v>
      </c>
    </row>
    <row r="259" spans="1:13" x14ac:dyDescent="0.3">
      <c r="A259" s="9" t="str">
        <f>B3&amp;C233&amp;D259</f>
        <v>DISTRIBUCION VOLUMEN X CRITERIO (Consumiciones)Total AperitivosCENA</v>
      </c>
      <c r="B259" s="9">
        <v>0</v>
      </c>
      <c r="C259" s="9">
        <v>0</v>
      </c>
      <c r="D259" s="10" t="s">
        <v>119</v>
      </c>
      <c r="E259" s="10">
        <v>4.33113663956971</v>
      </c>
      <c r="F259" s="10">
        <v>5.4155190094801</v>
      </c>
      <c r="G259" s="10">
        <v>4.6830252619031603</v>
      </c>
      <c r="H259" s="10">
        <v>4.8840971409073397</v>
      </c>
      <c r="I259" s="10">
        <v>0</v>
      </c>
      <c r="J259" s="10">
        <v>0</v>
      </c>
      <c r="K259" s="10">
        <v>0</v>
      </c>
      <c r="L259" s="10">
        <v>0</v>
      </c>
      <c r="M259" s="10">
        <v>0</v>
      </c>
    </row>
    <row r="260" spans="1:13" x14ac:dyDescent="0.3">
      <c r="A260" s="9" t="str">
        <f>B3&amp;C233&amp;D260</f>
        <v>DISTRIBUCION VOLUMEN X CRITERIO (Consumiciones)Total AperitivosDESPUES DE LA CENA</v>
      </c>
      <c r="B260" s="9">
        <v>0</v>
      </c>
      <c r="C260" s="9">
        <v>0</v>
      </c>
      <c r="D260" s="9" t="s">
        <v>120</v>
      </c>
      <c r="E260" s="22">
        <v>2.90023646779267</v>
      </c>
      <c r="F260" s="22">
        <v>2.8933458215365402</v>
      </c>
      <c r="G260" s="22">
        <v>2.6707583801439498</v>
      </c>
      <c r="H260" s="22">
        <v>1.8654702025446299</v>
      </c>
      <c r="I260" s="22">
        <v>0</v>
      </c>
      <c r="J260" s="22">
        <v>0</v>
      </c>
      <c r="K260" s="22">
        <v>0</v>
      </c>
      <c r="L260" s="22">
        <v>0</v>
      </c>
      <c r="M260" s="10">
        <v>0</v>
      </c>
    </row>
    <row r="261" spans="1:13" x14ac:dyDescent="0.3">
      <c r="A261" s="9" t="str">
        <f>B3&amp;C233&amp;D261</f>
        <v>DISTRIBUCION VOLUMEN X CRITERIO (Consumiciones)Total AperitivosDURANTE EL DIA</v>
      </c>
      <c r="B261" s="9">
        <v>0</v>
      </c>
      <c r="C261" s="9">
        <v>0</v>
      </c>
      <c r="D261" s="10" t="s">
        <v>121</v>
      </c>
      <c r="E261" s="10">
        <v>20.8827370425007</v>
      </c>
      <c r="F261" s="10">
        <v>17.5027091002713</v>
      </c>
      <c r="G261" s="10">
        <v>17.811788979902499</v>
      </c>
      <c r="H261" s="10">
        <v>17.853347510683498</v>
      </c>
      <c r="I261" s="10">
        <v>0</v>
      </c>
      <c r="J261" s="10">
        <v>0</v>
      </c>
      <c r="K261" s="10">
        <v>0</v>
      </c>
      <c r="L261" s="10">
        <v>0</v>
      </c>
      <c r="M261" s="10">
        <v>0</v>
      </c>
    </row>
    <row r="262" spans="1:13" x14ac:dyDescent="0.3">
      <c r="A262" s="9" t="str">
        <f>B3&amp;C233&amp;D262</f>
        <v>DISTRIBUCION VOLUMEN X CRITERIO (Consumiciones)Total AperitivosCON AMIGOS</v>
      </c>
      <c r="B262" s="9">
        <v>0</v>
      </c>
      <c r="C262" s="9">
        <v>0</v>
      </c>
      <c r="D262" s="9" t="s">
        <v>122</v>
      </c>
      <c r="E262" s="22">
        <v>20.411736403679502</v>
      </c>
      <c r="F262" s="22">
        <v>20.615793611836299</v>
      </c>
      <c r="G262" s="22">
        <v>21.8725094940324</v>
      </c>
      <c r="H262" s="22">
        <v>19.473651711903699</v>
      </c>
      <c r="I262" s="22">
        <v>0</v>
      </c>
      <c r="J262" s="22">
        <v>0</v>
      </c>
      <c r="K262" s="22">
        <v>0</v>
      </c>
      <c r="L262" s="22">
        <v>0</v>
      </c>
      <c r="M262" s="10">
        <v>0</v>
      </c>
    </row>
    <row r="263" spans="1:13" x14ac:dyDescent="0.3">
      <c r="A263" s="9" t="str">
        <f>B3&amp;C233&amp;D263</f>
        <v>DISTRIBUCION VOLUMEN X CRITERIO (Consumiciones)Total AperitivosCON CLIENTES</v>
      </c>
      <c r="B263" s="9">
        <v>0</v>
      </c>
      <c r="C263" s="9">
        <v>0</v>
      </c>
      <c r="D263" s="10" t="s">
        <v>123</v>
      </c>
      <c r="E263" s="10">
        <v>0.18755840939309701</v>
      </c>
      <c r="F263" s="10">
        <v>0.24576910880541999</v>
      </c>
      <c r="G263" s="10">
        <v>0.35695480028464899</v>
      </c>
      <c r="H263" s="10">
        <v>0.55118754190843999</v>
      </c>
      <c r="I263" s="10">
        <v>0</v>
      </c>
      <c r="J263" s="10">
        <v>0</v>
      </c>
      <c r="K263" s="10">
        <v>0</v>
      </c>
      <c r="L263" s="10">
        <v>0</v>
      </c>
      <c r="M263" s="10">
        <v>0</v>
      </c>
    </row>
    <row r="264" spans="1:13" x14ac:dyDescent="0.3">
      <c r="A264" s="9" t="str">
        <f>B3&amp;C233&amp;D264</f>
        <v>DISTRIBUCION VOLUMEN X CRITERIO (Consumiciones)Total AperitivosCON COMPAÑEROS DE TRABAJO</v>
      </c>
      <c r="B264" s="9">
        <v>0</v>
      </c>
      <c r="C264" s="9">
        <v>0</v>
      </c>
      <c r="D264" s="9" t="s">
        <v>124</v>
      </c>
      <c r="E264" s="22">
        <v>3.1279825612222898</v>
      </c>
      <c r="F264" s="22">
        <v>3.8172584473305098</v>
      </c>
      <c r="G264" s="22">
        <v>3.78763029776644</v>
      </c>
      <c r="H264" s="22">
        <v>4.2806250496858702</v>
      </c>
      <c r="I264" s="22">
        <v>0</v>
      </c>
      <c r="J264" s="22">
        <v>0</v>
      </c>
      <c r="K264" s="22">
        <v>0</v>
      </c>
      <c r="L264" s="22">
        <v>0</v>
      </c>
      <c r="M264" s="10">
        <v>0</v>
      </c>
    </row>
    <row r="265" spans="1:13" x14ac:dyDescent="0.3">
      <c r="A265" s="9" t="str">
        <f>B3&amp;C233&amp;D265</f>
        <v>DISTRIBUCION VOLUMEN X CRITERIO (Consumiciones)Total AperitivosCON COMPAÑEROS DE CLASE</v>
      </c>
      <c r="B265" s="9">
        <v>0</v>
      </c>
      <c r="C265" s="9">
        <v>0</v>
      </c>
      <c r="D265" s="10" t="s">
        <v>125</v>
      </c>
      <c r="E265" s="10">
        <v>0.56293038120179195</v>
      </c>
      <c r="F265" s="10">
        <v>0.62899878403750997</v>
      </c>
      <c r="G265" s="10">
        <v>1.36698788315079</v>
      </c>
      <c r="H265" s="10">
        <v>1.2606659162565801</v>
      </c>
      <c r="I265" s="10">
        <v>0</v>
      </c>
      <c r="J265" s="10">
        <v>0</v>
      </c>
      <c r="K265" s="10">
        <v>0</v>
      </c>
      <c r="L265" s="10">
        <v>0</v>
      </c>
      <c r="M265" s="10">
        <v>0</v>
      </c>
    </row>
    <row r="266" spans="1:13" x14ac:dyDescent="0.3">
      <c r="A266" s="9" t="str">
        <f>B3&amp;C233&amp;D266</f>
        <v>DISTRIBUCION VOLUMEN X CRITERIO (Consumiciones)Total AperitivosCON FAMILIA</v>
      </c>
      <c r="B266" s="9">
        <v>0</v>
      </c>
      <c r="C266" s="9">
        <v>0</v>
      </c>
      <c r="D266" s="9" t="s">
        <v>126</v>
      </c>
      <c r="E266" s="22">
        <v>31.6277838682065</v>
      </c>
      <c r="F266" s="22">
        <v>35.295809022715702</v>
      </c>
      <c r="G266" s="22">
        <v>35.616437649086201</v>
      </c>
      <c r="H266" s="22">
        <v>34.159898530355598</v>
      </c>
      <c r="I266" s="22">
        <v>0</v>
      </c>
      <c r="J266" s="22">
        <v>0</v>
      </c>
      <c r="K266" s="22">
        <v>0</v>
      </c>
      <c r="L266" s="22">
        <v>0</v>
      </c>
      <c r="M266" s="10">
        <v>0</v>
      </c>
    </row>
    <row r="267" spans="1:13" x14ac:dyDescent="0.3">
      <c r="A267" s="9" t="str">
        <f>B3&amp;C233&amp;D267</f>
        <v>DISTRIBUCION VOLUMEN X CRITERIO (Consumiciones)Total AperitivosCON LA PAREJA</v>
      </c>
      <c r="B267" s="9">
        <v>0</v>
      </c>
      <c r="C267" s="9">
        <v>0</v>
      </c>
      <c r="D267" s="10" t="s">
        <v>127</v>
      </c>
      <c r="E267" s="10">
        <v>9.9556723968038092</v>
      </c>
      <c r="F267" s="10">
        <v>10.394562953542501</v>
      </c>
      <c r="G267" s="10">
        <v>8.0185224821715906</v>
      </c>
      <c r="H267" s="10">
        <v>8.1847949996327305</v>
      </c>
      <c r="I267" s="10">
        <v>0</v>
      </c>
      <c r="J267" s="10">
        <v>0</v>
      </c>
      <c r="K267" s="10">
        <v>0</v>
      </c>
      <c r="L267" s="10">
        <v>0</v>
      </c>
      <c r="M267" s="10">
        <v>0</v>
      </c>
    </row>
    <row r="268" spans="1:13" x14ac:dyDescent="0.3">
      <c r="A268" s="9" t="str">
        <f>B3&amp;C233&amp;D268</f>
        <v>DISTRIBUCION VOLUMEN X CRITERIO (Consumiciones)Total AperitivosESTABA SOLO/A</v>
      </c>
      <c r="B268" s="9">
        <v>0</v>
      </c>
      <c r="C268" s="9">
        <v>0</v>
      </c>
      <c r="D268" s="9" t="s">
        <v>128</v>
      </c>
      <c r="E268" s="22">
        <v>32.423971041648102</v>
      </c>
      <c r="F268" s="22">
        <v>27.439652139161701</v>
      </c>
      <c r="G268" s="22">
        <v>27.517862820694599</v>
      </c>
      <c r="H268" s="22">
        <v>30.359545380644299</v>
      </c>
      <c r="I268" s="22">
        <v>0</v>
      </c>
      <c r="J268" s="22">
        <v>0</v>
      </c>
      <c r="K268" s="22">
        <v>0</v>
      </c>
      <c r="L268" s="22">
        <v>0</v>
      </c>
      <c r="M268" s="10">
        <v>0</v>
      </c>
    </row>
    <row r="269" spans="1:13" x14ac:dyDescent="0.3">
      <c r="A269" s="9" t="str">
        <f>B3&amp;C233&amp;D269</f>
        <v>DISTRIBUCION VOLUMEN X CRITERIO (Consumiciones)Total AperitivosOTROS</v>
      </c>
      <c r="B269" s="9">
        <v>0</v>
      </c>
      <c r="C269" s="9">
        <v>0</v>
      </c>
      <c r="D269" s="10" t="s">
        <v>129</v>
      </c>
      <c r="E269" s="10">
        <v>1.70237605656744</v>
      </c>
      <c r="F269" s="10">
        <v>1.56215259109611</v>
      </c>
      <c r="G269" s="10">
        <v>1.46310248737455</v>
      </c>
      <c r="H269" s="10">
        <v>1.7296457871762201</v>
      </c>
      <c r="I269" s="10">
        <v>0</v>
      </c>
      <c r="J269" s="10">
        <v>0</v>
      </c>
      <c r="K269" s="10">
        <v>0</v>
      </c>
      <c r="L269" s="10">
        <v>0</v>
      </c>
      <c r="M269" s="10">
        <v>0</v>
      </c>
    </row>
    <row r="270" spans="1:13" x14ac:dyDescent="0.3">
      <c r="A270" s="9" t="str">
        <f>B3&amp;C233&amp;D270</f>
        <v>DISTRIBUCION VOLUMEN X CRITERIO (Consumiciones)Total AperitivosESTAR TRABAJANDO</v>
      </c>
      <c r="B270" s="9">
        <v>0</v>
      </c>
      <c r="C270" s="9">
        <v>0</v>
      </c>
      <c r="D270" s="9" t="s">
        <v>130</v>
      </c>
      <c r="E270" s="22">
        <v>6.23451609586707</v>
      </c>
      <c r="F270" s="22">
        <v>6.74831447683707</v>
      </c>
      <c r="G270" s="22">
        <v>7.0418828259525998</v>
      </c>
      <c r="H270" s="22">
        <v>8.3177558093052006</v>
      </c>
      <c r="I270" s="22">
        <v>0</v>
      </c>
      <c r="J270" s="22">
        <v>0</v>
      </c>
      <c r="K270" s="22">
        <v>0</v>
      </c>
      <c r="L270" s="22">
        <v>0</v>
      </c>
      <c r="M270" s="10">
        <v>0</v>
      </c>
    </row>
    <row r="271" spans="1:13" x14ac:dyDescent="0.3">
      <c r="A271" s="9" t="str">
        <f>B3&amp;C233&amp;D271</f>
        <v>DISTRIBUCION VOLUMEN X CRITERIO (Consumiciones)Total AperitivosCOMIDA DE NEGOCIOS</v>
      </c>
      <c r="B271" s="9">
        <v>0</v>
      </c>
      <c r="C271" s="9">
        <v>0</v>
      </c>
      <c r="D271" s="10" t="s">
        <v>131</v>
      </c>
      <c r="E271" s="10">
        <v>0.16409530564646299</v>
      </c>
      <c r="F271" s="10">
        <v>0.103529632695123</v>
      </c>
      <c r="G271" s="10">
        <v>0.30524621856026601</v>
      </c>
      <c r="H271" s="10">
        <v>0.25218235456178101</v>
      </c>
      <c r="I271" s="10">
        <v>0</v>
      </c>
      <c r="J271" s="10">
        <v>0</v>
      </c>
      <c r="K271" s="10">
        <v>0</v>
      </c>
      <c r="L271" s="10">
        <v>0</v>
      </c>
      <c r="M271" s="10">
        <v>0</v>
      </c>
    </row>
    <row r="272" spans="1:13" x14ac:dyDescent="0.3">
      <c r="A272" s="9" t="str">
        <f>B3&amp;C233&amp;D272</f>
        <v>DISTRIBUCION VOLUMEN X CRITERIO (Consumiciones)Total AperitivosPOR PLACER/RELAX</v>
      </c>
      <c r="B272" s="9">
        <v>0</v>
      </c>
      <c r="C272" s="9">
        <v>0</v>
      </c>
      <c r="D272" s="9" t="s">
        <v>132</v>
      </c>
      <c r="E272" s="22">
        <v>16.131374782390701</v>
      </c>
      <c r="F272" s="22">
        <v>18.421480867887801</v>
      </c>
      <c r="G272" s="22">
        <v>18.1212655314662</v>
      </c>
      <c r="H272" s="22">
        <v>16.553412147164199</v>
      </c>
      <c r="I272" s="22">
        <v>0</v>
      </c>
      <c r="J272" s="22">
        <v>0</v>
      </c>
      <c r="K272" s="22">
        <v>0</v>
      </c>
      <c r="L272" s="22">
        <v>0</v>
      </c>
      <c r="M272" s="10">
        <v>0</v>
      </c>
    </row>
    <row r="273" spans="1:13" x14ac:dyDescent="0.3">
      <c r="A273" s="9" t="str">
        <f>B3&amp;C233&amp;D273</f>
        <v>DISTRIBUCION VOLUMEN X CRITERIO (Consumiciones)Total AperitivosTENER HAMBRE/SIN PLANIFICAR</v>
      </c>
      <c r="B273" s="9">
        <v>0</v>
      </c>
      <c r="C273" s="9">
        <v>0</v>
      </c>
      <c r="D273" s="10" t="s">
        <v>133</v>
      </c>
      <c r="E273" s="10">
        <v>40.630151434113102</v>
      </c>
      <c r="F273" s="10">
        <v>41.439827900708799</v>
      </c>
      <c r="G273" s="10">
        <v>41.560565664017901</v>
      </c>
      <c r="H273" s="10">
        <v>43.159211378286599</v>
      </c>
      <c r="I273" s="10">
        <v>0</v>
      </c>
      <c r="J273" s="10">
        <v>0</v>
      </c>
      <c r="K273" s="10">
        <v>0</v>
      </c>
      <c r="L273" s="10">
        <v>0</v>
      </c>
      <c r="M273" s="10">
        <v>0</v>
      </c>
    </row>
    <row r="274" spans="1:13" x14ac:dyDescent="0.3">
      <c r="A274" s="9" t="str">
        <f>B3&amp;C233&amp;D274</f>
        <v>DISTRIBUCION VOLUMEN X CRITERIO (Consumiciones)Total AperitivosESTAR DE COMPRAS</v>
      </c>
      <c r="B274" s="9">
        <v>0</v>
      </c>
      <c r="C274" s="9">
        <v>0</v>
      </c>
      <c r="D274" s="9" t="s">
        <v>134</v>
      </c>
      <c r="E274" s="22">
        <v>6.5458894227159297</v>
      </c>
      <c r="F274" s="22">
        <v>4.2213930539437596</v>
      </c>
      <c r="G274" s="22">
        <v>3.33951644095256</v>
      </c>
      <c r="H274" s="22">
        <v>3.0808979466823598</v>
      </c>
      <c r="I274" s="22">
        <v>0</v>
      </c>
      <c r="J274" s="22">
        <v>0</v>
      </c>
      <c r="K274" s="22">
        <v>0</v>
      </c>
      <c r="L274" s="22">
        <v>0</v>
      </c>
      <c r="M274" s="10">
        <v>0</v>
      </c>
    </row>
    <row r="275" spans="1:13" x14ac:dyDescent="0.3">
      <c r="A275" s="9" t="str">
        <f>B3&amp;C233&amp;D275</f>
        <v>DISTRIBUCION VOLUMEN X CRITERIO (Consumiciones)Total AperitivosNO COCINAR EN CASA</v>
      </c>
      <c r="B275" s="9">
        <v>0</v>
      </c>
      <c r="C275" s="9">
        <v>0</v>
      </c>
      <c r="D275" s="10" t="s">
        <v>135</v>
      </c>
      <c r="E275" s="10">
        <v>2.4269673207748599</v>
      </c>
      <c r="F275" s="10">
        <v>2.3196313952893899</v>
      </c>
      <c r="G275" s="10">
        <v>2.52858705122717</v>
      </c>
      <c r="H275" s="10">
        <v>2.24770293126346</v>
      </c>
      <c r="I275" s="10">
        <v>0</v>
      </c>
      <c r="J275" s="10">
        <v>0</v>
      </c>
      <c r="K275" s="10">
        <v>0</v>
      </c>
      <c r="L275" s="10">
        <v>0</v>
      </c>
      <c r="M275" s="10">
        <v>0</v>
      </c>
    </row>
    <row r="276" spans="1:13" x14ac:dyDescent="0.3">
      <c r="A276" s="9" t="str">
        <f>B3&amp;C233&amp;D276</f>
        <v>DISTRIBUCION VOLUMEN X CRITERIO (Consumiciones)Total AperitivosCELEBRACION/FIESTA/SALIR TOMAR</v>
      </c>
      <c r="B276" s="9">
        <v>0</v>
      </c>
      <c r="C276" s="9">
        <v>0</v>
      </c>
      <c r="D276" s="9" t="s">
        <v>136</v>
      </c>
      <c r="E276" s="22">
        <v>13.8586010394417</v>
      </c>
      <c r="F276" s="22">
        <v>16.745764931962601</v>
      </c>
      <c r="G276" s="22">
        <v>16.860056103916101</v>
      </c>
      <c r="H276" s="22">
        <v>17.052366879156999</v>
      </c>
      <c r="I276" s="22">
        <v>0</v>
      </c>
      <c r="J276" s="22">
        <v>0</v>
      </c>
      <c r="K276" s="22">
        <v>0</v>
      </c>
      <c r="L276" s="22">
        <v>0</v>
      </c>
      <c r="M276" s="10">
        <v>0</v>
      </c>
    </row>
    <row r="277" spans="1:13" x14ac:dyDescent="0.3">
      <c r="A277" s="9" t="str">
        <f>B3&amp;C233&amp;D277</f>
        <v>DISTRIBUCION VOLUMEN X CRITERIO (Consumiciones)Total AperitivosVIENDO DEPORTES</v>
      </c>
      <c r="B277" s="9">
        <v>0</v>
      </c>
      <c r="C277" s="9">
        <v>0</v>
      </c>
      <c r="D277" s="10" t="s">
        <v>137</v>
      </c>
      <c r="E277" s="10">
        <v>2.4485766302357601</v>
      </c>
      <c r="F277" s="10">
        <v>2.4788476324485198</v>
      </c>
      <c r="G277" s="10">
        <v>2.97970155909975</v>
      </c>
      <c r="H277" s="10">
        <v>2.44128380928858</v>
      </c>
      <c r="I277" s="10">
        <v>0</v>
      </c>
      <c r="J277" s="10">
        <v>0</v>
      </c>
      <c r="K277" s="10">
        <v>0</v>
      </c>
      <c r="L277" s="10">
        <v>0</v>
      </c>
      <c r="M277" s="10">
        <v>0</v>
      </c>
    </row>
    <row r="278" spans="1:13" x14ac:dyDescent="0.3">
      <c r="A278" s="9" t="str">
        <f>B3&amp;C233&amp;D278</f>
        <v>DISTRIBUCION VOLUMEN X CRITERIO (Consumiciones)Total AperitivosOTROS MOTIVOS</v>
      </c>
      <c r="B278" s="9">
        <v>0</v>
      </c>
      <c r="C278" s="9">
        <v>0</v>
      </c>
      <c r="D278" s="9" t="s">
        <v>138</v>
      </c>
      <c r="E278" s="22">
        <v>11.559836921552099</v>
      </c>
      <c r="F278" s="22">
        <v>7.52121418482563</v>
      </c>
      <c r="G278" s="22">
        <v>7.2631791209744101</v>
      </c>
      <c r="H278" s="22">
        <v>6.8951980740859096</v>
      </c>
      <c r="I278" s="22">
        <v>0</v>
      </c>
      <c r="J278" s="22">
        <v>0</v>
      </c>
      <c r="K278" s="22">
        <v>0</v>
      </c>
      <c r="L278" s="22">
        <v>0</v>
      </c>
      <c r="M278" s="10">
        <v>0</v>
      </c>
    </row>
    <row r="279" spans="1:13" x14ac:dyDescent="0.3">
      <c r="A279" s="9" t="str">
        <f>B279&amp;C279&amp;D279</f>
        <v>DISTRIBUCION VOLUMEN X CRITERIO (kg ó litros)TotalAlimentacionT.ESPAÑA</v>
      </c>
      <c r="B279" s="9" t="s">
        <v>93</v>
      </c>
      <c r="C279" s="9" t="s">
        <v>47</v>
      </c>
      <c r="D279" s="10" t="s">
        <v>64</v>
      </c>
      <c r="E279" s="10">
        <v>100</v>
      </c>
      <c r="F279" s="10">
        <v>100</v>
      </c>
      <c r="G279" s="10">
        <v>100</v>
      </c>
      <c r="H279" s="10">
        <v>100</v>
      </c>
      <c r="I279" s="10">
        <v>0</v>
      </c>
      <c r="J279" s="10">
        <v>0</v>
      </c>
      <c r="K279" s="10">
        <v>0</v>
      </c>
      <c r="L279" s="10">
        <v>0</v>
      </c>
      <c r="M279" s="10">
        <v>0</v>
      </c>
    </row>
    <row r="280" spans="1:13" x14ac:dyDescent="0.3">
      <c r="A280" s="9" t="str">
        <f>B279&amp;C279&amp;D280</f>
        <v>DISTRIBUCION VOLUMEN X CRITERIO (kg ó litros)TotalAlimentacionHiper+Super+Discount+G.A</v>
      </c>
      <c r="B280" s="9">
        <v>0</v>
      </c>
      <c r="C280" s="9">
        <v>0</v>
      </c>
      <c r="D280" s="9" t="s">
        <v>94</v>
      </c>
      <c r="E280" s="22">
        <v>12.770765111146501</v>
      </c>
      <c r="F280" s="22">
        <v>8.5126979765043398</v>
      </c>
      <c r="G280" s="22">
        <v>8.2858171839785708</v>
      </c>
      <c r="H280" s="22">
        <v>8.3447145672509802</v>
      </c>
      <c r="I280" s="22">
        <v>0</v>
      </c>
      <c r="J280" s="22">
        <v>0</v>
      </c>
      <c r="K280" s="22">
        <v>0</v>
      </c>
      <c r="L280" s="22">
        <v>0</v>
      </c>
      <c r="M280" s="10">
        <v>0</v>
      </c>
    </row>
    <row r="281" spans="1:13" x14ac:dyDescent="0.3">
      <c r="A281" s="9" t="str">
        <f>B279&amp;C279&amp;D281</f>
        <v>DISTRIBUCION VOLUMEN X CRITERIO (kg ó litros)TotalAlimentacionRestaurantes</v>
      </c>
      <c r="B281" s="9">
        <v>0</v>
      </c>
      <c r="C281" s="9">
        <v>0</v>
      </c>
      <c r="D281" s="10" t="s">
        <v>95</v>
      </c>
      <c r="E281" s="10">
        <v>16.578788526114199</v>
      </c>
      <c r="F281" s="10">
        <v>19.840403697817901</v>
      </c>
      <c r="G281" s="10">
        <v>20.221232050150199</v>
      </c>
      <c r="H281" s="10">
        <v>20.5921579816257</v>
      </c>
      <c r="I281" s="10">
        <v>0</v>
      </c>
      <c r="J281" s="10">
        <v>0</v>
      </c>
      <c r="K281" s="10">
        <v>0</v>
      </c>
      <c r="L281" s="10">
        <v>0</v>
      </c>
      <c r="M281" s="10">
        <v>0</v>
      </c>
    </row>
    <row r="282" spans="1:13" x14ac:dyDescent="0.3">
      <c r="A282" s="9" t="str">
        <f>B279&amp;C279&amp;D282</f>
        <v>DISTRIBUCION VOLUMEN X CRITERIO (kg ó litros)TotalAlimentacionRestaurantes Fast Food</v>
      </c>
      <c r="B282" s="9">
        <v>0</v>
      </c>
      <c r="C282" s="9">
        <v>0</v>
      </c>
      <c r="D282" s="9" t="s">
        <v>96</v>
      </c>
      <c r="E282" s="22">
        <v>13.661713240306399</v>
      </c>
      <c r="F282" s="22">
        <v>14.0711477718515</v>
      </c>
      <c r="G282" s="22">
        <v>14.8892828975172</v>
      </c>
      <c r="H282" s="22">
        <v>14.686745349721599</v>
      </c>
      <c r="I282" s="22">
        <v>0</v>
      </c>
      <c r="J282" s="22">
        <v>0</v>
      </c>
      <c r="K282" s="22">
        <v>0</v>
      </c>
      <c r="L282" s="22">
        <v>0</v>
      </c>
      <c r="M282" s="10">
        <v>0</v>
      </c>
    </row>
    <row r="283" spans="1:13" x14ac:dyDescent="0.3">
      <c r="A283" s="9" t="str">
        <f>B279&amp;C279&amp;D283</f>
        <v>DISTRIBUCION VOLUMEN X CRITERIO (kg ó litros)TotalAlimentacionBares/Cafeterias/Cervecerias</v>
      </c>
      <c r="B283" s="9">
        <v>0</v>
      </c>
      <c r="C283" s="9">
        <v>0</v>
      </c>
      <c r="D283" s="10" t="s">
        <v>97</v>
      </c>
      <c r="E283" s="10">
        <v>36.964572638466201</v>
      </c>
      <c r="F283" s="10">
        <v>39.575328863633203</v>
      </c>
      <c r="G283" s="10">
        <v>40.507566411542797</v>
      </c>
      <c r="H283" s="10">
        <v>41.006942517315203</v>
      </c>
      <c r="I283" s="10">
        <v>0</v>
      </c>
      <c r="J283" s="10">
        <v>0</v>
      </c>
      <c r="K283" s="10">
        <v>0</v>
      </c>
      <c r="L283" s="10">
        <v>0</v>
      </c>
      <c r="M283" s="10">
        <v>0</v>
      </c>
    </row>
    <row r="284" spans="1:13" x14ac:dyDescent="0.3">
      <c r="A284" s="9" t="str">
        <f>B279&amp;C279&amp;D284</f>
        <v>DISTRIBUCION VOLUMEN X CRITERIO (kg ó litros)TotalAlimentacionPanaderias/Pastelerias</v>
      </c>
      <c r="B284" s="9">
        <v>0</v>
      </c>
      <c r="C284" s="9">
        <v>0</v>
      </c>
      <c r="D284" s="9" t="s">
        <v>98</v>
      </c>
      <c r="E284" s="22">
        <v>1.8083275957112499</v>
      </c>
      <c r="F284" s="22">
        <v>1.4036766809611501</v>
      </c>
      <c r="G284" s="22">
        <v>1.20026735857371</v>
      </c>
      <c r="H284" s="22">
        <v>1.22502568474483</v>
      </c>
      <c r="I284" s="22">
        <v>0</v>
      </c>
      <c r="J284" s="22">
        <v>0</v>
      </c>
      <c r="K284" s="22">
        <v>0</v>
      </c>
      <c r="L284" s="22">
        <v>0</v>
      </c>
      <c r="M284" s="10">
        <v>0</v>
      </c>
    </row>
    <row r="285" spans="1:13" x14ac:dyDescent="0.3">
      <c r="A285" s="9" t="str">
        <f>B279&amp;C279&amp;D285</f>
        <v>DISTRIBUCION VOLUMEN X CRITERIO (kg ó litros)TotalAlimentacionTda.Alimentacion/Delicatesen</v>
      </c>
      <c r="B285" s="9">
        <v>0</v>
      </c>
      <c r="C285" s="9">
        <v>0</v>
      </c>
      <c r="D285" s="10" t="s">
        <v>99</v>
      </c>
      <c r="E285" s="10">
        <v>2.38753396132044</v>
      </c>
      <c r="F285" s="10">
        <v>2.1532274630663202</v>
      </c>
      <c r="G285" s="10">
        <v>1.6544612943213599</v>
      </c>
      <c r="H285" s="10">
        <v>1.4199277865003499</v>
      </c>
      <c r="I285" s="10">
        <v>0</v>
      </c>
      <c r="J285" s="10">
        <v>0</v>
      </c>
      <c r="K285" s="10">
        <v>0</v>
      </c>
      <c r="L285" s="10">
        <v>0</v>
      </c>
      <c r="M285" s="10">
        <v>0</v>
      </c>
    </row>
    <row r="286" spans="1:13" x14ac:dyDescent="0.3">
      <c r="A286" s="9" t="str">
        <f>B279&amp;C279&amp;D286</f>
        <v>DISTRIBUCION VOLUMEN X CRITERIO (kg ó litros)TotalAlimentacionCanal Conveniencia/24h</v>
      </c>
      <c r="B286" s="9">
        <v>0</v>
      </c>
      <c r="C286" s="9">
        <v>0</v>
      </c>
      <c r="D286" s="9" t="s">
        <v>100</v>
      </c>
      <c r="E286" s="22">
        <v>5.5835803537808903</v>
      </c>
      <c r="F286" s="22">
        <v>4.8749501670847204</v>
      </c>
      <c r="G286" s="22">
        <v>3.3143156901205701</v>
      </c>
      <c r="H286" s="22">
        <v>3.2487617133972502</v>
      </c>
      <c r="I286" s="22">
        <v>0</v>
      </c>
      <c r="J286" s="22">
        <v>0</v>
      </c>
      <c r="K286" s="22">
        <v>0</v>
      </c>
      <c r="L286" s="22">
        <v>0</v>
      </c>
      <c r="M286" s="10">
        <v>0</v>
      </c>
    </row>
    <row r="287" spans="1:13" x14ac:dyDescent="0.3">
      <c r="A287" s="9" t="str">
        <f>B279&amp;C279&amp;D287</f>
        <v>DISTRIBUCION VOLUMEN X CRITERIO (kg ó litros)TotalAlimentacionHoteles</v>
      </c>
      <c r="B287" s="9">
        <v>0</v>
      </c>
      <c r="C287" s="9">
        <v>0</v>
      </c>
      <c r="D287" s="10" t="s">
        <v>101</v>
      </c>
      <c r="E287" s="10">
        <v>0.44494617957072702</v>
      </c>
      <c r="F287" s="10">
        <v>0.65923378701836899</v>
      </c>
      <c r="G287" s="10">
        <v>0.62392079844442705</v>
      </c>
      <c r="H287" s="10">
        <v>0.54019609649405098</v>
      </c>
      <c r="I287" s="10">
        <v>0</v>
      </c>
      <c r="J287" s="10">
        <v>0</v>
      </c>
      <c r="K287" s="10">
        <v>0</v>
      </c>
      <c r="L287" s="10">
        <v>0</v>
      </c>
      <c r="M287" s="10">
        <v>0</v>
      </c>
    </row>
    <row r="288" spans="1:13" x14ac:dyDescent="0.3">
      <c r="A288" s="9" t="str">
        <f>B279&amp;C279&amp;D288</f>
        <v>DISTRIBUCION VOLUMEN X CRITERIO (kg ó litros)TotalAlimentacionEstaciones de servicio</v>
      </c>
      <c r="B288" s="9">
        <v>0</v>
      </c>
      <c r="C288" s="9">
        <v>0</v>
      </c>
      <c r="D288" s="9" t="s">
        <v>102</v>
      </c>
      <c r="E288" s="22">
        <v>1.8606214107860899</v>
      </c>
      <c r="F288" s="22">
        <v>1.5778230291155499</v>
      </c>
      <c r="G288" s="22">
        <v>1.49221010694332</v>
      </c>
      <c r="H288" s="22">
        <v>1.5100131329195901</v>
      </c>
      <c r="I288" s="22">
        <v>0</v>
      </c>
      <c r="J288" s="22">
        <v>0</v>
      </c>
      <c r="K288" s="22">
        <v>0</v>
      </c>
      <c r="L288" s="22">
        <v>0</v>
      </c>
      <c r="M288" s="10">
        <v>0</v>
      </c>
    </row>
    <row r="289" spans="1:13" x14ac:dyDescent="0.3">
      <c r="A289" s="9" t="str">
        <f>B279&amp;C279&amp;D289</f>
        <v>DISTRIBUCION VOLUMEN X CRITERIO (kg ó litros)TotalAlimentacionMaquinas dispensadoras</v>
      </c>
      <c r="B289" s="9">
        <v>0</v>
      </c>
      <c r="C289" s="9">
        <v>0</v>
      </c>
      <c r="D289" s="10" t="s">
        <v>103</v>
      </c>
      <c r="E289" s="10">
        <v>1.9385436643529901</v>
      </c>
      <c r="F289" s="10">
        <v>1.5811672127268399</v>
      </c>
      <c r="G289" s="10">
        <v>1.4788762324728599</v>
      </c>
      <c r="H289" s="10">
        <v>1.5497198691219101</v>
      </c>
      <c r="I289" s="10">
        <v>0</v>
      </c>
      <c r="J289" s="10">
        <v>0</v>
      </c>
      <c r="K289" s="10">
        <v>0</v>
      </c>
      <c r="L289" s="10">
        <v>0</v>
      </c>
      <c r="M289" s="10">
        <v>0</v>
      </c>
    </row>
    <row r="290" spans="1:13" x14ac:dyDescent="0.3">
      <c r="A290" s="9" t="str">
        <f>B279&amp;C279&amp;D290</f>
        <v>DISTRIBUCION VOLUMEN X CRITERIO (kg ó litros)TotalAlimentacionServicio en la empresa</v>
      </c>
      <c r="B290" s="9">
        <v>0</v>
      </c>
      <c r="C290" s="9">
        <v>0</v>
      </c>
      <c r="D290" s="9" t="s">
        <v>104</v>
      </c>
      <c r="E290" s="22">
        <v>1.58266562438077</v>
      </c>
      <c r="F290" s="22">
        <v>1.60934450338201</v>
      </c>
      <c r="G290" s="22">
        <v>1.237372737377</v>
      </c>
      <c r="H290" s="22">
        <v>1.07128559735714</v>
      </c>
      <c r="I290" s="22">
        <v>0</v>
      </c>
      <c r="J290" s="22">
        <v>0</v>
      </c>
      <c r="K290" s="22">
        <v>0</v>
      </c>
      <c r="L290" s="22">
        <v>0</v>
      </c>
      <c r="M290" s="10">
        <v>0</v>
      </c>
    </row>
    <row r="291" spans="1:13" x14ac:dyDescent="0.3">
      <c r="A291" s="9" t="str">
        <f>B279&amp;C279&amp;D291</f>
        <v>DISTRIBUCION VOLUMEN X CRITERIO (kg ó litros)TotalAlimentacionResto de canales</v>
      </c>
      <c r="B291" s="9">
        <v>0</v>
      </c>
      <c r="C291" s="9">
        <v>0</v>
      </c>
      <c r="D291" s="10" t="s">
        <v>105</v>
      </c>
      <c r="E291" s="10">
        <v>4.4179442454822402</v>
      </c>
      <c r="F291" s="10">
        <v>4.1410003354416496</v>
      </c>
      <c r="G291" s="10">
        <v>5.0946737413070897</v>
      </c>
      <c r="H291" s="10">
        <v>4.8045096742373996</v>
      </c>
      <c r="I291" s="10">
        <v>0</v>
      </c>
      <c r="J291" s="10">
        <v>0</v>
      </c>
      <c r="K291" s="10">
        <v>0</v>
      </c>
      <c r="L291" s="10">
        <v>0</v>
      </c>
      <c r="M291" s="10">
        <v>0</v>
      </c>
    </row>
    <row r="292" spans="1:13" x14ac:dyDescent="0.3">
      <c r="A292" s="9" t="str">
        <f>B279&amp;C279&amp;D292</f>
        <v>DISTRIBUCION VOLUMEN X CRITERIO (kg ó litros)TotalAlimentacionEN LA CALLE</v>
      </c>
      <c r="B292" s="9">
        <v>0</v>
      </c>
      <c r="C292" s="9">
        <v>0</v>
      </c>
      <c r="D292" s="9" t="s">
        <v>106</v>
      </c>
      <c r="E292" s="22">
        <v>6.4572198817410102</v>
      </c>
      <c r="F292" s="22">
        <v>6.2837089204515397</v>
      </c>
      <c r="G292" s="22">
        <v>4.8932311418484096</v>
      </c>
      <c r="H292" s="22">
        <v>4.5448265861619603</v>
      </c>
      <c r="I292" s="22">
        <v>0</v>
      </c>
      <c r="J292" s="22">
        <v>0</v>
      </c>
      <c r="K292" s="22">
        <v>0</v>
      </c>
      <c r="L292" s="22">
        <v>0</v>
      </c>
      <c r="M292" s="10">
        <v>0</v>
      </c>
    </row>
    <row r="293" spans="1:13" x14ac:dyDescent="0.3">
      <c r="A293" s="9" t="str">
        <f>B279&amp;C279&amp;D293</f>
        <v>DISTRIBUCION VOLUMEN X CRITERIO (kg ó litros)TotalAlimentacionEN CASA DE OTROS</v>
      </c>
      <c r="B293" s="9">
        <v>0</v>
      </c>
      <c r="C293" s="9">
        <v>0</v>
      </c>
      <c r="D293" s="10" t="s">
        <v>107</v>
      </c>
      <c r="E293" s="10">
        <v>7.1303067335397001</v>
      </c>
      <c r="F293" s="10">
        <v>5.8520060329936801</v>
      </c>
      <c r="G293" s="10">
        <v>5.1672609966729803</v>
      </c>
      <c r="H293" s="10">
        <v>5.0987213082447997</v>
      </c>
      <c r="I293" s="10">
        <v>0</v>
      </c>
      <c r="J293" s="10">
        <v>0</v>
      </c>
      <c r="K293" s="10">
        <v>0</v>
      </c>
      <c r="L293" s="10">
        <v>0</v>
      </c>
      <c r="M293" s="10">
        <v>0</v>
      </c>
    </row>
    <row r="294" spans="1:13" x14ac:dyDescent="0.3">
      <c r="A294" s="9" t="str">
        <f>B279&amp;C279&amp;D294</f>
        <v>DISTRIBUCION VOLUMEN X CRITERIO (kg ó litros)TotalAlimentacionEN EL ESTABLECIMIENTO</v>
      </c>
      <c r="B294" s="9">
        <v>0</v>
      </c>
      <c r="C294" s="9">
        <v>0</v>
      </c>
      <c r="D294" s="9" t="s">
        <v>108</v>
      </c>
      <c r="E294" s="22">
        <v>60.0786301697634</v>
      </c>
      <c r="F294" s="22">
        <v>64.181898471384301</v>
      </c>
      <c r="G294" s="22">
        <v>69.085966669575399</v>
      </c>
      <c r="H294" s="22">
        <v>71.4122709464948</v>
      </c>
      <c r="I294" s="22">
        <v>0</v>
      </c>
      <c r="J294" s="22">
        <v>0</v>
      </c>
      <c r="K294" s="22">
        <v>0</v>
      </c>
      <c r="L294" s="22">
        <v>0</v>
      </c>
      <c r="M294" s="10">
        <v>0</v>
      </c>
    </row>
    <row r="295" spans="1:13" x14ac:dyDescent="0.3">
      <c r="A295" s="9" t="str">
        <f>B279&amp;C279&amp;D295</f>
        <v>DISTRIBUCION VOLUMEN X CRITERIO (kg ó litros)TotalAlimentacionEN EL TRABAJO</v>
      </c>
      <c r="B295" s="9">
        <v>0</v>
      </c>
      <c r="C295" s="9">
        <v>0</v>
      </c>
      <c r="D295" s="10" t="s">
        <v>109</v>
      </c>
      <c r="E295" s="10">
        <v>6.7705793370986704</v>
      </c>
      <c r="F295" s="10">
        <v>6.4242950837003496</v>
      </c>
      <c r="G295" s="10">
        <v>6.1659516709800197</v>
      </c>
      <c r="H295" s="10">
        <v>5.5647408799209597</v>
      </c>
      <c r="I295" s="10">
        <v>0</v>
      </c>
      <c r="J295" s="10">
        <v>0</v>
      </c>
      <c r="K295" s="10">
        <v>0</v>
      </c>
      <c r="L295" s="10">
        <v>0</v>
      </c>
      <c r="M295" s="10">
        <v>0</v>
      </c>
    </row>
    <row r="296" spans="1:13" x14ac:dyDescent="0.3">
      <c r="A296" s="9" t="str">
        <f>B279&amp;C279&amp;D296</f>
        <v>DISTRIBUCION VOLUMEN X CRITERIO (kg ó litros)TotalAlimentacionEN COLEGIO/INSTITUTO/UNIV.</v>
      </c>
      <c r="B296" s="9">
        <v>0</v>
      </c>
      <c r="C296" s="9">
        <v>0</v>
      </c>
      <c r="D296" s="9" t="s">
        <v>110</v>
      </c>
      <c r="E296" s="22">
        <v>0.22232316567655</v>
      </c>
      <c r="F296" s="22">
        <v>0.18108137685950901</v>
      </c>
      <c r="G296" s="22">
        <v>0.36392292643782398</v>
      </c>
      <c r="H296" s="22">
        <v>0.17807012618738199</v>
      </c>
      <c r="I296" s="22">
        <v>0</v>
      </c>
      <c r="J296" s="22">
        <v>0</v>
      </c>
      <c r="K296" s="22">
        <v>0</v>
      </c>
      <c r="L296" s="22">
        <v>0</v>
      </c>
      <c r="M296" s="10">
        <v>0</v>
      </c>
    </row>
    <row r="297" spans="1:13" x14ac:dyDescent="0.3">
      <c r="A297" s="9" t="str">
        <f>B279&amp;C279&amp;D297</f>
        <v>DISTRIBUCION VOLUMEN X CRITERIO (kg ó litros)TotalAlimentacionEN MI CASA</v>
      </c>
      <c r="B297" s="9">
        <v>0</v>
      </c>
      <c r="C297" s="9">
        <v>0</v>
      </c>
      <c r="D297" s="10" t="s">
        <v>111</v>
      </c>
      <c r="E297" s="10">
        <v>15.4837647061997</v>
      </c>
      <c r="F297" s="10">
        <v>14.804929418546401</v>
      </c>
      <c r="G297" s="10">
        <v>11.586285483613199</v>
      </c>
      <c r="H297" s="10">
        <v>10.4140053254515</v>
      </c>
      <c r="I297" s="10">
        <v>0</v>
      </c>
      <c r="J297" s="10">
        <v>0</v>
      </c>
      <c r="K297" s="10">
        <v>0</v>
      </c>
      <c r="L297" s="10">
        <v>0</v>
      </c>
      <c r="M297" s="10">
        <v>0</v>
      </c>
    </row>
    <row r="298" spans="1:13" x14ac:dyDescent="0.3">
      <c r="A298" s="9" t="str">
        <f>B279&amp;C279&amp;D298</f>
        <v>DISTRIBUCION VOLUMEN X CRITERIO (kg ó litros)TotalAlimentacionEN M.TRANSP.(AVION,TREN,AUTOC,E</v>
      </c>
      <c r="B298" s="9">
        <v>0</v>
      </c>
      <c r="C298" s="9">
        <v>0</v>
      </c>
      <c r="D298" s="9" t="s">
        <v>112</v>
      </c>
      <c r="E298" s="22">
        <v>0.35667517409175298</v>
      </c>
      <c r="F298" s="22">
        <v>0.43506280431331501</v>
      </c>
      <c r="G298" s="22">
        <v>0.28457265750395</v>
      </c>
      <c r="H298" s="22">
        <v>0.111170688094214</v>
      </c>
      <c r="I298" s="22">
        <v>0</v>
      </c>
      <c r="J298" s="22">
        <v>0</v>
      </c>
      <c r="K298" s="22">
        <v>0</v>
      </c>
      <c r="L298" s="22">
        <v>0</v>
      </c>
      <c r="M298" s="10">
        <v>0</v>
      </c>
    </row>
    <row r="299" spans="1:13" x14ac:dyDescent="0.3">
      <c r="A299" s="9" t="str">
        <f>B279&amp;C279&amp;D299</f>
        <v>DISTRIBUCION VOLUMEN X CRITERIO (kg ó litros)TotalAlimentacionEN OTRO LUGAR</v>
      </c>
      <c r="B299" s="9">
        <v>0</v>
      </c>
      <c r="C299" s="9">
        <v>0</v>
      </c>
      <c r="D299" s="10" t="s">
        <v>113</v>
      </c>
      <c r="E299" s="10">
        <v>3.5005032501033</v>
      </c>
      <c r="F299" s="10">
        <v>1.83701926242216</v>
      </c>
      <c r="G299" s="10">
        <v>2.4528040652785599</v>
      </c>
      <c r="H299" s="10">
        <v>2.67619204281598</v>
      </c>
      <c r="I299" s="10">
        <v>0</v>
      </c>
      <c r="J299" s="10">
        <v>0</v>
      </c>
      <c r="K299" s="10">
        <v>0</v>
      </c>
      <c r="L299" s="10">
        <v>0</v>
      </c>
      <c r="M299" s="10">
        <v>0</v>
      </c>
    </row>
    <row r="300" spans="1:13" x14ac:dyDescent="0.3">
      <c r="A300" s="9" t="str">
        <f>B279&amp;C279&amp;D300</f>
        <v>DISTRIBUCION VOLUMEN X CRITERIO (kg ó litros)TotalAlimentacionDESAYUNO</v>
      </c>
      <c r="B300" s="9">
        <v>0</v>
      </c>
      <c r="C300" s="9">
        <v>0</v>
      </c>
      <c r="D300" s="9" t="s">
        <v>114</v>
      </c>
      <c r="E300" s="22">
        <v>11.1217965606889</v>
      </c>
      <c r="F300" s="22">
        <v>11.0130493816769</v>
      </c>
      <c r="G300" s="22">
        <v>10.646686421174699</v>
      </c>
      <c r="H300" s="22">
        <v>11.0980458241824</v>
      </c>
      <c r="I300" s="22">
        <v>0</v>
      </c>
      <c r="J300" s="22">
        <v>0</v>
      </c>
      <c r="K300" s="22">
        <v>0</v>
      </c>
      <c r="L300" s="22">
        <v>0</v>
      </c>
      <c r="M300" s="10">
        <v>0</v>
      </c>
    </row>
    <row r="301" spans="1:13" x14ac:dyDescent="0.3">
      <c r="A301" s="9" t="str">
        <f>B279&amp;C279&amp;D301</f>
        <v>DISTRIBUCION VOLUMEN X CRITERIO (kg ó litros)TotalAlimentacionAPERITIVO/ANTES DE COMER</v>
      </c>
      <c r="B301" s="9">
        <v>0</v>
      </c>
      <c r="C301" s="9">
        <v>0</v>
      </c>
      <c r="D301" s="10" t="s">
        <v>115</v>
      </c>
      <c r="E301" s="10">
        <v>12.236231790407899</v>
      </c>
      <c r="F301" s="10">
        <v>12.056176054021201</v>
      </c>
      <c r="G301" s="10">
        <v>11.171457733468801</v>
      </c>
      <c r="H301" s="10">
        <v>10.877925155436699</v>
      </c>
      <c r="I301" s="10">
        <v>0</v>
      </c>
      <c r="J301" s="10">
        <v>0</v>
      </c>
      <c r="K301" s="10">
        <v>0</v>
      </c>
      <c r="L301" s="10">
        <v>0</v>
      </c>
      <c r="M301" s="10">
        <v>0</v>
      </c>
    </row>
    <row r="302" spans="1:13" x14ac:dyDescent="0.3">
      <c r="A302" s="9" t="str">
        <f>B279&amp;C279&amp;D302</f>
        <v>DISTRIBUCION VOLUMEN X CRITERIO (kg ó litros)TotalAlimentacionCOMIDA</v>
      </c>
      <c r="B302" s="9">
        <v>0</v>
      </c>
      <c r="C302" s="9">
        <v>0</v>
      </c>
      <c r="D302" s="9" t="s">
        <v>116</v>
      </c>
      <c r="E302" s="22">
        <v>32.639622572289902</v>
      </c>
      <c r="F302" s="22">
        <v>36.820023804535602</v>
      </c>
      <c r="G302" s="22">
        <v>35.986796376278001</v>
      </c>
      <c r="H302" s="22">
        <v>36.646684875691598</v>
      </c>
      <c r="I302" s="22">
        <v>0</v>
      </c>
      <c r="J302" s="22">
        <v>0</v>
      </c>
      <c r="K302" s="22">
        <v>0</v>
      </c>
      <c r="L302" s="22">
        <v>0</v>
      </c>
      <c r="M302" s="10">
        <v>0</v>
      </c>
    </row>
    <row r="303" spans="1:13" x14ac:dyDescent="0.3">
      <c r="A303" s="9" t="str">
        <f>B279&amp;C279&amp;D303</f>
        <v>DISTRIBUCION VOLUMEN X CRITERIO (kg ó litros)TotalAlimentacionTARDE/MERIENDA</v>
      </c>
      <c r="B303" s="9">
        <v>0</v>
      </c>
      <c r="C303" s="9">
        <v>0</v>
      </c>
      <c r="D303" s="10" t="s">
        <v>117</v>
      </c>
      <c r="E303" s="10">
        <v>10.320302813386199</v>
      </c>
      <c r="F303" s="10">
        <v>9.9309411014348399</v>
      </c>
      <c r="G303" s="10">
        <v>9.6795850893541697</v>
      </c>
      <c r="H303" s="10">
        <v>9.5571940305970298</v>
      </c>
      <c r="I303" s="10">
        <v>0</v>
      </c>
      <c r="J303" s="10">
        <v>0</v>
      </c>
      <c r="K303" s="10">
        <v>0</v>
      </c>
      <c r="L303" s="10">
        <v>0</v>
      </c>
      <c r="M303" s="10">
        <v>0</v>
      </c>
    </row>
    <row r="304" spans="1:13" x14ac:dyDescent="0.3">
      <c r="A304" s="9" t="str">
        <f>B279&amp;C279&amp;D304</f>
        <v>DISTRIBUCION VOLUMEN X CRITERIO (kg ó litros)TotalAlimentacionANTES DE CENAR</v>
      </c>
      <c r="B304" s="9">
        <v>0</v>
      </c>
      <c r="C304" s="9">
        <v>0</v>
      </c>
      <c r="D304" s="9" t="s">
        <v>118</v>
      </c>
      <c r="E304" s="22">
        <v>5.5179241549225102</v>
      </c>
      <c r="F304" s="22">
        <v>5.0834481255681601</v>
      </c>
      <c r="G304" s="22">
        <v>5.1692572843023203</v>
      </c>
      <c r="H304" s="22">
        <v>5.2980628929865103</v>
      </c>
      <c r="I304" s="22">
        <v>0</v>
      </c>
      <c r="J304" s="22">
        <v>0</v>
      </c>
      <c r="K304" s="22">
        <v>0</v>
      </c>
      <c r="L304" s="22">
        <v>0</v>
      </c>
      <c r="M304" s="10">
        <v>0</v>
      </c>
    </row>
    <row r="305" spans="1:13" x14ac:dyDescent="0.3">
      <c r="A305" s="9" t="str">
        <f>B279&amp;C279&amp;D305</f>
        <v>DISTRIBUCION VOLUMEN X CRITERIO (kg ó litros)TotalAlimentacionCENA</v>
      </c>
      <c r="B305" s="9">
        <v>0</v>
      </c>
      <c r="C305" s="9">
        <v>0</v>
      </c>
      <c r="D305" s="10" t="s">
        <v>119</v>
      </c>
      <c r="E305" s="10">
        <v>19.697554530272701</v>
      </c>
      <c r="F305" s="10">
        <v>19.261882816257401</v>
      </c>
      <c r="G305" s="10">
        <v>20.740419664660401</v>
      </c>
      <c r="H305" s="10">
        <v>20.5994977461311</v>
      </c>
      <c r="I305" s="10">
        <v>0</v>
      </c>
      <c r="J305" s="10">
        <v>0</v>
      </c>
      <c r="K305" s="10">
        <v>0</v>
      </c>
      <c r="L305" s="10">
        <v>0</v>
      </c>
      <c r="M305" s="10">
        <v>0</v>
      </c>
    </row>
    <row r="306" spans="1:13" x14ac:dyDescent="0.3">
      <c r="A306" s="9" t="str">
        <f>B279&amp;C279&amp;D306</f>
        <v>DISTRIBUCION VOLUMEN X CRITERIO (kg ó litros)TotalAlimentacionDESPUES DE LA CENA</v>
      </c>
      <c r="B306" s="9">
        <v>0</v>
      </c>
      <c r="C306" s="9">
        <v>0</v>
      </c>
      <c r="D306" s="9" t="s">
        <v>120</v>
      </c>
      <c r="E306" s="22">
        <v>1.7157456728665901</v>
      </c>
      <c r="F306" s="22">
        <v>1.33943908620393</v>
      </c>
      <c r="G306" s="22">
        <v>1.70736422582435</v>
      </c>
      <c r="H306" s="22">
        <v>1.5639584454467399</v>
      </c>
      <c r="I306" s="22">
        <v>0</v>
      </c>
      <c r="J306" s="22">
        <v>0</v>
      </c>
      <c r="K306" s="22">
        <v>0</v>
      </c>
      <c r="L306" s="22">
        <v>0</v>
      </c>
      <c r="M306" s="10">
        <v>0</v>
      </c>
    </row>
    <row r="307" spans="1:13" x14ac:dyDescent="0.3">
      <c r="A307" s="9" t="str">
        <f>B279&amp;C279&amp;D307</f>
        <v>DISTRIBUCION VOLUMEN X CRITERIO (kg ó litros)TotalAlimentacionDURANTE EL DIA</v>
      </c>
      <c r="B307" s="9">
        <v>0</v>
      </c>
      <c r="C307" s="9">
        <v>0</v>
      </c>
      <c r="D307" s="10" t="s">
        <v>121</v>
      </c>
      <c r="E307" s="10">
        <v>6.7508237856050899</v>
      </c>
      <c r="F307" s="10">
        <v>4.4950421631207496</v>
      </c>
      <c r="G307" s="10">
        <v>4.8984313485962403</v>
      </c>
      <c r="H307" s="10">
        <v>4.3586340520907898</v>
      </c>
      <c r="I307" s="10">
        <v>0</v>
      </c>
      <c r="J307" s="10">
        <v>0</v>
      </c>
      <c r="K307" s="10">
        <v>0</v>
      </c>
      <c r="L307" s="10">
        <v>0</v>
      </c>
      <c r="M307" s="10">
        <v>0</v>
      </c>
    </row>
    <row r="308" spans="1:13" x14ac:dyDescent="0.3">
      <c r="A308" s="9" t="str">
        <f>B279&amp;C279&amp;D308</f>
        <v>DISTRIBUCION VOLUMEN X CRITERIO (kg ó litros)TotalAlimentacionCON AMIGOS</v>
      </c>
      <c r="B308" s="9">
        <v>0</v>
      </c>
      <c r="C308" s="9">
        <v>0</v>
      </c>
      <c r="D308" s="9" t="s">
        <v>122</v>
      </c>
      <c r="E308" s="22">
        <v>24.481596537172901</v>
      </c>
      <c r="F308" s="22">
        <v>24.209284659706</v>
      </c>
      <c r="G308" s="22">
        <v>25.080467214569499</v>
      </c>
      <c r="H308" s="22">
        <v>25.995562401026302</v>
      </c>
      <c r="I308" s="22">
        <v>0</v>
      </c>
      <c r="J308" s="22">
        <v>0</v>
      </c>
      <c r="K308" s="22">
        <v>0</v>
      </c>
      <c r="L308" s="22">
        <v>0</v>
      </c>
      <c r="M308" s="10">
        <v>0</v>
      </c>
    </row>
    <row r="309" spans="1:13" x14ac:dyDescent="0.3">
      <c r="A309" s="9" t="str">
        <f>B279&amp;C279&amp;D309</f>
        <v>DISTRIBUCION VOLUMEN X CRITERIO (kg ó litros)TotalAlimentacionCON CLIENTES</v>
      </c>
      <c r="B309" s="9">
        <v>0</v>
      </c>
      <c r="C309" s="9">
        <v>0</v>
      </c>
      <c r="D309" s="10" t="s">
        <v>123</v>
      </c>
      <c r="E309" s="10">
        <v>0.61894571706941703</v>
      </c>
      <c r="F309" s="10">
        <v>0.54714544387447395</v>
      </c>
      <c r="G309" s="10">
        <v>0.34861975723147898</v>
      </c>
      <c r="H309" s="10">
        <v>0.400167051266342</v>
      </c>
      <c r="I309" s="10">
        <v>0</v>
      </c>
      <c r="J309" s="10">
        <v>0</v>
      </c>
      <c r="K309" s="10">
        <v>0</v>
      </c>
      <c r="L309" s="10">
        <v>0</v>
      </c>
      <c r="M309" s="10">
        <v>0</v>
      </c>
    </row>
    <row r="310" spans="1:13" x14ac:dyDescent="0.3">
      <c r="A310" s="9" t="str">
        <f>B279&amp;C279&amp;D310</f>
        <v>DISTRIBUCION VOLUMEN X CRITERIO (kg ó litros)TotalAlimentacionCON COMPAÑEROS DE TRABAJO</v>
      </c>
      <c r="B310" s="9">
        <v>0</v>
      </c>
      <c r="C310" s="9">
        <v>0</v>
      </c>
      <c r="D310" s="9" t="s">
        <v>124</v>
      </c>
      <c r="E310" s="22">
        <v>5.6369224129441902</v>
      </c>
      <c r="F310" s="22">
        <v>5.3204106069091504</v>
      </c>
      <c r="G310" s="22">
        <v>5.6457656846388797</v>
      </c>
      <c r="H310" s="22">
        <v>5.50440329136618</v>
      </c>
      <c r="I310" s="22">
        <v>0</v>
      </c>
      <c r="J310" s="22">
        <v>0</v>
      </c>
      <c r="K310" s="22">
        <v>0</v>
      </c>
      <c r="L310" s="22">
        <v>0</v>
      </c>
      <c r="M310" s="10">
        <v>0</v>
      </c>
    </row>
    <row r="311" spans="1:13" x14ac:dyDescent="0.3">
      <c r="A311" s="9" t="str">
        <f>B279&amp;C279&amp;D311</f>
        <v>DISTRIBUCION VOLUMEN X CRITERIO (kg ó litros)TotalAlimentacionCON COMPAÑEROS DE CLASE</v>
      </c>
      <c r="B311" s="9">
        <v>0</v>
      </c>
      <c r="C311" s="9">
        <v>0</v>
      </c>
      <c r="D311" s="10" t="s">
        <v>125</v>
      </c>
      <c r="E311" s="10">
        <v>0.30820080667298499</v>
      </c>
      <c r="F311" s="10">
        <v>0.28274933746687497</v>
      </c>
      <c r="G311" s="10">
        <v>0.315267118834888</v>
      </c>
      <c r="H311" s="10">
        <v>0.305105776854175</v>
      </c>
      <c r="I311" s="10">
        <v>0</v>
      </c>
      <c r="J311" s="10">
        <v>0</v>
      </c>
      <c r="K311" s="10">
        <v>0</v>
      </c>
      <c r="L311" s="10">
        <v>0</v>
      </c>
      <c r="M311" s="10">
        <v>0</v>
      </c>
    </row>
    <row r="312" spans="1:13" x14ac:dyDescent="0.3">
      <c r="A312" s="9" t="str">
        <f>B279&amp;C279&amp;D312</f>
        <v>DISTRIBUCION VOLUMEN X CRITERIO (kg ó litros)TotalAlimentacionCON FAMILIA</v>
      </c>
      <c r="B312" s="9">
        <v>0</v>
      </c>
      <c r="C312" s="9">
        <v>0</v>
      </c>
      <c r="D312" s="9" t="s">
        <v>126</v>
      </c>
      <c r="E312" s="22">
        <v>34.1250754466692</v>
      </c>
      <c r="F312" s="22">
        <v>35.803797925427197</v>
      </c>
      <c r="G312" s="22">
        <v>35.958762736579096</v>
      </c>
      <c r="H312" s="22">
        <v>34.260874965330999</v>
      </c>
      <c r="I312" s="22">
        <v>0</v>
      </c>
      <c r="J312" s="22">
        <v>0</v>
      </c>
      <c r="K312" s="22">
        <v>0</v>
      </c>
      <c r="L312" s="22">
        <v>0</v>
      </c>
      <c r="M312" s="10">
        <v>0</v>
      </c>
    </row>
    <row r="313" spans="1:13" x14ac:dyDescent="0.3">
      <c r="A313" s="9" t="str">
        <f>B279&amp;C279&amp;D313</f>
        <v>DISTRIBUCION VOLUMEN X CRITERIO (kg ó litros)TotalAlimentacionCON LA PAREJA</v>
      </c>
      <c r="B313" s="9">
        <v>0</v>
      </c>
      <c r="C313" s="9">
        <v>0</v>
      </c>
      <c r="D313" s="10" t="s">
        <v>127</v>
      </c>
      <c r="E313" s="10">
        <v>16.3074904072461</v>
      </c>
      <c r="F313" s="10">
        <v>17.7262167860776</v>
      </c>
      <c r="G313" s="10">
        <v>17.4765590090208</v>
      </c>
      <c r="H313" s="10">
        <v>17.985349448842001</v>
      </c>
      <c r="I313" s="10">
        <v>0</v>
      </c>
      <c r="J313" s="10">
        <v>0</v>
      </c>
      <c r="K313" s="10">
        <v>0</v>
      </c>
      <c r="L313" s="10">
        <v>0</v>
      </c>
      <c r="M313" s="10">
        <v>0</v>
      </c>
    </row>
    <row r="314" spans="1:13" x14ac:dyDescent="0.3">
      <c r="A314" s="9" t="str">
        <f>B279&amp;C279&amp;D314</f>
        <v>DISTRIBUCION VOLUMEN X CRITERIO (kg ó litros)TotalAlimentacionESTABA SOLO/A</v>
      </c>
      <c r="B314" s="9">
        <v>0</v>
      </c>
      <c r="C314" s="9">
        <v>0</v>
      </c>
      <c r="D314" s="9" t="s">
        <v>128</v>
      </c>
      <c r="E314" s="22">
        <v>17.888088702308298</v>
      </c>
      <c r="F314" s="22">
        <v>15.613169861138999</v>
      </c>
      <c r="G314" s="22">
        <v>14.527973388073701</v>
      </c>
      <c r="H314" s="22">
        <v>14.9562549024277</v>
      </c>
      <c r="I314" s="22">
        <v>0</v>
      </c>
      <c r="J314" s="22">
        <v>0</v>
      </c>
      <c r="K314" s="22">
        <v>0</v>
      </c>
      <c r="L314" s="22">
        <v>0</v>
      </c>
      <c r="M314" s="10">
        <v>0</v>
      </c>
    </row>
    <row r="315" spans="1:13" x14ac:dyDescent="0.3">
      <c r="A315" s="9" t="str">
        <f>B279&amp;C279&amp;D315</f>
        <v>DISTRIBUCION VOLUMEN X CRITERIO (kg ó litros)TotalAlimentacionOTROS</v>
      </c>
      <c r="B315" s="9">
        <v>0</v>
      </c>
      <c r="C315" s="9">
        <v>0</v>
      </c>
      <c r="D315" s="10" t="s">
        <v>129</v>
      </c>
      <c r="E315" s="10">
        <v>0.63368239315062902</v>
      </c>
      <c r="F315" s="10">
        <v>0.49722826142809201</v>
      </c>
      <c r="G315" s="10">
        <v>0.64658152015816595</v>
      </c>
      <c r="H315" s="10">
        <v>0.59228315077593197</v>
      </c>
      <c r="I315" s="10">
        <v>0</v>
      </c>
      <c r="J315" s="10">
        <v>0</v>
      </c>
      <c r="K315" s="10">
        <v>0</v>
      </c>
      <c r="L315" s="10">
        <v>0</v>
      </c>
      <c r="M315" s="10">
        <v>0</v>
      </c>
    </row>
    <row r="316" spans="1:13" x14ac:dyDescent="0.3">
      <c r="A316" s="9" t="str">
        <f>B279&amp;C279&amp;D316</f>
        <v>DISTRIBUCION VOLUMEN X CRITERIO (kg ó litros)TotalAlimentacionESTAR TRABAJANDO</v>
      </c>
      <c r="B316" s="9">
        <v>0</v>
      </c>
      <c r="C316" s="9">
        <v>0</v>
      </c>
      <c r="D316" s="9" t="s">
        <v>130</v>
      </c>
      <c r="E316" s="22">
        <v>10.865815870108699</v>
      </c>
      <c r="F316" s="22">
        <v>9.9410254640048894</v>
      </c>
      <c r="G316" s="22">
        <v>9.5691240956081405</v>
      </c>
      <c r="H316" s="22">
        <v>9.4490840100319797</v>
      </c>
      <c r="I316" s="22">
        <v>0</v>
      </c>
      <c r="J316" s="22">
        <v>0</v>
      </c>
      <c r="K316" s="22">
        <v>0</v>
      </c>
      <c r="L316" s="22">
        <v>0</v>
      </c>
      <c r="M316" s="10">
        <v>0</v>
      </c>
    </row>
    <row r="317" spans="1:13" x14ac:dyDescent="0.3">
      <c r="A317" s="9" t="str">
        <f>B279&amp;C279&amp;D317</f>
        <v>DISTRIBUCION VOLUMEN X CRITERIO (kg ó litros)TotalAlimentacionCOMIDA DE NEGOCIOS</v>
      </c>
      <c r="B317" s="9">
        <v>0</v>
      </c>
      <c r="C317" s="9">
        <v>0</v>
      </c>
      <c r="D317" s="10" t="s">
        <v>131</v>
      </c>
      <c r="E317" s="10">
        <v>0.34663779625709701</v>
      </c>
      <c r="F317" s="10">
        <v>0.34277336151682902</v>
      </c>
      <c r="G317" s="10">
        <v>0.316989303149038</v>
      </c>
      <c r="H317" s="10">
        <v>0.236001156414436</v>
      </c>
      <c r="I317" s="10">
        <v>0</v>
      </c>
      <c r="J317" s="10">
        <v>0</v>
      </c>
      <c r="K317" s="10">
        <v>0</v>
      </c>
      <c r="L317" s="10">
        <v>0</v>
      </c>
      <c r="M317" s="10">
        <v>0</v>
      </c>
    </row>
    <row r="318" spans="1:13" x14ac:dyDescent="0.3">
      <c r="A318" s="9" t="str">
        <f>B279&amp;C279&amp;D318</f>
        <v>DISTRIBUCION VOLUMEN X CRITERIO (kg ó litros)TotalAlimentacionPOR PLACER/RELAX</v>
      </c>
      <c r="B318" s="9">
        <v>0</v>
      </c>
      <c r="C318" s="9">
        <v>0</v>
      </c>
      <c r="D318" s="9" t="s">
        <v>132</v>
      </c>
      <c r="E318" s="22">
        <v>15.8513374676834</v>
      </c>
      <c r="F318" s="22">
        <v>17.482147746247001</v>
      </c>
      <c r="G318" s="22">
        <v>17.581369628365501</v>
      </c>
      <c r="H318" s="22">
        <v>17.2377186140017</v>
      </c>
      <c r="I318" s="22">
        <v>0</v>
      </c>
      <c r="J318" s="22">
        <v>0</v>
      </c>
      <c r="K318" s="22">
        <v>0</v>
      </c>
      <c r="L318" s="22">
        <v>0</v>
      </c>
      <c r="M318" s="10">
        <v>0</v>
      </c>
    </row>
    <row r="319" spans="1:13" x14ac:dyDescent="0.3">
      <c r="A319" s="9" t="str">
        <f>B279&amp;C279&amp;D319</f>
        <v>DISTRIBUCION VOLUMEN X CRITERIO (kg ó litros)TotalAlimentacionTENER HAMBRE/SIN PLANIFICAR</v>
      </c>
      <c r="B319" s="9">
        <v>0</v>
      </c>
      <c r="C319" s="9">
        <v>0</v>
      </c>
      <c r="D319" s="10" t="s">
        <v>133</v>
      </c>
      <c r="E319" s="10">
        <v>28.278306916977002</v>
      </c>
      <c r="F319" s="10">
        <v>28.776392019182602</v>
      </c>
      <c r="G319" s="10">
        <v>26.618021952435001</v>
      </c>
      <c r="H319" s="10">
        <v>25.690076637447401</v>
      </c>
      <c r="I319" s="10">
        <v>0</v>
      </c>
      <c r="J319" s="10">
        <v>0</v>
      </c>
      <c r="K319" s="10">
        <v>0</v>
      </c>
      <c r="L319" s="10">
        <v>0</v>
      </c>
      <c r="M319" s="10">
        <v>0</v>
      </c>
    </row>
    <row r="320" spans="1:13" x14ac:dyDescent="0.3">
      <c r="A320" s="9" t="str">
        <f>B279&amp;C279&amp;D320</f>
        <v>DISTRIBUCION VOLUMEN X CRITERIO (kg ó litros)TotalAlimentacionESTAR DE COMPRAS</v>
      </c>
      <c r="B320" s="9">
        <v>0</v>
      </c>
      <c r="C320" s="9">
        <v>0</v>
      </c>
      <c r="D320" s="9" t="s">
        <v>134</v>
      </c>
      <c r="E320" s="22">
        <v>4.2040019147377103</v>
      </c>
      <c r="F320" s="22">
        <v>3.0767381603261601</v>
      </c>
      <c r="G320" s="22">
        <v>2.8138967731840698</v>
      </c>
      <c r="H320" s="22">
        <v>2.93927256480778</v>
      </c>
      <c r="I320" s="22">
        <v>0</v>
      </c>
      <c r="J320" s="22">
        <v>0</v>
      </c>
      <c r="K320" s="22">
        <v>0</v>
      </c>
      <c r="L320" s="22">
        <v>0</v>
      </c>
      <c r="M320" s="10">
        <v>0</v>
      </c>
    </row>
    <row r="321" spans="1:13" x14ac:dyDescent="0.3">
      <c r="A321" s="9" t="str">
        <f>B279&amp;C279&amp;D321</f>
        <v>DISTRIBUCION VOLUMEN X CRITERIO (kg ó litros)TotalAlimentacionNO COCINAR EN CASA</v>
      </c>
      <c r="B321" s="9">
        <v>0</v>
      </c>
      <c r="C321" s="9">
        <v>0</v>
      </c>
      <c r="D321" s="10" t="s">
        <v>135</v>
      </c>
      <c r="E321" s="10">
        <v>7.3968782501221702</v>
      </c>
      <c r="F321" s="10">
        <v>7.6971867932030396</v>
      </c>
      <c r="G321" s="10">
        <v>6.3911403435161098</v>
      </c>
      <c r="H321" s="10">
        <v>6.2533653534057203</v>
      </c>
      <c r="I321" s="10">
        <v>0</v>
      </c>
      <c r="J321" s="10">
        <v>0</v>
      </c>
      <c r="K321" s="10">
        <v>0</v>
      </c>
      <c r="L321" s="10">
        <v>0</v>
      </c>
      <c r="M321" s="10">
        <v>0</v>
      </c>
    </row>
    <row r="322" spans="1:13" x14ac:dyDescent="0.3">
      <c r="A322" s="9" t="str">
        <f>B279&amp;C279&amp;D322</f>
        <v>DISTRIBUCION VOLUMEN X CRITERIO (kg ó litros)TotalAlimentacionCELEBRACION/FIESTA/SALIR TOMAR</v>
      </c>
      <c r="B322" s="9">
        <v>0</v>
      </c>
      <c r="C322" s="9">
        <v>0</v>
      </c>
      <c r="D322" s="9" t="s">
        <v>136</v>
      </c>
      <c r="E322" s="22">
        <v>24.623455967188399</v>
      </c>
      <c r="F322" s="22">
        <v>25.9301768474296</v>
      </c>
      <c r="G322" s="22">
        <v>29.271653146003899</v>
      </c>
      <c r="H322" s="22">
        <v>31.2014312199729</v>
      </c>
      <c r="I322" s="22">
        <v>0</v>
      </c>
      <c r="J322" s="22">
        <v>0</v>
      </c>
      <c r="K322" s="22">
        <v>0</v>
      </c>
      <c r="L322" s="22">
        <v>0</v>
      </c>
      <c r="M322" s="10">
        <v>0</v>
      </c>
    </row>
    <row r="323" spans="1:13" x14ac:dyDescent="0.3">
      <c r="A323" s="9" t="str">
        <f>B279&amp;C279&amp;D323</f>
        <v>DISTRIBUCION VOLUMEN X CRITERIO (kg ó litros)TotalAlimentacionVIENDO DEPORTES</v>
      </c>
      <c r="B323" s="9">
        <v>0</v>
      </c>
      <c r="C323" s="9">
        <v>0</v>
      </c>
      <c r="D323" s="10" t="s">
        <v>137</v>
      </c>
      <c r="E323" s="10">
        <v>1.2471521769254199</v>
      </c>
      <c r="F323" s="10">
        <v>1.22592145702787</v>
      </c>
      <c r="G323" s="10">
        <v>1.738099047058</v>
      </c>
      <c r="H323" s="10">
        <v>1.23257673985567</v>
      </c>
      <c r="I323" s="10">
        <v>0</v>
      </c>
      <c r="J323" s="10">
        <v>0</v>
      </c>
      <c r="K323" s="10">
        <v>0</v>
      </c>
      <c r="L323" s="10">
        <v>0</v>
      </c>
      <c r="M323" s="10">
        <v>0</v>
      </c>
    </row>
    <row r="324" spans="1:13" x14ac:dyDescent="0.3">
      <c r="A324" s="9" t="str">
        <f>B279&amp;C279&amp;D324</f>
        <v>DISTRIBUCION VOLUMEN X CRITERIO (kg ó litros)TotalAlimentacionOTROS MOTIVOS</v>
      </c>
      <c r="B324" s="9">
        <v>0</v>
      </c>
      <c r="C324" s="9">
        <v>0</v>
      </c>
      <c r="D324" s="9" t="s">
        <v>138</v>
      </c>
      <c r="E324" s="22">
        <v>7.1864172869802401</v>
      </c>
      <c r="F324" s="22">
        <v>5.5276403673299299</v>
      </c>
      <c r="G324" s="22">
        <v>5.6997026398922896</v>
      </c>
      <c r="H324" s="22">
        <v>5.7604743100814098</v>
      </c>
      <c r="I324" s="22">
        <v>0</v>
      </c>
      <c r="J324" s="22">
        <v>0</v>
      </c>
      <c r="K324" s="22">
        <v>0</v>
      </c>
      <c r="L324" s="22">
        <v>0</v>
      </c>
      <c r="M324" s="10">
        <v>0</v>
      </c>
    </row>
    <row r="325" spans="1:13" x14ac:dyDescent="0.3">
      <c r="A325" s="9" t="str">
        <f>B279&amp;C325&amp;D325</f>
        <v>DISTRIBUCION VOLUMEN X CRITERIO (kg ó litros).T.Alimentos TOTAL INGT.ESPAÑA</v>
      </c>
      <c r="B325" s="9">
        <v>0</v>
      </c>
      <c r="C325" s="9" t="s">
        <v>48</v>
      </c>
      <c r="D325" s="10" t="s">
        <v>64</v>
      </c>
      <c r="E325" s="10">
        <v>100</v>
      </c>
      <c r="F325" s="10">
        <v>100</v>
      </c>
      <c r="G325" s="10">
        <v>100</v>
      </c>
      <c r="H325" s="10">
        <v>100</v>
      </c>
      <c r="I325" s="10">
        <v>0</v>
      </c>
      <c r="J325" s="10">
        <v>0</v>
      </c>
      <c r="K325" s="10">
        <v>0</v>
      </c>
      <c r="L325" s="10">
        <v>0</v>
      </c>
      <c r="M325" s="10">
        <v>0</v>
      </c>
    </row>
    <row r="326" spans="1:13" x14ac:dyDescent="0.3">
      <c r="A326" s="9" t="str">
        <f>B279&amp;C325&amp;D326</f>
        <v>DISTRIBUCION VOLUMEN X CRITERIO (kg ó litros).T.Alimentos TOTAL INGHiper+Super+Discount+G.A</v>
      </c>
      <c r="B326" s="9">
        <v>0</v>
      </c>
      <c r="C326" s="9">
        <v>0</v>
      </c>
      <c r="D326" s="9" t="s">
        <v>94</v>
      </c>
      <c r="E326" s="22">
        <v>4.8888720677628896</v>
      </c>
      <c r="F326" s="22">
        <v>3.6284235038674399</v>
      </c>
      <c r="G326" s="22">
        <v>3.6511737435626399</v>
      </c>
      <c r="H326" s="22">
        <v>3.9317560788633701</v>
      </c>
      <c r="I326" s="22">
        <v>0</v>
      </c>
      <c r="J326" s="22">
        <v>0</v>
      </c>
      <c r="K326" s="22">
        <v>0</v>
      </c>
      <c r="L326" s="22">
        <v>0</v>
      </c>
      <c r="M326" s="10">
        <v>0</v>
      </c>
    </row>
    <row r="327" spans="1:13" x14ac:dyDescent="0.3">
      <c r="A327" s="9" t="str">
        <f>B279&amp;C325&amp;D327</f>
        <v>DISTRIBUCION VOLUMEN X CRITERIO (kg ó litros).T.Alimentos TOTAL INGRestaurantes</v>
      </c>
      <c r="B327" s="9">
        <v>0</v>
      </c>
      <c r="C327" s="9">
        <v>0</v>
      </c>
      <c r="D327" s="10" t="s">
        <v>95</v>
      </c>
      <c r="E327" s="10">
        <v>22.1106134737662</v>
      </c>
      <c r="F327" s="10">
        <v>25.464727150881998</v>
      </c>
      <c r="G327" s="10">
        <v>26.234228317731901</v>
      </c>
      <c r="H327" s="10">
        <v>26.332339822048201</v>
      </c>
      <c r="I327" s="10">
        <v>0</v>
      </c>
      <c r="J327" s="10">
        <v>0</v>
      </c>
      <c r="K327" s="10">
        <v>0</v>
      </c>
      <c r="L327" s="10">
        <v>0</v>
      </c>
      <c r="M327" s="10">
        <v>0</v>
      </c>
    </row>
    <row r="328" spans="1:13" x14ac:dyDescent="0.3">
      <c r="A328" s="9" t="str">
        <f>B279&amp;C325&amp;D328</f>
        <v>DISTRIBUCION VOLUMEN X CRITERIO (kg ó litros).T.Alimentos TOTAL INGRestaurantes Fast Food</v>
      </c>
      <c r="B328" s="9">
        <v>0</v>
      </c>
      <c r="C328" s="9">
        <v>0</v>
      </c>
      <c r="D328" s="9" t="s">
        <v>96</v>
      </c>
      <c r="E328" s="22">
        <v>28.223615862204799</v>
      </c>
      <c r="F328" s="22">
        <v>27.151520975589399</v>
      </c>
      <c r="G328" s="22">
        <v>29.2419236640999</v>
      </c>
      <c r="H328" s="22">
        <v>28.460897985174199</v>
      </c>
      <c r="I328" s="22">
        <v>0</v>
      </c>
      <c r="J328" s="22">
        <v>0</v>
      </c>
      <c r="K328" s="22">
        <v>0</v>
      </c>
      <c r="L328" s="22">
        <v>0</v>
      </c>
      <c r="M328" s="10">
        <v>0</v>
      </c>
    </row>
    <row r="329" spans="1:13" x14ac:dyDescent="0.3">
      <c r="A329" s="9" t="str">
        <f>B279&amp;C325&amp;D329</f>
        <v>DISTRIBUCION VOLUMEN X CRITERIO (kg ó litros).T.Alimentos TOTAL INGBares/Cafeterias/Cervecerias</v>
      </c>
      <c r="B329" s="9">
        <v>0</v>
      </c>
      <c r="C329" s="9">
        <v>0</v>
      </c>
      <c r="D329" s="10" t="s">
        <v>97</v>
      </c>
      <c r="E329" s="10">
        <v>26.267228346647499</v>
      </c>
      <c r="F329" s="10">
        <v>27.115097218879299</v>
      </c>
      <c r="G329" s="10">
        <v>27.075832497226099</v>
      </c>
      <c r="H329" s="10">
        <v>28.218376158580199</v>
      </c>
      <c r="I329" s="10">
        <v>0</v>
      </c>
      <c r="J329" s="10">
        <v>0</v>
      </c>
      <c r="K329" s="10">
        <v>0</v>
      </c>
      <c r="L329" s="10">
        <v>0</v>
      </c>
      <c r="M329" s="10">
        <v>0</v>
      </c>
    </row>
    <row r="330" spans="1:13" x14ac:dyDescent="0.3">
      <c r="A330" s="9" t="str">
        <f>B279&amp;C325&amp;D330</f>
        <v>DISTRIBUCION VOLUMEN X CRITERIO (kg ó litros).T.Alimentos TOTAL INGPanaderias/Pastelerias</v>
      </c>
      <c r="B330" s="9">
        <v>0</v>
      </c>
      <c r="C330" s="9">
        <v>0</v>
      </c>
      <c r="D330" s="9" t="s">
        <v>98</v>
      </c>
      <c r="E330" s="22">
        <v>2.23570780260158</v>
      </c>
      <c r="F330" s="22">
        <v>1.7960811818395701</v>
      </c>
      <c r="G330" s="22">
        <v>1.57633372596932</v>
      </c>
      <c r="H330" s="22">
        <v>1.5813934637668801</v>
      </c>
      <c r="I330" s="22">
        <v>0</v>
      </c>
      <c r="J330" s="22">
        <v>0</v>
      </c>
      <c r="K330" s="22">
        <v>0</v>
      </c>
      <c r="L330" s="22">
        <v>0</v>
      </c>
      <c r="M330" s="10">
        <v>0</v>
      </c>
    </row>
    <row r="331" spans="1:13" x14ac:dyDescent="0.3">
      <c r="A331" s="9" t="str">
        <f>B279&amp;C325&amp;D331</f>
        <v>DISTRIBUCION VOLUMEN X CRITERIO (kg ó litros).T.Alimentos TOTAL INGTda.Alimentacion/Delicatesen</v>
      </c>
      <c r="B331" s="9">
        <v>0</v>
      </c>
      <c r="C331" s="9">
        <v>0</v>
      </c>
      <c r="D331" s="10" t="s">
        <v>99</v>
      </c>
      <c r="E331" s="10">
        <v>0.74813672694580602</v>
      </c>
      <c r="F331" s="10">
        <v>0.50800584140954597</v>
      </c>
      <c r="G331" s="10">
        <v>0.49464661684717098</v>
      </c>
      <c r="H331" s="10">
        <v>0.47636734716989199</v>
      </c>
      <c r="I331" s="10">
        <v>0</v>
      </c>
      <c r="J331" s="10">
        <v>0</v>
      </c>
      <c r="K331" s="10">
        <v>0</v>
      </c>
      <c r="L331" s="10">
        <v>0</v>
      </c>
      <c r="M331" s="10">
        <v>0</v>
      </c>
    </row>
    <row r="332" spans="1:13" x14ac:dyDescent="0.3">
      <c r="A332" s="9" t="str">
        <f>B279&amp;C325&amp;D332</f>
        <v>DISTRIBUCION VOLUMEN X CRITERIO (kg ó litros).T.Alimentos TOTAL INGCanal Conveniencia/24h</v>
      </c>
      <c r="B332" s="9">
        <v>0</v>
      </c>
      <c r="C332" s="9">
        <v>0</v>
      </c>
      <c r="D332" s="9" t="s">
        <v>100</v>
      </c>
      <c r="E332" s="22">
        <v>9.4725570639131096</v>
      </c>
      <c r="F332" s="22">
        <v>8.1448688396958904</v>
      </c>
      <c r="G332" s="22">
        <v>5.2113644871524398</v>
      </c>
      <c r="H332" s="22">
        <v>5.01704161055385</v>
      </c>
      <c r="I332" s="22">
        <v>0</v>
      </c>
      <c r="J332" s="22">
        <v>0</v>
      </c>
      <c r="K332" s="22">
        <v>0</v>
      </c>
      <c r="L332" s="22">
        <v>0</v>
      </c>
      <c r="M332" s="10">
        <v>0</v>
      </c>
    </row>
    <row r="333" spans="1:13" x14ac:dyDescent="0.3">
      <c r="A333" s="9" t="str">
        <f>B279&amp;C325&amp;D333</f>
        <v>DISTRIBUCION VOLUMEN X CRITERIO (kg ó litros).T.Alimentos TOTAL INGHoteles</v>
      </c>
      <c r="B333" s="9">
        <v>0</v>
      </c>
      <c r="C333" s="9">
        <v>0</v>
      </c>
      <c r="D333" s="10" t="s">
        <v>101</v>
      </c>
      <c r="E333" s="10">
        <v>0.43877819563995801</v>
      </c>
      <c r="F333" s="10">
        <v>0.59850908154784499</v>
      </c>
      <c r="G333" s="10">
        <v>0.47755698546405101</v>
      </c>
      <c r="H333" s="10">
        <v>0.39160782534452099</v>
      </c>
      <c r="I333" s="10">
        <v>0</v>
      </c>
      <c r="J333" s="10">
        <v>0</v>
      </c>
      <c r="K333" s="10">
        <v>0</v>
      </c>
      <c r="L333" s="10">
        <v>0</v>
      </c>
      <c r="M333" s="10">
        <v>0</v>
      </c>
    </row>
    <row r="334" spans="1:13" x14ac:dyDescent="0.3">
      <c r="A334" s="9" t="str">
        <f>B279&amp;C325&amp;D334</f>
        <v>DISTRIBUCION VOLUMEN X CRITERIO (kg ó litros).T.Alimentos TOTAL INGEstaciones de servicio</v>
      </c>
      <c r="B334" s="9">
        <v>0</v>
      </c>
      <c r="C334" s="9">
        <v>0</v>
      </c>
      <c r="D334" s="9" t="s">
        <v>102</v>
      </c>
      <c r="E334" s="22">
        <v>0.99080082328418995</v>
      </c>
      <c r="F334" s="22">
        <v>0.88789245792679095</v>
      </c>
      <c r="G334" s="22">
        <v>0.930463291204218</v>
      </c>
      <c r="H334" s="22">
        <v>0.87902250903773504</v>
      </c>
      <c r="I334" s="22">
        <v>0</v>
      </c>
      <c r="J334" s="22">
        <v>0</v>
      </c>
      <c r="K334" s="22">
        <v>0</v>
      </c>
      <c r="L334" s="22">
        <v>0</v>
      </c>
      <c r="M334" s="10">
        <v>0</v>
      </c>
    </row>
    <row r="335" spans="1:13" x14ac:dyDescent="0.3">
      <c r="A335" s="9" t="str">
        <f>B279&amp;C325&amp;D335</f>
        <v>DISTRIBUCION VOLUMEN X CRITERIO (kg ó litros).T.Alimentos TOTAL INGMaquinas dispensadoras</v>
      </c>
      <c r="B335" s="9">
        <v>0</v>
      </c>
      <c r="C335" s="9">
        <v>0</v>
      </c>
      <c r="D335" s="10" t="s">
        <v>103</v>
      </c>
      <c r="E335" s="10">
        <v>0.203691223006081</v>
      </c>
      <c r="F335" s="10">
        <v>0.153222275075762</v>
      </c>
      <c r="G335" s="10">
        <v>0.15540237210827801</v>
      </c>
      <c r="H335" s="10">
        <v>0.152861493630809</v>
      </c>
      <c r="I335" s="10">
        <v>0</v>
      </c>
      <c r="J335" s="10">
        <v>0</v>
      </c>
      <c r="K335" s="10">
        <v>0</v>
      </c>
      <c r="L335" s="10">
        <v>0</v>
      </c>
      <c r="M335" s="10">
        <v>0</v>
      </c>
    </row>
    <row r="336" spans="1:13" x14ac:dyDescent="0.3">
      <c r="A336" s="9" t="str">
        <f>B279&amp;C325&amp;D336</f>
        <v>DISTRIBUCION VOLUMEN X CRITERIO (kg ó litros).T.Alimentos TOTAL INGServicio en la empresa</v>
      </c>
      <c r="B336" s="9">
        <v>0</v>
      </c>
      <c r="C336" s="9">
        <v>0</v>
      </c>
      <c r="D336" s="9" t="s">
        <v>104</v>
      </c>
      <c r="E336" s="22">
        <v>0.93954454083288197</v>
      </c>
      <c r="F336" s="22">
        <v>1.2183752708546101</v>
      </c>
      <c r="G336" s="22">
        <v>0.68041058432970802</v>
      </c>
      <c r="H336" s="22">
        <v>0.54836132491411005</v>
      </c>
      <c r="I336" s="22">
        <v>0</v>
      </c>
      <c r="J336" s="22">
        <v>0</v>
      </c>
      <c r="K336" s="22">
        <v>0</v>
      </c>
      <c r="L336" s="22">
        <v>0</v>
      </c>
      <c r="M336" s="10">
        <v>0</v>
      </c>
    </row>
    <row r="337" spans="1:13" x14ac:dyDescent="0.3">
      <c r="A337" s="9" t="str">
        <f>B279&amp;C325&amp;D337</f>
        <v>DISTRIBUCION VOLUMEN X CRITERIO (kg ó litros).T.Alimentos TOTAL INGResto de canales</v>
      </c>
      <c r="B337" s="9">
        <v>0</v>
      </c>
      <c r="C337" s="9">
        <v>0</v>
      </c>
      <c r="D337" s="10" t="s">
        <v>105</v>
      </c>
      <c r="E337" s="10">
        <v>3.4804509471451301</v>
      </c>
      <c r="F337" s="10">
        <v>3.33327813101153</v>
      </c>
      <c r="G337" s="10">
        <v>4.270663092285</v>
      </c>
      <c r="H337" s="10">
        <v>4.0099762380682904</v>
      </c>
      <c r="I337" s="10">
        <v>0</v>
      </c>
      <c r="J337" s="10">
        <v>0</v>
      </c>
      <c r="K337" s="10">
        <v>0</v>
      </c>
      <c r="L337" s="10">
        <v>0</v>
      </c>
      <c r="M337" s="10">
        <v>0</v>
      </c>
    </row>
    <row r="338" spans="1:13" x14ac:dyDescent="0.3">
      <c r="A338" s="9" t="str">
        <f>B279&amp;C325&amp;D338</f>
        <v>DISTRIBUCION VOLUMEN X CRITERIO (kg ó litros).T.Alimentos TOTAL INGEN LA CALLE</v>
      </c>
      <c r="B338" s="9">
        <v>0</v>
      </c>
      <c r="C338" s="9">
        <v>0</v>
      </c>
      <c r="D338" s="9" t="s">
        <v>106</v>
      </c>
      <c r="E338" s="22">
        <v>3.9772763370762201</v>
      </c>
      <c r="F338" s="22">
        <v>4.0327835581356002</v>
      </c>
      <c r="G338" s="22">
        <v>2.8653656570349901</v>
      </c>
      <c r="H338" s="22">
        <v>2.6664629142571301</v>
      </c>
      <c r="I338" s="22">
        <v>0</v>
      </c>
      <c r="J338" s="22">
        <v>0</v>
      </c>
      <c r="K338" s="22">
        <v>0</v>
      </c>
      <c r="L338" s="22">
        <v>0</v>
      </c>
      <c r="M338" s="10">
        <v>0</v>
      </c>
    </row>
    <row r="339" spans="1:13" x14ac:dyDescent="0.3">
      <c r="A339" s="9" t="str">
        <f>B279&amp;C325&amp;D339</f>
        <v>DISTRIBUCION VOLUMEN X CRITERIO (kg ó litros).T.Alimentos TOTAL INGEN CASA DE OTROS</v>
      </c>
      <c r="B339" s="9">
        <v>0</v>
      </c>
      <c r="C339" s="9">
        <v>0</v>
      </c>
      <c r="D339" s="10" t="s">
        <v>107</v>
      </c>
      <c r="E339" s="10">
        <v>7.3831827315089802</v>
      </c>
      <c r="F339" s="10">
        <v>6.0620911390262</v>
      </c>
      <c r="G339" s="10">
        <v>5.6303396225192897</v>
      </c>
      <c r="H339" s="10">
        <v>5.5561622593080502</v>
      </c>
      <c r="I339" s="10">
        <v>0</v>
      </c>
      <c r="J339" s="10">
        <v>0</v>
      </c>
      <c r="K339" s="10">
        <v>0</v>
      </c>
      <c r="L339" s="10">
        <v>0</v>
      </c>
      <c r="M339" s="10">
        <v>0</v>
      </c>
    </row>
    <row r="340" spans="1:13" x14ac:dyDescent="0.3">
      <c r="A340" s="9" t="str">
        <f>B279&amp;C325&amp;D340</f>
        <v>DISTRIBUCION VOLUMEN X CRITERIO (kg ó litros).T.Alimentos TOTAL INGEN EL ESTABLECIMIENTO</v>
      </c>
      <c r="B340" s="9">
        <v>0</v>
      </c>
      <c r="C340" s="9">
        <v>0</v>
      </c>
      <c r="D340" s="9" t="s">
        <v>108</v>
      </c>
      <c r="E340" s="22">
        <v>52.018115653683303</v>
      </c>
      <c r="F340" s="22">
        <v>54.481449039889597</v>
      </c>
      <c r="G340" s="22">
        <v>61.214042311689703</v>
      </c>
      <c r="H340" s="22">
        <v>65.202937070187204</v>
      </c>
      <c r="I340" s="22">
        <v>0</v>
      </c>
      <c r="J340" s="22">
        <v>0</v>
      </c>
      <c r="K340" s="22">
        <v>0</v>
      </c>
      <c r="L340" s="22">
        <v>0</v>
      </c>
      <c r="M340" s="10">
        <v>0</v>
      </c>
    </row>
    <row r="341" spans="1:13" x14ac:dyDescent="0.3">
      <c r="A341" s="9" t="str">
        <f>B279&amp;C325&amp;D341</f>
        <v>DISTRIBUCION VOLUMEN X CRITERIO (kg ó litros).T.Alimentos TOTAL INGEN EL TRABAJO</v>
      </c>
      <c r="B341" s="9">
        <v>0</v>
      </c>
      <c r="C341" s="9">
        <v>0</v>
      </c>
      <c r="D341" s="10" t="s">
        <v>109</v>
      </c>
      <c r="E341" s="10">
        <v>2.6250176381792798</v>
      </c>
      <c r="F341" s="10">
        <v>2.9166316788822999</v>
      </c>
      <c r="G341" s="10">
        <v>2.9976353995940799</v>
      </c>
      <c r="H341" s="10">
        <v>2.47776008609548</v>
      </c>
      <c r="I341" s="10">
        <v>0</v>
      </c>
      <c r="J341" s="10">
        <v>0</v>
      </c>
      <c r="K341" s="10">
        <v>0</v>
      </c>
      <c r="L341" s="10">
        <v>0</v>
      </c>
      <c r="M341" s="10">
        <v>0</v>
      </c>
    </row>
    <row r="342" spans="1:13" x14ac:dyDescent="0.3">
      <c r="A342" s="9" t="str">
        <f>B279&amp;C325&amp;D342</f>
        <v>DISTRIBUCION VOLUMEN X CRITERIO (kg ó litros).T.Alimentos TOTAL INGEN COLEGIO/INSTITUTO/UNIV.</v>
      </c>
      <c r="B342" s="9">
        <v>0</v>
      </c>
      <c r="C342" s="9">
        <v>0</v>
      </c>
      <c r="D342" s="9" t="s">
        <v>110</v>
      </c>
      <c r="E342" s="22">
        <v>0.26359171992208102</v>
      </c>
      <c r="F342" s="22">
        <v>0.18247144076382901</v>
      </c>
      <c r="G342" s="22">
        <v>0.30148341834036402</v>
      </c>
      <c r="H342" s="22">
        <v>0.17328488201850101</v>
      </c>
      <c r="I342" s="22">
        <v>0</v>
      </c>
      <c r="J342" s="22">
        <v>0</v>
      </c>
      <c r="K342" s="22">
        <v>0</v>
      </c>
      <c r="L342" s="22">
        <v>0</v>
      </c>
      <c r="M342" s="10">
        <v>0</v>
      </c>
    </row>
    <row r="343" spans="1:13" x14ac:dyDescent="0.3">
      <c r="A343" s="9" t="str">
        <f>B279&amp;C325&amp;D343</f>
        <v>DISTRIBUCION VOLUMEN X CRITERIO (kg ó litros).T.Alimentos TOTAL INGEN MI CASA</v>
      </c>
      <c r="B343" s="9">
        <v>0</v>
      </c>
      <c r="C343" s="9">
        <v>0</v>
      </c>
      <c r="D343" s="10" t="s">
        <v>111</v>
      </c>
      <c r="E343" s="10">
        <v>31.501785508694201</v>
      </c>
      <c r="F343" s="10">
        <v>30.634855773478399</v>
      </c>
      <c r="G343" s="10">
        <v>25.0860431734198</v>
      </c>
      <c r="H343" s="10">
        <v>21.8965986160092</v>
      </c>
      <c r="I343" s="10">
        <v>0</v>
      </c>
      <c r="J343" s="10">
        <v>0</v>
      </c>
      <c r="K343" s="10">
        <v>0</v>
      </c>
      <c r="L343" s="10">
        <v>0</v>
      </c>
      <c r="M343" s="10">
        <v>0</v>
      </c>
    </row>
    <row r="344" spans="1:13" x14ac:dyDescent="0.3">
      <c r="A344" s="9" t="str">
        <f>B279&amp;C325&amp;D344</f>
        <v>DISTRIBUCION VOLUMEN X CRITERIO (kg ó litros).T.Alimentos TOTAL INGEN M.TRANSP.(AVION,TREN,AUTOC,E</v>
      </c>
      <c r="B344" s="9">
        <v>0</v>
      </c>
      <c r="C344" s="9">
        <v>0</v>
      </c>
      <c r="D344" s="9" t="s">
        <v>112</v>
      </c>
      <c r="E344" s="22">
        <v>0.18075796329858801</v>
      </c>
      <c r="F344" s="22">
        <v>0.29419751072985501</v>
      </c>
      <c r="G344" s="22">
        <v>0.19656048925408601</v>
      </c>
      <c r="H344" s="22">
        <v>9.9256214372527005E-2</v>
      </c>
      <c r="I344" s="22">
        <v>0</v>
      </c>
      <c r="J344" s="22">
        <v>0</v>
      </c>
      <c r="K344" s="22">
        <v>0</v>
      </c>
      <c r="L344" s="22">
        <v>0</v>
      </c>
      <c r="M344" s="10">
        <v>0</v>
      </c>
    </row>
    <row r="345" spans="1:13" x14ac:dyDescent="0.3">
      <c r="A345" s="9" t="str">
        <f>B279&amp;C325&amp;D345</f>
        <v>DISTRIBUCION VOLUMEN X CRITERIO (kg ó litros).T.Alimentos TOTAL INGEN OTRO LUGAR</v>
      </c>
      <c r="B345" s="9">
        <v>0</v>
      </c>
      <c r="C345" s="9">
        <v>0</v>
      </c>
      <c r="D345" s="10" t="s">
        <v>113</v>
      </c>
      <c r="E345" s="10">
        <v>2.0502702172593201</v>
      </c>
      <c r="F345" s="10">
        <v>1.39552285995644</v>
      </c>
      <c r="G345" s="10">
        <v>1.70852756192641</v>
      </c>
      <c r="H345" s="10">
        <v>1.9275384127430899</v>
      </c>
      <c r="I345" s="10">
        <v>0</v>
      </c>
      <c r="J345" s="10">
        <v>0</v>
      </c>
      <c r="K345" s="10">
        <v>0</v>
      </c>
      <c r="L345" s="10">
        <v>0</v>
      </c>
      <c r="M345" s="10">
        <v>0</v>
      </c>
    </row>
    <row r="346" spans="1:13" x14ac:dyDescent="0.3">
      <c r="A346" s="9" t="str">
        <f>B279&amp;C325&amp;D346</f>
        <v>DISTRIBUCION VOLUMEN X CRITERIO (kg ó litros).T.Alimentos TOTAL INGDESAYUNO</v>
      </c>
      <c r="B346" s="9">
        <v>0</v>
      </c>
      <c r="C346" s="9">
        <v>0</v>
      </c>
      <c r="D346" s="9" t="s">
        <v>114</v>
      </c>
      <c r="E346" s="22">
        <v>9.2363866617203705</v>
      </c>
      <c r="F346" s="22">
        <v>8.7457980580833095</v>
      </c>
      <c r="G346" s="22">
        <v>8.08451982463869</v>
      </c>
      <c r="H346" s="22">
        <v>8.3537669758916504</v>
      </c>
      <c r="I346" s="22">
        <v>0</v>
      </c>
      <c r="J346" s="22">
        <v>0</v>
      </c>
      <c r="K346" s="22">
        <v>0</v>
      </c>
      <c r="L346" s="22">
        <v>0</v>
      </c>
      <c r="M346" s="10">
        <v>0</v>
      </c>
    </row>
    <row r="347" spans="1:13" x14ac:dyDescent="0.3">
      <c r="A347" s="9" t="str">
        <f>B279&amp;C325&amp;D347</f>
        <v>DISTRIBUCION VOLUMEN X CRITERIO (kg ó litros).T.Alimentos TOTAL INGAPERITIVO/ANTES DE COMER</v>
      </c>
      <c r="B347" s="9">
        <v>0</v>
      </c>
      <c r="C347" s="9">
        <v>0</v>
      </c>
      <c r="D347" s="10" t="s">
        <v>115</v>
      </c>
      <c r="E347" s="10">
        <v>3.6272116860701402</v>
      </c>
      <c r="F347" s="10">
        <v>3.5307121594943802</v>
      </c>
      <c r="G347" s="10">
        <v>3.3574994999771501</v>
      </c>
      <c r="H347" s="10">
        <v>3.4270050246494801</v>
      </c>
      <c r="I347" s="10">
        <v>0</v>
      </c>
      <c r="J347" s="10">
        <v>0</v>
      </c>
      <c r="K347" s="10">
        <v>0</v>
      </c>
      <c r="L347" s="10">
        <v>0</v>
      </c>
      <c r="M347" s="10">
        <v>0</v>
      </c>
    </row>
    <row r="348" spans="1:13" x14ac:dyDescent="0.3">
      <c r="A348" s="9" t="str">
        <f>B279&amp;C325&amp;D348</f>
        <v>DISTRIBUCION VOLUMEN X CRITERIO (kg ó litros).T.Alimentos TOTAL INGCOMIDA</v>
      </c>
      <c r="B348" s="9">
        <v>0</v>
      </c>
      <c r="C348" s="9">
        <v>0</v>
      </c>
      <c r="D348" s="9" t="s">
        <v>116</v>
      </c>
      <c r="E348" s="22">
        <v>46.854336062002702</v>
      </c>
      <c r="F348" s="22">
        <v>50.561078126558698</v>
      </c>
      <c r="G348" s="22">
        <v>49.6558164205534</v>
      </c>
      <c r="H348" s="22">
        <v>49.598817769855202</v>
      </c>
      <c r="I348" s="22">
        <v>0</v>
      </c>
      <c r="J348" s="22">
        <v>0</v>
      </c>
      <c r="K348" s="22">
        <v>0</v>
      </c>
      <c r="L348" s="22">
        <v>0</v>
      </c>
      <c r="M348" s="10">
        <v>0</v>
      </c>
    </row>
    <row r="349" spans="1:13" x14ac:dyDescent="0.3">
      <c r="A349" s="9" t="str">
        <f>B279&amp;C325&amp;D349</f>
        <v>DISTRIBUCION VOLUMEN X CRITERIO (kg ó litros).T.Alimentos TOTAL INGTARDE/MERIENDA</v>
      </c>
      <c r="B349" s="9">
        <v>0</v>
      </c>
      <c r="C349" s="9">
        <v>0</v>
      </c>
      <c r="D349" s="10" t="s">
        <v>117</v>
      </c>
      <c r="E349" s="10">
        <v>5.03811720895468</v>
      </c>
      <c r="F349" s="10">
        <v>4.8649662588170397</v>
      </c>
      <c r="G349" s="10">
        <v>4.6177653701833501</v>
      </c>
      <c r="H349" s="10">
        <v>4.6485719674980004</v>
      </c>
      <c r="I349" s="10">
        <v>0</v>
      </c>
      <c r="J349" s="10">
        <v>0</v>
      </c>
      <c r="K349" s="10">
        <v>0</v>
      </c>
      <c r="L349" s="10">
        <v>0</v>
      </c>
      <c r="M349" s="10">
        <v>0</v>
      </c>
    </row>
    <row r="350" spans="1:13" x14ac:dyDescent="0.3">
      <c r="A350" s="9" t="str">
        <f>B279&amp;C325&amp;D350</f>
        <v>DISTRIBUCION VOLUMEN X CRITERIO (kg ó litros).T.Alimentos TOTAL INGANTES DE CENAR</v>
      </c>
      <c r="B350" s="9">
        <v>0</v>
      </c>
      <c r="C350" s="9">
        <v>0</v>
      </c>
      <c r="D350" s="9" t="s">
        <v>118</v>
      </c>
      <c r="E350" s="22">
        <v>1.54402397052482</v>
      </c>
      <c r="F350" s="22">
        <v>1.4337346284663299</v>
      </c>
      <c r="G350" s="22">
        <v>1.33368226325724</v>
      </c>
      <c r="H350" s="22">
        <v>1.3715055055743901</v>
      </c>
      <c r="I350" s="22">
        <v>0</v>
      </c>
      <c r="J350" s="22">
        <v>0</v>
      </c>
      <c r="K350" s="22">
        <v>0</v>
      </c>
      <c r="L350" s="22">
        <v>0</v>
      </c>
      <c r="M350" s="10">
        <v>0</v>
      </c>
    </row>
    <row r="351" spans="1:13" x14ac:dyDescent="0.3">
      <c r="A351" s="9" t="str">
        <f>B279&amp;C325&amp;D351</f>
        <v>DISTRIBUCION VOLUMEN X CRITERIO (kg ó litros).T.Alimentos TOTAL INGCENA</v>
      </c>
      <c r="B351" s="9">
        <v>0</v>
      </c>
      <c r="C351" s="9">
        <v>0</v>
      </c>
      <c r="D351" s="10" t="s">
        <v>119</v>
      </c>
      <c r="E351" s="10">
        <v>31.462024577430199</v>
      </c>
      <c r="F351" s="10">
        <v>29.1596888672576</v>
      </c>
      <c r="G351" s="10">
        <v>30.946565294499202</v>
      </c>
      <c r="H351" s="10">
        <v>30.873630968438398</v>
      </c>
      <c r="I351" s="10">
        <v>0</v>
      </c>
      <c r="J351" s="10">
        <v>0</v>
      </c>
      <c r="K351" s="10">
        <v>0</v>
      </c>
      <c r="L351" s="10">
        <v>0</v>
      </c>
      <c r="M351" s="10">
        <v>0</v>
      </c>
    </row>
    <row r="352" spans="1:13" x14ac:dyDescent="0.3">
      <c r="A352" s="9" t="str">
        <f>B279&amp;C325&amp;D352</f>
        <v>DISTRIBUCION VOLUMEN X CRITERIO (kg ó litros).T.Alimentos TOTAL INGDESPUES DE LA CENA</v>
      </c>
      <c r="B352" s="9">
        <v>0</v>
      </c>
      <c r="C352" s="9">
        <v>0</v>
      </c>
      <c r="D352" s="9" t="s">
        <v>120</v>
      </c>
      <c r="E352" s="22">
        <v>0.517179575042233</v>
      </c>
      <c r="F352" s="22">
        <v>0.424117143300487</v>
      </c>
      <c r="G352" s="22">
        <v>0.57879804203352003</v>
      </c>
      <c r="H352" s="22">
        <v>0.54914756187524405</v>
      </c>
      <c r="I352" s="22">
        <v>0</v>
      </c>
      <c r="J352" s="22">
        <v>0</v>
      </c>
      <c r="K352" s="22">
        <v>0</v>
      </c>
      <c r="L352" s="22">
        <v>0</v>
      </c>
      <c r="M352" s="10">
        <v>0</v>
      </c>
    </row>
    <row r="353" spans="1:13" x14ac:dyDescent="0.3">
      <c r="A353" s="9" t="str">
        <f>B279&amp;C325&amp;D353</f>
        <v>DISTRIBUCION VOLUMEN X CRITERIO (kg ó litros).T.Alimentos TOTAL INGDURANTE EL DIA</v>
      </c>
      <c r="B353" s="9">
        <v>0</v>
      </c>
      <c r="C353" s="9">
        <v>0</v>
      </c>
      <c r="D353" s="10" t="s">
        <v>121</v>
      </c>
      <c r="E353" s="10">
        <v>1.7207182882082299</v>
      </c>
      <c r="F353" s="10">
        <v>1.2799069046276299</v>
      </c>
      <c r="G353" s="10">
        <v>1.4253533738417501</v>
      </c>
      <c r="H353" s="10">
        <v>1.1775550221381701</v>
      </c>
      <c r="I353" s="10">
        <v>0</v>
      </c>
      <c r="J353" s="10">
        <v>0</v>
      </c>
      <c r="K353" s="10">
        <v>0</v>
      </c>
      <c r="L353" s="10">
        <v>0</v>
      </c>
      <c r="M353" s="10">
        <v>0</v>
      </c>
    </row>
    <row r="354" spans="1:13" x14ac:dyDescent="0.3">
      <c r="A354" s="9" t="str">
        <f>B279&amp;C325&amp;D354</f>
        <v>DISTRIBUCION VOLUMEN X CRITERIO (kg ó litros).T.Alimentos TOTAL INGCON AMIGOS</v>
      </c>
      <c r="B354" s="9">
        <v>0</v>
      </c>
      <c r="C354" s="9">
        <v>0</v>
      </c>
      <c r="D354" s="9" t="s">
        <v>122</v>
      </c>
      <c r="E354" s="22">
        <v>18.555284568298202</v>
      </c>
      <c r="F354" s="22">
        <v>17.0891666194686</v>
      </c>
      <c r="G354" s="22">
        <v>18.389551695661499</v>
      </c>
      <c r="H354" s="22">
        <v>20.284889756164301</v>
      </c>
      <c r="I354" s="22">
        <v>0</v>
      </c>
      <c r="J354" s="22">
        <v>0</v>
      </c>
      <c r="K354" s="22">
        <v>0</v>
      </c>
      <c r="L354" s="22">
        <v>0</v>
      </c>
      <c r="M354" s="10">
        <v>0</v>
      </c>
    </row>
    <row r="355" spans="1:13" x14ac:dyDescent="0.3">
      <c r="A355" s="9" t="str">
        <f>B279&amp;C325&amp;D355</f>
        <v>DISTRIBUCION VOLUMEN X CRITERIO (kg ó litros).T.Alimentos TOTAL INGCON CLIENTES</v>
      </c>
      <c r="B355" s="9">
        <v>0</v>
      </c>
      <c r="C355" s="9">
        <v>0</v>
      </c>
      <c r="D355" s="10" t="s">
        <v>123</v>
      </c>
      <c r="E355" s="10">
        <v>0.51798925699093201</v>
      </c>
      <c r="F355" s="10">
        <v>0.428865380224074</v>
      </c>
      <c r="G355" s="10">
        <v>0.184440191909336</v>
      </c>
      <c r="H355" s="10">
        <v>0.28151968358228602</v>
      </c>
      <c r="I355" s="10">
        <v>0</v>
      </c>
      <c r="J355" s="10">
        <v>0</v>
      </c>
      <c r="K355" s="10">
        <v>0</v>
      </c>
      <c r="L355" s="10">
        <v>0</v>
      </c>
      <c r="M355" s="10">
        <v>0</v>
      </c>
    </row>
    <row r="356" spans="1:13" x14ac:dyDescent="0.3">
      <c r="A356" s="9" t="str">
        <f>B279&amp;C325&amp;D356</f>
        <v>DISTRIBUCION VOLUMEN X CRITERIO (kg ó litros).T.Alimentos TOTAL INGCON COMPAÑEROS DE TRABAJO</v>
      </c>
      <c r="B356" s="9">
        <v>0</v>
      </c>
      <c r="C356" s="9">
        <v>0</v>
      </c>
      <c r="D356" s="9" t="s">
        <v>124</v>
      </c>
      <c r="E356" s="22">
        <v>3.9429954849561502</v>
      </c>
      <c r="F356" s="22">
        <v>3.2253903840026501</v>
      </c>
      <c r="G356" s="22">
        <v>3.8919105738673299</v>
      </c>
      <c r="H356" s="22">
        <v>3.4742528020892598</v>
      </c>
      <c r="I356" s="22">
        <v>0</v>
      </c>
      <c r="J356" s="22">
        <v>0</v>
      </c>
      <c r="K356" s="22">
        <v>0</v>
      </c>
      <c r="L356" s="22">
        <v>0</v>
      </c>
      <c r="M356" s="10">
        <v>0</v>
      </c>
    </row>
    <row r="357" spans="1:13" x14ac:dyDescent="0.3">
      <c r="A357" s="9" t="str">
        <f>B279&amp;C325&amp;D357</f>
        <v>DISTRIBUCION VOLUMEN X CRITERIO (kg ó litros).T.Alimentos TOTAL INGCON COMPAÑEROS DE CLASE</v>
      </c>
      <c r="B357" s="9">
        <v>0</v>
      </c>
      <c r="C357" s="9">
        <v>0</v>
      </c>
      <c r="D357" s="10" t="s">
        <v>125</v>
      </c>
      <c r="E357" s="10">
        <v>0.29710727561112799</v>
      </c>
      <c r="F357" s="10">
        <v>0.235164156779854</v>
      </c>
      <c r="G357" s="10">
        <v>0.31023046147588301</v>
      </c>
      <c r="H357" s="10">
        <v>0.313234980912308</v>
      </c>
      <c r="I357" s="10">
        <v>0</v>
      </c>
      <c r="J357" s="10">
        <v>0</v>
      </c>
      <c r="K357" s="10">
        <v>0</v>
      </c>
      <c r="L357" s="10">
        <v>0</v>
      </c>
      <c r="M357" s="10">
        <v>0</v>
      </c>
    </row>
    <row r="358" spans="1:13" x14ac:dyDescent="0.3">
      <c r="A358" s="9" t="str">
        <f>B279&amp;C325&amp;D358</f>
        <v>DISTRIBUCION VOLUMEN X CRITERIO (kg ó litros).T.Alimentos TOTAL INGCON FAMILIA</v>
      </c>
      <c r="B358" s="9">
        <v>0</v>
      </c>
      <c r="C358" s="9">
        <v>0</v>
      </c>
      <c r="D358" s="9" t="s">
        <v>126</v>
      </c>
      <c r="E358" s="22">
        <v>43.948236830455599</v>
      </c>
      <c r="F358" s="22">
        <v>46.2196340356791</v>
      </c>
      <c r="G358" s="22">
        <v>45.552074931210299</v>
      </c>
      <c r="H358" s="22">
        <v>42.198218497700999</v>
      </c>
      <c r="I358" s="22">
        <v>0</v>
      </c>
      <c r="J358" s="22">
        <v>0</v>
      </c>
      <c r="K358" s="22">
        <v>0</v>
      </c>
      <c r="L358" s="22">
        <v>0</v>
      </c>
      <c r="M358" s="10">
        <v>0</v>
      </c>
    </row>
    <row r="359" spans="1:13" x14ac:dyDescent="0.3">
      <c r="A359" s="9" t="str">
        <f>B279&amp;C325&amp;D359</f>
        <v>DISTRIBUCION VOLUMEN X CRITERIO (kg ó litros).T.Alimentos TOTAL INGCON LA PAREJA</v>
      </c>
      <c r="B359" s="9">
        <v>0</v>
      </c>
      <c r="C359" s="9">
        <v>0</v>
      </c>
      <c r="D359" s="10" t="s">
        <v>127</v>
      </c>
      <c r="E359" s="10">
        <v>20.013751530994</v>
      </c>
      <c r="F359" s="10">
        <v>21.301918665849001</v>
      </c>
      <c r="G359" s="10">
        <v>21.0097620468452</v>
      </c>
      <c r="H359" s="10">
        <v>20.6587880540383</v>
      </c>
      <c r="I359" s="10">
        <v>0</v>
      </c>
      <c r="J359" s="10">
        <v>0</v>
      </c>
      <c r="K359" s="10">
        <v>0</v>
      </c>
      <c r="L359" s="10">
        <v>0</v>
      </c>
      <c r="M359" s="10">
        <v>0</v>
      </c>
    </row>
    <row r="360" spans="1:13" x14ac:dyDescent="0.3">
      <c r="A360" s="9" t="str">
        <f>B279&amp;C325&amp;D360</f>
        <v>DISTRIBUCION VOLUMEN X CRITERIO (kg ó litros).T.Alimentos TOTAL INGESTABA SOLO/A</v>
      </c>
      <c r="B360" s="9">
        <v>0</v>
      </c>
      <c r="C360" s="9">
        <v>0</v>
      </c>
      <c r="D360" s="9" t="s">
        <v>128</v>
      </c>
      <c r="E360" s="22">
        <v>12.195620544862299</v>
      </c>
      <c r="F360" s="22">
        <v>11.1099684142876</v>
      </c>
      <c r="G360" s="22">
        <v>10.1785916733145</v>
      </c>
      <c r="H360" s="22">
        <v>12.204630723011901</v>
      </c>
      <c r="I360" s="22">
        <v>0</v>
      </c>
      <c r="J360" s="22">
        <v>0</v>
      </c>
      <c r="K360" s="22">
        <v>0</v>
      </c>
      <c r="L360" s="22">
        <v>0</v>
      </c>
      <c r="M360" s="10">
        <v>0</v>
      </c>
    </row>
    <row r="361" spans="1:13" x14ac:dyDescent="0.3">
      <c r="A361" s="9" t="str">
        <f>B279&amp;C325&amp;D361</f>
        <v>DISTRIBUCION VOLUMEN X CRITERIO (kg ó litros).T.Alimentos TOTAL INGOTROS</v>
      </c>
      <c r="B361" s="9">
        <v>0</v>
      </c>
      <c r="C361" s="9">
        <v>0</v>
      </c>
      <c r="D361" s="10" t="s">
        <v>129</v>
      </c>
      <c r="E361" s="10">
        <v>0.52901242952620298</v>
      </c>
      <c r="F361" s="10">
        <v>0.389896141211098</v>
      </c>
      <c r="G361" s="10">
        <v>0.48343687262448398</v>
      </c>
      <c r="H361" s="10">
        <v>0.58446826832107102</v>
      </c>
      <c r="I361" s="10">
        <v>0</v>
      </c>
      <c r="J361" s="10">
        <v>0</v>
      </c>
      <c r="K361" s="10">
        <v>0</v>
      </c>
      <c r="L361" s="10">
        <v>0</v>
      </c>
      <c r="M361" s="10">
        <v>0</v>
      </c>
    </row>
    <row r="362" spans="1:13" x14ac:dyDescent="0.3">
      <c r="A362" s="9" t="str">
        <f>B279&amp;C325&amp;D362</f>
        <v>DISTRIBUCION VOLUMEN X CRITERIO (kg ó litros).T.Alimentos TOTAL INGESTAR TRABAJANDO</v>
      </c>
      <c r="B362" s="9">
        <v>0</v>
      </c>
      <c r="C362" s="9">
        <v>0</v>
      </c>
      <c r="D362" s="9" t="s">
        <v>130</v>
      </c>
      <c r="E362" s="22">
        <v>7.1312856846616599</v>
      </c>
      <c r="F362" s="22">
        <v>6.5211206245020996</v>
      </c>
      <c r="G362" s="22">
        <v>6.4819816483277002</v>
      </c>
      <c r="H362" s="22">
        <v>6.1836474294251103</v>
      </c>
      <c r="I362" s="22">
        <v>0</v>
      </c>
      <c r="J362" s="22">
        <v>0</v>
      </c>
      <c r="K362" s="22">
        <v>0</v>
      </c>
      <c r="L362" s="22">
        <v>0</v>
      </c>
      <c r="M362" s="10">
        <v>0</v>
      </c>
    </row>
    <row r="363" spans="1:13" x14ac:dyDescent="0.3">
      <c r="A363" s="9" t="str">
        <f>B279&amp;C325&amp;D363</f>
        <v>DISTRIBUCION VOLUMEN X CRITERIO (kg ó litros).T.Alimentos TOTAL INGCOMIDA DE NEGOCIOS</v>
      </c>
      <c r="B363" s="9">
        <v>0</v>
      </c>
      <c r="C363" s="9">
        <v>0</v>
      </c>
      <c r="D363" s="10" t="s">
        <v>131</v>
      </c>
      <c r="E363" s="10">
        <v>0.37667810814527802</v>
      </c>
      <c r="F363" s="10">
        <v>0.33361638461543802</v>
      </c>
      <c r="G363" s="10">
        <v>0.33713602623728101</v>
      </c>
      <c r="H363" s="10">
        <v>0.25074955382139402</v>
      </c>
      <c r="I363" s="10">
        <v>0</v>
      </c>
      <c r="J363" s="10">
        <v>0</v>
      </c>
      <c r="K363" s="10">
        <v>0</v>
      </c>
      <c r="L363" s="10">
        <v>0</v>
      </c>
      <c r="M363" s="10">
        <v>0</v>
      </c>
    </row>
    <row r="364" spans="1:13" x14ac:dyDescent="0.3">
      <c r="A364" s="9" t="str">
        <f>B279&amp;C325&amp;D364</f>
        <v>DISTRIBUCION VOLUMEN X CRITERIO (kg ó litros).T.Alimentos TOTAL INGPOR PLACER/RELAX</v>
      </c>
      <c r="B364" s="9">
        <v>0</v>
      </c>
      <c r="C364" s="9">
        <v>0</v>
      </c>
      <c r="D364" s="9" t="s">
        <v>132</v>
      </c>
      <c r="E364" s="22">
        <v>16.8893228567457</v>
      </c>
      <c r="F364" s="22">
        <v>17.956908203636001</v>
      </c>
      <c r="G364" s="22">
        <v>18.088852021629801</v>
      </c>
      <c r="H364" s="22">
        <v>17.6217040552214</v>
      </c>
      <c r="I364" s="22">
        <v>0</v>
      </c>
      <c r="J364" s="22">
        <v>0</v>
      </c>
      <c r="K364" s="22">
        <v>0</v>
      </c>
      <c r="L364" s="22">
        <v>0</v>
      </c>
      <c r="M364" s="10">
        <v>0</v>
      </c>
    </row>
    <row r="365" spans="1:13" x14ac:dyDescent="0.3">
      <c r="A365" s="9" t="str">
        <f>B279&amp;C325&amp;D365</f>
        <v>DISTRIBUCION VOLUMEN X CRITERIO (kg ó litros).T.Alimentos TOTAL INGTENER HAMBRE/SIN PLANIFICAR</v>
      </c>
      <c r="B365" s="9">
        <v>0</v>
      </c>
      <c r="C365" s="9">
        <v>0</v>
      </c>
      <c r="D365" s="10" t="s">
        <v>133</v>
      </c>
      <c r="E365" s="10">
        <v>30.559150762545201</v>
      </c>
      <c r="F365" s="10">
        <v>30.167573988911698</v>
      </c>
      <c r="G365" s="10">
        <v>29.6379079268639</v>
      </c>
      <c r="H365" s="10">
        <v>28.7088789965016</v>
      </c>
      <c r="I365" s="10">
        <v>0</v>
      </c>
      <c r="J365" s="10">
        <v>0</v>
      </c>
      <c r="K365" s="10">
        <v>0</v>
      </c>
      <c r="L365" s="10">
        <v>0</v>
      </c>
      <c r="M365" s="10">
        <v>0</v>
      </c>
    </row>
    <row r="366" spans="1:13" x14ac:dyDescent="0.3">
      <c r="A366" s="9" t="str">
        <f>B279&amp;C325&amp;D366</f>
        <v>DISTRIBUCION VOLUMEN X CRITERIO (kg ó litros).T.Alimentos TOTAL INGESTAR DE COMPRAS</v>
      </c>
      <c r="B366" s="9">
        <v>0</v>
      </c>
      <c r="C366" s="9">
        <v>0</v>
      </c>
      <c r="D366" s="9" t="s">
        <v>134</v>
      </c>
      <c r="E366" s="22">
        <v>4.09621171905665</v>
      </c>
      <c r="F366" s="22">
        <v>3.5303956127069398</v>
      </c>
      <c r="G366" s="22">
        <v>3.4252974360178401</v>
      </c>
      <c r="H366" s="22">
        <v>3.5029744578337101</v>
      </c>
      <c r="I366" s="22">
        <v>0</v>
      </c>
      <c r="J366" s="22">
        <v>0</v>
      </c>
      <c r="K366" s="22">
        <v>0</v>
      </c>
      <c r="L366" s="22">
        <v>0</v>
      </c>
      <c r="M366" s="10">
        <v>0</v>
      </c>
    </row>
    <row r="367" spans="1:13" x14ac:dyDescent="0.3">
      <c r="A367" s="9" t="str">
        <f>B279&amp;C325&amp;D367</f>
        <v>DISTRIBUCION VOLUMEN X CRITERIO (kg ó litros).T.Alimentos TOTAL INGNO COCINAR EN CASA</v>
      </c>
      <c r="B367" s="9">
        <v>0</v>
      </c>
      <c r="C367" s="9">
        <v>0</v>
      </c>
      <c r="D367" s="10" t="s">
        <v>135</v>
      </c>
      <c r="E367" s="10">
        <v>13.897126001630401</v>
      </c>
      <c r="F367" s="10">
        <v>13.979033212388901</v>
      </c>
      <c r="G367" s="10">
        <v>11.306753506370701</v>
      </c>
      <c r="H367" s="10">
        <v>10.999169347253501</v>
      </c>
      <c r="I367" s="10">
        <v>0</v>
      </c>
      <c r="J367" s="10">
        <v>0</v>
      </c>
      <c r="K367" s="10">
        <v>0</v>
      </c>
      <c r="L367" s="10">
        <v>0</v>
      </c>
      <c r="M367" s="10">
        <v>0</v>
      </c>
    </row>
    <row r="368" spans="1:13" x14ac:dyDescent="0.3">
      <c r="A368" s="9" t="str">
        <f>B279&amp;C325&amp;D368</f>
        <v>DISTRIBUCION VOLUMEN X CRITERIO (kg ó litros).T.Alimentos TOTAL INGCELEBRACION/FIESTA/SALIR TOMAR</v>
      </c>
      <c r="B368" s="9">
        <v>0</v>
      </c>
      <c r="C368" s="9">
        <v>0</v>
      </c>
      <c r="D368" s="9" t="s">
        <v>136</v>
      </c>
      <c r="E368" s="22">
        <v>19.702265522676001</v>
      </c>
      <c r="F368" s="22">
        <v>21.4841539627025</v>
      </c>
      <c r="G368" s="22">
        <v>23.906859493971101</v>
      </c>
      <c r="H368" s="22">
        <v>26.264172499302401</v>
      </c>
      <c r="I368" s="22">
        <v>0</v>
      </c>
      <c r="J368" s="22">
        <v>0</v>
      </c>
      <c r="K368" s="22">
        <v>0</v>
      </c>
      <c r="L368" s="22">
        <v>0</v>
      </c>
      <c r="M368" s="10">
        <v>0</v>
      </c>
    </row>
    <row r="369" spans="1:13" x14ac:dyDescent="0.3">
      <c r="A369" s="9" t="str">
        <f>B279&amp;C325&amp;D369</f>
        <v>DISTRIBUCION VOLUMEN X CRITERIO (kg ó litros).T.Alimentos TOTAL INGVIENDO DEPORTES</v>
      </c>
      <c r="B369" s="9">
        <v>0</v>
      </c>
      <c r="C369" s="9">
        <v>0</v>
      </c>
      <c r="D369" s="10" t="s">
        <v>137</v>
      </c>
      <c r="E369" s="10">
        <v>0.74421076566232602</v>
      </c>
      <c r="F369" s="10">
        <v>0.74786490991941801</v>
      </c>
      <c r="G369" s="10">
        <v>1.14658518875064</v>
      </c>
      <c r="H369" s="10">
        <v>0.89815635587974996</v>
      </c>
      <c r="I369" s="10">
        <v>0</v>
      </c>
      <c r="J369" s="10">
        <v>0</v>
      </c>
      <c r="K369" s="10">
        <v>0</v>
      </c>
      <c r="L369" s="10">
        <v>0</v>
      </c>
      <c r="M369" s="10">
        <v>0</v>
      </c>
    </row>
    <row r="370" spans="1:13" x14ac:dyDescent="0.3">
      <c r="A370" s="9" t="str">
        <f>B279&amp;C325&amp;D370</f>
        <v>DISTRIBUCION VOLUMEN X CRITERIO (kg ó litros).T.Alimentos TOTAL INGOTROS MOTIVOS</v>
      </c>
      <c r="B370" s="9">
        <v>0</v>
      </c>
      <c r="C370" s="9">
        <v>0</v>
      </c>
      <c r="D370" s="9" t="s">
        <v>138</v>
      </c>
      <c r="E370" s="22">
        <v>6.6037468667705399</v>
      </c>
      <c r="F370" s="22">
        <v>5.2793372417193796</v>
      </c>
      <c r="G370" s="22">
        <v>5.6686269305646499</v>
      </c>
      <c r="H370" s="22">
        <v>5.5705485378382802</v>
      </c>
      <c r="I370" s="22">
        <v>0</v>
      </c>
      <c r="J370" s="22">
        <v>0</v>
      </c>
      <c r="K370" s="22">
        <v>0</v>
      </c>
      <c r="L370" s="22">
        <v>0</v>
      </c>
      <c r="M370" s="10">
        <v>0</v>
      </c>
    </row>
    <row r="371" spans="1:13" x14ac:dyDescent="0.3">
      <c r="A371" s="9" t="str">
        <f>B279&amp;C371&amp;D371</f>
        <v>DISTRIBUCION VOLUMEN X CRITERIO (kg ó litros)Total BebidasT.ESPAÑA</v>
      </c>
      <c r="B371" s="9">
        <v>0</v>
      </c>
      <c r="C371" s="9" t="s">
        <v>49</v>
      </c>
      <c r="D371" s="10" t="s">
        <v>64</v>
      </c>
      <c r="E371" s="10">
        <v>100</v>
      </c>
      <c r="F371" s="10">
        <v>100</v>
      </c>
      <c r="G371" s="10">
        <v>100</v>
      </c>
      <c r="H371" s="10">
        <v>100</v>
      </c>
      <c r="I371" s="10">
        <v>0</v>
      </c>
      <c r="J371" s="10">
        <v>0</v>
      </c>
      <c r="K371" s="10">
        <v>0</v>
      </c>
      <c r="L371" s="10">
        <v>0</v>
      </c>
      <c r="M371" s="10">
        <v>0</v>
      </c>
    </row>
    <row r="372" spans="1:13" x14ac:dyDescent="0.3">
      <c r="A372" s="9" t="str">
        <f>B279&amp;C371&amp;D372</f>
        <v>DISTRIBUCION VOLUMEN X CRITERIO (kg ó litros)Total BebidasHiper+Super+Discount+G.A</v>
      </c>
      <c r="B372" s="9">
        <v>0</v>
      </c>
      <c r="C372" s="9">
        <v>0</v>
      </c>
      <c r="D372" s="9" t="s">
        <v>94</v>
      </c>
      <c r="E372" s="22">
        <v>16.393128876600301</v>
      </c>
      <c r="F372" s="22">
        <v>10.8646728967207</v>
      </c>
      <c r="G372" s="22">
        <v>10.4863223936118</v>
      </c>
      <c r="H372" s="22">
        <v>10.382853362832201</v>
      </c>
      <c r="I372" s="22">
        <v>0</v>
      </c>
      <c r="J372" s="22">
        <v>0</v>
      </c>
      <c r="K372" s="22">
        <v>0</v>
      </c>
      <c r="L372" s="22">
        <v>0</v>
      </c>
      <c r="M372" s="10">
        <v>0</v>
      </c>
    </row>
    <row r="373" spans="1:13" x14ac:dyDescent="0.3">
      <c r="A373" s="9" t="str">
        <f>B279&amp;C371&amp;D373</f>
        <v>DISTRIBUCION VOLUMEN X CRITERIO (kg ó litros)Total BebidasRestaurantes</v>
      </c>
      <c r="B373" s="9">
        <v>0</v>
      </c>
      <c r="C373" s="9">
        <v>0</v>
      </c>
      <c r="D373" s="10" t="s">
        <v>95</v>
      </c>
      <c r="E373" s="10">
        <v>13.6327545405943</v>
      </c>
      <c r="F373" s="10">
        <v>16.336946424449099</v>
      </c>
      <c r="G373" s="10">
        <v>16.549431388691598</v>
      </c>
      <c r="H373" s="10">
        <v>17.046052142307701</v>
      </c>
      <c r="I373" s="10">
        <v>0</v>
      </c>
      <c r="J373" s="10">
        <v>0</v>
      </c>
      <c r="K373" s="10">
        <v>0</v>
      </c>
      <c r="L373" s="10">
        <v>0</v>
      </c>
      <c r="M373" s="10">
        <v>0</v>
      </c>
    </row>
    <row r="374" spans="1:13" x14ac:dyDescent="0.3">
      <c r="A374" s="9" t="str">
        <f>B279&amp;C371&amp;D374</f>
        <v>DISTRIBUCION VOLUMEN X CRITERIO (kg ó litros)Total BebidasRestaurantes Fast Food</v>
      </c>
      <c r="B374" s="9">
        <v>0</v>
      </c>
      <c r="C374" s="9">
        <v>0</v>
      </c>
      <c r="D374" s="9" t="s">
        <v>96</v>
      </c>
      <c r="E374" s="22">
        <v>4.8475074160784599</v>
      </c>
      <c r="F374" s="22">
        <v>5.0888348904312801</v>
      </c>
      <c r="G374" s="22">
        <v>5.3516550180329698</v>
      </c>
      <c r="H374" s="22">
        <v>5.3485358612829499</v>
      </c>
      <c r="I374" s="22">
        <v>0</v>
      </c>
      <c r="J374" s="22">
        <v>0</v>
      </c>
      <c r="K374" s="22">
        <v>0</v>
      </c>
      <c r="L374" s="22">
        <v>0</v>
      </c>
      <c r="M374" s="10">
        <v>0</v>
      </c>
    </row>
    <row r="375" spans="1:13" x14ac:dyDescent="0.3">
      <c r="A375" s="9" t="str">
        <f>B279&amp;C371&amp;D375</f>
        <v>DISTRIBUCION VOLUMEN X CRITERIO (kg ó litros)Total BebidasBares/Cafeterias/Cervecerias</v>
      </c>
      <c r="B375" s="9">
        <v>0</v>
      </c>
      <c r="C375" s="9">
        <v>0</v>
      </c>
      <c r="D375" s="10" t="s">
        <v>97</v>
      </c>
      <c r="E375" s="10">
        <v>44.798989359549303</v>
      </c>
      <c r="F375" s="10">
        <v>49.365261468219401</v>
      </c>
      <c r="G375" s="10">
        <v>50.5667921123203</v>
      </c>
      <c r="H375" s="10">
        <v>50.799112004849398</v>
      </c>
      <c r="I375" s="10">
        <v>0</v>
      </c>
      <c r="J375" s="10">
        <v>0</v>
      </c>
      <c r="K375" s="10">
        <v>0</v>
      </c>
      <c r="L375" s="10">
        <v>0</v>
      </c>
      <c r="M375" s="10">
        <v>0</v>
      </c>
    </row>
    <row r="376" spans="1:13" x14ac:dyDescent="0.3">
      <c r="A376" s="9" t="str">
        <f>B279&amp;C371&amp;D376</f>
        <v>DISTRIBUCION VOLUMEN X CRITERIO (kg ó litros)Total BebidasPanaderias/Pastelerias</v>
      </c>
      <c r="B376" s="9">
        <v>0</v>
      </c>
      <c r="C376" s="9">
        <v>0</v>
      </c>
      <c r="D376" s="9" t="s">
        <v>98</v>
      </c>
      <c r="E376" s="22">
        <v>1.5161279695609799</v>
      </c>
      <c r="F376" s="22">
        <v>1.10991568725192</v>
      </c>
      <c r="G376" s="22">
        <v>0.93209832562628103</v>
      </c>
      <c r="H376" s="22">
        <v>0.97098460923804897</v>
      </c>
      <c r="I376" s="22">
        <v>0</v>
      </c>
      <c r="J376" s="22">
        <v>0</v>
      </c>
      <c r="K376" s="22">
        <v>0</v>
      </c>
      <c r="L376" s="22">
        <v>0</v>
      </c>
      <c r="M376" s="10">
        <v>0</v>
      </c>
    </row>
    <row r="377" spans="1:13" x14ac:dyDescent="0.3">
      <c r="A377" s="9" t="str">
        <f>B279&amp;C371&amp;D377</f>
        <v>DISTRIBUCION VOLUMEN X CRITERIO (kg ó litros)Total BebidasTda.Alimentacion/Delicatesen</v>
      </c>
      <c r="B377" s="9">
        <v>0</v>
      </c>
      <c r="C377" s="9">
        <v>0</v>
      </c>
      <c r="D377" s="10" t="s">
        <v>99</v>
      </c>
      <c r="E377" s="10">
        <v>3.2214323596288499</v>
      </c>
      <c r="F377" s="10">
        <v>3.1590249926156799</v>
      </c>
      <c r="G377" s="10">
        <v>2.2937340148128298</v>
      </c>
      <c r="H377" s="10">
        <v>1.9359082526061799</v>
      </c>
      <c r="I377" s="10">
        <v>0</v>
      </c>
      <c r="J377" s="10">
        <v>0</v>
      </c>
      <c r="K377" s="10">
        <v>0</v>
      </c>
      <c r="L377" s="10">
        <v>0</v>
      </c>
      <c r="M377" s="10">
        <v>0</v>
      </c>
    </row>
    <row r="378" spans="1:13" x14ac:dyDescent="0.3">
      <c r="A378" s="9" t="str">
        <f>B279&amp;C371&amp;D378</f>
        <v>DISTRIBUCION VOLUMEN X CRITERIO (kg ó litros)Total BebidasCanal Conveniencia/24h</v>
      </c>
      <c r="B378" s="9">
        <v>0</v>
      </c>
      <c r="C378" s="9">
        <v>0</v>
      </c>
      <c r="D378" s="9" t="s">
        <v>100</v>
      </c>
      <c r="E378" s="22">
        <v>2.7043969235079399</v>
      </c>
      <c r="F378" s="22">
        <v>2.1676099081492399</v>
      </c>
      <c r="G378" s="22">
        <v>1.6213908603552001</v>
      </c>
      <c r="H378" s="22">
        <v>1.69863203346925</v>
      </c>
      <c r="I378" s="22">
        <v>0</v>
      </c>
      <c r="J378" s="22">
        <v>0</v>
      </c>
      <c r="K378" s="22">
        <v>0</v>
      </c>
      <c r="L378" s="22">
        <v>0</v>
      </c>
      <c r="M378" s="10">
        <v>0</v>
      </c>
    </row>
    <row r="379" spans="1:13" x14ac:dyDescent="0.3">
      <c r="A379" s="9" t="str">
        <f>B279&amp;C371&amp;D379</f>
        <v>DISTRIBUCION VOLUMEN X CRITERIO (kg ó litros)Total BebidasHoteles</v>
      </c>
      <c r="B379" s="9">
        <v>0</v>
      </c>
      <c r="C379" s="9">
        <v>0</v>
      </c>
      <c r="D379" s="10" t="s">
        <v>101</v>
      </c>
      <c r="E379" s="10">
        <v>0.46051716058677</v>
      </c>
      <c r="F379" s="10">
        <v>0.71920606200338799</v>
      </c>
      <c r="G379" s="10">
        <v>0.73731763519336202</v>
      </c>
      <c r="H379" s="10">
        <v>0.65390870397695799</v>
      </c>
      <c r="I379" s="10">
        <v>0</v>
      </c>
      <c r="J379" s="10">
        <v>0</v>
      </c>
      <c r="K379" s="10">
        <v>0</v>
      </c>
      <c r="L379" s="10">
        <v>0</v>
      </c>
      <c r="M379" s="10">
        <v>0</v>
      </c>
    </row>
    <row r="380" spans="1:13" x14ac:dyDescent="0.3">
      <c r="A380" s="9" t="str">
        <f>B279&amp;C371&amp;D380</f>
        <v>DISTRIBUCION VOLUMEN X CRITERIO (kg ó litros)Total BebidasEstaciones de servicio</v>
      </c>
      <c r="B380" s="9">
        <v>0</v>
      </c>
      <c r="C380" s="9">
        <v>0</v>
      </c>
      <c r="D380" s="9" t="s">
        <v>102</v>
      </c>
      <c r="E380" s="22">
        <v>2.36675292461151</v>
      </c>
      <c r="F380" s="22">
        <v>2.0252774290246198</v>
      </c>
      <c r="G380" s="22">
        <v>1.8424917099808999</v>
      </c>
      <c r="H380" s="22">
        <v>1.91885614983117</v>
      </c>
      <c r="I380" s="22">
        <v>0</v>
      </c>
      <c r="J380" s="22">
        <v>0</v>
      </c>
      <c r="K380" s="22">
        <v>0</v>
      </c>
      <c r="L380" s="22">
        <v>0</v>
      </c>
      <c r="M380" s="10">
        <v>0</v>
      </c>
    </row>
    <row r="381" spans="1:13" x14ac:dyDescent="0.3">
      <c r="A381" s="9" t="str">
        <f>B279&amp;C371&amp;D381</f>
        <v>DISTRIBUCION VOLUMEN X CRITERIO (kg ó litros)Total BebidasMaquinas dispensadoras</v>
      </c>
      <c r="B381" s="9">
        <v>0</v>
      </c>
      <c r="C381" s="9">
        <v>0</v>
      </c>
      <c r="D381" s="10" t="s">
        <v>103</v>
      </c>
      <c r="E381" s="10">
        <v>3.0291443721032101</v>
      </c>
      <c r="F381" s="10">
        <v>2.5706193168973699</v>
      </c>
      <c r="G381" s="10">
        <v>2.35767560780481</v>
      </c>
      <c r="H381" s="10">
        <v>2.47732217217707</v>
      </c>
      <c r="I381" s="10">
        <v>0</v>
      </c>
      <c r="J381" s="10">
        <v>0</v>
      </c>
      <c r="K381" s="10">
        <v>0</v>
      </c>
      <c r="L381" s="10">
        <v>0</v>
      </c>
      <c r="M381" s="10">
        <v>0</v>
      </c>
    </row>
    <row r="382" spans="1:13" x14ac:dyDescent="0.3">
      <c r="A382" s="9" t="str">
        <f>B279&amp;C371&amp;D382</f>
        <v>DISTRIBUCION VOLUMEN X CRITERIO (kg ó litros)Total BebidasServicio en la empresa</v>
      </c>
      <c r="B382" s="9">
        <v>0</v>
      </c>
      <c r="C382" s="9">
        <v>0</v>
      </c>
      <c r="D382" s="9" t="s">
        <v>104</v>
      </c>
      <c r="E382" s="22">
        <v>2.02773575079673</v>
      </c>
      <c r="F382" s="22">
        <v>1.9182441678686499</v>
      </c>
      <c r="G382" s="22">
        <v>1.6286956562981101</v>
      </c>
      <c r="H382" s="22">
        <v>1.4523163294443699</v>
      </c>
      <c r="I382" s="22">
        <v>0</v>
      </c>
      <c r="J382" s="22">
        <v>0</v>
      </c>
      <c r="K382" s="22">
        <v>0</v>
      </c>
      <c r="L382" s="22">
        <v>0</v>
      </c>
      <c r="M382" s="10">
        <v>0</v>
      </c>
    </row>
    <row r="383" spans="1:13" x14ac:dyDescent="0.3">
      <c r="A383" s="9" t="str">
        <f>B279&amp;C371&amp;D383</f>
        <v>DISTRIBUCION VOLUMEN X CRITERIO (kg ó litros)Total BebidasResto de canales</v>
      </c>
      <c r="B383" s="9">
        <v>0</v>
      </c>
      <c r="C383" s="9">
        <v>0</v>
      </c>
      <c r="D383" s="10" t="s">
        <v>105</v>
      </c>
      <c r="E383" s="10">
        <v>5.0015184158049104</v>
      </c>
      <c r="F383" s="10">
        <v>4.67438789263029</v>
      </c>
      <c r="G383" s="10">
        <v>5.6323897105015197</v>
      </c>
      <c r="H383" s="10">
        <v>5.31551715335483</v>
      </c>
      <c r="I383" s="10">
        <v>0</v>
      </c>
      <c r="J383" s="10">
        <v>0</v>
      </c>
      <c r="K383" s="10">
        <v>0</v>
      </c>
      <c r="L383" s="10">
        <v>0</v>
      </c>
      <c r="M383" s="10">
        <v>0</v>
      </c>
    </row>
    <row r="384" spans="1:13" x14ac:dyDescent="0.3">
      <c r="A384" s="9" t="str">
        <f>B279&amp;C371&amp;D384</f>
        <v>DISTRIBUCION VOLUMEN X CRITERIO (kg ó litros)Total BebidasEN LA CALLE</v>
      </c>
      <c r="B384" s="9">
        <v>0</v>
      </c>
      <c r="C384" s="9">
        <v>0</v>
      </c>
      <c r="D384" s="9" t="s">
        <v>106</v>
      </c>
      <c r="E384" s="22">
        <v>7.2136818414595796</v>
      </c>
      <c r="F384" s="22">
        <v>7.0206207691679197</v>
      </c>
      <c r="G384" s="22">
        <v>5.4488382302162703</v>
      </c>
      <c r="H384" s="22">
        <v>5.1168846238464001</v>
      </c>
      <c r="I384" s="22">
        <v>0</v>
      </c>
      <c r="J384" s="22">
        <v>0</v>
      </c>
      <c r="K384" s="22">
        <v>0</v>
      </c>
      <c r="L384" s="22">
        <v>0</v>
      </c>
      <c r="M384" s="10">
        <v>0</v>
      </c>
    </row>
    <row r="385" spans="1:13" x14ac:dyDescent="0.3">
      <c r="A385" s="9" t="str">
        <f>B279&amp;C371&amp;D385</f>
        <v>DISTRIBUCION VOLUMEN X CRITERIO (kg ó litros)Total BebidasEN CASA DE OTROS</v>
      </c>
      <c r="B385" s="9">
        <v>0</v>
      </c>
      <c r="C385" s="9">
        <v>0</v>
      </c>
      <c r="D385" s="10" t="s">
        <v>107</v>
      </c>
      <c r="E385" s="10">
        <v>6.4602961587802499</v>
      </c>
      <c r="F385" s="10">
        <v>5.21263684728667</v>
      </c>
      <c r="G385" s="10">
        <v>4.4928380393892002</v>
      </c>
      <c r="H385" s="10">
        <v>4.3725439692220096</v>
      </c>
      <c r="I385" s="10">
        <v>0</v>
      </c>
      <c r="J385" s="10">
        <v>0</v>
      </c>
      <c r="K385" s="10">
        <v>0</v>
      </c>
      <c r="L385" s="10">
        <v>0</v>
      </c>
      <c r="M385" s="10">
        <v>0</v>
      </c>
    </row>
    <row r="386" spans="1:13" x14ac:dyDescent="0.3">
      <c r="A386" s="9" t="str">
        <f>B279&amp;C371&amp;D386</f>
        <v>DISTRIBUCION VOLUMEN X CRITERIO (kg ó litros)Total BebidasEN EL ESTABLECIMIENTO</v>
      </c>
      <c r="B386" s="9">
        <v>0</v>
      </c>
      <c r="C386" s="9">
        <v>0</v>
      </c>
      <c r="D386" s="9" t="s">
        <v>108</v>
      </c>
      <c r="E386" s="22">
        <v>66.809872448702905</v>
      </c>
      <c r="F386" s="22">
        <v>72.5309732236976</v>
      </c>
      <c r="G386" s="22">
        <v>75.8670161290339</v>
      </c>
      <c r="H386" s="22">
        <v>77.1812205971856</v>
      </c>
      <c r="I386" s="22">
        <v>0</v>
      </c>
      <c r="J386" s="22">
        <v>0</v>
      </c>
      <c r="K386" s="22">
        <v>0</v>
      </c>
      <c r="L386" s="22">
        <v>0</v>
      </c>
      <c r="M386" s="10">
        <v>0</v>
      </c>
    </row>
    <row r="387" spans="1:13" x14ac:dyDescent="0.3">
      <c r="A387" s="9" t="str">
        <f>B279&amp;C371&amp;D387</f>
        <v>DISTRIBUCION VOLUMEN X CRITERIO (kg ó litros)Total BebidasEN EL TRABAJO</v>
      </c>
      <c r="B387" s="9">
        <v>0</v>
      </c>
      <c r="C387" s="9">
        <v>0</v>
      </c>
      <c r="D387" s="10" t="s">
        <v>109</v>
      </c>
      <c r="E387" s="10">
        <v>9.3119559065719493</v>
      </c>
      <c r="F387" s="10">
        <v>8.8654015558749393</v>
      </c>
      <c r="G387" s="10">
        <v>8.2592484912900499</v>
      </c>
      <c r="H387" s="10">
        <v>7.6494140801648198</v>
      </c>
      <c r="I387" s="10">
        <v>0</v>
      </c>
      <c r="J387" s="10">
        <v>0</v>
      </c>
      <c r="K387" s="10">
        <v>0</v>
      </c>
      <c r="L387" s="10">
        <v>0</v>
      </c>
      <c r="M387" s="10">
        <v>0</v>
      </c>
    </row>
    <row r="388" spans="1:13" x14ac:dyDescent="0.3">
      <c r="A388" s="9" t="str">
        <f>B279&amp;C371&amp;D388</f>
        <v>DISTRIBUCION VOLUMEN X CRITERIO (kg ó litros)Total BebidasEN COLEGIO/INSTITUTO/UNIV.</v>
      </c>
      <c r="B388" s="9">
        <v>0</v>
      </c>
      <c r="C388" s="9">
        <v>0</v>
      </c>
      <c r="D388" s="9" t="s">
        <v>110</v>
      </c>
      <c r="E388" s="22">
        <v>0.185179384186687</v>
      </c>
      <c r="F388" s="22">
        <v>0.158660354465713</v>
      </c>
      <c r="G388" s="22">
        <v>0.38023905974599798</v>
      </c>
      <c r="H388" s="22">
        <v>0.151253412630241</v>
      </c>
      <c r="I388" s="22">
        <v>0</v>
      </c>
      <c r="J388" s="22">
        <v>0</v>
      </c>
      <c r="K388" s="22">
        <v>0</v>
      </c>
      <c r="L388" s="22">
        <v>0</v>
      </c>
      <c r="M388" s="10">
        <v>0</v>
      </c>
    </row>
    <row r="389" spans="1:13" x14ac:dyDescent="0.3">
      <c r="A389" s="9" t="str">
        <f>B279&amp;C371&amp;D389</f>
        <v>DISTRIBUCION VOLUMEN X CRITERIO (kg ó litros)Total BebidasEN MI CASA</v>
      </c>
      <c r="B389" s="9">
        <v>0</v>
      </c>
      <c r="C389" s="9">
        <v>0</v>
      </c>
      <c r="D389" s="10" t="s">
        <v>111</v>
      </c>
      <c r="E389" s="10">
        <v>5.4928356777010396</v>
      </c>
      <c r="F389" s="10">
        <v>3.7272550068961201</v>
      </c>
      <c r="G389" s="10">
        <v>2.45928314769075</v>
      </c>
      <c r="H389" s="10">
        <v>2.4599207889467301</v>
      </c>
      <c r="I389" s="10">
        <v>0</v>
      </c>
      <c r="J389" s="10">
        <v>0</v>
      </c>
      <c r="K389" s="10">
        <v>0</v>
      </c>
      <c r="L389" s="10">
        <v>0</v>
      </c>
      <c r="M389" s="10">
        <v>0</v>
      </c>
    </row>
    <row r="390" spans="1:13" x14ac:dyDescent="0.3">
      <c r="A390" s="9" t="str">
        <f>B279&amp;C371&amp;D390</f>
        <v>DISTRIBUCION VOLUMEN X CRITERIO (kg ó litros)Total BebidasEN M.TRANSP.(AVION,TREN,AUTOC,E</v>
      </c>
      <c r="B390" s="9">
        <v>0</v>
      </c>
      <c r="C390" s="9">
        <v>0</v>
      </c>
      <c r="D390" s="9" t="s">
        <v>112</v>
      </c>
      <c r="E390" s="22">
        <v>0.43092595496195701</v>
      </c>
      <c r="F390" s="22">
        <v>0.48988118397700098</v>
      </c>
      <c r="G390" s="22">
        <v>0.32225946430414298</v>
      </c>
      <c r="H390" s="22">
        <v>0.112386976861038</v>
      </c>
      <c r="I390" s="22">
        <v>0</v>
      </c>
      <c r="J390" s="22">
        <v>0</v>
      </c>
      <c r="K390" s="22">
        <v>0</v>
      </c>
      <c r="L390" s="22">
        <v>0</v>
      </c>
      <c r="M390" s="10">
        <v>0</v>
      </c>
    </row>
    <row r="391" spans="1:13" x14ac:dyDescent="0.3">
      <c r="A391" s="9" t="str">
        <f>B279&amp;C371&amp;D391</f>
        <v>DISTRIBUCION VOLUMEN X CRITERIO (kg ó litros)Total BebidasEN OTRO LUGAR</v>
      </c>
      <c r="B391" s="9">
        <v>0</v>
      </c>
      <c r="C391" s="9">
        <v>0</v>
      </c>
      <c r="D391" s="10" t="s">
        <v>113</v>
      </c>
      <c r="E391" s="10">
        <v>4.0952579272304002</v>
      </c>
      <c r="F391" s="10">
        <v>1.99457120418851</v>
      </c>
      <c r="G391" s="10">
        <v>2.77027156475314</v>
      </c>
      <c r="H391" s="10">
        <v>2.9563715900499101</v>
      </c>
      <c r="I391" s="10">
        <v>0</v>
      </c>
      <c r="J391" s="10">
        <v>0</v>
      </c>
      <c r="K391" s="10">
        <v>0</v>
      </c>
      <c r="L391" s="10">
        <v>0</v>
      </c>
      <c r="M391" s="10">
        <v>0</v>
      </c>
    </row>
    <row r="392" spans="1:13" x14ac:dyDescent="0.3">
      <c r="A392" s="9" t="str">
        <f>B279&amp;C371&amp;D392</f>
        <v>DISTRIBUCION VOLUMEN X CRITERIO (kg ó litros)Total BebidasDESAYUNO</v>
      </c>
      <c r="B392" s="9">
        <v>0</v>
      </c>
      <c r="C392" s="9">
        <v>0</v>
      </c>
      <c r="D392" s="9" t="s">
        <v>114</v>
      </c>
      <c r="E392" s="22">
        <v>12.550324286351</v>
      </c>
      <c r="F392" s="22">
        <v>12.844460070354099</v>
      </c>
      <c r="G392" s="22">
        <v>12.561656928849301</v>
      </c>
      <c r="H392" s="22">
        <v>13.133159490748399</v>
      </c>
      <c r="I392" s="22">
        <v>0</v>
      </c>
      <c r="J392" s="22">
        <v>0</v>
      </c>
      <c r="K392" s="22">
        <v>0</v>
      </c>
      <c r="L392" s="22">
        <v>0</v>
      </c>
      <c r="M392" s="10">
        <v>0</v>
      </c>
    </row>
    <row r="393" spans="1:13" x14ac:dyDescent="0.3">
      <c r="A393" s="9" t="str">
        <f>B279&amp;C371&amp;D393</f>
        <v>DISTRIBUCION VOLUMEN X CRITERIO (kg ó litros)Total BebidasAPERITIVO/ANTES DE COMER</v>
      </c>
      <c r="B393" s="9">
        <v>0</v>
      </c>
      <c r="C393" s="9">
        <v>0</v>
      </c>
      <c r="D393" s="10" t="s">
        <v>115</v>
      </c>
      <c r="E393" s="10">
        <v>17.3981821009566</v>
      </c>
      <c r="F393" s="10">
        <v>17.926743549103598</v>
      </c>
      <c r="G393" s="10">
        <v>16.302982225064302</v>
      </c>
      <c r="H393" s="10">
        <v>15.861166948444501</v>
      </c>
      <c r="I393" s="10">
        <v>0</v>
      </c>
      <c r="J393" s="10">
        <v>0</v>
      </c>
      <c r="K393" s="10">
        <v>0</v>
      </c>
      <c r="L393" s="10">
        <v>0</v>
      </c>
      <c r="M393" s="10">
        <v>0</v>
      </c>
    </row>
    <row r="394" spans="1:13" x14ac:dyDescent="0.3">
      <c r="A394" s="9" t="str">
        <f>B279&amp;C371&amp;D394</f>
        <v>DISTRIBUCION VOLUMEN X CRITERIO (kg ó litros)Total BebidasCOMIDA</v>
      </c>
      <c r="B394" s="9">
        <v>0</v>
      </c>
      <c r="C394" s="9">
        <v>0</v>
      </c>
      <c r="D394" s="9" t="s">
        <v>116</v>
      </c>
      <c r="E394" s="22">
        <v>24.438150023349898</v>
      </c>
      <c r="F394" s="22">
        <v>27.767740771685901</v>
      </c>
      <c r="G394" s="22">
        <v>27.210155029407002</v>
      </c>
      <c r="H394" s="22">
        <v>28.228563666314798</v>
      </c>
      <c r="I394" s="22">
        <v>0</v>
      </c>
      <c r="J394" s="22">
        <v>0</v>
      </c>
      <c r="K394" s="22">
        <v>0</v>
      </c>
      <c r="L394" s="22">
        <v>0</v>
      </c>
      <c r="M394" s="10">
        <v>0</v>
      </c>
    </row>
    <row r="395" spans="1:13" x14ac:dyDescent="0.3">
      <c r="A395" s="9" t="str">
        <f>B279&amp;C371&amp;D395</f>
        <v>DISTRIBUCION VOLUMEN X CRITERIO (kg ó litros)Total BebidasTARDE/MERIENDA</v>
      </c>
      <c r="B395" s="9">
        <v>0</v>
      </c>
      <c r="C395" s="9">
        <v>0</v>
      </c>
      <c r="D395" s="10" t="s">
        <v>117</v>
      </c>
      <c r="E395" s="10">
        <v>12.9688531071772</v>
      </c>
      <c r="F395" s="10">
        <v>12.9068760065206</v>
      </c>
      <c r="G395" s="10">
        <v>12.609805774505</v>
      </c>
      <c r="H395" s="10">
        <v>12.432808944586199</v>
      </c>
      <c r="I395" s="10">
        <v>0</v>
      </c>
      <c r="J395" s="10">
        <v>0</v>
      </c>
      <c r="K395" s="10">
        <v>0</v>
      </c>
      <c r="L395" s="10">
        <v>0</v>
      </c>
      <c r="M395" s="10">
        <v>0</v>
      </c>
    </row>
    <row r="396" spans="1:13" x14ac:dyDescent="0.3">
      <c r="A396" s="9" t="str">
        <f>B279&amp;C371&amp;D396</f>
        <v>DISTRIBUCION VOLUMEN X CRITERIO (kg ó litros)Total BebidasANTES DE CENAR</v>
      </c>
      <c r="B396" s="9">
        <v>0</v>
      </c>
      <c r="C396" s="9">
        <v>0</v>
      </c>
      <c r="D396" s="9" t="s">
        <v>118</v>
      </c>
      <c r="E396" s="22">
        <v>7.9925864001493299</v>
      </c>
      <c r="F396" s="22">
        <v>7.6001588783815501</v>
      </c>
      <c r="G396" s="22">
        <v>7.7566268089798998</v>
      </c>
      <c r="H396" s="22">
        <v>8.0212720557273993</v>
      </c>
      <c r="I396" s="22">
        <v>0</v>
      </c>
      <c r="J396" s="22">
        <v>0</v>
      </c>
      <c r="K396" s="22">
        <v>0</v>
      </c>
      <c r="L396" s="22">
        <v>0</v>
      </c>
      <c r="M396" s="10">
        <v>0</v>
      </c>
    </row>
    <row r="397" spans="1:13" x14ac:dyDescent="0.3">
      <c r="A397" s="9" t="str">
        <f>B279&amp;C371&amp;D397</f>
        <v>DISTRIBUCION VOLUMEN X CRITERIO (kg ó litros)Total BebidasCENA</v>
      </c>
      <c r="B397" s="9">
        <v>0</v>
      </c>
      <c r="C397" s="9">
        <v>0</v>
      </c>
      <c r="D397" s="10" t="s">
        <v>119</v>
      </c>
      <c r="E397" s="10">
        <v>12.7699433554455</v>
      </c>
      <c r="F397" s="10">
        <v>12.573204178720999</v>
      </c>
      <c r="G397" s="10">
        <v>14.1346747606697</v>
      </c>
      <c r="H397" s="10">
        <v>13.778941622502501</v>
      </c>
      <c r="I397" s="10">
        <v>0</v>
      </c>
      <c r="J397" s="10">
        <v>0</v>
      </c>
      <c r="K397" s="10">
        <v>0</v>
      </c>
      <c r="L397" s="10">
        <v>0</v>
      </c>
      <c r="M397" s="10">
        <v>0</v>
      </c>
    </row>
    <row r="398" spans="1:13" x14ac:dyDescent="0.3">
      <c r="A398" s="9" t="str">
        <f>B279&amp;C371&amp;D398</f>
        <v>DISTRIBUCION VOLUMEN X CRITERIO (kg ó litros)Total BebidasDESPUES DE LA CENA</v>
      </c>
      <c r="B398" s="9">
        <v>0</v>
      </c>
      <c r="C398" s="9">
        <v>0</v>
      </c>
      <c r="D398" s="9" t="s">
        <v>120</v>
      </c>
      <c r="E398" s="22">
        <v>2.4377096952567698</v>
      </c>
      <c r="F398" s="22">
        <v>1.94261052271011</v>
      </c>
      <c r="G398" s="22">
        <v>2.4625461838681999</v>
      </c>
      <c r="H398" s="22">
        <v>2.2693793950148802</v>
      </c>
      <c r="I398" s="22">
        <v>0</v>
      </c>
      <c r="J398" s="22">
        <v>0</v>
      </c>
      <c r="K398" s="22">
        <v>0</v>
      </c>
      <c r="L398" s="22">
        <v>0</v>
      </c>
      <c r="M398" s="10">
        <v>0</v>
      </c>
    </row>
    <row r="399" spans="1:13" x14ac:dyDescent="0.3">
      <c r="A399" s="9" t="str">
        <f>B279&amp;C371&amp;D399</f>
        <v>DISTRIBUCION VOLUMEN X CRITERIO (kg ó litros)Total BebidasDURANTE EL DIA</v>
      </c>
      <c r="B399" s="9">
        <v>0</v>
      </c>
      <c r="C399" s="9">
        <v>0</v>
      </c>
      <c r="D399" s="10" t="s">
        <v>121</v>
      </c>
      <c r="E399" s="10">
        <v>9.4442553252833008</v>
      </c>
      <c r="F399" s="10">
        <v>6.4382088234588304</v>
      </c>
      <c r="G399" s="10">
        <v>6.9615489931497496</v>
      </c>
      <c r="H399" s="10">
        <v>6.2747125911839303</v>
      </c>
      <c r="I399" s="10">
        <v>0</v>
      </c>
      <c r="J399" s="10">
        <v>0</v>
      </c>
      <c r="K399" s="10">
        <v>0</v>
      </c>
      <c r="L399" s="10">
        <v>0</v>
      </c>
      <c r="M399" s="10">
        <v>0</v>
      </c>
    </row>
    <row r="400" spans="1:13" x14ac:dyDescent="0.3">
      <c r="A400" s="9" t="str">
        <f>B279&amp;C371&amp;D400</f>
        <v>DISTRIBUCION VOLUMEN X CRITERIO (kg ó litros)Total BebidasCON AMIGOS</v>
      </c>
      <c r="B400" s="9">
        <v>0</v>
      </c>
      <c r="C400" s="9">
        <v>0</v>
      </c>
      <c r="D400" s="9" t="s">
        <v>122</v>
      </c>
      <c r="E400" s="22">
        <v>28.389803175173</v>
      </c>
      <c r="F400" s="22">
        <v>29.336525294725899</v>
      </c>
      <c r="G400" s="22">
        <v>29.7250563155004</v>
      </c>
      <c r="H400" s="22">
        <v>30.122487896110499</v>
      </c>
      <c r="I400" s="22">
        <v>0</v>
      </c>
      <c r="J400" s="22">
        <v>0</v>
      </c>
      <c r="K400" s="22">
        <v>0</v>
      </c>
      <c r="L400" s="22">
        <v>0</v>
      </c>
      <c r="M400" s="10">
        <v>0</v>
      </c>
    </row>
    <row r="401" spans="1:13" x14ac:dyDescent="0.3">
      <c r="A401" s="9" t="str">
        <f>B279&amp;C371&amp;D401</f>
        <v>DISTRIBUCION VOLUMEN X CRITERIO (kg ó litros)Total BebidasCON CLIENTES</v>
      </c>
      <c r="B401" s="9">
        <v>0</v>
      </c>
      <c r="C401" s="9">
        <v>0</v>
      </c>
      <c r="D401" s="10" t="s">
        <v>123</v>
      </c>
      <c r="E401" s="10">
        <v>0.69382658401700203</v>
      </c>
      <c r="F401" s="10">
        <v>0.63886905348533496</v>
      </c>
      <c r="G401" s="10">
        <v>0.45859174918642498</v>
      </c>
      <c r="H401" s="10">
        <v>0.483097197885409</v>
      </c>
      <c r="I401" s="10">
        <v>0</v>
      </c>
      <c r="J401" s="10">
        <v>0</v>
      </c>
      <c r="K401" s="10">
        <v>0</v>
      </c>
      <c r="L401" s="10">
        <v>0</v>
      </c>
      <c r="M401" s="10">
        <v>0</v>
      </c>
    </row>
    <row r="402" spans="1:13" x14ac:dyDescent="0.3">
      <c r="A402" s="9" t="str">
        <f>B279&amp;C371&amp;D402</f>
        <v>DISTRIBUCION VOLUMEN X CRITERIO (kg ó litros)Total BebidasCON COMPAÑEROS DE TRABAJO</v>
      </c>
      <c r="B402" s="9">
        <v>0</v>
      </c>
      <c r="C402" s="9">
        <v>0</v>
      </c>
      <c r="D402" s="9" t="s">
        <v>124</v>
      </c>
      <c r="E402" s="22">
        <v>6.78022386922256</v>
      </c>
      <c r="F402" s="22">
        <v>6.8601149256340204</v>
      </c>
      <c r="G402" s="22">
        <v>6.8659652193084799</v>
      </c>
      <c r="H402" s="22">
        <v>6.9439357701196798</v>
      </c>
      <c r="I402" s="22">
        <v>0</v>
      </c>
      <c r="J402" s="22">
        <v>0</v>
      </c>
      <c r="K402" s="22">
        <v>0</v>
      </c>
      <c r="L402" s="22">
        <v>0</v>
      </c>
      <c r="M402" s="10">
        <v>0</v>
      </c>
    </row>
    <row r="403" spans="1:13" x14ac:dyDescent="0.3">
      <c r="A403" s="9" t="str">
        <f>B279&amp;C371&amp;D403</f>
        <v>DISTRIBUCION VOLUMEN X CRITERIO (kg ó litros)Total BebidasCON COMPAÑEROS DE CLASE</v>
      </c>
      <c r="B403" s="9">
        <v>0</v>
      </c>
      <c r="C403" s="9">
        <v>0</v>
      </c>
      <c r="D403" s="10" t="s">
        <v>125</v>
      </c>
      <c r="E403" s="10">
        <v>0.31374223913473898</v>
      </c>
      <c r="F403" s="10">
        <v>0.30940635746516398</v>
      </c>
      <c r="G403" s="10">
        <v>0.305807662085754</v>
      </c>
      <c r="H403" s="10">
        <v>0.28837693733346598</v>
      </c>
      <c r="I403" s="10">
        <v>0</v>
      </c>
      <c r="J403" s="10">
        <v>0</v>
      </c>
      <c r="K403" s="10">
        <v>0</v>
      </c>
      <c r="L403" s="10">
        <v>0</v>
      </c>
      <c r="M403" s="10">
        <v>0</v>
      </c>
    </row>
    <row r="404" spans="1:13" x14ac:dyDescent="0.3">
      <c r="A404" s="9" t="str">
        <f>B279&amp;C371&amp;D404</f>
        <v>DISTRIBUCION VOLUMEN X CRITERIO (kg ó litros)Total BebidasCON FAMILIA</v>
      </c>
      <c r="B404" s="9">
        <v>0</v>
      </c>
      <c r="C404" s="9">
        <v>0</v>
      </c>
      <c r="D404" s="9" t="s">
        <v>126</v>
      </c>
      <c r="E404" s="22">
        <v>27.8879376939468</v>
      </c>
      <c r="F404" s="22">
        <v>28.3016524776246</v>
      </c>
      <c r="G404" s="22">
        <v>29.321647866560099</v>
      </c>
      <c r="H404" s="22">
        <v>28.635814360144501</v>
      </c>
      <c r="I404" s="22">
        <v>0</v>
      </c>
      <c r="J404" s="22">
        <v>0</v>
      </c>
      <c r="K404" s="22">
        <v>0</v>
      </c>
      <c r="L404" s="22">
        <v>0</v>
      </c>
      <c r="M404" s="10">
        <v>0</v>
      </c>
    </row>
    <row r="405" spans="1:13" x14ac:dyDescent="0.3">
      <c r="A405" s="9" t="str">
        <f>B279&amp;C371&amp;D405</f>
        <v>DISTRIBUCION VOLUMEN X CRITERIO (kg ó litros)Total BebidasCON LA PAREJA</v>
      </c>
      <c r="B405" s="9">
        <v>0</v>
      </c>
      <c r="C405" s="9">
        <v>0</v>
      </c>
      <c r="D405" s="10" t="s">
        <v>127</v>
      </c>
      <c r="E405" s="10">
        <v>14.157712865368399</v>
      </c>
      <c r="F405" s="10">
        <v>15.388599332712401</v>
      </c>
      <c r="G405" s="10">
        <v>15.2914377766916</v>
      </c>
      <c r="H405" s="10">
        <v>16.346827483494799</v>
      </c>
      <c r="I405" s="10">
        <v>0</v>
      </c>
      <c r="J405" s="10">
        <v>0</v>
      </c>
      <c r="K405" s="10">
        <v>0</v>
      </c>
      <c r="L405" s="10">
        <v>0</v>
      </c>
      <c r="M405" s="10">
        <v>0</v>
      </c>
    </row>
    <row r="406" spans="1:13" x14ac:dyDescent="0.3">
      <c r="A406" s="9" t="str">
        <f>B279&amp;C371&amp;D406</f>
        <v>DISTRIBUCION VOLUMEN X CRITERIO (kg ó litros)Total BebidasESTABA SOLO/A</v>
      </c>
      <c r="B406" s="9">
        <v>0</v>
      </c>
      <c r="C406" s="9">
        <v>0</v>
      </c>
      <c r="D406" s="9" t="s">
        <v>128</v>
      </c>
      <c r="E406" s="22">
        <v>21.104036955866601</v>
      </c>
      <c r="F406" s="22">
        <v>18.6217044474405</v>
      </c>
      <c r="G406" s="22">
        <v>17.2946009169953</v>
      </c>
      <c r="H406" s="22">
        <v>16.606632514888201</v>
      </c>
      <c r="I406" s="22">
        <v>0</v>
      </c>
      <c r="J406" s="22">
        <v>0</v>
      </c>
      <c r="K406" s="22">
        <v>0</v>
      </c>
      <c r="L406" s="22">
        <v>0</v>
      </c>
      <c r="M406" s="10">
        <v>0</v>
      </c>
    </row>
    <row r="407" spans="1:13" x14ac:dyDescent="0.3">
      <c r="A407" s="9" t="str">
        <f>B279&amp;C371&amp;D407</f>
        <v>DISTRIBUCION VOLUMEN X CRITERIO (kg ó litros)Total BebidasOTROS</v>
      </c>
      <c r="B407" s="9">
        <v>0</v>
      </c>
      <c r="C407" s="9">
        <v>0</v>
      </c>
      <c r="D407" s="10" t="s">
        <v>129</v>
      </c>
      <c r="E407" s="10">
        <v>0.672721824423263</v>
      </c>
      <c r="F407" s="10">
        <v>0.543130399287448</v>
      </c>
      <c r="G407" s="10">
        <v>0.73688744487915003</v>
      </c>
      <c r="H407" s="10">
        <v>0.57282780955691903</v>
      </c>
      <c r="I407" s="10">
        <v>0</v>
      </c>
      <c r="J407" s="10">
        <v>0</v>
      </c>
      <c r="K407" s="10">
        <v>0</v>
      </c>
      <c r="L407" s="10">
        <v>0</v>
      </c>
      <c r="M407" s="10">
        <v>0</v>
      </c>
    </row>
    <row r="408" spans="1:13" x14ac:dyDescent="0.3">
      <c r="A408" s="9" t="str">
        <f>B279&amp;C371&amp;D408</f>
        <v>DISTRIBUCION VOLUMEN X CRITERIO (kg ó litros)Total BebidasESTAR TRABAJANDO</v>
      </c>
      <c r="B408" s="9">
        <v>0</v>
      </c>
      <c r="C408" s="9">
        <v>0</v>
      </c>
      <c r="D408" s="9" t="s">
        <v>130</v>
      </c>
      <c r="E408" s="22">
        <v>13.369506372224601</v>
      </c>
      <c r="F408" s="22">
        <v>12.472010403845401</v>
      </c>
      <c r="G408" s="22">
        <v>11.7387996826145</v>
      </c>
      <c r="H408" s="22">
        <v>11.792163083262899</v>
      </c>
      <c r="I408" s="22">
        <v>0</v>
      </c>
      <c r="J408" s="22">
        <v>0</v>
      </c>
      <c r="K408" s="22">
        <v>0</v>
      </c>
      <c r="L408" s="22">
        <v>0</v>
      </c>
      <c r="M408" s="10">
        <v>0</v>
      </c>
    </row>
    <row r="409" spans="1:13" x14ac:dyDescent="0.3">
      <c r="A409" s="9" t="str">
        <f>B279&amp;C371&amp;D409</f>
        <v>DISTRIBUCION VOLUMEN X CRITERIO (kg ó litros)Total BebidasCOMIDA DE NEGOCIOS</v>
      </c>
      <c r="B409" s="9">
        <v>0</v>
      </c>
      <c r="C409" s="9">
        <v>0</v>
      </c>
      <c r="D409" s="10" t="s">
        <v>131</v>
      </c>
      <c r="E409" s="10">
        <v>0.33238982128459998</v>
      </c>
      <c r="F409" s="10">
        <v>0.35633910536464403</v>
      </c>
      <c r="G409" s="10">
        <v>0.29668540767146401</v>
      </c>
      <c r="H409" s="10">
        <v>0.226154201106675</v>
      </c>
      <c r="I409" s="10">
        <v>0</v>
      </c>
      <c r="J409" s="10">
        <v>0</v>
      </c>
      <c r="K409" s="10">
        <v>0</v>
      </c>
      <c r="L409" s="10">
        <v>0</v>
      </c>
      <c r="M409" s="10">
        <v>0</v>
      </c>
    </row>
    <row r="410" spans="1:13" x14ac:dyDescent="0.3">
      <c r="A410" s="9" t="str">
        <f>B279&amp;C371&amp;D410</f>
        <v>DISTRIBUCION VOLUMEN X CRITERIO (kg ó litros)Total BebidasPOR PLACER/RELAX</v>
      </c>
      <c r="B410" s="9">
        <v>0</v>
      </c>
      <c r="C410" s="9">
        <v>0</v>
      </c>
      <c r="D410" s="9" t="s">
        <v>132</v>
      </c>
      <c r="E410" s="22">
        <v>15.134944541655999</v>
      </c>
      <c r="F410" s="22">
        <v>17.098997220225101</v>
      </c>
      <c r="G410" s="22">
        <v>17.187301681169199</v>
      </c>
      <c r="H410" s="22">
        <v>16.939726249080699</v>
      </c>
      <c r="I410" s="22">
        <v>0</v>
      </c>
      <c r="J410" s="22">
        <v>0</v>
      </c>
      <c r="K410" s="22">
        <v>0</v>
      </c>
      <c r="L410" s="22">
        <v>0</v>
      </c>
      <c r="M410" s="10">
        <v>0</v>
      </c>
    </row>
    <row r="411" spans="1:13" x14ac:dyDescent="0.3">
      <c r="A411" s="9" t="str">
        <f>B279&amp;C371&amp;D411</f>
        <v>DISTRIBUCION VOLUMEN X CRITERIO (kg ó litros)Total BebidasTENER HAMBRE/SIN PLANIFICAR</v>
      </c>
      <c r="B411" s="9">
        <v>0</v>
      </c>
      <c r="C411" s="9">
        <v>0</v>
      </c>
      <c r="D411" s="10" t="s">
        <v>133</v>
      </c>
      <c r="E411" s="10">
        <v>26.563125536111301</v>
      </c>
      <c r="F411" s="10">
        <v>27.5338319210782</v>
      </c>
      <c r="G411" s="10">
        <v>24.273147139719299</v>
      </c>
      <c r="H411" s="10">
        <v>23.201942336583201</v>
      </c>
      <c r="I411" s="10">
        <v>0</v>
      </c>
      <c r="J411" s="10">
        <v>0</v>
      </c>
      <c r="K411" s="10">
        <v>0</v>
      </c>
      <c r="L411" s="10">
        <v>0</v>
      </c>
      <c r="M411" s="10">
        <v>0</v>
      </c>
    </row>
    <row r="412" spans="1:13" x14ac:dyDescent="0.3">
      <c r="A412" s="9" t="str">
        <f>B279&amp;C371&amp;D412</f>
        <v>DISTRIBUCION VOLUMEN X CRITERIO (kg ó litros)Total BebidasESTAR DE COMPRAS</v>
      </c>
      <c r="B412" s="9">
        <v>0</v>
      </c>
      <c r="C412" s="9">
        <v>0</v>
      </c>
      <c r="D412" s="9" t="s">
        <v>134</v>
      </c>
      <c r="E412" s="22">
        <v>4.15809804150408</v>
      </c>
      <c r="F412" s="22">
        <v>2.6923883585055099</v>
      </c>
      <c r="G412" s="22">
        <v>2.3886077879682701</v>
      </c>
      <c r="H412" s="22">
        <v>2.54867443756928</v>
      </c>
      <c r="I412" s="22">
        <v>0</v>
      </c>
      <c r="J412" s="22">
        <v>0</v>
      </c>
      <c r="K412" s="22">
        <v>0</v>
      </c>
      <c r="L412" s="22">
        <v>0</v>
      </c>
      <c r="M412" s="10">
        <v>0</v>
      </c>
    </row>
    <row r="413" spans="1:13" x14ac:dyDescent="0.3">
      <c r="A413" s="9" t="str">
        <f>B279&amp;C371&amp;D413</f>
        <v>DISTRIBUCION VOLUMEN X CRITERIO (kg ó litros)Total BebidasNO COCINAR EN CASA</v>
      </c>
      <c r="B413" s="9">
        <v>0</v>
      </c>
      <c r="C413" s="9">
        <v>0</v>
      </c>
      <c r="D413" s="10" t="s">
        <v>135</v>
      </c>
      <c r="E413" s="10">
        <v>3.4228396118528601</v>
      </c>
      <c r="F413" s="10">
        <v>3.3397302171399001</v>
      </c>
      <c r="G413" s="10">
        <v>3.0983001719004499</v>
      </c>
      <c r="H413" s="10">
        <v>3.0002858489308801</v>
      </c>
      <c r="I413" s="10">
        <v>0</v>
      </c>
      <c r="J413" s="10">
        <v>0</v>
      </c>
      <c r="K413" s="10">
        <v>0</v>
      </c>
      <c r="L413" s="10">
        <v>0</v>
      </c>
      <c r="M413" s="10">
        <v>0</v>
      </c>
    </row>
    <row r="414" spans="1:13" x14ac:dyDescent="0.3">
      <c r="A414" s="9" t="str">
        <f>B279&amp;C371&amp;D414</f>
        <v>DISTRIBUCION VOLUMEN X CRITERIO (kg ó litros)Total BebidasCELEBRACION/FIESTA/SALIR TOMAR</v>
      </c>
      <c r="B414" s="9">
        <v>0</v>
      </c>
      <c r="C414" s="9">
        <v>0</v>
      </c>
      <c r="D414" s="9" t="s">
        <v>136</v>
      </c>
      <c r="E414" s="22">
        <v>28.106067579123899</v>
      </c>
      <c r="F414" s="22">
        <v>29.3312264486019</v>
      </c>
      <c r="G414" s="22">
        <v>33.2351164563851</v>
      </c>
      <c r="H414" s="22">
        <v>34.993731974562401</v>
      </c>
      <c r="I414" s="22">
        <v>0</v>
      </c>
      <c r="J414" s="22">
        <v>0</v>
      </c>
      <c r="K414" s="22">
        <v>0</v>
      </c>
      <c r="L414" s="22">
        <v>0</v>
      </c>
      <c r="M414" s="10">
        <v>0</v>
      </c>
    </row>
    <row r="415" spans="1:13" x14ac:dyDescent="0.3">
      <c r="A415" s="9" t="str">
        <f>B279&amp;C371&amp;D415</f>
        <v>DISTRIBUCION VOLUMEN X CRITERIO (kg ó litros)Total BebidasVIENDO DEPORTES</v>
      </c>
      <c r="B415" s="9">
        <v>0</v>
      </c>
      <c r="C415" s="9">
        <v>0</v>
      </c>
      <c r="D415" s="10" t="s">
        <v>137</v>
      </c>
      <c r="E415" s="10">
        <v>1.51165434620285</v>
      </c>
      <c r="F415" s="10">
        <v>1.5256153051055401</v>
      </c>
      <c r="G415" s="10">
        <v>2.10735330744992</v>
      </c>
      <c r="H415" s="10">
        <v>1.4294230065306599</v>
      </c>
      <c r="I415" s="10">
        <v>0</v>
      </c>
      <c r="J415" s="10">
        <v>0</v>
      </c>
      <c r="K415" s="10">
        <v>0</v>
      </c>
      <c r="L415" s="10">
        <v>0</v>
      </c>
      <c r="M415" s="10">
        <v>0</v>
      </c>
    </row>
    <row r="416" spans="1:13" x14ac:dyDescent="0.3">
      <c r="A416" s="9" t="str">
        <f>B279&amp;C371&amp;D416</f>
        <v>DISTRIBUCION VOLUMEN X CRITERIO (kg ó litros)Total BebidasOTROS MOTIVOS</v>
      </c>
      <c r="B416" s="9">
        <v>0</v>
      </c>
      <c r="C416" s="9">
        <v>0</v>
      </c>
      <c r="D416" s="9" t="s">
        <v>138</v>
      </c>
      <c r="E416" s="22">
        <v>7.4013811982692896</v>
      </c>
      <c r="F416" s="22">
        <v>5.6498617164378997</v>
      </c>
      <c r="G416" s="22">
        <v>5.67468291821638</v>
      </c>
      <c r="H416" s="22">
        <v>5.8678991725664202</v>
      </c>
      <c r="I416" s="22">
        <v>0</v>
      </c>
      <c r="J416" s="22">
        <v>0</v>
      </c>
      <c r="K416" s="22">
        <v>0</v>
      </c>
      <c r="L416" s="22">
        <v>0</v>
      </c>
      <c r="M416" s="10">
        <v>0</v>
      </c>
    </row>
    <row r="417" spans="1:13" x14ac:dyDescent="0.3">
      <c r="A417" s="9" t="str">
        <f>B279&amp;C417&amp;D417</f>
        <v>DISTRIBUCION VOLUMEN X CRITERIO (kg ó litros)Total Bebidas FriasT.ESPAÑA</v>
      </c>
      <c r="B417" s="9">
        <v>0</v>
      </c>
      <c r="C417" s="9" t="s">
        <v>50</v>
      </c>
      <c r="D417" s="10" t="s">
        <v>64</v>
      </c>
      <c r="E417" s="10">
        <v>100</v>
      </c>
      <c r="F417" s="10">
        <v>100</v>
      </c>
      <c r="G417" s="10">
        <v>100</v>
      </c>
      <c r="H417" s="10">
        <v>100</v>
      </c>
      <c r="I417" s="10">
        <v>0</v>
      </c>
      <c r="J417" s="10">
        <v>0</v>
      </c>
      <c r="K417" s="10">
        <v>0</v>
      </c>
      <c r="L417" s="10">
        <v>0</v>
      </c>
      <c r="M417" s="10">
        <v>0</v>
      </c>
    </row>
    <row r="418" spans="1:13" x14ac:dyDescent="0.3">
      <c r="A418" s="9" t="str">
        <f>B279&amp;C417&amp;D418</f>
        <v>DISTRIBUCION VOLUMEN X CRITERIO (kg ó litros)Total Bebidas FriasHiper+Super+Discount+G.A</v>
      </c>
      <c r="B418" s="9">
        <v>0</v>
      </c>
      <c r="C418" s="9">
        <v>0</v>
      </c>
      <c r="D418" s="9" t="s">
        <v>94</v>
      </c>
      <c r="E418" s="22">
        <v>18.238031322371501</v>
      </c>
      <c r="F418" s="22">
        <v>12.150127531966801</v>
      </c>
      <c r="G418" s="22">
        <v>11.738714581938</v>
      </c>
      <c r="H418" s="22">
        <v>11.654988052006299</v>
      </c>
      <c r="I418" s="22">
        <v>0</v>
      </c>
      <c r="J418" s="22">
        <v>0</v>
      </c>
      <c r="K418" s="22">
        <v>0</v>
      </c>
      <c r="L418" s="22">
        <v>0</v>
      </c>
      <c r="M418" s="10">
        <v>0</v>
      </c>
    </row>
    <row r="419" spans="1:13" x14ac:dyDescent="0.3">
      <c r="A419" s="9" t="str">
        <f>B279&amp;C417&amp;D419</f>
        <v>DISTRIBUCION VOLUMEN X CRITERIO (kg ó litros)Total Bebidas FriasRestaurantes</v>
      </c>
      <c r="B419" s="9">
        <v>0</v>
      </c>
      <c r="C419" s="9">
        <v>0</v>
      </c>
      <c r="D419" s="10" t="s">
        <v>95</v>
      </c>
      <c r="E419" s="10">
        <v>14.922950205001699</v>
      </c>
      <c r="F419" s="10">
        <v>18.0907855563478</v>
      </c>
      <c r="G419" s="10">
        <v>18.275874122087998</v>
      </c>
      <c r="H419" s="10">
        <v>18.900423296410899</v>
      </c>
      <c r="I419" s="10">
        <v>0</v>
      </c>
      <c r="J419" s="10">
        <v>0</v>
      </c>
      <c r="K419" s="10">
        <v>0</v>
      </c>
      <c r="L419" s="10">
        <v>0</v>
      </c>
      <c r="M419" s="10">
        <v>0</v>
      </c>
    </row>
    <row r="420" spans="1:13" x14ac:dyDescent="0.3">
      <c r="A420" s="9" t="str">
        <f>B279&amp;C417&amp;D420</f>
        <v>DISTRIBUCION VOLUMEN X CRITERIO (kg ó litros)Total Bebidas FriasRestaurantes Fast Food</v>
      </c>
      <c r="B420" s="9">
        <v>0</v>
      </c>
      <c r="C420" s="9">
        <v>0</v>
      </c>
      <c r="D420" s="9" t="s">
        <v>96</v>
      </c>
      <c r="E420" s="22">
        <v>5.3217607341529298</v>
      </c>
      <c r="F420" s="22">
        <v>5.6628807040715996</v>
      </c>
      <c r="G420" s="22">
        <v>5.9406599542566401</v>
      </c>
      <c r="H420" s="22">
        <v>5.9054996215248599</v>
      </c>
      <c r="I420" s="22">
        <v>0</v>
      </c>
      <c r="J420" s="22">
        <v>0</v>
      </c>
      <c r="K420" s="22">
        <v>0</v>
      </c>
      <c r="L420" s="22">
        <v>0</v>
      </c>
      <c r="M420" s="10">
        <v>0</v>
      </c>
    </row>
    <row r="421" spans="1:13" x14ac:dyDescent="0.3">
      <c r="A421" s="9" t="str">
        <f>B279&amp;C417&amp;D421</f>
        <v>DISTRIBUCION VOLUMEN X CRITERIO (kg ó litros)Total Bebidas FriasBares/Cafeterias/Cervecerias</v>
      </c>
      <c r="B421" s="9">
        <v>0</v>
      </c>
      <c r="C421" s="9">
        <v>0</v>
      </c>
      <c r="D421" s="10" t="s">
        <v>97</v>
      </c>
      <c r="E421" s="10">
        <v>41.608414532494301</v>
      </c>
      <c r="F421" s="10">
        <v>46.106946104184601</v>
      </c>
      <c r="G421" s="10">
        <v>47.409499383707498</v>
      </c>
      <c r="H421" s="10">
        <v>47.697517199924903</v>
      </c>
      <c r="I421" s="10">
        <v>0</v>
      </c>
      <c r="J421" s="10">
        <v>0</v>
      </c>
      <c r="K421" s="10">
        <v>0</v>
      </c>
      <c r="L421" s="10">
        <v>0</v>
      </c>
      <c r="M421" s="10">
        <v>0</v>
      </c>
    </row>
    <row r="422" spans="1:13" x14ac:dyDescent="0.3">
      <c r="A422" s="9" t="str">
        <f>B279&amp;C417&amp;D422</f>
        <v>DISTRIBUCION VOLUMEN X CRITERIO (kg ó litros)Total Bebidas FriasPanaderias/Pastelerias</v>
      </c>
      <c r="B422" s="9">
        <v>0</v>
      </c>
      <c r="C422" s="9">
        <v>0</v>
      </c>
      <c r="D422" s="9" t="s">
        <v>98</v>
      </c>
      <c r="E422" s="22">
        <v>1.0873583933469</v>
      </c>
      <c r="F422" s="22">
        <v>0.72821056084251201</v>
      </c>
      <c r="G422" s="22">
        <v>0.56200439370270105</v>
      </c>
      <c r="H422" s="22">
        <v>0.53811358023603395</v>
      </c>
      <c r="I422" s="22">
        <v>0</v>
      </c>
      <c r="J422" s="22">
        <v>0</v>
      </c>
      <c r="K422" s="22">
        <v>0</v>
      </c>
      <c r="L422" s="22">
        <v>0</v>
      </c>
      <c r="M422" s="10">
        <v>0</v>
      </c>
    </row>
    <row r="423" spans="1:13" x14ac:dyDescent="0.3">
      <c r="A423" s="9" t="str">
        <f>B279&amp;C417&amp;D423</f>
        <v>DISTRIBUCION VOLUMEN X CRITERIO (kg ó litros)Total Bebidas FriasTda.Alimentacion/Delicatesen</v>
      </c>
      <c r="B423" s="9">
        <v>0</v>
      </c>
      <c r="C423" s="9">
        <v>0</v>
      </c>
      <c r="D423" s="10" t="s">
        <v>99</v>
      </c>
      <c r="E423" s="10">
        <v>3.6177629349326099</v>
      </c>
      <c r="F423" s="10">
        <v>3.50200521897797</v>
      </c>
      <c r="G423" s="10">
        <v>2.5100018538407598</v>
      </c>
      <c r="H423" s="10">
        <v>2.1842113843059301</v>
      </c>
      <c r="I423" s="10">
        <v>0</v>
      </c>
      <c r="J423" s="10">
        <v>0</v>
      </c>
      <c r="K423" s="10">
        <v>0</v>
      </c>
      <c r="L423" s="10">
        <v>0</v>
      </c>
      <c r="M423" s="10">
        <v>0</v>
      </c>
    </row>
    <row r="424" spans="1:13" x14ac:dyDescent="0.3">
      <c r="A424" s="9" t="str">
        <f>B279&amp;C417&amp;D424</f>
        <v>DISTRIBUCION VOLUMEN X CRITERIO (kg ó litros)Total Bebidas FriasCanal Conveniencia/24h</v>
      </c>
      <c r="B424" s="9">
        <v>0</v>
      </c>
      <c r="C424" s="9">
        <v>0</v>
      </c>
      <c r="D424" s="9" t="s">
        <v>100</v>
      </c>
      <c r="E424" s="22">
        <v>3.0060451690380301</v>
      </c>
      <c r="F424" s="22">
        <v>2.4353506558936702</v>
      </c>
      <c r="G424" s="22">
        <v>1.80708033734717</v>
      </c>
      <c r="H424" s="22">
        <v>1.89365214241484</v>
      </c>
      <c r="I424" s="22">
        <v>0</v>
      </c>
      <c r="J424" s="22">
        <v>0</v>
      </c>
      <c r="K424" s="22">
        <v>0</v>
      </c>
      <c r="L424" s="22">
        <v>0</v>
      </c>
      <c r="M424" s="10">
        <v>0</v>
      </c>
    </row>
    <row r="425" spans="1:13" x14ac:dyDescent="0.3">
      <c r="A425" s="9" t="str">
        <f>B279&amp;C417&amp;D425</f>
        <v>DISTRIBUCION VOLUMEN X CRITERIO (kg ó litros)Total Bebidas FriasHoteles</v>
      </c>
      <c r="B425" s="9">
        <v>0</v>
      </c>
      <c r="C425" s="9">
        <v>0</v>
      </c>
      <c r="D425" s="10" t="s">
        <v>101</v>
      </c>
      <c r="E425" s="10">
        <v>0.47341298049432901</v>
      </c>
      <c r="F425" s="10">
        <v>0.76751307404854796</v>
      </c>
      <c r="G425" s="10">
        <v>0.77923613689430504</v>
      </c>
      <c r="H425" s="10">
        <v>0.67856567742104001</v>
      </c>
      <c r="I425" s="10">
        <v>0</v>
      </c>
      <c r="J425" s="10">
        <v>0</v>
      </c>
      <c r="K425" s="10">
        <v>0</v>
      </c>
      <c r="L425" s="10">
        <v>0</v>
      </c>
      <c r="M425" s="10">
        <v>0</v>
      </c>
    </row>
    <row r="426" spans="1:13" x14ac:dyDescent="0.3">
      <c r="A426" s="9" t="str">
        <f>B279&amp;C417&amp;D426</f>
        <v>DISTRIBUCION VOLUMEN X CRITERIO (kg ó litros)Total Bebidas FriasEstaciones de servicio</v>
      </c>
      <c r="B426" s="9">
        <v>0</v>
      </c>
      <c r="C426" s="9">
        <v>0</v>
      </c>
      <c r="D426" s="9" t="s">
        <v>102</v>
      </c>
      <c r="E426" s="22">
        <v>2.3252644757834</v>
      </c>
      <c r="F426" s="22">
        <v>1.9651898504721901</v>
      </c>
      <c r="G426" s="22">
        <v>1.7910913558575801</v>
      </c>
      <c r="H426" s="22">
        <v>1.8675030256563701</v>
      </c>
      <c r="I426" s="22">
        <v>0</v>
      </c>
      <c r="J426" s="22">
        <v>0</v>
      </c>
      <c r="K426" s="22">
        <v>0</v>
      </c>
      <c r="L426" s="22">
        <v>0</v>
      </c>
      <c r="M426" s="10">
        <v>0</v>
      </c>
    </row>
    <row r="427" spans="1:13" x14ac:dyDescent="0.3">
      <c r="A427" s="9" t="str">
        <f>B279&amp;C417&amp;D427</f>
        <v>DISTRIBUCION VOLUMEN X CRITERIO (kg ó litros)Total Bebidas FriasMaquinas dispensadoras</v>
      </c>
      <c r="B427" s="9">
        <v>0</v>
      </c>
      <c r="C427" s="9">
        <v>0</v>
      </c>
      <c r="D427" s="10" t="s">
        <v>103</v>
      </c>
      <c r="E427" s="10">
        <v>2.2258234085909501</v>
      </c>
      <c r="F427" s="10">
        <v>1.7760047752450401</v>
      </c>
      <c r="G427" s="10">
        <v>1.5842239143736701</v>
      </c>
      <c r="H427" s="10">
        <v>1.7547238876650799</v>
      </c>
      <c r="I427" s="10">
        <v>0</v>
      </c>
      <c r="J427" s="10">
        <v>0</v>
      </c>
      <c r="K427" s="10">
        <v>0</v>
      </c>
      <c r="L427" s="10">
        <v>0</v>
      </c>
      <c r="M427" s="10">
        <v>0</v>
      </c>
    </row>
    <row r="428" spans="1:13" x14ac:dyDescent="0.3">
      <c r="A428" s="9" t="str">
        <f>B279&amp;C417&amp;D428</f>
        <v>DISTRIBUCION VOLUMEN X CRITERIO (kg ó litros)Total Bebidas FriasServicio en la empresa</v>
      </c>
      <c r="B428" s="9">
        <v>0</v>
      </c>
      <c r="C428" s="9">
        <v>0</v>
      </c>
      <c r="D428" s="9" t="s">
        <v>104</v>
      </c>
      <c r="E428" s="22">
        <v>1.8831262460967</v>
      </c>
      <c r="F428" s="22">
        <v>1.7730825634713301</v>
      </c>
      <c r="G428" s="22">
        <v>1.49966958109003</v>
      </c>
      <c r="H428" s="22">
        <v>1.2256966056067999</v>
      </c>
      <c r="I428" s="22">
        <v>0</v>
      </c>
      <c r="J428" s="22">
        <v>0</v>
      </c>
      <c r="K428" s="22">
        <v>0</v>
      </c>
      <c r="L428" s="22">
        <v>0</v>
      </c>
      <c r="M428" s="10">
        <v>0</v>
      </c>
    </row>
    <row r="429" spans="1:13" x14ac:dyDescent="0.3">
      <c r="A429" s="9" t="str">
        <f>B279&amp;C417&amp;D429</f>
        <v>DISTRIBUCION VOLUMEN X CRITERIO (kg ó litros)Total Bebidas FriasResto de canales</v>
      </c>
      <c r="B429" s="9">
        <v>0</v>
      </c>
      <c r="C429" s="9">
        <v>0</v>
      </c>
      <c r="D429" s="10" t="s">
        <v>105</v>
      </c>
      <c r="E429" s="10">
        <v>5.2900527030278601</v>
      </c>
      <c r="F429" s="10">
        <v>5.0419053687585702</v>
      </c>
      <c r="G429" s="10">
        <v>6.1019403223678399</v>
      </c>
      <c r="H429" s="10">
        <v>5.69910618608146</v>
      </c>
      <c r="I429" s="10">
        <v>0</v>
      </c>
      <c r="J429" s="10">
        <v>0</v>
      </c>
      <c r="K429" s="10">
        <v>0</v>
      </c>
      <c r="L429" s="10">
        <v>0</v>
      </c>
      <c r="M429" s="10">
        <v>0</v>
      </c>
    </row>
    <row r="430" spans="1:13" x14ac:dyDescent="0.3">
      <c r="A430" s="9" t="str">
        <f>B279&amp;C417&amp;D430</f>
        <v>DISTRIBUCION VOLUMEN X CRITERIO (kg ó litros)Total Bebidas FriasEN LA CALLE</v>
      </c>
      <c r="B430" s="9">
        <v>0</v>
      </c>
      <c r="C430" s="9">
        <v>0</v>
      </c>
      <c r="D430" s="9" t="s">
        <v>106</v>
      </c>
      <c r="E430" s="22">
        <v>7.5672307867614901</v>
      </c>
      <c r="F430" s="22">
        <v>7.4169550857925</v>
      </c>
      <c r="G430" s="22">
        <v>5.9834602688718697</v>
      </c>
      <c r="H430" s="22">
        <v>5.6367141561555298</v>
      </c>
      <c r="I430" s="22">
        <v>0</v>
      </c>
      <c r="J430" s="22">
        <v>0</v>
      </c>
      <c r="K430" s="22">
        <v>0</v>
      </c>
      <c r="L430" s="22">
        <v>0</v>
      </c>
      <c r="M430" s="10">
        <v>0</v>
      </c>
    </row>
    <row r="431" spans="1:13" x14ac:dyDescent="0.3">
      <c r="A431" s="9" t="str">
        <f>B279&amp;C417&amp;D431</f>
        <v>DISTRIBUCION VOLUMEN X CRITERIO (kg ó litros)Total Bebidas FriasEN CASA DE OTROS</v>
      </c>
      <c r="B431" s="9">
        <v>0</v>
      </c>
      <c r="C431" s="9">
        <v>0</v>
      </c>
      <c r="D431" s="10" t="s">
        <v>107</v>
      </c>
      <c r="E431" s="10">
        <v>7.1912085002256196</v>
      </c>
      <c r="F431" s="10">
        <v>5.8453299543867097</v>
      </c>
      <c r="G431" s="10">
        <v>5.0344740964802899</v>
      </c>
      <c r="H431" s="10">
        <v>4.9186162685782104</v>
      </c>
      <c r="I431" s="10">
        <v>0</v>
      </c>
      <c r="J431" s="10">
        <v>0</v>
      </c>
      <c r="K431" s="10">
        <v>0</v>
      </c>
      <c r="L431" s="10">
        <v>0</v>
      </c>
      <c r="M431" s="10">
        <v>0</v>
      </c>
    </row>
    <row r="432" spans="1:13" x14ac:dyDescent="0.3">
      <c r="A432" s="9" t="str">
        <f>B279&amp;C417&amp;D432</f>
        <v>DISTRIBUCION VOLUMEN X CRITERIO (kg ó litros)Total Bebidas FriasEN EL ESTABLECIMIENTO</v>
      </c>
      <c r="B432" s="9">
        <v>0</v>
      </c>
      <c r="C432" s="9">
        <v>0</v>
      </c>
      <c r="D432" s="9" t="s">
        <v>108</v>
      </c>
      <c r="E432" s="22">
        <v>65.209989650218404</v>
      </c>
      <c r="F432" s="22">
        <v>71.677879692790398</v>
      </c>
      <c r="G432" s="22">
        <v>74.931084822915906</v>
      </c>
      <c r="H432" s="22">
        <v>76.404009509548303</v>
      </c>
      <c r="I432" s="22">
        <v>0</v>
      </c>
      <c r="J432" s="22">
        <v>0</v>
      </c>
      <c r="K432" s="22">
        <v>0</v>
      </c>
      <c r="L432" s="22">
        <v>0</v>
      </c>
      <c r="M432" s="10">
        <v>0</v>
      </c>
    </row>
    <row r="433" spans="1:13" x14ac:dyDescent="0.3">
      <c r="A433" s="9" t="str">
        <f>B279&amp;C417&amp;D433</f>
        <v>DISTRIBUCION VOLUMEN X CRITERIO (kg ó litros)Total Bebidas FriasEN EL TRABAJO</v>
      </c>
      <c r="B433" s="9">
        <v>0</v>
      </c>
      <c r="C433" s="9">
        <v>0</v>
      </c>
      <c r="D433" s="10" t="s">
        <v>109</v>
      </c>
      <c r="E433" s="10">
        <v>8.8002765700625591</v>
      </c>
      <c r="F433" s="10">
        <v>8.0647061595207994</v>
      </c>
      <c r="G433" s="10">
        <v>7.5534162922241297</v>
      </c>
      <c r="H433" s="10">
        <v>6.8354924931477203</v>
      </c>
      <c r="I433" s="10">
        <v>0</v>
      </c>
      <c r="J433" s="10">
        <v>0</v>
      </c>
      <c r="K433" s="10">
        <v>0</v>
      </c>
      <c r="L433" s="10">
        <v>0</v>
      </c>
      <c r="M433" s="10">
        <v>0</v>
      </c>
    </row>
    <row r="434" spans="1:13" x14ac:dyDescent="0.3">
      <c r="A434" s="9" t="str">
        <f>B279&amp;C417&amp;D434</f>
        <v>DISTRIBUCION VOLUMEN X CRITERIO (kg ó litros)Total Bebidas FriasEN COLEGIO/INSTITUTO/UNIV.</v>
      </c>
      <c r="B434" s="9">
        <v>0</v>
      </c>
      <c r="C434" s="9">
        <v>0</v>
      </c>
      <c r="D434" s="9" t="s">
        <v>110</v>
      </c>
      <c r="E434" s="22">
        <v>0.17230026124286901</v>
      </c>
      <c r="F434" s="22">
        <v>0.13582332138220499</v>
      </c>
      <c r="G434" s="22">
        <v>0.38495737492945697</v>
      </c>
      <c r="H434" s="22">
        <v>0.116892379590451</v>
      </c>
      <c r="I434" s="22">
        <v>0</v>
      </c>
      <c r="J434" s="22">
        <v>0</v>
      </c>
      <c r="K434" s="22">
        <v>0</v>
      </c>
      <c r="L434" s="22">
        <v>0</v>
      </c>
      <c r="M434" s="10">
        <v>0</v>
      </c>
    </row>
    <row r="435" spans="1:13" x14ac:dyDescent="0.3">
      <c r="A435" s="9" t="str">
        <f>B279&amp;C417&amp;D435</f>
        <v>DISTRIBUCION VOLUMEN X CRITERIO (kg ó litros)Total Bebidas FriasEN MI CASA</v>
      </c>
      <c r="B435" s="9">
        <v>0</v>
      </c>
      <c r="C435" s="9">
        <v>0</v>
      </c>
      <c r="D435" s="10" t="s">
        <v>111</v>
      </c>
      <c r="E435" s="10">
        <v>6.1028959846406998</v>
      </c>
      <c r="F435" s="10">
        <v>4.1704746452347203</v>
      </c>
      <c r="G435" s="10">
        <v>2.7528094335311799</v>
      </c>
      <c r="H435" s="10">
        <v>2.7697140667317002</v>
      </c>
      <c r="I435" s="10">
        <v>0</v>
      </c>
      <c r="J435" s="10">
        <v>0</v>
      </c>
      <c r="K435" s="10">
        <v>0</v>
      </c>
      <c r="L435" s="10">
        <v>0</v>
      </c>
      <c r="M435" s="10">
        <v>0</v>
      </c>
    </row>
    <row r="436" spans="1:13" x14ac:dyDescent="0.3">
      <c r="A436" s="9" t="str">
        <f>B279&amp;C417&amp;D436</f>
        <v>DISTRIBUCION VOLUMEN X CRITERIO (kg ó litros)Total Bebidas FriasEN M.TRANSP.(AVION,TREN,AUTOC,E</v>
      </c>
      <c r="B436" s="9">
        <v>0</v>
      </c>
      <c r="C436" s="9">
        <v>0</v>
      </c>
      <c r="D436" s="9" t="s">
        <v>112</v>
      </c>
      <c r="E436" s="22">
        <v>0.464800278620501</v>
      </c>
      <c r="F436" s="22">
        <v>0.51745893266496701</v>
      </c>
      <c r="G436" s="22">
        <v>0.33712156557874301</v>
      </c>
      <c r="H436" s="22">
        <v>0.111484335194594</v>
      </c>
      <c r="I436" s="22">
        <v>0</v>
      </c>
      <c r="J436" s="22">
        <v>0</v>
      </c>
      <c r="K436" s="22">
        <v>0</v>
      </c>
      <c r="L436" s="22">
        <v>0</v>
      </c>
      <c r="M436" s="10">
        <v>0</v>
      </c>
    </row>
    <row r="437" spans="1:13" x14ac:dyDescent="0.3">
      <c r="A437" s="9" t="str">
        <f>B279&amp;C417&amp;D437</f>
        <v>DISTRIBUCION VOLUMEN X CRITERIO (kg ó litros)Total Bebidas FriasEN OTRO LUGAR</v>
      </c>
      <c r="B437" s="9">
        <v>0</v>
      </c>
      <c r="C437" s="9">
        <v>0</v>
      </c>
      <c r="D437" s="10" t="s">
        <v>113</v>
      </c>
      <c r="E437" s="10">
        <v>4.4913010593868403</v>
      </c>
      <c r="F437" s="10">
        <v>2.1713701428201202</v>
      </c>
      <c r="G437" s="10">
        <v>3.0226739502634401</v>
      </c>
      <c r="H437" s="10">
        <v>3.2070748671157698</v>
      </c>
      <c r="I437" s="10">
        <v>0</v>
      </c>
      <c r="J437" s="10">
        <v>0</v>
      </c>
      <c r="K437" s="10">
        <v>0</v>
      </c>
      <c r="L437" s="10">
        <v>0</v>
      </c>
      <c r="M437" s="10">
        <v>0</v>
      </c>
    </row>
    <row r="438" spans="1:13" x14ac:dyDescent="0.3">
      <c r="A438" s="9" t="str">
        <f>B279&amp;C417&amp;D438</f>
        <v>DISTRIBUCION VOLUMEN X CRITERIO (kg ó litros)Total Bebidas FriasDESAYUNO</v>
      </c>
      <c r="B438" s="9">
        <v>0</v>
      </c>
      <c r="C438" s="9">
        <v>0</v>
      </c>
      <c r="D438" s="9" t="s">
        <v>114</v>
      </c>
      <c r="E438" s="22">
        <v>6.1561226386627901</v>
      </c>
      <c r="F438" s="22">
        <v>5.6249352078476198</v>
      </c>
      <c r="G438" s="22">
        <v>5.7461858531357599</v>
      </c>
      <c r="H438" s="22">
        <v>6.18604506242007</v>
      </c>
      <c r="I438" s="22">
        <v>0</v>
      </c>
      <c r="J438" s="22">
        <v>0</v>
      </c>
      <c r="K438" s="22">
        <v>0</v>
      </c>
      <c r="L438" s="22">
        <v>0</v>
      </c>
      <c r="M438" s="10">
        <v>0</v>
      </c>
    </row>
    <row r="439" spans="1:13" x14ac:dyDescent="0.3">
      <c r="A439" s="9" t="str">
        <f>B279&amp;C417&amp;D439</f>
        <v>DISTRIBUCION VOLUMEN X CRITERIO (kg ó litros)Total Bebidas FriasAPERITIVO/ANTES DE COMER</v>
      </c>
      <c r="B439" s="9">
        <v>0</v>
      </c>
      <c r="C439" s="9">
        <v>0</v>
      </c>
      <c r="D439" s="10" t="s">
        <v>115</v>
      </c>
      <c r="E439" s="10">
        <v>18.508620987810499</v>
      </c>
      <c r="F439" s="10">
        <v>19.148665495861401</v>
      </c>
      <c r="G439" s="10">
        <v>17.227151098665001</v>
      </c>
      <c r="H439" s="10">
        <v>16.7877802830434</v>
      </c>
      <c r="I439" s="10">
        <v>0</v>
      </c>
      <c r="J439" s="10">
        <v>0</v>
      </c>
      <c r="K439" s="10">
        <v>0</v>
      </c>
      <c r="L439" s="10">
        <v>0</v>
      </c>
      <c r="M439" s="10">
        <v>0</v>
      </c>
    </row>
    <row r="440" spans="1:13" x14ac:dyDescent="0.3">
      <c r="A440" s="9" t="str">
        <f>B279&amp;C417&amp;D440</f>
        <v>DISTRIBUCION VOLUMEN X CRITERIO (kg ó litros)Total Bebidas FriasCOMIDA</v>
      </c>
      <c r="B440" s="9">
        <v>0</v>
      </c>
      <c r="C440" s="9">
        <v>0</v>
      </c>
      <c r="D440" s="9" t="s">
        <v>116</v>
      </c>
      <c r="E440" s="22">
        <v>26.8023848304578</v>
      </c>
      <c r="F440" s="22">
        <v>30.711711105873601</v>
      </c>
      <c r="G440" s="22">
        <v>30.017523478956399</v>
      </c>
      <c r="H440" s="22">
        <v>31.267024419234598</v>
      </c>
      <c r="I440" s="22">
        <v>0</v>
      </c>
      <c r="J440" s="22">
        <v>0</v>
      </c>
      <c r="K440" s="22">
        <v>0</v>
      </c>
      <c r="L440" s="22">
        <v>0</v>
      </c>
      <c r="M440" s="10">
        <v>0</v>
      </c>
    </row>
    <row r="441" spans="1:13" x14ac:dyDescent="0.3">
      <c r="A441" s="9" t="str">
        <f>B279&amp;C417&amp;D441</f>
        <v>DISTRIBUCION VOLUMEN X CRITERIO (kg ó litros)Total Bebidas FriasTARDE/MERIENDA</v>
      </c>
      <c r="B441" s="9">
        <v>0</v>
      </c>
      <c r="C441" s="9">
        <v>0</v>
      </c>
      <c r="D441" s="10" t="s">
        <v>117</v>
      </c>
      <c r="E441" s="10">
        <v>12.5138002774392</v>
      </c>
      <c r="F441" s="10">
        <v>12.702867070684601</v>
      </c>
      <c r="G441" s="10">
        <v>12.211511522156499</v>
      </c>
      <c r="H441" s="10">
        <v>12.006936588908401</v>
      </c>
      <c r="I441" s="10">
        <v>0</v>
      </c>
      <c r="J441" s="10">
        <v>0</v>
      </c>
      <c r="K441" s="10">
        <v>0</v>
      </c>
      <c r="L441" s="10">
        <v>0</v>
      </c>
      <c r="M441" s="10">
        <v>0</v>
      </c>
    </row>
    <row r="442" spans="1:13" x14ac:dyDescent="0.3">
      <c r="A442" s="9" t="str">
        <f>B279&amp;C417&amp;D442</f>
        <v>DISTRIBUCION VOLUMEN X CRITERIO (kg ó litros)Total Bebidas FriasANTES DE CENAR</v>
      </c>
      <c r="B442" s="9">
        <v>0</v>
      </c>
      <c r="C442" s="9">
        <v>0</v>
      </c>
      <c r="D442" s="9" t="s">
        <v>118</v>
      </c>
      <c r="E442" s="22">
        <v>8.8573608472623899</v>
      </c>
      <c r="F442" s="22">
        <v>8.5212063156757001</v>
      </c>
      <c r="G442" s="22">
        <v>8.6537310768380706</v>
      </c>
      <c r="H442" s="22">
        <v>9.0065798841772402</v>
      </c>
      <c r="I442" s="22">
        <v>0</v>
      </c>
      <c r="J442" s="22">
        <v>0</v>
      </c>
      <c r="K442" s="22">
        <v>0</v>
      </c>
      <c r="L442" s="22">
        <v>0</v>
      </c>
      <c r="M442" s="10">
        <v>0</v>
      </c>
    </row>
    <row r="443" spans="1:13" x14ac:dyDescent="0.3">
      <c r="A443" s="9" t="str">
        <f>B279&amp;C417&amp;D443</f>
        <v>DISTRIBUCION VOLUMEN X CRITERIO (kg ó litros)Total Bebidas FriasCENA</v>
      </c>
      <c r="B443" s="9">
        <v>0</v>
      </c>
      <c r="C443" s="9">
        <v>0</v>
      </c>
      <c r="D443" s="10" t="s">
        <v>119</v>
      </c>
      <c r="E443" s="10">
        <v>14.250186520269001</v>
      </c>
      <c r="F443" s="10">
        <v>14.177136199440699</v>
      </c>
      <c r="G443" s="10">
        <v>15.875955856971</v>
      </c>
      <c r="H443" s="10">
        <v>15.546533002945701</v>
      </c>
      <c r="I443" s="10">
        <v>0</v>
      </c>
      <c r="J443" s="10">
        <v>0</v>
      </c>
      <c r="K443" s="10">
        <v>0</v>
      </c>
      <c r="L443" s="10">
        <v>0</v>
      </c>
      <c r="M443" s="10">
        <v>0</v>
      </c>
    </row>
    <row r="444" spans="1:13" x14ac:dyDescent="0.3">
      <c r="A444" s="9" t="str">
        <f>B279&amp;C417&amp;D444</f>
        <v>DISTRIBUCION VOLUMEN X CRITERIO (kg ó litros)Total Bebidas FriasDESPUES DE LA CENA</v>
      </c>
      <c r="B444" s="9">
        <v>0</v>
      </c>
      <c r="C444" s="9">
        <v>0</v>
      </c>
      <c r="D444" s="9" t="s">
        <v>120</v>
      </c>
      <c r="E444" s="22">
        <v>2.5927362618555398</v>
      </c>
      <c r="F444" s="22">
        <v>2.0856666335004101</v>
      </c>
      <c r="G444" s="22">
        <v>2.6791237762984701</v>
      </c>
      <c r="H444" s="22">
        <v>2.4317047307207802</v>
      </c>
      <c r="I444" s="22">
        <v>0</v>
      </c>
      <c r="J444" s="22">
        <v>0</v>
      </c>
      <c r="K444" s="22">
        <v>0</v>
      </c>
      <c r="L444" s="22">
        <v>0</v>
      </c>
      <c r="M444" s="10">
        <v>0</v>
      </c>
    </row>
    <row r="445" spans="1:13" x14ac:dyDescent="0.3">
      <c r="A445" s="9" t="str">
        <f>B279&amp;C417&amp;D445</f>
        <v>DISTRIBUCION VOLUMEN X CRITERIO (kg ó litros)Total Bebidas FriasDURANTE EL DIA</v>
      </c>
      <c r="B445" s="9">
        <v>0</v>
      </c>
      <c r="C445" s="9">
        <v>0</v>
      </c>
      <c r="D445" s="10" t="s">
        <v>121</v>
      </c>
      <c r="E445" s="10">
        <v>10.3187892544946</v>
      </c>
      <c r="F445" s="10">
        <v>7.0278138639373999</v>
      </c>
      <c r="G445" s="10">
        <v>7.5888147153272802</v>
      </c>
      <c r="H445" s="10">
        <v>6.76740132065565</v>
      </c>
      <c r="I445" s="10">
        <v>0</v>
      </c>
      <c r="J445" s="10">
        <v>0</v>
      </c>
      <c r="K445" s="10">
        <v>0</v>
      </c>
      <c r="L445" s="10">
        <v>0</v>
      </c>
      <c r="M445" s="10">
        <v>0</v>
      </c>
    </row>
    <row r="446" spans="1:13" x14ac:dyDescent="0.3">
      <c r="A446" s="9" t="str">
        <f>B279&amp;C417&amp;D446</f>
        <v>DISTRIBUCION VOLUMEN X CRITERIO (kg ó litros)Total Bebidas FriasCON AMIGOS</v>
      </c>
      <c r="B446" s="9">
        <v>0</v>
      </c>
      <c r="C446" s="9">
        <v>0</v>
      </c>
      <c r="D446" s="9" t="s">
        <v>122</v>
      </c>
      <c r="E446" s="22">
        <v>29.623847744518098</v>
      </c>
      <c r="F446" s="22">
        <v>30.897233717214601</v>
      </c>
      <c r="G446" s="22">
        <v>31.165956009154002</v>
      </c>
      <c r="H446" s="22">
        <v>31.732815473682301</v>
      </c>
      <c r="I446" s="22">
        <v>0</v>
      </c>
      <c r="J446" s="22">
        <v>0</v>
      </c>
      <c r="K446" s="22">
        <v>0</v>
      </c>
      <c r="L446" s="22">
        <v>0</v>
      </c>
      <c r="M446" s="10">
        <v>0</v>
      </c>
    </row>
    <row r="447" spans="1:13" x14ac:dyDescent="0.3">
      <c r="A447" s="9" t="str">
        <f>B279&amp;C417&amp;D447</f>
        <v>DISTRIBUCION VOLUMEN X CRITERIO (kg ó litros)Total Bebidas FriasCON CLIENTES</v>
      </c>
      <c r="B447" s="9">
        <v>0</v>
      </c>
      <c r="C447" s="9">
        <v>0</v>
      </c>
      <c r="D447" s="10" t="s">
        <v>123</v>
      </c>
      <c r="E447" s="10">
        <v>0.62504683700802199</v>
      </c>
      <c r="F447" s="10">
        <v>0.56258622760007404</v>
      </c>
      <c r="G447" s="10">
        <v>0.385515179071798</v>
      </c>
      <c r="H447" s="10">
        <v>0.426409289173726</v>
      </c>
      <c r="I447" s="10">
        <v>0</v>
      </c>
      <c r="J447" s="10">
        <v>0</v>
      </c>
      <c r="K447" s="10">
        <v>0</v>
      </c>
      <c r="L447" s="10">
        <v>0</v>
      </c>
      <c r="M447" s="10">
        <v>0</v>
      </c>
    </row>
    <row r="448" spans="1:13" x14ac:dyDescent="0.3">
      <c r="A448" s="9" t="str">
        <f>B279&amp;C417&amp;D448</f>
        <v>DISTRIBUCION VOLUMEN X CRITERIO (kg ó litros)Total Bebidas FriasCON COMPAÑEROS DE TRABAJO</v>
      </c>
      <c r="B448" s="9">
        <v>0</v>
      </c>
      <c r="C448" s="9">
        <v>0</v>
      </c>
      <c r="D448" s="9" t="s">
        <v>124</v>
      </c>
      <c r="E448" s="22">
        <v>5.33880558593183</v>
      </c>
      <c r="F448" s="22">
        <v>5.1835013049350298</v>
      </c>
      <c r="G448" s="22">
        <v>5.3641106637235403</v>
      </c>
      <c r="H448" s="22">
        <v>5.4406357654026101</v>
      </c>
      <c r="I448" s="22">
        <v>0</v>
      </c>
      <c r="J448" s="22">
        <v>0</v>
      </c>
      <c r="K448" s="22">
        <v>0</v>
      </c>
      <c r="L448" s="22">
        <v>0</v>
      </c>
      <c r="M448" s="10">
        <v>0</v>
      </c>
    </row>
    <row r="449" spans="1:13" x14ac:dyDescent="0.3">
      <c r="A449" s="9" t="str">
        <f>B279&amp;C417&amp;D449</f>
        <v>DISTRIBUCION VOLUMEN X CRITERIO (kg ó litros)Total Bebidas FriasCON COMPAÑEROS DE CLASE</v>
      </c>
      <c r="B449" s="9">
        <v>0</v>
      </c>
      <c r="C449" s="9">
        <v>0</v>
      </c>
      <c r="D449" s="10" t="s">
        <v>125</v>
      </c>
      <c r="E449" s="10">
        <v>0.29343974553353902</v>
      </c>
      <c r="F449" s="10">
        <v>0.29672877968781702</v>
      </c>
      <c r="G449" s="10">
        <v>0.28885673465858203</v>
      </c>
      <c r="H449" s="10">
        <v>0.25758481714927001</v>
      </c>
      <c r="I449" s="10">
        <v>0</v>
      </c>
      <c r="J449" s="10">
        <v>0</v>
      </c>
      <c r="K449" s="10">
        <v>0</v>
      </c>
      <c r="L449" s="10">
        <v>0</v>
      </c>
      <c r="M449" s="10">
        <v>0</v>
      </c>
    </row>
    <row r="450" spans="1:13" x14ac:dyDescent="0.3">
      <c r="A450" s="9" t="str">
        <f>B279&amp;C417&amp;D450</f>
        <v>DISTRIBUCION VOLUMEN X CRITERIO (kg ó litros)Total Bebidas FriasCON FAMILIA</v>
      </c>
      <c r="B450" s="9">
        <v>0</v>
      </c>
      <c r="C450" s="9">
        <v>0</v>
      </c>
      <c r="D450" s="9" t="s">
        <v>126</v>
      </c>
      <c r="E450" s="22">
        <v>29.366390152669702</v>
      </c>
      <c r="F450" s="22">
        <v>29.920510909114601</v>
      </c>
      <c r="G450" s="22">
        <v>30.905394113155999</v>
      </c>
      <c r="H450" s="22">
        <v>30.2205923477757</v>
      </c>
      <c r="I450" s="22">
        <v>0</v>
      </c>
      <c r="J450" s="22">
        <v>0</v>
      </c>
      <c r="K450" s="22">
        <v>0</v>
      </c>
      <c r="L450" s="22">
        <v>0</v>
      </c>
      <c r="M450" s="10">
        <v>0</v>
      </c>
    </row>
    <row r="451" spans="1:13" x14ac:dyDescent="0.3">
      <c r="A451" s="9" t="str">
        <f>B279&amp;C417&amp;D451</f>
        <v>DISTRIBUCION VOLUMEN X CRITERIO (kg ó litros)Total Bebidas FriasCON LA PAREJA</v>
      </c>
      <c r="B451" s="9">
        <v>0</v>
      </c>
      <c r="C451" s="9">
        <v>0</v>
      </c>
      <c r="D451" s="10" t="s">
        <v>127</v>
      </c>
      <c r="E451" s="10">
        <v>14.191928168738499</v>
      </c>
      <c r="F451" s="10">
        <v>15.518591346917701</v>
      </c>
      <c r="G451" s="10">
        <v>15.2584083688451</v>
      </c>
      <c r="H451" s="10">
        <v>16.2867769158876</v>
      </c>
      <c r="I451" s="10">
        <v>0</v>
      </c>
      <c r="J451" s="10">
        <v>0</v>
      </c>
      <c r="K451" s="10">
        <v>0</v>
      </c>
      <c r="L451" s="10">
        <v>0</v>
      </c>
      <c r="M451" s="10">
        <v>0</v>
      </c>
    </row>
    <row r="452" spans="1:13" x14ac:dyDescent="0.3">
      <c r="A452" s="9" t="str">
        <f>B279&amp;C417&amp;D452</f>
        <v>DISTRIBUCION VOLUMEN X CRITERIO (kg ó litros)Total Bebidas FriasESTABA SOLO/A</v>
      </c>
      <c r="B452" s="9">
        <v>0</v>
      </c>
      <c r="C452" s="9">
        <v>0</v>
      </c>
      <c r="D452" s="9" t="s">
        <v>128</v>
      </c>
      <c r="E452" s="22">
        <v>19.886779229693701</v>
      </c>
      <c r="F452" s="22">
        <v>17.082971413946002</v>
      </c>
      <c r="G452" s="22">
        <v>15.8558571441955</v>
      </c>
      <c r="H452" s="22">
        <v>15.045587804672</v>
      </c>
      <c r="I452" s="22">
        <v>0</v>
      </c>
      <c r="J452" s="22">
        <v>0</v>
      </c>
      <c r="K452" s="22">
        <v>0</v>
      </c>
      <c r="L452" s="22">
        <v>0</v>
      </c>
      <c r="M452" s="10">
        <v>0</v>
      </c>
    </row>
    <row r="453" spans="1:13" x14ac:dyDescent="0.3">
      <c r="A453" s="9" t="str">
        <f>B279&amp;C417&amp;D453</f>
        <v>DISTRIBUCION VOLUMEN X CRITERIO (kg ó litros)Total Bebidas FriasOTROS</v>
      </c>
      <c r="B453" s="9">
        <v>0</v>
      </c>
      <c r="C453" s="9">
        <v>0</v>
      </c>
      <c r="D453" s="10" t="s">
        <v>129</v>
      </c>
      <c r="E453" s="10">
        <v>0.67376461056522496</v>
      </c>
      <c r="F453" s="10">
        <v>0.53787776280500399</v>
      </c>
      <c r="G453" s="10">
        <v>0.77589748253587498</v>
      </c>
      <c r="H453" s="10">
        <v>0.58959775168635797</v>
      </c>
      <c r="I453" s="10">
        <v>0</v>
      </c>
      <c r="J453" s="10">
        <v>0</v>
      </c>
      <c r="K453" s="10">
        <v>0</v>
      </c>
      <c r="L453" s="10">
        <v>0</v>
      </c>
      <c r="M453" s="10">
        <v>0</v>
      </c>
    </row>
    <row r="454" spans="1:13" x14ac:dyDescent="0.3">
      <c r="A454" s="9" t="str">
        <f>B279&amp;C417&amp;D454</f>
        <v>DISTRIBUCION VOLUMEN X CRITERIO (kg ó litros)Total Bebidas FriasESTAR TRABAJANDO</v>
      </c>
      <c r="B454" s="9">
        <v>0</v>
      </c>
      <c r="C454" s="9">
        <v>0</v>
      </c>
      <c r="D454" s="9" t="s">
        <v>130</v>
      </c>
      <c r="E454" s="22">
        <v>11.5393848839306</v>
      </c>
      <c r="F454" s="22">
        <v>10.263074678905401</v>
      </c>
      <c r="G454" s="22">
        <v>9.7621707913350306</v>
      </c>
      <c r="H454" s="22">
        <v>9.7217158915874808</v>
      </c>
      <c r="I454" s="22">
        <v>0</v>
      </c>
      <c r="J454" s="22">
        <v>0</v>
      </c>
      <c r="K454" s="22">
        <v>0</v>
      </c>
      <c r="L454" s="22">
        <v>0</v>
      </c>
      <c r="M454" s="10">
        <v>0</v>
      </c>
    </row>
    <row r="455" spans="1:13" x14ac:dyDescent="0.3">
      <c r="A455" s="9" t="str">
        <f>B279&amp;C417&amp;D455</f>
        <v>DISTRIBUCION VOLUMEN X CRITERIO (kg ó litros)Total Bebidas FriasCOMIDA DE NEGOCIOS</v>
      </c>
      <c r="B455" s="9">
        <v>0</v>
      </c>
      <c r="C455" s="9">
        <v>0</v>
      </c>
      <c r="D455" s="10" t="s">
        <v>131</v>
      </c>
      <c r="E455" s="10">
        <v>0.35331450114273399</v>
      </c>
      <c r="F455" s="10">
        <v>0.38238190387114601</v>
      </c>
      <c r="G455" s="10">
        <v>0.31359604086346299</v>
      </c>
      <c r="H455" s="10">
        <v>0.23030117906665901</v>
      </c>
      <c r="I455" s="10">
        <v>0</v>
      </c>
      <c r="J455" s="10">
        <v>0</v>
      </c>
      <c r="K455" s="10">
        <v>0</v>
      </c>
      <c r="L455" s="10">
        <v>0</v>
      </c>
      <c r="M455" s="10">
        <v>0</v>
      </c>
    </row>
    <row r="456" spans="1:13" x14ac:dyDescent="0.3">
      <c r="A456" s="9" t="str">
        <f>B279&amp;C417&amp;D456</f>
        <v>DISTRIBUCION VOLUMEN X CRITERIO (kg ó litros)Total Bebidas FriasPOR PLACER/RELAX</v>
      </c>
      <c r="B456" s="9">
        <v>0</v>
      </c>
      <c r="C456" s="9">
        <v>0</v>
      </c>
      <c r="D456" s="9" t="s">
        <v>132</v>
      </c>
      <c r="E456" s="22">
        <v>15.237354380877701</v>
      </c>
      <c r="F456" s="22">
        <v>17.516430545766799</v>
      </c>
      <c r="G456" s="22">
        <v>17.411685223329599</v>
      </c>
      <c r="H456" s="22">
        <v>17.285530379729899</v>
      </c>
      <c r="I456" s="22">
        <v>0</v>
      </c>
      <c r="J456" s="22">
        <v>0</v>
      </c>
      <c r="K456" s="22">
        <v>0</v>
      </c>
      <c r="L456" s="22">
        <v>0</v>
      </c>
      <c r="M456" s="10">
        <v>0</v>
      </c>
    </row>
    <row r="457" spans="1:13" x14ac:dyDescent="0.3">
      <c r="A457" s="9" t="str">
        <f>B279&amp;C417&amp;D457</f>
        <v>DISTRIBUCION VOLUMEN X CRITERIO (kg ó litros)Total Bebidas FriasTENER HAMBRE/SIN PLANIFICAR</v>
      </c>
      <c r="B457" s="9">
        <v>0</v>
      </c>
      <c r="C457" s="9">
        <v>0</v>
      </c>
      <c r="D457" s="10" t="s">
        <v>133</v>
      </c>
      <c r="E457" s="10">
        <v>26.631912716061901</v>
      </c>
      <c r="F457" s="10">
        <v>27.6600377045344</v>
      </c>
      <c r="G457" s="10">
        <v>24.253993240331202</v>
      </c>
      <c r="H457" s="10">
        <v>23.210082574231201</v>
      </c>
      <c r="I457" s="10">
        <v>0</v>
      </c>
      <c r="J457" s="10">
        <v>0</v>
      </c>
      <c r="K457" s="10">
        <v>0</v>
      </c>
      <c r="L457" s="10">
        <v>0</v>
      </c>
      <c r="M457" s="10">
        <v>0</v>
      </c>
    </row>
    <row r="458" spans="1:13" x14ac:dyDescent="0.3">
      <c r="A458" s="9" t="str">
        <f>B279&amp;C417&amp;D458</f>
        <v>DISTRIBUCION VOLUMEN X CRITERIO (kg ó litros)Total Bebidas FriasESTAR DE COMPRAS</v>
      </c>
      <c r="B458" s="9">
        <v>0</v>
      </c>
      <c r="C458" s="9">
        <v>0</v>
      </c>
      <c r="D458" s="9" t="s">
        <v>134</v>
      </c>
      <c r="E458" s="22">
        <v>4.2837796540225703</v>
      </c>
      <c r="F458" s="22">
        <v>2.6296091923905198</v>
      </c>
      <c r="G458" s="22">
        <v>2.3137418936501102</v>
      </c>
      <c r="H458" s="22">
        <v>2.4597161952001101</v>
      </c>
      <c r="I458" s="22">
        <v>0</v>
      </c>
      <c r="J458" s="22">
        <v>0</v>
      </c>
      <c r="K458" s="22">
        <v>0</v>
      </c>
      <c r="L458" s="22">
        <v>0</v>
      </c>
      <c r="M458" s="10">
        <v>0</v>
      </c>
    </row>
    <row r="459" spans="1:13" x14ac:dyDescent="0.3">
      <c r="A459" s="9" t="str">
        <f>B279&amp;C417&amp;D459</f>
        <v>DISTRIBUCION VOLUMEN X CRITERIO (kg ó litros)Total Bebidas FriasNO COCINAR EN CASA</v>
      </c>
      <c r="B459" s="9">
        <v>0</v>
      </c>
      <c r="C459" s="9">
        <v>0</v>
      </c>
      <c r="D459" s="10" t="s">
        <v>135</v>
      </c>
      <c r="E459" s="10">
        <v>3.5975061296085999</v>
      </c>
      <c r="F459" s="10">
        <v>3.5383720350661498</v>
      </c>
      <c r="G459" s="10">
        <v>3.25430791342712</v>
      </c>
      <c r="H459" s="10">
        <v>3.1460862577432702</v>
      </c>
      <c r="I459" s="10">
        <v>0</v>
      </c>
      <c r="J459" s="10">
        <v>0</v>
      </c>
      <c r="K459" s="10">
        <v>0</v>
      </c>
      <c r="L459" s="10">
        <v>0</v>
      </c>
      <c r="M459" s="10">
        <v>0</v>
      </c>
    </row>
    <row r="460" spans="1:13" x14ac:dyDescent="0.3">
      <c r="A460" s="9" t="str">
        <f>B279&amp;C417&amp;D460</f>
        <v>DISTRIBUCION VOLUMEN X CRITERIO (kg ó litros)Total Bebidas FriasCELEBRACION/FIESTA/SALIR TOMAR</v>
      </c>
      <c r="B460" s="9">
        <v>0</v>
      </c>
      <c r="C460" s="9">
        <v>0</v>
      </c>
      <c r="D460" s="9" t="s">
        <v>136</v>
      </c>
      <c r="E460" s="22">
        <v>29.218668264639799</v>
      </c>
      <c r="F460" s="22">
        <v>30.7850767194751</v>
      </c>
      <c r="G460" s="22">
        <v>34.824254637025298</v>
      </c>
      <c r="H460" s="22">
        <v>36.655318442145202</v>
      </c>
      <c r="I460" s="22">
        <v>0</v>
      </c>
      <c r="J460" s="22">
        <v>0</v>
      </c>
      <c r="K460" s="22">
        <v>0</v>
      </c>
      <c r="L460" s="22">
        <v>0</v>
      </c>
      <c r="M460" s="10">
        <v>0</v>
      </c>
    </row>
    <row r="461" spans="1:13" x14ac:dyDescent="0.3">
      <c r="A461" s="9" t="str">
        <f>B279&amp;C417&amp;D461</f>
        <v>DISTRIBUCION VOLUMEN X CRITERIO (kg ó litros)Total Bebidas FriasVIENDO DEPORTES</v>
      </c>
      <c r="B461" s="9">
        <v>0</v>
      </c>
      <c r="C461" s="9">
        <v>0</v>
      </c>
      <c r="D461" s="10" t="s">
        <v>137</v>
      </c>
      <c r="E461" s="10">
        <v>1.65161512119202</v>
      </c>
      <c r="F461" s="10">
        <v>1.7039453549585399</v>
      </c>
      <c r="G461" s="10">
        <v>2.3401836230345201</v>
      </c>
      <c r="H461" s="10">
        <v>1.58224652329557</v>
      </c>
      <c r="I461" s="10">
        <v>0</v>
      </c>
      <c r="J461" s="10">
        <v>0</v>
      </c>
      <c r="K461" s="10">
        <v>0</v>
      </c>
      <c r="L461" s="10">
        <v>0</v>
      </c>
      <c r="M461" s="10">
        <v>0</v>
      </c>
    </row>
    <row r="462" spans="1:13" x14ac:dyDescent="0.3">
      <c r="A462" s="9" t="str">
        <f>B279&amp;C417&amp;D462</f>
        <v>DISTRIBUCION VOLUMEN X CRITERIO (kg ó litros)Total Bebidas FriasOTROS MOTIVOS</v>
      </c>
      <c r="B462" s="9">
        <v>0</v>
      </c>
      <c r="C462" s="9">
        <v>0</v>
      </c>
      <c r="D462" s="9" t="s">
        <v>138</v>
      </c>
      <c r="E462" s="22">
        <v>7.48646915383872</v>
      </c>
      <c r="F462" s="22">
        <v>5.5210712108000299</v>
      </c>
      <c r="G462" s="22">
        <v>5.5260618631470804</v>
      </c>
      <c r="H462" s="22">
        <v>5.7090035167788997</v>
      </c>
      <c r="I462" s="22">
        <v>0</v>
      </c>
      <c r="J462" s="22">
        <v>0</v>
      </c>
      <c r="K462" s="22">
        <v>0</v>
      </c>
      <c r="L462" s="22">
        <v>0</v>
      </c>
      <c r="M462" s="10">
        <v>0</v>
      </c>
    </row>
    <row r="463" spans="1:13" x14ac:dyDescent="0.3">
      <c r="A463" s="9" t="str">
        <f>B279&amp;C463&amp;D463</f>
        <v>DISTRIBUCION VOLUMEN X CRITERIO (kg ó litros)Total Bebidas CalientesT.ESPAÑA</v>
      </c>
      <c r="B463" s="9">
        <v>0</v>
      </c>
      <c r="C463" s="9" t="s">
        <v>51</v>
      </c>
      <c r="D463" s="10" t="s">
        <v>64</v>
      </c>
      <c r="E463" s="10">
        <v>100</v>
      </c>
      <c r="F463" s="10">
        <v>100</v>
      </c>
      <c r="G463" s="10">
        <v>100</v>
      </c>
      <c r="H463" s="10">
        <v>100</v>
      </c>
      <c r="I463" s="10">
        <v>0</v>
      </c>
      <c r="J463" s="10">
        <v>0</v>
      </c>
      <c r="K463" s="10">
        <v>0</v>
      </c>
      <c r="L463" s="10">
        <v>0</v>
      </c>
      <c r="M463" s="10">
        <v>0</v>
      </c>
    </row>
    <row r="464" spans="1:13" x14ac:dyDescent="0.3">
      <c r="A464" s="9" t="str">
        <f>B279&amp;C463&amp;D464</f>
        <v>DISTRIBUCION VOLUMEN X CRITERIO (kg ó litros)Total Bebidas CalientesHiper+Super+Discount+G.A</v>
      </c>
      <c r="B464" s="9">
        <v>0</v>
      </c>
      <c r="C464" s="9">
        <v>0</v>
      </c>
      <c r="D464" s="9" t="s">
        <v>94</v>
      </c>
      <c r="E464" s="22">
        <v>2.3549438715344202</v>
      </c>
      <c r="F464" s="22">
        <v>1.8953166065021001</v>
      </c>
      <c r="G464" s="22">
        <v>1.5195459280786701</v>
      </c>
      <c r="H464" s="22">
        <v>1.58857208118437</v>
      </c>
      <c r="I464" s="22">
        <v>0</v>
      </c>
      <c r="J464" s="22">
        <v>0</v>
      </c>
      <c r="K464" s="22">
        <v>0</v>
      </c>
      <c r="L464" s="22">
        <v>0</v>
      </c>
      <c r="M464" s="10">
        <v>0</v>
      </c>
    </row>
    <row r="465" spans="1:13" x14ac:dyDescent="0.3">
      <c r="A465" s="9" t="str">
        <f>B279&amp;C463&amp;D465</f>
        <v>DISTRIBUCION VOLUMEN X CRITERIO (kg ó litros)Total Bebidas CalientesRestaurantes</v>
      </c>
      <c r="B465" s="9">
        <v>0</v>
      </c>
      <c r="C465" s="9">
        <v>0</v>
      </c>
      <c r="D465" s="10" t="s">
        <v>95</v>
      </c>
      <c r="E465" s="10">
        <v>3.8154303394146099</v>
      </c>
      <c r="F465" s="10">
        <v>4.0994021203553803</v>
      </c>
      <c r="G465" s="10">
        <v>4.1885861077911803</v>
      </c>
      <c r="H465" s="10">
        <v>4.2267636907474797</v>
      </c>
      <c r="I465" s="10">
        <v>0</v>
      </c>
      <c r="J465" s="10">
        <v>0</v>
      </c>
      <c r="K465" s="10">
        <v>0</v>
      </c>
      <c r="L465" s="10">
        <v>0</v>
      </c>
      <c r="M465" s="10">
        <v>0</v>
      </c>
    </row>
    <row r="466" spans="1:13" x14ac:dyDescent="0.3">
      <c r="A466" s="9" t="str">
        <f>B279&amp;C463&amp;D466</f>
        <v>DISTRIBUCION VOLUMEN X CRITERIO (kg ó litros)Total Bebidas CalientesRestaurantes Fast Food</v>
      </c>
      <c r="B466" s="9">
        <v>0</v>
      </c>
      <c r="C466" s="9">
        <v>0</v>
      </c>
      <c r="D466" s="9" t="s">
        <v>96</v>
      </c>
      <c r="E466" s="22">
        <v>1.23883106917665</v>
      </c>
      <c r="F466" s="22">
        <v>1.0833870992203301</v>
      </c>
      <c r="G466" s="22">
        <v>1.1345450348800601</v>
      </c>
      <c r="H466" s="22">
        <v>1.49823918048743</v>
      </c>
      <c r="I466" s="22">
        <v>0</v>
      </c>
      <c r="J466" s="22">
        <v>0</v>
      </c>
      <c r="K466" s="22">
        <v>0</v>
      </c>
      <c r="L466" s="22">
        <v>0</v>
      </c>
      <c r="M466" s="10">
        <v>0</v>
      </c>
    </row>
    <row r="467" spans="1:13" x14ac:dyDescent="0.3">
      <c r="A467" s="9" t="str">
        <f>B279&amp;C463&amp;D467</f>
        <v>DISTRIBUCION VOLUMEN X CRITERIO (kg ó litros)Total Bebidas CalientesBares/Cafeterias/Cervecerias</v>
      </c>
      <c r="B467" s="9">
        <v>0</v>
      </c>
      <c r="C467" s="9">
        <v>0</v>
      </c>
      <c r="D467" s="10" t="s">
        <v>97</v>
      </c>
      <c r="E467" s="10">
        <v>69.076630596010901</v>
      </c>
      <c r="F467" s="10">
        <v>72.100401709341</v>
      </c>
      <c r="G467" s="10">
        <v>73.172121654945002</v>
      </c>
      <c r="H467" s="10">
        <v>72.240471452340898</v>
      </c>
      <c r="I467" s="10">
        <v>0</v>
      </c>
      <c r="J467" s="10">
        <v>0</v>
      </c>
      <c r="K467" s="10">
        <v>0</v>
      </c>
      <c r="L467" s="10">
        <v>0</v>
      </c>
      <c r="M467" s="10">
        <v>0</v>
      </c>
    </row>
    <row r="468" spans="1:13" x14ac:dyDescent="0.3">
      <c r="A468" s="9" t="str">
        <f>B279&amp;C463&amp;D468</f>
        <v>DISTRIBUCION VOLUMEN X CRITERIO (kg ó litros)Total Bebidas CalientesPanaderias/Pastelerias</v>
      </c>
      <c r="B468" s="9">
        <v>0</v>
      </c>
      <c r="C468" s="9">
        <v>0</v>
      </c>
      <c r="D468" s="9" t="s">
        <v>98</v>
      </c>
      <c r="E468" s="22">
        <v>4.7787105788657698</v>
      </c>
      <c r="F468" s="22">
        <v>3.7732918832647799</v>
      </c>
      <c r="G468" s="22">
        <v>3.5818669761670301</v>
      </c>
      <c r="H468" s="22">
        <v>3.9634268562077799</v>
      </c>
      <c r="I468" s="22">
        <v>0</v>
      </c>
      <c r="J468" s="22">
        <v>0</v>
      </c>
      <c r="K468" s="22">
        <v>0</v>
      </c>
      <c r="L468" s="22">
        <v>0</v>
      </c>
      <c r="M468" s="10">
        <v>0</v>
      </c>
    </row>
    <row r="469" spans="1:13" x14ac:dyDescent="0.3">
      <c r="A469" s="9" t="str">
        <f>B279&amp;C463&amp;D469</f>
        <v>DISTRIBUCION VOLUMEN X CRITERIO (kg ó litros)Total Bebidas CalientesTda.Alimentacion/Delicatesen</v>
      </c>
      <c r="B469" s="9">
        <v>0</v>
      </c>
      <c r="C469" s="9">
        <v>0</v>
      </c>
      <c r="D469" s="10" t="s">
        <v>99</v>
      </c>
      <c r="E469" s="10">
        <v>0.20568377518129799</v>
      </c>
      <c r="F469" s="10">
        <v>0.76585469598039202</v>
      </c>
      <c r="G469" s="10">
        <v>0.74531700349386398</v>
      </c>
      <c r="H469" s="10">
        <v>0.21938593632579201</v>
      </c>
      <c r="I469" s="10">
        <v>0</v>
      </c>
      <c r="J469" s="10">
        <v>0</v>
      </c>
      <c r="K469" s="10">
        <v>0</v>
      </c>
      <c r="L469" s="10">
        <v>0</v>
      </c>
      <c r="M469" s="10">
        <v>0</v>
      </c>
    </row>
    <row r="470" spans="1:13" x14ac:dyDescent="0.3">
      <c r="A470" s="9" t="str">
        <f>B279&amp;C463&amp;D470</f>
        <v>DISTRIBUCION VOLUMEN X CRITERIO (kg ó litros)Total Bebidas CalientesCanal Conveniencia/24h</v>
      </c>
      <c r="B470" s="9">
        <v>0</v>
      </c>
      <c r="C470" s="9">
        <v>0</v>
      </c>
      <c r="D470" s="9" t="s">
        <v>100</v>
      </c>
      <c r="E470" s="22">
        <v>0.409102726835746</v>
      </c>
      <c r="F470" s="22">
        <v>0.29942872611203603</v>
      </c>
      <c r="G470" s="22">
        <v>0.29190633649051201</v>
      </c>
      <c r="H470" s="22">
        <v>0.35045584722073903</v>
      </c>
      <c r="I470" s="22">
        <v>0</v>
      </c>
      <c r="J470" s="22">
        <v>0</v>
      </c>
      <c r="K470" s="22">
        <v>0</v>
      </c>
      <c r="L470" s="22">
        <v>0</v>
      </c>
      <c r="M470" s="10">
        <v>0</v>
      </c>
    </row>
    <row r="471" spans="1:13" x14ac:dyDescent="0.3">
      <c r="A471" s="9" t="str">
        <f>B279&amp;C463&amp;D471</f>
        <v>DISTRIBUCION VOLUMEN X CRITERIO (kg ó litros)Total Bebidas CalientesHoteles</v>
      </c>
      <c r="B471" s="9">
        <v>0</v>
      </c>
      <c r="C471" s="9">
        <v>0</v>
      </c>
      <c r="D471" s="10" t="s">
        <v>101</v>
      </c>
      <c r="E471" s="10">
        <v>0.36239061407517298</v>
      </c>
      <c r="F471" s="10">
        <v>0.38214025628091502</v>
      </c>
      <c r="G471" s="10">
        <v>0.43719293142563598</v>
      </c>
      <c r="H471" s="10">
        <v>0.48345477180553897</v>
      </c>
      <c r="I471" s="10">
        <v>0</v>
      </c>
      <c r="J471" s="10">
        <v>0</v>
      </c>
      <c r="K471" s="10">
        <v>0</v>
      </c>
      <c r="L471" s="10">
        <v>0</v>
      </c>
      <c r="M471" s="10">
        <v>0</v>
      </c>
    </row>
    <row r="472" spans="1:13" x14ac:dyDescent="0.3">
      <c r="A472" s="9" t="str">
        <f>B279&amp;C463&amp;D472</f>
        <v>DISTRIBUCION VOLUMEN X CRITERIO (kg ó litros)Total Bebidas CalientesEstaciones de servicio</v>
      </c>
      <c r="B472" s="9">
        <v>0</v>
      </c>
      <c r="C472" s="9">
        <v>0</v>
      </c>
      <c r="D472" s="9" t="s">
        <v>102</v>
      </c>
      <c r="E472" s="22">
        <v>2.6824457795682699</v>
      </c>
      <c r="F472" s="22">
        <v>2.44454302259419</v>
      </c>
      <c r="G472" s="22">
        <v>2.2105038151099601</v>
      </c>
      <c r="H472" s="22">
        <v>2.2738608694790998</v>
      </c>
      <c r="I472" s="22">
        <v>0</v>
      </c>
      <c r="J472" s="22">
        <v>0</v>
      </c>
      <c r="K472" s="22">
        <v>0</v>
      </c>
      <c r="L472" s="22">
        <v>0</v>
      </c>
      <c r="M472" s="10">
        <v>0</v>
      </c>
    </row>
    <row r="473" spans="1:13" x14ac:dyDescent="0.3">
      <c r="A473" s="9" t="str">
        <f>B279&amp;C463&amp;D473</f>
        <v>DISTRIBUCION VOLUMEN X CRITERIO (kg ó litros)Total Bebidas CalientesMaquinas dispensadoras</v>
      </c>
      <c r="B473" s="9">
        <v>0</v>
      </c>
      <c r="C473" s="9">
        <v>0</v>
      </c>
      <c r="D473" s="10" t="s">
        <v>103</v>
      </c>
      <c r="E473" s="10">
        <v>9.1417539196063</v>
      </c>
      <c r="F473" s="10">
        <v>8.1151019785541898</v>
      </c>
      <c r="G473" s="10">
        <v>7.8953725900527898</v>
      </c>
      <c r="H473" s="10">
        <v>7.47265216491604</v>
      </c>
      <c r="I473" s="10">
        <v>0</v>
      </c>
      <c r="J473" s="10">
        <v>0</v>
      </c>
      <c r="K473" s="10">
        <v>0</v>
      </c>
      <c r="L473" s="10">
        <v>0</v>
      </c>
      <c r="M473" s="10">
        <v>0</v>
      </c>
    </row>
    <row r="474" spans="1:13" x14ac:dyDescent="0.3">
      <c r="A474" s="9" t="str">
        <f>B279&amp;C463&amp;D474</f>
        <v>DISTRIBUCION VOLUMEN X CRITERIO (kg ó litros)Total Bebidas CalientesServicio en la empresa</v>
      </c>
      <c r="B474" s="9">
        <v>0</v>
      </c>
      <c r="C474" s="9">
        <v>0</v>
      </c>
      <c r="D474" s="9" t="s">
        <v>104</v>
      </c>
      <c r="E474" s="22">
        <v>3.1280947346135699</v>
      </c>
      <c r="F474" s="22">
        <v>2.9311201681562999</v>
      </c>
      <c r="G474" s="22">
        <v>2.55248613135864</v>
      </c>
      <c r="H474" s="22">
        <v>3.01894100555548</v>
      </c>
      <c r="I474" s="22">
        <v>0</v>
      </c>
      <c r="J474" s="22">
        <v>0</v>
      </c>
      <c r="K474" s="22">
        <v>0</v>
      </c>
      <c r="L474" s="22">
        <v>0</v>
      </c>
      <c r="M474" s="10">
        <v>0</v>
      </c>
    </row>
    <row r="475" spans="1:13" x14ac:dyDescent="0.3">
      <c r="A475" s="9" t="str">
        <f>B279&amp;C463&amp;D475</f>
        <v>DISTRIBUCION VOLUMEN X CRITERIO (kg ó litros)Total Bebidas CalientesResto de canales</v>
      </c>
      <c r="B475" s="9">
        <v>0</v>
      </c>
      <c r="C475" s="9">
        <v>0</v>
      </c>
      <c r="D475" s="10" t="s">
        <v>105</v>
      </c>
      <c r="E475" s="10">
        <v>2.8060106188344101</v>
      </c>
      <c r="F475" s="10">
        <v>2.1100070923344898</v>
      </c>
      <c r="G475" s="10">
        <v>2.2705391535393802</v>
      </c>
      <c r="H475" s="10">
        <v>2.6637618957857998</v>
      </c>
      <c r="I475" s="10">
        <v>0</v>
      </c>
      <c r="J475" s="10">
        <v>0</v>
      </c>
      <c r="K475" s="10">
        <v>0</v>
      </c>
      <c r="L475" s="10">
        <v>0</v>
      </c>
      <c r="M475" s="10">
        <v>0</v>
      </c>
    </row>
    <row r="476" spans="1:13" x14ac:dyDescent="0.3">
      <c r="A476" s="9" t="str">
        <f>B279&amp;C463&amp;D476</f>
        <v>DISTRIBUCION VOLUMEN X CRITERIO (kg ó litros)Total Bebidas CalientesEN LA CALLE</v>
      </c>
      <c r="B476" s="9">
        <v>0</v>
      </c>
      <c r="C476" s="9">
        <v>0</v>
      </c>
      <c r="D476" s="9" t="s">
        <v>106</v>
      </c>
      <c r="E476" s="22">
        <v>4.5234661534320804</v>
      </c>
      <c r="F476" s="22">
        <v>4.2551682993764901</v>
      </c>
      <c r="G476" s="22">
        <v>1.62109452592255</v>
      </c>
      <c r="H476" s="22">
        <v>1.52329727453659</v>
      </c>
      <c r="I476" s="22">
        <v>0</v>
      </c>
      <c r="J476" s="22">
        <v>0</v>
      </c>
      <c r="K476" s="22">
        <v>0</v>
      </c>
      <c r="L476" s="22">
        <v>0</v>
      </c>
      <c r="M476" s="10">
        <v>0</v>
      </c>
    </row>
    <row r="477" spans="1:13" x14ac:dyDescent="0.3">
      <c r="A477" s="9" t="str">
        <f>B279&amp;C463&amp;D477</f>
        <v>DISTRIBUCION VOLUMEN X CRITERIO (kg ó litros)Total Bebidas CalientesEN CASA DE OTROS</v>
      </c>
      <c r="B477" s="9">
        <v>0</v>
      </c>
      <c r="C477" s="9">
        <v>0</v>
      </c>
      <c r="D477" s="10" t="s">
        <v>107</v>
      </c>
      <c r="E477" s="10">
        <v>0.89865646600678994</v>
      </c>
      <c r="F477" s="10">
        <v>0.79797315994530105</v>
      </c>
      <c r="G477" s="10">
        <v>0.61487593224818504</v>
      </c>
      <c r="H477" s="10">
        <v>0.59754007889288996</v>
      </c>
      <c r="I477" s="10">
        <v>0</v>
      </c>
      <c r="J477" s="10">
        <v>0</v>
      </c>
      <c r="K477" s="10">
        <v>0</v>
      </c>
      <c r="L477" s="10">
        <v>0</v>
      </c>
      <c r="M477" s="10">
        <v>0</v>
      </c>
    </row>
    <row r="478" spans="1:13" x14ac:dyDescent="0.3">
      <c r="A478" s="9" t="str">
        <f>B279&amp;C463&amp;D478</f>
        <v>DISTRIBUCION VOLUMEN X CRITERIO (kg ó litros)Total Bebidas CalientesEN EL ESTABLECIMIENTO</v>
      </c>
      <c r="B478" s="9">
        <v>0</v>
      </c>
      <c r="C478" s="9">
        <v>0</v>
      </c>
      <c r="D478" s="9" t="s">
        <v>108</v>
      </c>
      <c r="E478" s="22">
        <v>78.983660153862203</v>
      </c>
      <c r="F478" s="22">
        <v>78.483497426251105</v>
      </c>
      <c r="G478" s="22">
        <v>82.568021522775695</v>
      </c>
      <c r="H478" s="22">
        <v>82.554089506479997</v>
      </c>
      <c r="I478" s="22">
        <v>0</v>
      </c>
      <c r="J478" s="22">
        <v>0</v>
      </c>
      <c r="K478" s="22">
        <v>0</v>
      </c>
      <c r="L478" s="22">
        <v>0</v>
      </c>
      <c r="M478" s="10">
        <v>0</v>
      </c>
    </row>
    <row r="479" spans="1:13" x14ac:dyDescent="0.3">
      <c r="A479" s="9" t="str">
        <f>B279&amp;C463&amp;D479</f>
        <v>DISTRIBUCION VOLUMEN X CRITERIO (kg ó litros)Total Bebidas CalientesEN EL TRABAJO</v>
      </c>
      <c r="B479" s="9">
        <v>0</v>
      </c>
      <c r="C479" s="9">
        <v>0</v>
      </c>
      <c r="D479" s="10" t="s">
        <v>109</v>
      </c>
      <c r="E479" s="10">
        <v>13.205413365882499</v>
      </c>
      <c r="F479" s="10">
        <v>14.452313838052</v>
      </c>
      <c r="G479" s="10">
        <v>13.31280887772</v>
      </c>
      <c r="H479" s="10">
        <v>13.276063080736501</v>
      </c>
      <c r="I479" s="10">
        <v>0</v>
      </c>
      <c r="J479" s="10">
        <v>0</v>
      </c>
      <c r="K479" s="10">
        <v>0</v>
      </c>
      <c r="L479" s="10">
        <v>0</v>
      </c>
      <c r="M479" s="10">
        <v>0</v>
      </c>
    </row>
    <row r="480" spans="1:13" x14ac:dyDescent="0.3">
      <c r="A480" s="9" t="str">
        <f>B279&amp;C463&amp;D480</f>
        <v>DISTRIBUCION VOLUMEN X CRITERIO (kg ó litros)Total Bebidas CalientesEN COLEGIO/INSTITUTO/UNIV.</v>
      </c>
      <c r="B480" s="9">
        <v>0</v>
      </c>
      <c r="C480" s="9">
        <v>0</v>
      </c>
      <c r="D480" s="9" t="s">
        <v>110</v>
      </c>
      <c r="E480" s="22">
        <v>0.28317888058430801</v>
      </c>
      <c r="F480" s="22">
        <v>0.318007468491463</v>
      </c>
      <c r="G480" s="22">
        <v>0.34645724767597003</v>
      </c>
      <c r="H480" s="22">
        <v>0.38879161691905101</v>
      </c>
      <c r="I480" s="22">
        <v>0</v>
      </c>
      <c r="J480" s="22">
        <v>0</v>
      </c>
      <c r="K480" s="22">
        <v>0</v>
      </c>
      <c r="L480" s="22">
        <v>0</v>
      </c>
      <c r="M480" s="10">
        <v>0</v>
      </c>
    </row>
    <row r="481" spans="1:13" x14ac:dyDescent="0.3">
      <c r="A481" s="9" t="str">
        <f>B279&amp;C463&amp;D481</f>
        <v>DISTRIBUCION VOLUMEN X CRITERIO (kg ó litros)Total Bebidas CalientesEN MI CASA</v>
      </c>
      <c r="B481" s="9">
        <v>0</v>
      </c>
      <c r="C481" s="9">
        <v>0</v>
      </c>
      <c r="D481" s="10" t="s">
        <v>111</v>
      </c>
      <c r="E481" s="10">
        <v>0.85078022772509299</v>
      </c>
      <c r="F481" s="10">
        <v>0.63465668247560802</v>
      </c>
      <c r="G481" s="10">
        <v>0.35771734711923903</v>
      </c>
      <c r="H481" s="10">
        <v>0.318316407594954</v>
      </c>
      <c r="I481" s="10">
        <v>0</v>
      </c>
      <c r="J481" s="10">
        <v>0</v>
      </c>
      <c r="K481" s="10">
        <v>0</v>
      </c>
      <c r="L481" s="10">
        <v>0</v>
      </c>
      <c r="M481" s="10">
        <v>0</v>
      </c>
    </row>
    <row r="482" spans="1:13" x14ac:dyDescent="0.3">
      <c r="A482" s="9" t="str">
        <f>B279&amp;C463&amp;D482</f>
        <v>DISTRIBUCION VOLUMEN X CRITERIO (kg ó litros)Total Bebidas CalientesEN M.TRANSP.(AVION,TREN,AUTOC,E</v>
      </c>
      <c r="B482" s="9">
        <v>0</v>
      </c>
      <c r="C482" s="9">
        <v>0</v>
      </c>
      <c r="D482" s="9" t="s">
        <v>112</v>
      </c>
      <c r="E482" s="22">
        <v>0.17317030856985599</v>
      </c>
      <c r="F482" s="22">
        <v>0.29745537066378502</v>
      </c>
      <c r="G482" s="22">
        <v>0.215850991639079</v>
      </c>
      <c r="H482" s="22">
        <v>0.118626948759295</v>
      </c>
      <c r="I482" s="22">
        <v>0</v>
      </c>
      <c r="J482" s="22">
        <v>0</v>
      </c>
      <c r="K482" s="22">
        <v>0</v>
      </c>
      <c r="L482" s="22">
        <v>0</v>
      </c>
      <c r="M482" s="10">
        <v>0</v>
      </c>
    </row>
    <row r="483" spans="1:13" x14ac:dyDescent="0.3">
      <c r="A483" s="9" t="str">
        <f>B279&amp;C463&amp;D483</f>
        <v>DISTRIBUCION VOLUMEN X CRITERIO (kg ó litros)Total Bebidas CalientesEN OTRO LUGAR</v>
      </c>
      <c r="B483" s="9">
        <v>0</v>
      </c>
      <c r="C483" s="9">
        <v>0</v>
      </c>
      <c r="D483" s="10" t="s">
        <v>113</v>
      </c>
      <c r="E483" s="10">
        <v>1.0816965479056799</v>
      </c>
      <c r="F483" s="10">
        <v>0.76094332745232796</v>
      </c>
      <c r="G483" s="10">
        <v>0.96314134521471295</v>
      </c>
      <c r="H483" s="10">
        <v>1.22325704210882</v>
      </c>
      <c r="I483" s="10">
        <v>0</v>
      </c>
      <c r="J483" s="10">
        <v>0</v>
      </c>
      <c r="K483" s="10">
        <v>0</v>
      </c>
      <c r="L483" s="10">
        <v>0</v>
      </c>
      <c r="M483" s="10">
        <v>0</v>
      </c>
    </row>
    <row r="484" spans="1:13" x14ac:dyDescent="0.3">
      <c r="A484" s="9" t="str">
        <f>B279&amp;C463&amp;D484</f>
        <v>DISTRIBUCION VOLUMEN X CRITERIO (kg ó litros)Total Bebidas CalientesDESAYUNO</v>
      </c>
      <c r="B484" s="9">
        <v>0</v>
      </c>
      <c r="C484" s="9">
        <v>0</v>
      </c>
      <c r="D484" s="9" t="s">
        <v>114</v>
      </c>
      <c r="E484" s="22">
        <v>61.204921658528399</v>
      </c>
      <c r="F484" s="22">
        <v>63.2192371821994</v>
      </c>
      <c r="G484" s="22">
        <v>61.358516421325199</v>
      </c>
      <c r="H484" s="22">
        <v>61.158638945428898</v>
      </c>
      <c r="I484" s="22">
        <v>0</v>
      </c>
      <c r="J484" s="22">
        <v>0</v>
      </c>
      <c r="K484" s="22">
        <v>0</v>
      </c>
      <c r="L484" s="22">
        <v>0</v>
      </c>
      <c r="M484" s="10">
        <v>0</v>
      </c>
    </row>
    <row r="485" spans="1:13" x14ac:dyDescent="0.3">
      <c r="A485" s="9" t="str">
        <f>B279&amp;C463&amp;D485</f>
        <v>DISTRIBUCION VOLUMEN X CRITERIO (kg ó litros)Total Bebidas CalientesAPERITIVO/ANTES DE COMER</v>
      </c>
      <c r="B485" s="9">
        <v>0</v>
      </c>
      <c r="C485" s="9">
        <v>0</v>
      </c>
      <c r="D485" s="10" t="s">
        <v>115</v>
      </c>
      <c r="E485" s="10">
        <v>8.9486586227881908</v>
      </c>
      <c r="F485" s="10">
        <v>9.4006913658545699</v>
      </c>
      <c r="G485" s="10">
        <v>9.6861925459015907</v>
      </c>
      <c r="H485" s="10">
        <v>9.4554786411168195</v>
      </c>
      <c r="I485" s="10">
        <v>0</v>
      </c>
      <c r="J485" s="10">
        <v>0</v>
      </c>
      <c r="K485" s="10">
        <v>0</v>
      </c>
      <c r="L485" s="10">
        <v>0</v>
      </c>
      <c r="M485" s="10">
        <v>0</v>
      </c>
    </row>
    <row r="486" spans="1:13" x14ac:dyDescent="0.3">
      <c r="A486" s="9" t="str">
        <f>B279&amp;C463&amp;D486</f>
        <v>DISTRIBUCION VOLUMEN X CRITERIO (kg ó litros)Total Bebidas CalientesCOMIDA</v>
      </c>
      <c r="B486" s="9">
        <v>0</v>
      </c>
      <c r="C486" s="9">
        <v>0</v>
      </c>
      <c r="D486" s="9" t="s">
        <v>116</v>
      </c>
      <c r="E486" s="22">
        <v>6.44827435611694</v>
      </c>
      <c r="F486" s="22">
        <v>7.2259665922280698</v>
      </c>
      <c r="G486" s="22">
        <v>7.11018508537376</v>
      </c>
      <c r="H486" s="22">
        <v>7.2236506238332998</v>
      </c>
      <c r="I486" s="22">
        <v>0</v>
      </c>
      <c r="J486" s="22">
        <v>0</v>
      </c>
      <c r="K486" s="22">
        <v>0</v>
      </c>
      <c r="L486" s="22">
        <v>0</v>
      </c>
      <c r="M486" s="10">
        <v>0</v>
      </c>
    </row>
    <row r="487" spans="1:13" x14ac:dyDescent="0.3">
      <c r="A487" s="9" t="str">
        <f>B279&amp;C463&amp;D487</f>
        <v>DISTRIBUCION VOLUMEN X CRITERIO (kg ó litros)Total Bebidas CalientesTARDE/MERIENDA</v>
      </c>
      <c r="B487" s="9">
        <v>0</v>
      </c>
      <c r="C487" s="9">
        <v>0</v>
      </c>
      <c r="D487" s="10" t="s">
        <v>117</v>
      </c>
      <c r="E487" s="10">
        <v>16.431429584098201</v>
      </c>
      <c r="F487" s="10">
        <v>14.3303636829657</v>
      </c>
      <c r="G487" s="10">
        <v>15.4614808021882</v>
      </c>
      <c r="H487" s="10">
        <v>15.376869284880099</v>
      </c>
      <c r="I487" s="10">
        <v>0</v>
      </c>
      <c r="J487" s="10">
        <v>0</v>
      </c>
      <c r="K487" s="10">
        <v>0</v>
      </c>
      <c r="L487" s="10">
        <v>0</v>
      </c>
      <c r="M487" s="10">
        <v>0</v>
      </c>
    </row>
    <row r="488" spans="1:13" x14ac:dyDescent="0.3">
      <c r="A488" s="9" t="str">
        <f>B279&amp;C463&amp;D488</f>
        <v>DISTRIBUCION VOLUMEN X CRITERIO (kg ó litros)Total Bebidas CalientesANTES DE CENAR</v>
      </c>
      <c r="B488" s="9">
        <v>0</v>
      </c>
      <c r="C488" s="9">
        <v>0</v>
      </c>
      <c r="D488" s="9" t="s">
        <v>118</v>
      </c>
      <c r="E488" s="22">
        <v>1.4123665603128099</v>
      </c>
      <c r="F488" s="22">
        <v>1.1734811888167</v>
      </c>
      <c r="G488" s="22">
        <v>1.33361210868018</v>
      </c>
      <c r="H488" s="22">
        <v>1.2098280583755101</v>
      </c>
      <c r="I488" s="22">
        <v>0</v>
      </c>
      <c r="J488" s="22">
        <v>0</v>
      </c>
      <c r="K488" s="22">
        <v>0</v>
      </c>
      <c r="L488" s="22">
        <v>0</v>
      </c>
      <c r="M488" s="10">
        <v>0</v>
      </c>
    </row>
    <row r="489" spans="1:13" x14ac:dyDescent="0.3">
      <c r="A489" s="9" t="str">
        <f>B279&amp;C463&amp;D489</f>
        <v>DISTRIBUCION VOLUMEN X CRITERIO (kg ó litros)Total Bebidas CalientesCENA</v>
      </c>
      <c r="B489" s="9">
        <v>0</v>
      </c>
      <c r="C489" s="9">
        <v>0</v>
      </c>
      <c r="D489" s="10" t="s">
        <v>119</v>
      </c>
      <c r="E489" s="10">
        <v>1.5065145232566</v>
      </c>
      <c r="F489" s="10">
        <v>1.38164800500162</v>
      </c>
      <c r="G489" s="10">
        <v>1.66759096716609</v>
      </c>
      <c r="H489" s="10">
        <v>1.5595627132404</v>
      </c>
      <c r="I489" s="10">
        <v>0</v>
      </c>
      <c r="J489" s="10">
        <v>0</v>
      </c>
      <c r="K489" s="10">
        <v>0</v>
      </c>
      <c r="L489" s="10">
        <v>0</v>
      </c>
      <c r="M489" s="10">
        <v>0</v>
      </c>
    </row>
    <row r="490" spans="1:13" x14ac:dyDescent="0.3">
      <c r="A490" s="9" t="str">
        <f>B279&amp;C463&amp;D490</f>
        <v>DISTRIBUCION VOLUMEN X CRITERIO (kg ó litros)Total Bebidas CalientesDESPUES DE LA CENA</v>
      </c>
      <c r="B490" s="9">
        <v>0</v>
      </c>
      <c r="C490" s="9">
        <v>0</v>
      </c>
      <c r="D490" s="9" t="s">
        <v>120</v>
      </c>
      <c r="E490" s="22">
        <v>1.25808546764407</v>
      </c>
      <c r="F490" s="22">
        <v>0.94442576224558605</v>
      </c>
      <c r="G490" s="22">
        <v>0.91191142515020895</v>
      </c>
      <c r="H490" s="22">
        <v>1.1472225404899501</v>
      </c>
      <c r="I490" s="22">
        <v>0</v>
      </c>
      <c r="J490" s="22">
        <v>0</v>
      </c>
      <c r="K490" s="22">
        <v>0</v>
      </c>
      <c r="L490" s="22">
        <v>0</v>
      </c>
      <c r="M490" s="10">
        <v>0</v>
      </c>
    </row>
    <row r="491" spans="1:13" x14ac:dyDescent="0.3">
      <c r="A491" s="9" t="str">
        <f>B279&amp;C463&amp;D491</f>
        <v>DISTRIBUCION VOLUMEN X CRITERIO (kg ó litros)Total Bebidas CalientesDURANTE EL DIA</v>
      </c>
      <c r="B491" s="9">
        <v>0</v>
      </c>
      <c r="C491" s="9">
        <v>0</v>
      </c>
      <c r="D491" s="10" t="s">
        <v>121</v>
      </c>
      <c r="E491" s="10">
        <v>2.78977388122882</v>
      </c>
      <c r="F491" s="10">
        <v>2.3241953580606798</v>
      </c>
      <c r="G491" s="10">
        <v>2.4705025240927099</v>
      </c>
      <c r="H491" s="10">
        <v>2.8687499143189301</v>
      </c>
      <c r="I491" s="10">
        <v>0</v>
      </c>
      <c r="J491" s="10">
        <v>0</v>
      </c>
      <c r="K491" s="10">
        <v>0</v>
      </c>
      <c r="L491" s="10">
        <v>0</v>
      </c>
      <c r="M491" s="10">
        <v>0</v>
      </c>
    </row>
    <row r="492" spans="1:13" x14ac:dyDescent="0.3">
      <c r="A492" s="9" t="str">
        <f>B279&amp;C463&amp;D492</f>
        <v>DISTRIBUCION VOLUMEN X CRITERIO (kg ó litros)Total Bebidas CalientesCON AMIGOS</v>
      </c>
      <c r="B492" s="9">
        <v>0</v>
      </c>
      <c r="C492" s="9">
        <v>0</v>
      </c>
      <c r="D492" s="9" t="s">
        <v>122</v>
      </c>
      <c r="E492" s="22">
        <v>18.9997424656367</v>
      </c>
      <c r="F492" s="22">
        <v>18.4465650249379</v>
      </c>
      <c r="G492" s="22">
        <v>19.408619034368702</v>
      </c>
      <c r="H492" s="22">
        <v>18.9902754084879</v>
      </c>
      <c r="I492" s="22">
        <v>0</v>
      </c>
      <c r="J492" s="22">
        <v>0</v>
      </c>
      <c r="K492" s="22">
        <v>0</v>
      </c>
      <c r="L492" s="22">
        <v>0</v>
      </c>
      <c r="M492" s="10">
        <v>0</v>
      </c>
    </row>
    <row r="493" spans="1:13" x14ac:dyDescent="0.3">
      <c r="A493" s="9" t="str">
        <f>B279&amp;C463&amp;D493</f>
        <v>DISTRIBUCION VOLUMEN X CRITERIO (kg ó litros)Total Bebidas CalientesCON CLIENTES</v>
      </c>
      <c r="B493" s="9">
        <v>0</v>
      </c>
      <c r="C493" s="9">
        <v>0</v>
      </c>
      <c r="D493" s="10" t="s">
        <v>123</v>
      </c>
      <c r="E493" s="10">
        <v>1.2171836944847501</v>
      </c>
      <c r="F493" s="10">
        <v>1.17113820202561</v>
      </c>
      <c r="G493" s="10">
        <v>0.98179947532327505</v>
      </c>
      <c r="H493" s="10">
        <v>0.87498134248224102</v>
      </c>
      <c r="I493" s="10">
        <v>0</v>
      </c>
      <c r="J493" s="10">
        <v>0</v>
      </c>
      <c r="K493" s="10">
        <v>0</v>
      </c>
      <c r="L493" s="10">
        <v>0</v>
      </c>
      <c r="M493" s="10">
        <v>0</v>
      </c>
    </row>
    <row r="494" spans="1:13" x14ac:dyDescent="0.3">
      <c r="A494" s="9" t="str">
        <f>B279&amp;C463&amp;D494</f>
        <v>DISTRIBUCION VOLUMEN X CRITERIO (kg ó litros)Total Bebidas CalientesCON COMPAÑEROS DE TRABAJO</v>
      </c>
      <c r="B494" s="9">
        <v>0</v>
      </c>
      <c r="C494" s="9">
        <v>0</v>
      </c>
      <c r="D494" s="9" t="s">
        <v>124</v>
      </c>
      <c r="E494" s="22">
        <v>17.7482273953175</v>
      </c>
      <c r="F494" s="22">
        <v>18.558812423584399</v>
      </c>
      <c r="G494" s="22">
        <v>17.618822199094101</v>
      </c>
      <c r="H494" s="22">
        <v>17.336265453990102</v>
      </c>
      <c r="I494" s="22">
        <v>0</v>
      </c>
      <c r="J494" s="22">
        <v>0</v>
      </c>
      <c r="K494" s="22">
        <v>0</v>
      </c>
      <c r="L494" s="22">
        <v>0</v>
      </c>
      <c r="M494" s="10">
        <v>0</v>
      </c>
    </row>
    <row r="495" spans="1:13" x14ac:dyDescent="0.3">
      <c r="A495" s="9" t="str">
        <f>B279&amp;C463&amp;D495</f>
        <v>DISTRIBUCION VOLUMEN X CRITERIO (kg ó litros)Total Bebidas CalientesCON COMPAÑEROS DE CLASE</v>
      </c>
      <c r="B495" s="9">
        <v>0</v>
      </c>
      <c r="C495" s="9">
        <v>0</v>
      </c>
      <c r="D495" s="10" t="s">
        <v>125</v>
      </c>
      <c r="E495" s="10">
        <v>0.468227459689947</v>
      </c>
      <c r="F495" s="10">
        <v>0.39786510883931397</v>
      </c>
      <c r="G495" s="10">
        <v>0.427171543575674</v>
      </c>
      <c r="H495" s="10">
        <v>0.50124320728319205</v>
      </c>
      <c r="I495" s="10">
        <v>0</v>
      </c>
      <c r="J495" s="10">
        <v>0</v>
      </c>
      <c r="K495" s="10">
        <v>0</v>
      </c>
      <c r="L495" s="10">
        <v>0</v>
      </c>
      <c r="M495" s="10">
        <v>0</v>
      </c>
    </row>
    <row r="496" spans="1:13" x14ac:dyDescent="0.3">
      <c r="A496" s="9" t="str">
        <f>B279&amp;C463&amp;D496</f>
        <v>DISTRIBUCION VOLUMEN X CRITERIO (kg ó litros)Total Bebidas CalientesCON FAMILIA</v>
      </c>
      <c r="B496" s="9">
        <v>0</v>
      </c>
      <c r="C496" s="9">
        <v>0</v>
      </c>
      <c r="D496" s="9" t="s">
        <v>126</v>
      </c>
      <c r="E496" s="22">
        <v>16.638134657304199</v>
      </c>
      <c r="F496" s="22">
        <v>17.005946151373699</v>
      </c>
      <c r="G496" s="22">
        <v>17.982469369820599</v>
      </c>
      <c r="H496" s="22">
        <v>17.6802264724796</v>
      </c>
      <c r="I496" s="22">
        <v>0</v>
      </c>
      <c r="J496" s="22">
        <v>0</v>
      </c>
      <c r="K496" s="22">
        <v>0</v>
      </c>
      <c r="L496" s="22">
        <v>0</v>
      </c>
      <c r="M496" s="10">
        <v>0</v>
      </c>
    </row>
    <row r="497" spans="1:13" x14ac:dyDescent="0.3">
      <c r="A497" s="9" t="str">
        <f>B279&amp;C463&amp;D497</f>
        <v>DISTRIBUCION VOLUMEN X CRITERIO (kg ó litros)Total Bebidas CalientesCON LA PAREJA</v>
      </c>
      <c r="B497" s="9">
        <v>0</v>
      </c>
      <c r="C497" s="9">
        <v>0</v>
      </c>
      <c r="D497" s="10" t="s">
        <v>127</v>
      </c>
      <c r="E497" s="10">
        <v>13.897362644784099</v>
      </c>
      <c r="F497" s="10">
        <v>14.481570287641</v>
      </c>
      <c r="G497" s="10">
        <v>15.527919064030501</v>
      </c>
      <c r="H497" s="10">
        <v>16.761957726506601</v>
      </c>
      <c r="I497" s="10">
        <v>0</v>
      </c>
      <c r="J497" s="10">
        <v>0</v>
      </c>
      <c r="K497" s="10">
        <v>0</v>
      </c>
      <c r="L497" s="10">
        <v>0</v>
      </c>
      <c r="M497" s="10">
        <v>0</v>
      </c>
    </row>
    <row r="498" spans="1:13" x14ac:dyDescent="0.3">
      <c r="A498" s="9" t="str">
        <f>B279&amp;C463&amp;D498</f>
        <v>DISTRIBUCION VOLUMEN X CRITERIO (kg ó litros)Total Bebidas CalientesESTABA SOLO/A</v>
      </c>
      <c r="B498" s="9">
        <v>0</v>
      </c>
      <c r="C498" s="9">
        <v>0</v>
      </c>
      <c r="D498" s="9" t="s">
        <v>128</v>
      </c>
      <c r="E498" s="22">
        <v>30.366363643127801</v>
      </c>
      <c r="F498" s="22">
        <v>29.358329789569801</v>
      </c>
      <c r="G498" s="22">
        <v>27.595602410077898</v>
      </c>
      <c r="H498" s="22">
        <v>27.398151991323498</v>
      </c>
      <c r="I498" s="22">
        <v>0</v>
      </c>
      <c r="J498" s="22">
        <v>0</v>
      </c>
      <c r="K498" s="22">
        <v>0</v>
      </c>
      <c r="L498" s="22">
        <v>0</v>
      </c>
      <c r="M498" s="10">
        <v>0</v>
      </c>
    </row>
    <row r="499" spans="1:13" x14ac:dyDescent="0.3">
      <c r="A499" s="9" t="str">
        <f>B279&amp;C463&amp;D499</f>
        <v>DISTRIBUCION VOLUMEN X CRITERIO (kg ó litros)Total Bebidas CalientesOTROS</v>
      </c>
      <c r="B499" s="9">
        <v>0</v>
      </c>
      <c r="C499" s="9">
        <v>0</v>
      </c>
      <c r="D499" s="10" t="s">
        <v>129</v>
      </c>
      <c r="E499" s="10">
        <v>0.66478708249957097</v>
      </c>
      <c r="F499" s="10">
        <v>0.57978106496031201</v>
      </c>
      <c r="G499" s="10">
        <v>0.45758652713119502</v>
      </c>
      <c r="H499" s="10">
        <v>0.45689701274876598</v>
      </c>
      <c r="I499" s="10">
        <v>0</v>
      </c>
      <c r="J499" s="10">
        <v>0</v>
      </c>
      <c r="K499" s="10">
        <v>0</v>
      </c>
      <c r="L499" s="10">
        <v>0</v>
      </c>
      <c r="M499" s="10">
        <v>0</v>
      </c>
    </row>
    <row r="500" spans="1:13" x14ac:dyDescent="0.3">
      <c r="A500" s="9" t="str">
        <f>B279&amp;C463&amp;D500</f>
        <v>DISTRIBUCION VOLUMEN X CRITERIO (kg ó litros)Total Bebidas CalientesESTAR TRABAJANDO</v>
      </c>
      <c r="B500" s="9">
        <v>0</v>
      </c>
      <c r="C500" s="9">
        <v>0</v>
      </c>
      <c r="D500" s="9" t="s">
        <v>130</v>
      </c>
      <c r="E500" s="22">
        <v>27.295220489687502</v>
      </c>
      <c r="F500" s="22">
        <v>27.8850253760823</v>
      </c>
      <c r="G500" s="22">
        <v>25.890907615437602</v>
      </c>
      <c r="H500" s="22">
        <v>26.105187590293799</v>
      </c>
      <c r="I500" s="22">
        <v>0</v>
      </c>
      <c r="J500" s="22">
        <v>0</v>
      </c>
      <c r="K500" s="22">
        <v>0</v>
      </c>
      <c r="L500" s="22">
        <v>0</v>
      </c>
      <c r="M500" s="10">
        <v>0</v>
      </c>
    </row>
    <row r="501" spans="1:13" x14ac:dyDescent="0.3">
      <c r="A501" s="9" t="str">
        <f>B279&amp;C463&amp;D501</f>
        <v>DISTRIBUCION VOLUMEN X CRITERIO (kg ó litros)Total Bebidas CalientesCOMIDA DE NEGOCIOS</v>
      </c>
      <c r="B501" s="9">
        <v>0</v>
      </c>
      <c r="C501" s="9">
        <v>0</v>
      </c>
      <c r="D501" s="10" t="s">
        <v>131</v>
      </c>
      <c r="E501" s="10">
        <v>0.173170276807564</v>
      </c>
      <c r="F501" s="10">
        <v>0.17462352225932001</v>
      </c>
      <c r="G501" s="10">
        <v>0.17561002159297801</v>
      </c>
      <c r="H501" s="10">
        <v>0.19748609625955801</v>
      </c>
      <c r="I501" s="10">
        <v>0</v>
      </c>
      <c r="J501" s="10">
        <v>0</v>
      </c>
      <c r="K501" s="10">
        <v>0</v>
      </c>
      <c r="L501" s="10">
        <v>0</v>
      </c>
      <c r="M501" s="10">
        <v>0</v>
      </c>
    </row>
    <row r="502" spans="1:13" x14ac:dyDescent="0.3">
      <c r="A502" s="9" t="str">
        <f>B279&amp;C463&amp;D502</f>
        <v>DISTRIBUCION VOLUMEN X CRITERIO (kg ó litros)Total Bebidas CalientesPOR PLACER/RELAX</v>
      </c>
      <c r="B502" s="9">
        <v>0</v>
      </c>
      <c r="C502" s="9">
        <v>0</v>
      </c>
      <c r="D502" s="9" t="s">
        <v>132</v>
      </c>
      <c r="E502" s="22">
        <v>14.3556901845336</v>
      </c>
      <c r="F502" s="22">
        <v>14.186324830601899</v>
      </c>
      <c r="G502" s="22">
        <v>15.5807785138644</v>
      </c>
      <c r="H502" s="22">
        <v>14.549178440609699</v>
      </c>
      <c r="I502" s="22">
        <v>0</v>
      </c>
      <c r="J502" s="22">
        <v>0</v>
      </c>
      <c r="K502" s="22">
        <v>0</v>
      </c>
      <c r="L502" s="22">
        <v>0</v>
      </c>
      <c r="M502" s="10">
        <v>0</v>
      </c>
    </row>
    <row r="503" spans="1:13" x14ac:dyDescent="0.3">
      <c r="A503" s="9" t="str">
        <f>B279&amp;C463&amp;D503</f>
        <v>DISTRIBUCION VOLUMEN X CRITERIO (kg ó litros)Total Bebidas CalientesTENER HAMBRE/SIN PLANIFICAR</v>
      </c>
      <c r="B503" s="9">
        <v>0</v>
      </c>
      <c r="C503" s="9">
        <v>0</v>
      </c>
      <c r="D503" s="10" t="s">
        <v>133</v>
      </c>
      <c r="E503" s="10">
        <v>26.039711867091999</v>
      </c>
      <c r="F503" s="10">
        <v>26.653221585507499</v>
      </c>
      <c r="G503" s="10">
        <v>24.410283681975599</v>
      </c>
      <c r="H503" s="10">
        <v>23.145668783015601</v>
      </c>
      <c r="I503" s="10">
        <v>0</v>
      </c>
      <c r="J503" s="10">
        <v>0</v>
      </c>
      <c r="K503" s="10">
        <v>0</v>
      </c>
      <c r="L503" s="10">
        <v>0</v>
      </c>
      <c r="M503" s="10">
        <v>0</v>
      </c>
    </row>
    <row r="504" spans="1:13" x14ac:dyDescent="0.3">
      <c r="A504" s="9" t="str">
        <f>B279&amp;C463&amp;D504</f>
        <v>DISTRIBUCION VOLUMEN X CRITERIO (kg ó litros)Total Bebidas CalientesESTAR DE COMPRAS</v>
      </c>
      <c r="B504" s="9">
        <v>0</v>
      </c>
      <c r="C504" s="9">
        <v>0</v>
      </c>
      <c r="D504" s="9" t="s">
        <v>134</v>
      </c>
      <c r="E504" s="22">
        <v>3.2017646959042798</v>
      </c>
      <c r="F504" s="22">
        <v>3.1304347065046798</v>
      </c>
      <c r="G504" s="22">
        <v>2.9246265730585499</v>
      </c>
      <c r="H504" s="22">
        <v>3.16364375832844</v>
      </c>
      <c r="I504" s="22">
        <v>0</v>
      </c>
      <c r="J504" s="22">
        <v>0</v>
      </c>
      <c r="K504" s="22">
        <v>0</v>
      </c>
      <c r="L504" s="22">
        <v>0</v>
      </c>
      <c r="M504" s="10">
        <v>0</v>
      </c>
    </row>
    <row r="505" spans="1:13" x14ac:dyDescent="0.3">
      <c r="A505" s="9" t="str">
        <f>B279&amp;C463&amp;D505</f>
        <v>DISTRIBUCION VOLUMEN X CRITERIO (kg ó litros)Total Bebidas CalientesNO COCINAR EN CASA</v>
      </c>
      <c r="B505" s="9">
        <v>0</v>
      </c>
      <c r="C505" s="9">
        <v>0</v>
      </c>
      <c r="D505" s="10" t="s">
        <v>135</v>
      </c>
      <c r="E505" s="10">
        <v>2.0937715648859201</v>
      </c>
      <c r="F505" s="10">
        <v>1.95369200912791</v>
      </c>
      <c r="G505" s="10">
        <v>1.98132854096758</v>
      </c>
      <c r="H505" s="10">
        <v>1.9923659981578901</v>
      </c>
      <c r="I505" s="10">
        <v>0</v>
      </c>
      <c r="J505" s="10">
        <v>0</v>
      </c>
      <c r="K505" s="10">
        <v>0</v>
      </c>
      <c r="L505" s="10">
        <v>0</v>
      </c>
      <c r="M505" s="10">
        <v>0</v>
      </c>
    </row>
    <row r="506" spans="1:13" x14ac:dyDescent="0.3">
      <c r="A506" s="9" t="str">
        <f>B279&amp;C463&amp;D506</f>
        <v>DISTRIBUCION VOLUMEN X CRITERIO (kg ó litros)Total Bebidas CalientesCELEBRACION/FIESTA/SALIR TOMAR</v>
      </c>
      <c r="B506" s="9">
        <v>0</v>
      </c>
      <c r="C506" s="9">
        <v>0</v>
      </c>
      <c r="D506" s="9" t="s">
        <v>136</v>
      </c>
      <c r="E506" s="22">
        <v>19.640094597281301</v>
      </c>
      <c r="F506" s="22">
        <v>19.186876959678901</v>
      </c>
      <c r="G506" s="22">
        <v>21.857333225647601</v>
      </c>
      <c r="H506" s="22">
        <v>23.5071662091162</v>
      </c>
      <c r="I506" s="22">
        <v>0</v>
      </c>
      <c r="J506" s="22">
        <v>0</v>
      </c>
      <c r="K506" s="22">
        <v>0</v>
      </c>
      <c r="L506" s="22">
        <v>0</v>
      </c>
      <c r="M506" s="10">
        <v>0</v>
      </c>
    </row>
    <row r="507" spans="1:13" x14ac:dyDescent="0.3">
      <c r="A507" s="9" t="str">
        <f>B279&amp;C463&amp;D507</f>
        <v>DISTRIBUCION VOLUMEN X CRITERIO (kg ó litros)Total Bebidas CalientesVIENDO DEPORTES</v>
      </c>
      <c r="B507" s="9">
        <v>0</v>
      </c>
      <c r="C507" s="9">
        <v>0</v>
      </c>
      <c r="D507" s="10" t="s">
        <v>137</v>
      </c>
      <c r="E507" s="10">
        <v>0.44666835886566397</v>
      </c>
      <c r="F507" s="10">
        <v>0.28130398479374202</v>
      </c>
      <c r="G507" s="10">
        <v>0.44035361381823201</v>
      </c>
      <c r="H507" s="10">
        <v>0.37295233222346402</v>
      </c>
      <c r="I507" s="10">
        <v>0</v>
      </c>
      <c r="J507" s="10">
        <v>0</v>
      </c>
      <c r="K507" s="10">
        <v>0</v>
      </c>
      <c r="L507" s="10">
        <v>0</v>
      </c>
      <c r="M507" s="10">
        <v>0</v>
      </c>
    </row>
    <row r="508" spans="1:13" x14ac:dyDescent="0.3">
      <c r="A508" s="9" t="str">
        <f>B279&amp;C463&amp;D508</f>
        <v>DISTRIBUCION VOLUMEN X CRITERIO (kg ó litros)Total Bebidas CalientesOTROS MOTIVOS</v>
      </c>
      <c r="B508" s="9">
        <v>0</v>
      </c>
      <c r="C508" s="9">
        <v>0</v>
      </c>
      <c r="D508" s="9" t="s">
        <v>138</v>
      </c>
      <c r="E508" s="22">
        <v>6.7539320799029099</v>
      </c>
      <c r="F508" s="22">
        <v>6.5485071452143799</v>
      </c>
      <c r="G508" s="22">
        <v>6.73876794788998</v>
      </c>
      <c r="H508" s="22">
        <v>6.9663466115987296</v>
      </c>
      <c r="I508" s="22">
        <v>0</v>
      </c>
      <c r="J508" s="22">
        <v>0</v>
      </c>
      <c r="K508" s="22">
        <v>0</v>
      </c>
      <c r="L508" s="22">
        <v>0</v>
      </c>
      <c r="M508" s="10">
        <v>0</v>
      </c>
    </row>
    <row r="509" spans="1:13" x14ac:dyDescent="0.3">
      <c r="A509" s="9" t="str">
        <f>B279&amp;C509&amp;D509</f>
        <v>DISTRIBUCION VOLUMEN X CRITERIO (kg ó litros)Total AperitivosT.ESPAÑA</v>
      </c>
      <c r="B509" s="9">
        <v>0</v>
      </c>
      <c r="C509" s="9" t="s">
        <v>52</v>
      </c>
      <c r="D509" s="10" t="s">
        <v>64</v>
      </c>
      <c r="E509" s="10">
        <v>100</v>
      </c>
      <c r="F509" s="10">
        <v>100</v>
      </c>
      <c r="G509" s="10">
        <v>100</v>
      </c>
      <c r="H509" s="10">
        <v>100</v>
      </c>
      <c r="I509" s="10">
        <v>0</v>
      </c>
      <c r="J509" s="10">
        <v>0</v>
      </c>
      <c r="K509" s="10">
        <v>0</v>
      </c>
      <c r="L509" s="10">
        <v>0</v>
      </c>
      <c r="M509" s="10">
        <v>0</v>
      </c>
    </row>
    <row r="510" spans="1:13" x14ac:dyDescent="0.3">
      <c r="A510" s="9" t="str">
        <f>B279&amp;C509&amp;D510</f>
        <v>DISTRIBUCION VOLUMEN X CRITERIO (kg ó litros)Total AperitivosHiper+Super+Discount+G.A</v>
      </c>
      <c r="B510" s="9">
        <v>0</v>
      </c>
      <c r="C510" s="9">
        <v>0</v>
      </c>
      <c r="D510" s="9" t="s">
        <v>94</v>
      </c>
      <c r="E510" s="22">
        <v>52.143387157217397</v>
      </c>
      <c r="F510" s="22">
        <v>49.475961559864899</v>
      </c>
      <c r="G510" s="22">
        <v>47.553049420746497</v>
      </c>
      <c r="H510" s="22">
        <v>50.687789319498698</v>
      </c>
      <c r="I510" s="22">
        <v>0</v>
      </c>
      <c r="J510" s="22">
        <v>0</v>
      </c>
      <c r="K510" s="22">
        <v>0</v>
      </c>
      <c r="L510" s="22">
        <v>0</v>
      </c>
      <c r="M510" s="10">
        <v>0</v>
      </c>
    </row>
    <row r="511" spans="1:13" x14ac:dyDescent="0.3">
      <c r="A511" s="9" t="str">
        <f>B279&amp;C509&amp;D511</f>
        <v>DISTRIBUCION VOLUMEN X CRITERIO (kg ó litros)Total AperitivosRestaurantes</v>
      </c>
      <c r="B511" s="9">
        <v>0</v>
      </c>
      <c r="C511" s="9">
        <v>0</v>
      </c>
      <c r="D511" s="10" t="s">
        <v>95</v>
      </c>
      <c r="E511" s="10">
        <v>0.57362948315940399</v>
      </c>
      <c r="F511" s="10">
        <v>1.5319912223647101</v>
      </c>
      <c r="G511" s="10">
        <v>1.84730511986926</v>
      </c>
      <c r="H511" s="10">
        <v>1.41024343805494</v>
      </c>
      <c r="I511" s="10">
        <v>0</v>
      </c>
      <c r="J511" s="10">
        <v>0</v>
      </c>
      <c r="K511" s="10">
        <v>0</v>
      </c>
      <c r="L511" s="10">
        <v>0</v>
      </c>
      <c r="M511" s="10">
        <v>0</v>
      </c>
    </row>
    <row r="512" spans="1:13" x14ac:dyDescent="0.3">
      <c r="A512" s="9" t="str">
        <f>B279&amp;C509&amp;D512</f>
        <v>DISTRIBUCION VOLUMEN X CRITERIO (kg ó litros)Total AperitivosRestaurantes Fast Food</v>
      </c>
      <c r="B512" s="9">
        <v>0</v>
      </c>
      <c r="C512" s="9">
        <v>0</v>
      </c>
      <c r="D512" s="9" t="s">
        <v>96</v>
      </c>
      <c r="E512" s="22">
        <v>2.0350576787052601</v>
      </c>
      <c r="F512" s="22">
        <v>1.7787525120563701</v>
      </c>
      <c r="G512" s="22">
        <v>1.8653235934357899</v>
      </c>
      <c r="H512" s="22">
        <v>1.9060021331182899</v>
      </c>
      <c r="I512" s="22">
        <v>0</v>
      </c>
      <c r="J512" s="22">
        <v>0</v>
      </c>
      <c r="K512" s="22">
        <v>0</v>
      </c>
      <c r="L512" s="22">
        <v>0</v>
      </c>
      <c r="M512" s="10">
        <v>0</v>
      </c>
    </row>
    <row r="513" spans="1:13" x14ac:dyDescent="0.3">
      <c r="A513" s="9" t="str">
        <f>B279&amp;C509&amp;D513</f>
        <v>DISTRIBUCION VOLUMEN X CRITERIO (kg ó litros)Total AperitivosBares/Cafeterias/Cervecerias</v>
      </c>
      <c r="B513" s="9">
        <v>0</v>
      </c>
      <c r="C513" s="9">
        <v>0</v>
      </c>
      <c r="D513" s="10" t="s">
        <v>97</v>
      </c>
      <c r="E513" s="10">
        <v>6.3512855228126197</v>
      </c>
      <c r="F513" s="10">
        <v>6.5120045107606597</v>
      </c>
      <c r="G513" s="10">
        <v>7.4963624422850597</v>
      </c>
      <c r="H513" s="10">
        <v>7.8663440912894496</v>
      </c>
      <c r="I513" s="10">
        <v>0</v>
      </c>
      <c r="J513" s="10">
        <v>0</v>
      </c>
      <c r="K513" s="10">
        <v>0</v>
      </c>
      <c r="L513" s="10">
        <v>0</v>
      </c>
      <c r="M513" s="10">
        <v>0</v>
      </c>
    </row>
    <row r="514" spans="1:13" x14ac:dyDescent="0.3">
      <c r="A514" s="9" t="str">
        <f>B279&amp;C509&amp;D514</f>
        <v>DISTRIBUCION VOLUMEN X CRITERIO (kg ó litros)Total AperitivosPanaderias/Pastelerias</v>
      </c>
      <c r="B514" s="9">
        <v>0</v>
      </c>
      <c r="C514" s="9">
        <v>0</v>
      </c>
      <c r="D514" s="9" t="s">
        <v>98</v>
      </c>
      <c r="E514" s="22">
        <v>2.4322660755616101</v>
      </c>
      <c r="F514" s="22">
        <v>1.91682210387195</v>
      </c>
      <c r="G514" s="22">
        <v>1.5873176815236301</v>
      </c>
      <c r="H514" s="22">
        <v>1.39334189437606</v>
      </c>
      <c r="I514" s="22">
        <v>0</v>
      </c>
      <c r="J514" s="22">
        <v>0</v>
      </c>
      <c r="K514" s="22">
        <v>0</v>
      </c>
      <c r="L514" s="22">
        <v>0</v>
      </c>
      <c r="M514" s="10">
        <v>0</v>
      </c>
    </row>
    <row r="515" spans="1:13" x14ac:dyDescent="0.3">
      <c r="A515" s="9" t="str">
        <f>B279&amp;C509&amp;D515</f>
        <v>DISTRIBUCION VOLUMEN X CRITERIO (kg ó litros)Total AperitivosTda.Alimentacion/Delicatesen</v>
      </c>
      <c r="B515" s="9">
        <v>0</v>
      </c>
      <c r="C515" s="9">
        <v>0</v>
      </c>
      <c r="D515" s="10" t="s">
        <v>99</v>
      </c>
      <c r="E515" s="10">
        <v>8.2592881994263898</v>
      </c>
      <c r="F515" s="10">
        <v>8.1995570061558993</v>
      </c>
      <c r="G515" s="10">
        <v>7.9482684127301297</v>
      </c>
      <c r="H515" s="10">
        <v>7.2571192482804001</v>
      </c>
      <c r="I515" s="10">
        <v>0</v>
      </c>
      <c r="J515" s="10">
        <v>0</v>
      </c>
      <c r="K515" s="10">
        <v>0</v>
      </c>
      <c r="L515" s="10">
        <v>0</v>
      </c>
      <c r="M515" s="10">
        <v>0</v>
      </c>
    </row>
    <row r="516" spans="1:13" x14ac:dyDescent="0.3">
      <c r="A516" s="9" t="str">
        <f>B279&amp;C509&amp;D516</f>
        <v>DISTRIBUCION VOLUMEN X CRITERIO (kg ó litros)Total AperitivosCanal Conveniencia/24h</v>
      </c>
      <c r="B516" s="9">
        <v>0</v>
      </c>
      <c r="C516" s="9">
        <v>0</v>
      </c>
      <c r="D516" s="9" t="s">
        <v>100</v>
      </c>
      <c r="E516" s="22">
        <v>17.606165303287799</v>
      </c>
      <c r="F516" s="22">
        <v>18.567546308334901</v>
      </c>
      <c r="G516" s="22">
        <v>18.8302579240063</v>
      </c>
      <c r="H516" s="22">
        <v>15.698827859107601</v>
      </c>
      <c r="I516" s="22">
        <v>0</v>
      </c>
      <c r="J516" s="22">
        <v>0</v>
      </c>
      <c r="K516" s="22">
        <v>0</v>
      </c>
      <c r="L516" s="22">
        <v>0</v>
      </c>
      <c r="M516" s="10">
        <v>0</v>
      </c>
    </row>
    <row r="517" spans="1:13" x14ac:dyDescent="0.3">
      <c r="A517" s="9" t="str">
        <f>B279&amp;C509&amp;D517</f>
        <v>DISTRIBUCION VOLUMEN X CRITERIO (kg ó litros)Total AperitivosHoteles</v>
      </c>
      <c r="B517" s="9">
        <v>0</v>
      </c>
      <c r="C517" s="9">
        <v>0</v>
      </c>
      <c r="D517" s="10" t="s">
        <v>101</v>
      </c>
      <c r="E517" s="10">
        <v>0.10891720570358999</v>
      </c>
      <c r="F517" s="10">
        <v>5.3038758313397799E-2</v>
      </c>
      <c r="G517" s="10">
        <v>0.113367056176591</v>
      </c>
      <c r="H517" s="10">
        <v>0.157588113350181</v>
      </c>
      <c r="I517" s="10">
        <v>0</v>
      </c>
      <c r="J517" s="10">
        <v>0</v>
      </c>
      <c r="K517" s="10">
        <v>0</v>
      </c>
      <c r="L517" s="10">
        <v>0</v>
      </c>
      <c r="M517" s="10">
        <v>0</v>
      </c>
    </row>
    <row r="518" spans="1:13" x14ac:dyDescent="0.3">
      <c r="A518" s="9" t="str">
        <f>B279&amp;C509&amp;D518</f>
        <v>DISTRIBUCION VOLUMEN X CRITERIO (kg ó litros)Total AperitivosEstaciones de servicio</v>
      </c>
      <c r="B518" s="9">
        <v>0</v>
      </c>
      <c r="C518" s="9">
        <v>0</v>
      </c>
      <c r="D518" s="9" t="s">
        <v>102</v>
      </c>
      <c r="E518" s="22">
        <v>3.1416532704133502</v>
      </c>
      <c r="F518" s="22">
        <v>3.1816356001535402</v>
      </c>
      <c r="G518" s="22">
        <v>2.9194864082518102</v>
      </c>
      <c r="H518" s="22">
        <v>2.8550667848189901</v>
      </c>
      <c r="I518" s="22">
        <v>0</v>
      </c>
      <c r="J518" s="22">
        <v>0</v>
      </c>
      <c r="K518" s="22">
        <v>0</v>
      </c>
      <c r="L518" s="22">
        <v>0</v>
      </c>
      <c r="M518" s="10">
        <v>0</v>
      </c>
    </row>
    <row r="519" spans="1:13" x14ac:dyDescent="0.3">
      <c r="A519" s="9" t="str">
        <f>B279&amp;C509&amp;D519</f>
        <v>DISTRIBUCION VOLUMEN X CRITERIO (kg ó litros)Total AperitivosMaquinas dispensadoras</v>
      </c>
      <c r="B519" s="9">
        <v>0</v>
      </c>
      <c r="C519" s="9">
        <v>0</v>
      </c>
      <c r="D519" s="10" t="s">
        <v>103</v>
      </c>
      <c r="E519" s="10">
        <v>2.15695803432043</v>
      </c>
      <c r="F519" s="10">
        <v>2.6007596384970899</v>
      </c>
      <c r="G519" s="10">
        <v>2.7068052346145901</v>
      </c>
      <c r="H519" s="10">
        <v>3.6239365846053899</v>
      </c>
      <c r="I519" s="10">
        <v>0</v>
      </c>
      <c r="J519" s="10">
        <v>0</v>
      </c>
      <c r="K519" s="10">
        <v>0</v>
      </c>
      <c r="L519" s="10">
        <v>0</v>
      </c>
      <c r="M519" s="10">
        <v>0</v>
      </c>
    </row>
    <row r="520" spans="1:13" x14ac:dyDescent="0.3">
      <c r="A520" s="9" t="str">
        <f>B279&amp;C509&amp;D520</f>
        <v>DISTRIBUCION VOLUMEN X CRITERIO (kg ó litros)Total AperitivosServicio en la empresa</v>
      </c>
      <c r="B520" s="9">
        <v>0</v>
      </c>
      <c r="C520" s="9">
        <v>0</v>
      </c>
      <c r="D520" s="9" t="s">
        <v>104</v>
      </c>
      <c r="E520" s="22">
        <v>0.48913436449637199</v>
      </c>
      <c r="F520" s="22">
        <v>0.50956658256352305</v>
      </c>
      <c r="G520" s="22">
        <v>0.89704794901582996</v>
      </c>
      <c r="H520" s="22">
        <v>0.49309684724171698</v>
      </c>
      <c r="I520" s="22">
        <v>0</v>
      </c>
      <c r="J520" s="22">
        <v>0</v>
      </c>
      <c r="K520" s="22">
        <v>0</v>
      </c>
      <c r="L520" s="22">
        <v>0</v>
      </c>
      <c r="M520" s="10">
        <v>0</v>
      </c>
    </row>
    <row r="521" spans="1:13" x14ac:dyDescent="0.3">
      <c r="A521" s="9" t="str">
        <f>B279&amp;C509&amp;D521</f>
        <v>DISTRIBUCION VOLUMEN X CRITERIO (kg ó litros)Total AperitivosResto de canales</v>
      </c>
      <c r="B521" s="9">
        <v>0</v>
      </c>
      <c r="C521" s="9">
        <v>0</v>
      </c>
      <c r="D521" s="10" t="s">
        <v>105</v>
      </c>
      <c r="E521" s="10">
        <v>4.7022587997554801</v>
      </c>
      <c r="F521" s="10">
        <v>5.6723670947246498</v>
      </c>
      <c r="G521" s="10">
        <v>6.2354089857419304</v>
      </c>
      <c r="H521" s="10">
        <v>6.6506385528168401</v>
      </c>
      <c r="I521" s="10">
        <v>0</v>
      </c>
      <c r="J521" s="10">
        <v>0</v>
      </c>
      <c r="K521" s="10">
        <v>0</v>
      </c>
      <c r="L521" s="10">
        <v>0</v>
      </c>
      <c r="M521" s="10">
        <v>0</v>
      </c>
    </row>
    <row r="522" spans="1:13" x14ac:dyDescent="0.3">
      <c r="A522" s="9" t="str">
        <f>B279&amp;C509&amp;D522</f>
        <v>DISTRIBUCION VOLUMEN X CRITERIO (kg ó litros)Total AperitivosEN LA CALLE</v>
      </c>
      <c r="B522" s="9">
        <v>0</v>
      </c>
      <c r="C522" s="9">
        <v>0</v>
      </c>
      <c r="D522" s="9" t="s">
        <v>106</v>
      </c>
      <c r="E522" s="22">
        <v>29.8846110862331</v>
      </c>
      <c r="F522" s="22">
        <v>37.757180385999199</v>
      </c>
      <c r="G522" s="22">
        <v>38.311617316262698</v>
      </c>
      <c r="H522" s="22">
        <v>34.418770668667896</v>
      </c>
      <c r="I522" s="22">
        <v>0</v>
      </c>
      <c r="J522" s="22">
        <v>0</v>
      </c>
      <c r="K522" s="22">
        <v>0</v>
      </c>
      <c r="L522" s="22">
        <v>0</v>
      </c>
      <c r="M522" s="10">
        <v>0</v>
      </c>
    </row>
    <row r="523" spans="1:13" x14ac:dyDescent="0.3">
      <c r="A523" s="9" t="str">
        <f>B279&amp;C509&amp;D523</f>
        <v>DISTRIBUCION VOLUMEN X CRITERIO (kg ó litros)Total AperitivosEN CASA DE OTROS</v>
      </c>
      <c r="B523" s="9">
        <v>0</v>
      </c>
      <c r="C523" s="9">
        <v>0</v>
      </c>
      <c r="D523" s="10" t="s">
        <v>107</v>
      </c>
      <c r="E523" s="10">
        <v>21.817877809452</v>
      </c>
      <c r="F523" s="10">
        <v>23.625990027252101</v>
      </c>
      <c r="G523" s="10">
        <v>19.368736645203398</v>
      </c>
      <c r="H523" s="10">
        <v>21.3614045723751</v>
      </c>
      <c r="I523" s="10">
        <v>0</v>
      </c>
      <c r="J523" s="10">
        <v>0</v>
      </c>
      <c r="K523" s="10">
        <v>0</v>
      </c>
      <c r="L523" s="10">
        <v>0</v>
      </c>
      <c r="M523" s="10">
        <v>0</v>
      </c>
    </row>
    <row r="524" spans="1:13" x14ac:dyDescent="0.3">
      <c r="A524" s="9" t="str">
        <f>B279&amp;C509&amp;D524</f>
        <v>DISTRIBUCION VOLUMEN X CRITERIO (kg ó litros)Total AperitivosEN EL ESTABLECIMIENTO</v>
      </c>
      <c r="B524" s="9">
        <v>0</v>
      </c>
      <c r="C524" s="9">
        <v>0</v>
      </c>
      <c r="D524" s="9" t="s">
        <v>108</v>
      </c>
      <c r="E524" s="22">
        <v>13.163789287325899</v>
      </c>
      <c r="F524" s="22">
        <v>12.0351273488351</v>
      </c>
      <c r="G524" s="22">
        <v>14.4248268422753</v>
      </c>
      <c r="H524" s="22">
        <v>14.6324397599771</v>
      </c>
      <c r="I524" s="22">
        <v>0</v>
      </c>
      <c r="J524" s="22">
        <v>0</v>
      </c>
      <c r="K524" s="22">
        <v>0</v>
      </c>
      <c r="L524" s="22">
        <v>0</v>
      </c>
      <c r="M524" s="10">
        <v>0</v>
      </c>
    </row>
    <row r="525" spans="1:13" x14ac:dyDescent="0.3">
      <c r="A525" s="9" t="str">
        <f>B279&amp;C509&amp;D525</f>
        <v>DISTRIBUCION VOLUMEN X CRITERIO (kg ó litros)Total AperitivosEN EL TRABAJO</v>
      </c>
      <c r="B525" s="9">
        <v>0</v>
      </c>
      <c r="C525" s="9">
        <v>0</v>
      </c>
      <c r="D525" s="10" t="s">
        <v>109</v>
      </c>
      <c r="E525" s="10">
        <v>9.15593758509495</v>
      </c>
      <c r="F525" s="10">
        <v>8.5450053828394203</v>
      </c>
      <c r="G525" s="10">
        <v>9.5240430129134808</v>
      </c>
      <c r="H525" s="10">
        <v>8.7559860620094501</v>
      </c>
      <c r="I525" s="10">
        <v>0</v>
      </c>
      <c r="J525" s="10">
        <v>0</v>
      </c>
      <c r="K525" s="10">
        <v>0</v>
      </c>
      <c r="L525" s="10">
        <v>0</v>
      </c>
      <c r="M525" s="10">
        <v>0</v>
      </c>
    </row>
    <row r="526" spans="1:13" x14ac:dyDescent="0.3">
      <c r="A526" s="9" t="str">
        <f>B279&amp;C509&amp;D526</f>
        <v>DISTRIBUCION VOLUMEN X CRITERIO (kg ó litros)Total AperitivosEN COLEGIO/INSTITUTO/UNIV.</v>
      </c>
      <c r="B526" s="9">
        <v>0</v>
      </c>
      <c r="C526" s="9">
        <v>0</v>
      </c>
      <c r="D526" s="9" t="s">
        <v>110</v>
      </c>
      <c r="E526" s="22">
        <v>0.53973664236683305</v>
      </c>
      <c r="F526" s="22">
        <v>0.958971226027727</v>
      </c>
      <c r="G526" s="22">
        <v>1.4244576198283401</v>
      </c>
      <c r="H526" s="22">
        <v>1.38819333987604</v>
      </c>
      <c r="I526" s="22">
        <v>0</v>
      </c>
      <c r="J526" s="22">
        <v>0</v>
      </c>
      <c r="K526" s="22">
        <v>0</v>
      </c>
      <c r="L526" s="22">
        <v>0</v>
      </c>
      <c r="M526" s="10">
        <v>0</v>
      </c>
    </row>
    <row r="527" spans="1:13" x14ac:dyDescent="0.3">
      <c r="A527" s="9" t="str">
        <f>B279&amp;C509&amp;D527</f>
        <v>DISTRIBUCION VOLUMEN X CRITERIO (kg ó litros)Total AperitivosEN MI CASA</v>
      </c>
      <c r="B527" s="9">
        <v>0</v>
      </c>
      <c r="C527" s="9">
        <v>0</v>
      </c>
      <c r="D527" s="10" t="s">
        <v>111</v>
      </c>
      <c r="E527" s="10">
        <v>11.201278514017099</v>
      </c>
      <c r="F527" s="10">
        <v>7.4510432041107197</v>
      </c>
      <c r="G527" s="10">
        <v>5.5618944688090499</v>
      </c>
      <c r="H527" s="10">
        <v>6.5555182277539199</v>
      </c>
      <c r="I527" s="10">
        <v>0</v>
      </c>
      <c r="J527" s="10">
        <v>0</v>
      </c>
      <c r="K527" s="10">
        <v>0</v>
      </c>
      <c r="L527" s="10">
        <v>0</v>
      </c>
      <c r="M527" s="10">
        <v>0</v>
      </c>
    </row>
    <row r="528" spans="1:13" x14ac:dyDescent="0.3">
      <c r="A528" s="9" t="str">
        <f>B279&amp;C509&amp;D528</f>
        <v>DISTRIBUCION VOLUMEN X CRITERIO (kg ó litros)Total AperitivosEN M.TRANSP.(AVION,TREN,AUTOC,E</v>
      </c>
      <c r="B528" s="9">
        <v>0</v>
      </c>
      <c r="C528" s="9">
        <v>0</v>
      </c>
      <c r="D528" s="9" t="s">
        <v>112</v>
      </c>
      <c r="E528" s="22">
        <v>1.4254598932727101</v>
      </c>
      <c r="F528" s="22">
        <v>2.08885066498028</v>
      </c>
      <c r="G528" s="22">
        <v>1.19377994923344</v>
      </c>
      <c r="H528" s="22">
        <v>0.39741313258054001</v>
      </c>
      <c r="I528" s="22">
        <v>0</v>
      </c>
      <c r="J528" s="22">
        <v>0</v>
      </c>
      <c r="K528" s="22">
        <v>0</v>
      </c>
      <c r="L528" s="22">
        <v>0</v>
      </c>
      <c r="M528" s="10">
        <v>0</v>
      </c>
    </row>
    <row r="529" spans="1:13" x14ac:dyDescent="0.3">
      <c r="A529" s="9" t="str">
        <f>B279&amp;C509&amp;D529</f>
        <v>DISTRIBUCION VOLUMEN X CRITERIO (kg ó litros)Total AperitivosEN OTRO LUGAR</v>
      </c>
      <c r="B529" s="9">
        <v>0</v>
      </c>
      <c r="C529" s="9">
        <v>0</v>
      </c>
      <c r="D529" s="10" t="s">
        <v>113</v>
      </c>
      <c r="E529" s="10">
        <v>12.811313364262</v>
      </c>
      <c r="F529" s="10">
        <v>7.53783543399887</v>
      </c>
      <c r="G529" s="10">
        <v>10.1906435813335</v>
      </c>
      <c r="H529" s="10">
        <v>12.4902751706848</v>
      </c>
      <c r="I529" s="10">
        <v>0</v>
      </c>
      <c r="J529" s="10">
        <v>0</v>
      </c>
      <c r="K529" s="10">
        <v>0</v>
      </c>
      <c r="L529" s="10">
        <v>0</v>
      </c>
      <c r="M529" s="10">
        <v>0</v>
      </c>
    </row>
    <row r="530" spans="1:13" x14ac:dyDescent="0.3">
      <c r="A530" s="9" t="str">
        <f>B279&amp;C509&amp;D530</f>
        <v>DISTRIBUCION VOLUMEN X CRITERIO (kg ó litros)Total AperitivosDESAYUNO</v>
      </c>
      <c r="B530" s="9">
        <v>0</v>
      </c>
      <c r="C530" s="9">
        <v>0</v>
      </c>
      <c r="D530" s="9" t="s">
        <v>114</v>
      </c>
      <c r="E530" s="22">
        <v>4.3520294956084804</v>
      </c>
      <c r="F530" s="22">
        <v>3.1803561711317099</v>
      </c>
      <c r="G530" s="22">
        <v>4.5041248660241804</v>
      </c>
      <c r="H530" s="22">
        <v>6.6405242280716799</v>
      </c>
      <c r="I530" s="22">
        <v>0</v>
      </c>
      <c r="J530" s="22">
        <v>0</v>
      </c>
      <c r="K530" s="22">
        <v>0</v>
      </c>
      <c r="L530" s="22">
        <v>0</v>
      </c>
      <c r="M530" s="10">
        <v>0</v>
      </c>
    </row>
    <row r="531" spans="1:13" x14ac:dyDescent="0.3">
      <c r="A531" s="9" t="str">
        <f>B279&amp;C509&amp;D531</f>
        <v>DISTRIBUCION VOLUMEN X CRITERIO (kg ó litros)Total AperitivosAPERITIVO/ANTES DE COMER</v>
      </c>
      <c r="B531" s="9">
        <v>0</v>
      </c>
      <c r="C531" s="9">
        <v>0</v>
      </c>
      <c r="D531" s="10" t="s">
        <v>115</v>
      </c>
      <c r="E531" s="10">
        <v>20.521903909721502</v>
      </c>
      <c r="F531" s="10">
        <v>19.4829989850282</v>
      </c>
      <c r="G531" s="10">
        <v>20.694878183889202</v>
      </c>
      <c r="H531" s="10">
        <v>20.523707532459099</v>
      </c>
      <c r="I531" s="10">
        <v>0</v>
      </c>
      <c r="J531" s="10">
        <v>0</v>
      </c>
      <c r="K531" s="10">
        <v>0</v>
      </c>
      <c r="L531" s="10">
        <v>0</v>
      </c>
      <c r="M531" s="10">
        <v>0</v>
      </c>
    </row>
    <row r="532" spans="1:13" x14ac:dyDescent="0.3">
      <c r="A532" s="9" t="str">
        <f>B279&amp;C509&amp;D532</f>
        <v>DISTRIBUCION VOLUMEN X CRITERIO (kg ó litros)Total AperitivosCOMIDA</v>
      </c>
      <c r="B532" s="9">
        <v>0</v>
      </c>
      <c r="C532" s="9">
        <v>0</v>
      </c>
      <c r="D532" s="9" t="s">
        <v>116</v>
      </c>
      <c r="E532" s="22">
        <v>9.6947020823477903</v>
      </c>
      <c r="F532" s="22">
        <v>9.9783408837568892</v>
      </c>
      <c r="G532" s="22">
        <v>11.353574902664301</v>
      </c>
      <c r="H532" s="22">
        <v>10.077531491874501</v>
      </c>
      <c r="I532" s="22">
        <v>0</v>
      </c>
      <c r="J532" s="22">
        <v>0</v>
      </c>
      <c r="K532" s="22">
        <v>0</v>
      </c>
      <c r="L532" s="22">
        <v>0</v>
      </c>
      <c r="M532" s="10">
        <v>0</v>
      </c>
    </row>
    <row r="533" spans="1:13" x14ac:dyDescent="0.3">
      <c r="A533" s="9" t="str">
        <f>B279&amp;C509&amp;D533</f>
        <v>DISTRIBUCION VOLUMEN X CRITERIO (kg ó litros)Total AperitivosTARDE/MERIENDA</v>
      </c>
      <c r="B533" s="9">
        <v>0</v>
      </c>
      <c r="C533" s="9">
        <v>0</v>
      </c>
      <c r="D533" s="10" t="s">
        <v>117</v>
      </c>
      <c r="E533" s="10">
        <v>30.342255239312799</v>
      </c>
      <c r="F533" s="10">
        <v>32.945352908733497</v>
      </c>
      <c r="G533" s="10">
        <v>31.5567241078273</v>
      </c>
      <c r="H533" s="10">
        <v>32.248398290856301</v>
      </c>
      <c r="I533" s="10">
        <v>0</v>
      </c>
      <c r="J533" s="10">
        <v>0</v>
      </c>
      <c r="K533" s="10">
        <v>0</v>
      </c>
      <c r="L533" s="10">
        <v>0</v>
      </c>
      <c r="M533" s="10">
        <v>0</v>
      </c>
    </row>
    <row r="534" spans="1:13" x14ac:dyDescent="0.3">
      <c r="A534" s="9" t="str">
        <f>B279&amp;C509&amp;D534</f>
        <v>DISTRIBUCION VOLUMEN X CRITERIO (kg ó litros)Total AperitivosANTES DE CENAR</v>
      </c>
      <c r="B534" s="9">
        <v>0</v>
      </c>
      <c r="C534" s="9">
        <v>0</v>
      </c>
      <c r="D534" s="9" t="s">
        <v>118</v>
      </c>
      <c r="E534" s="22">
        <v>6.69501914459335</v>
      </c>
      <c r="F534" s="22">
        <v>8.1340992066316193</v>
      </c>
      <c r="G534" s="22">
        <v>7.1126061392137698</v>
      </c>
      <c r="H534" s="22">
        <v>6.4870959200693203</v>
      </c>
      <c r="I534" s="22">
        <v>0</v>
      </c>
      <c r="J534" s="22">
        <v>0</v>
      </c>
      <c r="K534" s="22">
        <v>0</v>
      </c>
      <c r="L534" s="22">
        <v>0</v>
      </c>
      <c r="M534" s="10">
        <v>0</v>
      </c>
    </row>
    <row r="535" spans="1:13" x14ac:dyDescent="0.3">
      <c r="A535" s="9" t="str">
        <f>B279&amp;C509&amp;D535</f>
        <v>DISTRIBUCION VOLUMEN X CRITERIO (kg ó litros)Total AperitivosCENA</v>
      </c>
      <c r="B535" s="9">
        <v>0</v>
      </c>
      <c r="C535" s="9">
        <v>0</v>
      </c>
      <c r="D535" s="10" t="s">
        <v>119</v>
      </c>
      <c r="E535" s="10">
        <v>4.7360043764003397</v>
      </c>
      <c r="F535" s="10">
        <v>6.0342952013785602</v>
      </c>
      <c r="G535" s="10">
        <v>4.4433041092999197</v>
      </c>
      <c r="H535" s="10">
        <v>5.2583245791918696</v>
      </c>
      <c r="I535" s="10">
        <v>0</v>
      </c>
      <c r="J535" s="10">
        <v>0</v>
      </c>
      <c r="K535" s="10">
        <v>0</v>
      </c>
      <c r="L535" s="10">
        <v>0</v>
      </c>
      <c r="M535" s="10">
        <v>0</v>
      </c>
    </row>
    <row r="536" spans="1:13" x14ac:dyDescent="0.3">
      <c r="A536" s="9" t="str">
        <f>B279&amp;C509&amp;D536</f>
        <v>DISTRIBUCION VOLUMEN X CRITERIO (kg ó litros)Total AperitivosDESPUES DE LA CENA</v>
      </c>
      <c r="B536" s="9">
        <v>0</v>
      </c>
      <c r="C536" s="9">
        <v>0</v>
      </c>
      <c r="D536" s="9" t="s">
        <v>120</v>
      </c>
      <c r="E536" s="22">
        <v>2.7740636549198801</v>
      </c>
      <c r="F536" s="22">
        <v>3.12092928226491</v>
      </c>
      <c r="G536" s="22">
        <v>2.5230616478273098</v>
      </c>
      <c r="H536" s="22">
        <v>1.80656729526784</v>
      </c>
      <c r="I536" s="22">
        <v>0</v>
      </c>
      <c r="J536" s="22">
        <v>0</v>
      </c>
      <c r="K536" s="22">
        <v>0</v>
      </c>
      <c r="L536" s="22">
        <v>0</v>
      </c>
      <c r="M536" s="10">
        <v>0</v>
      </c>
    </row>
    <row r="537" spans="1:13" x14ac:dyDescent="0.3">
      <c r="A537" s="9" t="str">
        <f>B279&amp;C509&amp;D537</f>
        <v>DISTRIBUCION VOLUMEN X CRITERIO (kg ó litros)Total AperitivosDURANTE EL DIA</v>
      </c>
      <c r="B537" s="9">
        <v>0</v>
      </c>
      <c r="C537" s="9">
        <v>0</v>
      </c>
      <c r="D537" s="10" t="s">
        <v>121</v>
      </c>
      <c r="E537" s="10">
        <v>20.884024665271799</v>
      </c>
      <c r="F537" s="10">
        <v>17.1236301514455</v>
      </c>
      <c r="G537" s="10">
        <v>17.811728261486198</v>
      </c>
      <c r="H537" s="10">
        <v>16.957848434957299</v>
      </c>
      <c r="I537" s="10">
        <v>0</v>
      </c>
      <c r="J537" s="10">
        <v>0</v>
      </c>
      <c r="K537" s="10">
        <v>0</v>
      </c>
      <c r="L537" s="10">
        <v>0</v>
      </c>
      <c r="M537" s="10">
        <v>0</v>
      </c>
    </row>
    <row r="538" spans="1:13" x14ac:dyDescent="0.3">
      <c r="A538" s="9" t="str">
        <f>B279&amp;C509&amp;D538</f>
        <v>DISTRIBUCION VOLUMEN X CRITERIO (kg ó litros)Total AperitivosCON AMIGOS</v>
      </c>
      <c r="B538" s="9">
        <v>0</v>
      </c>
      <c r="C538" s="9">
        <v>0</v>
      </c>
      <c r="D538" s="9" t="s">
        <v>122</v>
      </c>
      <c r="E538" s="22">
        <v>19.966042312172899</v>
      </c>
      <c r="F538" s="22">
        <v>22.267131390983199</v>
      </c>
      <c r="G538" s="22">
        <v>23.243505197995599</v>
      </c>
      <c r="H538" s="22">
        <v>21.052160248245901</v>
      </c>
      <c r="I538" s="22">
        <v>0</v>
      </c>
      <c r="J538" s="22">
        <v>0</v>
      </c>
      <c r="K538" s="22">
        <v>0</v>
      </c>
      <c r="L538" s="22">
        <v>0</v>
      </c>
      <c r="M538" s="10">
        <v>0</v>
      </c>
    </row>
    <row r="539" spans="1:13" x14ac:dyDescent="0.3">
      <c r="A539" s="9" t="str">
        <f>B279&amp;C509&amp;D539</f>
        <v>DISTRIBUCION VOLUMEN X CRITERIO (kg ó litros)Total AperitivosCON CLIENTES</v>
      </c>
      <c r="B539" s="9">
        <v>0</v>
      </c>
      <c r="C539" s="9">
        <v>0</v>
      </c>
      <c r="D539" s="10" t="s">
        <v>123</v>
      </c>
      <c r="E539" s="10">
        <v>0.30286072723949398</v>
      </c>
      <c r="F539" s="10">
        <v>0.27714971584939802</v>
      </c>
      <c r="G539" s="10">
        <v>0.46285993782248303</v>
      </c>
      <c r="H539" s="10">
        <v>0.41026933942650201</v>
      </c>
      <c r="I539" s="10">
        <v>0</v>
      </c>
      <c r="J539" s="10">
        <v>0</v>
      </c>
      <c r="K539" s="10">
        <v>0</v>
      </c>
      <c r="L539" s="10">
        <v>0</v>
      </c>
      <c r="M539" s="10">
        <v>0</v>
      </c>
    </row>
    <row r="540" spans="1:13" x14ac:dyDescent="0.3">
      <c r="A540" s="9" t="str">
        <f>B279&amp;C509&amp;D540</f>
        <v>DISTRIBUCION VOLUMEN X CRITERIO (kg ó litros)Total AperitivosCON COMPAÑEROS DE TRABAJO</v>
      </c>
      <c r="B540" s="9">
        <v>0</v>
      </c>
      <c r="C540" s="9">
        <v>0</v>
      </c>
      <c r="D540" s="9" t="s">
        <v>124</v>
      </c>
      <c r="E540" s="22">
        <v>3.59123731108446</v>
      </c>
      <c r="F540" s="22">
        <v>3.62125782883763</v>
      </c>
      <c r="G540" s="22">
        <v>5.0551015923461504</v>
      </c>
      <c r="H540" s="22">
        <v>4.8537651251400504</v>
      </c>
      <c r="I540" s="22">
        <v>0</v>
      </c>
      <c r="J540" s="22">
        <v>0</v>
      </c>
      <c r="K540" s="22">
        <v>0</v>
      </c>
      <c r="L540" s="22">
        <v>0</v>
      </c>
      <c r="M540" s="10">
        <v>0</v>
      </c>
    </row>
    <row r="541" spans="1:13" x14ac:dyDescent="0.3">
      <c r="A541" s="9" t="str">
        <f>B279&amp;C509&amp;D541</f>
        <v>DISTRIBUCION VOLUMEN X CRITERIO (kg ó litros)Total AperitivosCON COMPAÑEROS DE CLASE</v>
      </c>
      <c r="B541" s="9">
        <v>0</v>
      </c>
      <c r="C541" s="9">
        <v>0</v>
      </c>
      <c r="D541" s="10" t="s">
        <v>125</v>
      </c>
      <c r="E541" s="10">
        <v>0.35085519170875901</v>
      </c>
      <c r="F541" s="10">
        <v>0.54597639421028399</v>
      </c>
      <c r="G541" s="10">
        <v>0.83048020127346101</v>
      </c>
      <c r="H541" s="10">
        <v>0.74748017839515002</v>
      </c>
      <c r="I541" s="10">
        <v>0</v>
      </c>
      <c r="J541" s="10">
        <v>0</v>
      </c>
      <c r="K541" s="10">
        <v>0</v>
      </c>
      <c r="L541" s="10">
        <v>0</v>
      </c>
      <c r="M541" s="10">
        <v>0</v>
      </c>
    </row>
    <row r="542" spans="1:13" x14ac:dyDescent="0.3">
      <c r="A542" s="9" t="str">
        <f>B279&amp;C509&amp;D542</f>
        <v>DISTRIBUCION VOLUMEN X CRITERIO (kg ó litros)Total AperitivosCON FAMILIA</v>
      </c>
      <c r="B542" s="9">
        <v>0</v>
      </c>
      <c r="C542" s="9">
        <v>0</v>
      </c>
      <c r="D542" s="9" t="s">
        <v>126</v>
      </c>
      <c r="E542" s="22">
        <v>34.670908533344601</v>
      </c>
      <c r="F542" s="22">
        <v>38.704381428504902</v>
      </c>
      <c r="G542" s="22">
        <v>37.706886270619499</v>
      </c>
      <c r="H542" s="22">
        <v>36.679356938779698</v>
      </c>
      <c r="I542" s="22">
        <v>0</v>
      </c>
      <c r="J542" s="22">
        <v>0</v>
      </c>
      <c r="K542" s="22">
        <v>0</v>
      </c>
      <c r="L542" s="22">
        <v>0</v>
      </c>
      <c r="M542" s="10">
        <v>0</v>
      </c>
    </row>
    <row r="543" spans="1:13" x14ac:dyDescent="0.3">
      <c r="A543" s="9" t="str">
        <f>B279&amp;C509&amp;D543</f>
        <v>DISTRIBUCION VOLUMEN X CRITERIO (kg ó litros)Total AperitivosCON LA PAREJA</v>
      </c>
      <c r="B543" s="9">
        <v>0</v>
      </c>
      <c r="C543" s="9">
        <v>0</v>
      </c>
      <c r="D543" s="10" t="s">
        <v>127</v>
      </c>
      <c r="E543" s="10">
        <v>10.652557944647199</v>
      </c>
      <c r="F543" s="10">
        <v>10.0891571290261</v>
      </c>
      <c r="G543" s="10">
        <v>7.7803309699079604</v>
      </c>
      <c r="H543" s="10">
        <v>8.5283231942807003</v>
      </c>
      <c r="I543" s="10">
        <v>0</v>
      </c>
      <c r="J543" s="10">
        <v>0</v>
      </c>
      <c r="K543" s="10">
        <v>0</v>
      </c>
      <c r="L543" s="10">
        <v>0</v>
      </c>
      <c r="M543" s="10">
        <v>0</v>
      </c>
    </row>
    <row r="544" spans="1:13" x14ac:dyDescent="0.3">
      <c r="A544" s="9" t="str">
        <f>B279&amp;C509&amp;D544</f>
        <v>DISTRIBUCION VOLUMEN X CRITERIO (kg ó litros)Total AperitivosESTABA SOLO/A</v>
      </c>
      <c r="B544" s="9">
        <v>0</v>
      </c>
      <c r="C544" s="9">
        <v>0</v>
      </c>
      <c r="D544" s="9" t="s">
        <v>128</v>
      </c>
      <c r="E544" s="22">
        <v>29.047907380006599</v>
      </c>
      <c r="F544" s="22">
        <v>22.887650672143401</v>
      </c>
      <c r="G544" s="22">
        <v>23.404211613644499</v>
      </c>
      <c r="H544" s="22">
        <v>26.1362897247928</v>
      </c>
      <c r="I544" s="22">
        <v>0</v>
      </c>
      <c r="J544" s="22">
        <v>0</v>
      </c>
      <c r="K544" s="22">
        <v>0</v>
      </c>
      <c r="L544" s="22">
        <v>0</v>
      </c>
      <c r="M544" s="10">
        <v>0</v>
      </c>
    </row>
    <row r="545" spans="1:13" x14ac:dyDescent="0.3">
      <c r="A545" s="9" t="str">
        <f>B279&amp;C509&amp;D545</f>
        <v>DISTRIBUCION VOLUMEN X CRITERIO (kg ó litros)Total AperitivosOTROS</v>
      </c>
      <c r="B545" s="9">
        <v>0</v>
      </c>
      <c r="C545" s="9">
        <v>0</v>
      </c>
      <c r="D545" s="10" t="s">
        <v>129</v>
      </c>
      <c r="E545" s="10">
        <v>1.41763491287456</v>
      </c>
      <c r="F545" s="10">
        <v>1.60729619156123</v>
      </c>
      <c r="G545" s="10">
        <v>1.51662427834126</v>
      </c>
      <c r="H545" s="10">
        <v>1.5923470891157101</v>
      </c>
      <c r="I545" s="10">
        <v>0</v>
      </c>
      <c r="J545" s="10">
        <v>0</v>
      </c>
      <c r="K545" s="10">
        <v>0</v>
      </c>
      <c r="L545" s="10">
        <v>0</v>
      </c>
      <c r="M545" s="10">
        <v>0</v>
      </c>
    </row>
    <row r="546" spans="1:13" x14ac:dyDescent="0.3">
      <c r="A546" s="9" t="str">
        <f>B279&amp;C509&amp;D546</f>
        <v>DISTRIBUCION VOLUMEN X CRITERIO (kg ó litros)Total AperitivosESTAR TRABAJANDO</v>
      </c>
      <c r="B546" s="9">
        <v>0</v>
      </c>
      <c r="C546" s="9">
        <v>0</v>
      </c>
      <c r="D546" s="9" t="s">
        <v>130</v>
      </c>
      <c r="E546" s="22">
        <v>6.8425056043168402</v>
      </c>
      <c r="F546" s="22">
        <v>6.5293492062779404</v>
      </c>
      <c r="G546" s="22">
        <v>7.6571634110208802</v>
      </c>
      <c r="H546" s="22">
        <v>7.2942074604164997</v>
      </c>
      <c r="I546" s="22">
        <v>0</v>
      </c>
      <c r="J546" s="22">
        <v>0</v>
      </c>
      <c r="K546" s="22">
        <v>0</v>
      </c>
      <c r="L546" s="22">
        <v>0</v>
      </c>
      <c r="M546" s="10">
        <v>0</v>
      </c>
    </row>
    <row r="547" spans="1:13" x14ac:dyDescent="0.3">
      <c r="A547" s="9" t="str">
        <f>B279&amp;C509&amp;D547</f>
        <v>DISTRIBUCION VOLUMEN X CRITERIO (kg ó litros)Total AperitivosCOMIDA DE NEGOCIOS</v>
      </c>
      <c r="B547" s="9">
        <v>0</v>
      </c>
      <c r="C547" s="9">
        <v>0</v>
      </c>
      <c r="D547" s="10" t="s">
        <v>131</v>
      </c>
      <c r="E547" s="10">
        <v>0.20930848877053801</v>
      </c>
      <c r="F547" s="10">
        <v>8.7212974398899801E-2</v>
      </c>
      <c r="G547" s="10">
        <v>0.57447513682018003</v>
      </c>
      <c r="H547" s="10">
        <v>0.21623023546209399</v>
      </c>
      <c r="I547" s="10">
        <v>0</v>
      </c>
      <c r="J547" s="10">
        <v>0</v>
      </c>
      <c r="K547" s="10">
        <v>0</v>
      </c>
      <c r="L547" s="10">
        <v>0</v>
      </c>
      <c r="M547" s="10">
        <v>0</v>
      </c>
    </row>
    <row r="548" spans="1:13" x14ac:dyDescent="0.3">
      <c r="A548" s="9" t="str">
        <f>B279&amp;C509&amp;D548</f>
        <v>DISTRIBUCION VOLUMEN X CRITERIO (kg ó litros)Total AperitivosPOR PLACER/RELAX</v>
      </c>
      <c r="B548" s="9">
        <v>0</v>
      </c>
      <c r="C548" s="9">
        <v>0</v>
      </c>
      <c r="D548" s="9" t="s">
        <v>132</v>
      </c>
      <c r="E548" s="22">
        <v>17.560343688126501</v>
      </c>
      <c r="F548" s="22">
        <v>19.109773782882002</v>
      </c>
      <c r="G548" s="22">
        <v>19.387117677215802</v>
      </c>
      <c r="H548" s="22">
        <v>18.392248759701801</v>
      </c>
      <c r="I548" s="22">
        <v>0</v>
      </c>
      <c r="J548" s="22">
        <v>0</v>
      </c>
      <c r="K548" s="22">
        <v>0</v>
      </c>
      <c r="L548" s="22">
        <v>0</v>
      </c>
      <c r="M548" s="10">
        <v>0</v>
      </c>
    </row>
    <row r="549" spans="1:13" x14ac:dyDescent="0.3">
      <c r="A549" s="9" t="str">
        <f>B279&amp;C509&amp;D549</f>
        <v>DISTRIBUCION VOLUMEN X CRITERIO (kg ó litros)Total AperitivosTENER HAMBRE/SIN PLANIFICAR</v>
      </c>
      <c r="B549" s="9">
        <v>0</v>
      </c>
      <c r="C549" s="9">
        <v>0</v>
      </c>
      <c r="D549" s="10" t="s">
        <v>133</v>
      </c>
      <c r="E549" s="10">
        <v>36.094733407423099</v>
      </c>
      <c r="F549" s="10">
        <v>37.895095843929802</v>
      </c>
      <c r="G549" s="10">
        <v>37.358999654275003</v>
      </c>
      <c r="H549" s="10">
        <v>40.597990823777799</v>
      </c>
      <c r="I549" s="10">
        <v>0</v>
      </c>
      <c r="J549" s="10">
        <v>0</v>
      </c>
      <c r="K549" s="10">
        <v>0</v>
      </c>
      <c r="L549" s="10">
        <v>0</v>
      </c>
      <c r="M549" s="10">
        <v>0</v>
      </c>
    </row>
    <row r="550" spans="1:13" x14ac:dyDescent="0.3">
      <c r="A550" s="9" t="str">
        <f>B279&amp;C509&amp;D550</f>
        <v>DISTRIBUCION VOLUMEN X CRITERIO (kg ó litros)Total AperitivosESTAR DE COMPRAS</v>
      </c>
      <c r="B550" s="9">
        <v>0</v>
      </c>
      <c r="C550" s="9">
        <v>0</v>
      </c>
      <c r="D550" s="9" t="s">
        <v>134</v>
      </c>
      <c r="E550" s="22">
        <v>7.4914428308709997</v>
      </c>
      <c r="F550" s="22">
        <v>5.2937432472912</v>
      </c>
      <c r="G550" s="22">
        <v>3.01672295811573</v>
      </c>
      <c r="H550" s="22">
        <v>2.7545569773015299</v>
      </c>
      <c r="I550" s="22">
        <v>0</v>
      </c>
      <c r="J550" s="22">
        <v>0</v>
      </c>
      <c r="K550" s="22">
        <v>0</v>
      </c>
      <c r="L550" s="22">
        <v>0</v>
      </c>
      <c r="M550" s="10">
        <v>0</v>
      </c>
    </row>
    <row r="551" spans="1:13" x14ac:dyDescent="0.3">
      <c r="A551" s="9" t="str">
        <f>B279&amp;C509&amp;D551</f>
        <v>DISTRIBUCION VOLUMEN X CRITERIO (kg ó litros)Total AperitivosNO COCINAR EN CASA</v>
      </c>
      <c r="B551" s="9">
        <v>0</v>
      </c>
      <c r="C551" s="9">
        <v>0</v>
      </c>
      <c r="D551" s="10" t="s">
        <v>135</v>
      </c>
      <c r="E551" s="10">
        <v>3.3442923019560702</v>
      </c>
      <c r="F551" s="10">
        <v>3.3801020849491699</v>
      </c>
      <c r="G551" s="10">
        <v>2.9797939853734201</v>
      </c>
      <c r="H551" s="10">
        <v>3.2798415658449902</v>
      </c>
      <c r="I551" s="10">
        <v>0</v>
      </c>
      <c r="J551" s="10">
        <v>0</v>
      </c>
      <c r="K551" s="10">
        <v>0</v>
      </c>
      <c r="L551" s="10">
        <v>0</v>
      </c>
      <c r="M551" s="10">
        <v>0</v>
      </c>
    </row>
    <row r="552" spans="1:13" x14ac:dyDescent="0.3">
      <c r="A552" s="9" t="str">
        <f>B279&amp;C509&amp;D552</f>
        <v>DISTRIBUCION VOLUMEN X CRITERIO (kg ó litros)Total AperitivosCELEBRACION/FIESTA/SALIR TOMAR</v>
      </c>
      <c r="B552" s="9">
        <v>0</v>
      </c>
      <c r="C552" s="9">
        <v>0</v>
      </c>
      <c r="D552" s="9" t="s">
        <v>136</v>
      </c>
      <c r="E552" s="22">
        <v>14.040325786015</v>
      </c>
      <c r="F552" s="22">
        <v>17.4780563228578</v>
      </c>
      <c r="G552" s="22">
        <v>18.2521661718981</v>
      </c>
      <c r="H552" s="22">
        <v>17.931396751279799</v>
      </c>
      <c r="I552" s="22">
        <v>0</v>
      </c>
      <c r="J552" s="22">
        <v>0</v>
      </c>
      <c r="K552" s="22">
        <v>0</v>
      </c>
      <c r="L552" s="22">
        <v>0</v>
      </c>
      <c r="M552" s="10">
        <v>0</v>
      </c>
    </row>
    <row r="553" spans="1:13" x14ac:dyDescent="0.3">
      <c r="A553" s="9" t="str">
        <f>B279&amp;C509&amp;D553</f>
        <v>DISTRIBUCION VOLUMEN X CRITERIO (kg ó litros)Total AperitivosVIENDO DEPORTES</v>
      </c>
      <c r="B553" s="9">
        <v>0</v>
      </c>
      <c r="C553" s="9">
        <v>0</v>
      </c>
      <c r="D553" s="10" t="s">
        <v>137</v>
      </c>
      <c r="E553" s="10">
        <v>2.7986452567539502</v>
      </c>
      <c r="F553" s="10">
        <v>2.7128873367877002</v>
      </c>
      <c r="G553" s="10">
        <v>3.22461130272292</v>
      </c>
      <c r="H553" s="10">
        <v>2.74108950968877</v>
      </c>
      <c r="I553" s="10">
        <v>0</v>
      </c>
      <c r="J553" s="10">
        <v>0</v>
      </c>
      <c r="K553" s="10">
        <v>0</v>
      </c>
      <c r="L553" s="10">
        <v>0</v>
      </c>
      <c r="M553" s="10">
        <v>0</v>
      </c>
    </row>
    <row r="554" spans="1:13" x14ac:dyDescent="0.3">
      <c r="A554" s="9" t="str">
        <f>B279&amp;C509&amp;D554</f>
        <v>DISTRIBUCION VOLUMEN X CRITERIO (kg ó litros)Total AperitivosOTROS MOTIVOS</v>
      </c>
      <c r="B554" s="9">
        <v>0</v>
      </c>
      <c r="C554" s="9">
        <v>0</v>
      </c>
      <c r="D554" s="9" t="s">
        <v>138</v>
      </c>
      <c r="E554" s="22">
        <v>11.6184060270127</v>
      </c>
      <c r="F554" s="22">
        <v>7.5137868015018503</v>
      </c>
      <c r="G554" s="22">
        <v>7.5489523254759501</v>
      </c>
      <c r="H554" s="22">
        <v>6.7924327551742802</v>
      </c>
      <c r="I554" s="22">
        <v>0</v>
      </c>
      <c r="J554" s="22">
        <v>0</v>
      </c>
      <c r="K554" s="22">
        <v>0</v>
      </c>
      <c r="L554" s="22">
        <v>0</v>
      </c>
      <c r="M554" s="10">
        <v>0</v>
      </c>
    </row>
    <row r="555" spans="1:13" x14ac:dyDescent="0.3">
      <c r="A555" s="9" t="str">
        <f>B555&amp;C555&amp;D555</f>
        <v>CONSUMO PER CAPITA (kg ó litros por individuo)TotalAlimentacionT.ESPAÑA</v>
      </c>
      <c r="B555" s="9" t="s">
        <v>60</v>
      </c>
      <c r="C555" s="9" t="s">
        <v>47</v>
      </c>
      <c r="D555" s="10" t="s">
        <v>64</v>
      </c>
      <c r="E555" s="10">
        <v>96.912759548564594</v>
      </c>
      <c r="F555" s="10">
        <v>108.619932787571</v>
      </c>
      <c r="G555" s="10">
        <v>115.025462611745</v>
      </c>
      <c r="H555" s="10">
        <v>110.73449975406901</v>
      </c>
      <c r="I555" s="10">
        <v>0</v>
      </c>
      <c r="J555" s="10">
        <v>0</v>
      </c>
      <c r="K555" s="10">
        <v>0</v>
      </c>
      <c r="L555" s="10">
        <v>0</v>
      </c>
      <c r="M555" s="10">
        <v>0</v>
      </c>
    </row>
    <row r="556" spans="1:13" x14ac:dyDescent="0.3">
      <c r="A556" s="9" t="str">
        <f>B555&amp;C555&amp;D556</f>
        <v>CONSUMO PER CAPITA (kg ó litros por individuo)TotalAlimentacionHiper+Super+Discount+G.A</v>
      </c>
      <c r="B556" s="9">
        <v>0</v>
      </c>
      <c r="C556" s="9">
        <v>0</v>
      </c>
      <c r="D556" s="9" t="s">
        <v>94</v>
      </c>
      <c r="E556" s="22">
        <v>12.3765007304509</v>
      </c>
      <c r="F556" s="22">
        <v>9.2464874374968105</v>
      </c>
      <c r="G556" s="22">
        <v>9.5307992768134504</v>
      </c>
      <c r="H556" s="22">
        <v>9.24047709162034</v>
      </c>
      <c r="I556" s="22">
        <v>0</v>
      </c>
      <c r="J556" s="22">
        <v>0</v>
      </c>
      <c r="K556" s="22">
        <v>0</v>
      </c>
      <c r="L556" s="22">
        <v>0</v>
      </c>
      <c r="M556" s="10">
        <v>0</v>
      </c>
    </row>
    <row r="557" spans="1:13" x14ac:dyDescent="0.3">
      <c r="A557" s="9" t="str">
        <f>B555&amp;C555&amp;D557</f>
        <v>CONSUMO PER CAPITA (kg ó litros por individuo)TotalAlimentacionRestaurantes</v>
      </c>
      <c r="B557" s="9">
        <v>0</v>
      </c>
      <c r="C557" s="9">
        <v>0</v>
      </c>
      <c r="D557" s="10" t="s">
        <v>95</v>
      </c>
      <c r="E557" s="10">
        <v>16.0669619776892</v>
      </c>
      <c r="F557" s="10">
        <v>21.5506357178581</v>
      </c>
      <c r="G557" s="10">
        <v>23.259571623370501</v>
      </c>
      <c r="H557" s="10">
        <v>22.802630909359301</v>
      </c>
      <c r="I557" s="10">
        <v>0</v>
      </c>
      <c r="J557" s="10">
        <v>0</v>
      </c>
      <c r="K557" s="10">
        <v>0</v>
      </c>
      <c r="L557" s="10">
        <v>0</v>
      </c>
      <c r="M557" s="10">
        <v>0</v>
      </c>
    </row>
    <row r="558" spans="1:13" x14ac:dyDescent="0.3">
      <c r="A558" s="9" t="str">
        <f>B555&amp;C555&amp;D558</f>
        <v>CONSUMO PER CAPITA (kg ó litros por individuo)TotalAlimentacionRestaurantes Fast Food</v>
      </c>
      <c r="B558" s="9">
        <v>0</v>
      </c>
      <c r="C558" s="9">
        <v>0</v>
      </c>
      <c r="D558" s="9" t="s">
        <v>96</v>
      </c>
      <c r="E558" s="22">
        <v>13.239947331486899</v>
      </c>
      <c r="F558" s="22">
        <v>15.284067685267299</v>
      </c>
      <c r="G558" s="22">
        <v>17.126470681056801</v>
      </c>
      <c r="H558" s="22">
        <v>16.263297328643901</v>
      </c>
      <c r="I558" s="22">
        <v>0</v>
      </c>
      <c r="J558" s="22">
        <v>0</v>
      </c>
      <c r="K558" s="22">
        <v>0</v>
      </c>
      <c r="L558" s="22">
        <v>0</v>
      </c>
      <c r="M558" s="10">
        <v>0</v>
      </c>
    </row>
    <row r="559" spans="1:13" x14ac:dyDescent="0.3">
      <c r="A559" s="9" t="str">
        <f>B555&amp;C555&amp;D559</f>
        <v>CONSUMO PER CAPITA (kg ó litros por individuo)TotalAlimentacionBares/Cafeterias/Cervecerias</v>
      </c>
      <c r="B559" s="9">
        <v>0</v>
      </c>
      <c r="C559" s="9">
        <v>0</v>
      </c>
      <c r="D559" s="10" t="s">
        <v>97</v>
      </c>
      <c r="E559" s="10">
        <v>35.823398417533099</v>
      </c>
      <c r="F559" s="10">
        <v>42.986688378700102</v>
      </c>
      <c r="G559" s="10">
        <v>46.594019126451698</v>
      </c>
      <c r="H559" s="10">
        <v>45.408838972212997</v>
      </c>
      <c r="I559" s="10">
        <v>0</v>
      </c>
      <c r="J559" s="10">
        <v>0</v>
      </c>
      <c r="K559" s="10">
        <v>0</v>
      </c>
      <c r="L559" s="10">
        <v>0</v>
      </c>
      <c r="M559" s="10">
        <v>0</v>
      </c>
    </row>
    <row r="560" spans="1:13" x14ac:dyDescent="0.3">
      <c r="A560" s="9" t="str">
        <f>B555&amp;C555&amp;D560</f>
        <v>CONSUMO PER CAPITA (kg ó litros por individuo)TotalAlimentacionPanaderias/Pastelerias</v>
      </c>
      <c r="B560" s="9">
        <v>0</v>
      </c>
      <c r="C560" s="9">
        <v>0</v>
      </c>
      <c r="D560" s="9" t="s">
        <v>98</v>
      </c>
      <c r="E560" s="22">
        <v>1.75250005798877</v>
      </c>
      <c r="F560" s="22">
        <v>1.5246726885653401</v>
      </c>
      <c r="G560" s="22">
        <v>1.38061344911547</v>
      </c>
      <c r="H560" s="22">
        <v>1.3565256384423701</v>
      </c>
      <c r="I560" s="22">
        <v>0</v>
      </c>
      <c r="J560" s="22">
        <v>0</v>
      </c>
      <c r="K560" s="22">
        <v>0</v>
      </c>
      <c r="L560" s="22">
        <v>0</v>
      </c>
      <c r="M560" s="10">
        <v>0</v>
      </c>
    </row>
    <row r="561" spans="1:13" x14ac:dyDescent="0.3">
      <c r="A561" s="9" t="str">
        <f>B555&amp;C555&amp;D561</f>
        <v>CONSUMO PER CAPITA (kg ó litros por individuo)TotalAlimentacionTda.Alimentacion/Delicatesen</v>
      </c>
      <c r="B561" s="9">
        <v>0</v>
      </c>
      <c r="C561" s="9">
        <v>0</v>
      </c>
      <c r="D561" s="10" t="s">
        <v>99</v>
      </c>
      <c r="E561" s="10">
        <v>2.3138251340112999</v>
      </c>
      <c r="F561" s="10">
        <v>2.3388345498966898</v>
      </c>
      <c r="G561" s="10">
        <v>1.9030518548258499</v>
      </c>
      <c r="H561" s="10">
        <v>1.5723502403438701</v>
      </c>
      <c r="I561" s="10">
        <v>0</v>
      </c>
      <c r="J561" s="10">
        <v>0</v>
      </c>
      <c r="K561" s="10">
        <v>0</v>
      </c>
      <c r="L561" s="10">
        <v>0</v>
      </c>
      <c r="M561" s="10">
        <v>0</v>
      </c>
    </row>
    <row r="562" spans="1:13" x14ac:dyDescent="0.3">
      <c r="A562" s="9" t="str">
        <f>B555&amp;C555&amp;D562</f>
        <v>CONSUMO PER CAPITA (kg ó litros por individuo)TotalAlimentacionCanal Conveniencia/24h</v>
      </c>
      <c r="B562" s="9">
        <v>0</v>
      </c>
      <c r="C562" s="9">
        <v>0</v>
      </c>
      <c r="D562" s="9" t="s">
        <v>100</v>
      </c>
      <c r="E562" s="22">
        <v>5.4112025970080397</v>
      </c>
      <c r="F562" s="22">
        <v>5.2951674447280404</v>
      </c>
      <c r="G562" s="22">
        <v>3.8123079892832998</v>
      </c>
      <c r="H562" s="22">
        <v>3.5975007222230002</v>
      </c>
      <c r="I562" s="22">
        <v>0</v>
      </c>
      <c r="J562" s="22">
        <v>0</v>
      </c>
      <c r="K562" s="22">
        <v>0</v>
      </c>
      <c r="L562" s="22">
        <v>0</v>
      </c>
      <c r="M562" s="10">
        <v>0</v>
      </c>
    </row>
    <row r="563" spans="1:13" x14ac:dyDescent="0.3">
      <c r="A563" s="9" t="str">
        <f>B555&amp;C555&amp;D563</f>
        <v>CONSUMO PER CAPITA (kg ó litros por individuo)TotalAlimentacionHoteles</v>
      </c>
      <c r="B563" s="9">
        <v>0</v>
      </c>
      <c r="C563" s="9">
        <v>0</v>
      </c>
      <c r="D563" s="10" t="s">
        <v>101</v>
      </c>
      <c r="E563" s="10">
        <v>0.43120963743385898</v>
      </c>
      <c r="F563" s="10">
        <v>0.71605920588775995</v>
      </c>
      <c r="G563" s="10">
        <v>0.71766765175048997</v>
      </c>
      <c r="H563" s="10">
        <v>0.59818370792835296</v>
      </c>
      <c r="I563" s="10">
        <v>0</v>
      </c>
      <c r="J563" s="10">
        <v>0</v>
      </c>
      <c r="K563" s="10">
        <v>0</v>
      </c>
      <c r="L563" s="10">
        <v>0</v>
      </c>
      <c r="M563" s="10">
        <v>0</v>
      </c>
    </row>
    <row r="564" spans="1:13" x14ac:dyDescent="0.3">
      <c r="A564" s="9" t="str">
        <f>B555&amp;C555&amp;D564</f>
        <v>CONSUMO PER CAPITA (kg ó litros por individuo)TotalAlimentacionEstaciones de servicio</v>
      </c>
      <c r="B564" s="9">
        <v>0</v>
      </c>
      <c r="C564" s="9">
        <v>0</v>
      </c>
      <c r="D564" s="9" t="s">
        <v>102</v>
      </c>
      <c r="E564" s="22">
        <v>1.8031808174148101</v>
      </c>
      <c r="F564" s="22">
        <v>1.7138304685557899</v>
      </c>
      <c r="G564" s="22">
        <v>1.71642208494035</v>
      </c>
      <c r="H564" s="22">
        <v>1.67210524907317</v>
      </c>
      <c r="I564" s="22">
        <v>0</v>
      </c>
      <c r="J564" s="22">
        <v>0</v>
      </c>
      <c r="K564" s="22">
        <v>0</v>
      </c>
      <c r="L564" s="22">
        <v>0</v>
      </c>
      <c r="M564" s="10">
        <v>0</v>
      </c>
    </row>
    <row r="565" spans="1:13" x14ac:dyDescent="0.3">
      <c r="A565" s="9" t="str">
        <f>B555&amp;C555&amp;D565</f>
        <v>CONSUMO PER CAPITA (kg ó litros por individuo)TotalAlimentacionMaquinas dispensadoras</v>
      </c>
      <c r="B565" s="9">
        <v>0</v>
      </c>
      <c r="C565" s="9">
        <v>0</v>
      </c>
      <c r="D565" s="10" t="s">
        <v>103</v>
      </c>
      <c r="E565" s="10">
        <v>1.8786966490127599</v>
      </c>
      <c r="F565" s="10">
        <v>1.7174628135554399</v>
      </c>
      <c r="G565" s="10">
        <v>1.7010840850878599</v>
      </c>
      <c r="H565" s="10">
        <v>1.7160739342237099</v>
      </c>
      <c r="I565" s="10">
        <v>0</v>
      </c>
      <c r="J565" s="10">
        <v>0</v>
      </c>
      <c r="K565" s="10">
        <v>0</v>
      </c>
      <c r="L565" s="10">
        <v>0</v>
      </c>
      <c r="M565" s="10">
        <v>0</v>
      </c>
    </row>
    <row r="566" spans="1:13" x14ac:dyDescent="0.3">
      <c r="A566" s="9" t="str">
        <f>B555&amp;C555&amp;D566</f>
        <v>CONSUMO PER CAPITA (kg ó litros por individuo)TotalAlimentacionServicio en la empresa</v>
      </c>
      <c r="B566" s="9">
        <v>0</v>
      </c>
      <c r="C566" s="9">
        <v>0</v>
      </c>
      <c r="D566" s="9" t="s">
        <v>104</v>
      </c>
      <c r="E566" s="22">
        <v>1.53380552197353</v>
      </c>
      <c r="F566" s="22">
        <v>1.7480683948747999</v>
      </c>
      <c r="G566" s="22">
        <v>1.42329322526653</v>
      </c>
      <c r="H566" s="22">
        <v>1.18628262524705</v>
      </c>
      <c r="I566" s="22">
        <v>0</v>
      </c>
      <c r="J566" s="22">
        <v>0</v>
      </c>
      <c r="K566" s="22">
        <v>0</v>
      </c>
      <c r="L566" s="22">
        <v>0</v>
      </c>
      <c r="M566" s="10">
        <v>0</v>
      </c>
    </row>
    <row r="567" spans="1:13" x14ac:dyDescent="0.3">
      <c r="A567" s="9" t="str">
        <f>B555&amp;C555&amp;D567</f>
        <v>CONSUMO PER CAPITA (kg ó litros por individuo)TotalAlimentacionResto de canales</v>
      </c>
      <c r="B567" s="9">
        <v>0</v>
      </c>
      <c r="C567" s="9">
        <v>0</v>
      </c>
      <c r="D567" s="10" t="s">
        <v>105</v>
      </c>
      <c r="E567" s="10">
        <v>4.2815518884476402</v>
      </c>
      <c r="F567" s="10">
        <v>4.4979512742548398</v>
      </c>
      <c r="G567" s="10">
        <v>5.8601714152926396</v>
      </c>
      <c r="H567" s="10">
        <v>5.3202494551617603</v>
      </c>
      <c r="I567" s="10">
        <v>0</v>
      </c>
      <c r="J567" s="10">
        <v>0</v>
      </c>
      <c r="K567" s="10">
        <v>0</v>
      </c>
      <c r="L567" s="10">
        <v>0</v>
      </c>
      <c r="M567" s="10">
        <v>0</v>
      </c>
    </row>
    <row r="568" spans="1:13" x14ac:dyDescent="0.3">
      <c r="A568" s="9" t="str">
        <f>B555&amp;C555&amp;D568</f>
        <v>CONSUMO PER CAPITA (kg ó litros por individuo)TotalAlimentacionEN LA CALLE</v>
      </c>
      <c r="B568" s="9">
        <v>0</v>
      </c>
      <c r="C568" s="9">
        <v>0</v>
      </c>
      <c r="D568" s="9" t="s">
        <v>106</v>
      </c>
      <c r="E568" s="22">
        <v>6.2578708676630903</v>
      </c>
      <c r="F568" s="22">
        <v>6.8253601023580703</v>
      </c>
      <c r="G568" s="22">
        <v>5.62846250285875</v>
      </c>
      <c r="H568" s="22">
        <v>5.0326916284370498</v>
      </c>
      <c r="I568" s="22">
        <v>0</v>
      </c>
      <c r="J568" s="22">
        <v>0</v>
      </c>
      <c r="K568" s="22">
        <v>0</v>
      </c>
      <c r="L568" s="22">
        <v>0</v>
      </c>
      <c r="M568" s="10">
        <v>0</v>
      </c>
    </row>
    <row r="569" spans="1:13" x14ac:dyDescent="0.3">
      <c r="A569" s="9" t="str">
        <f>B555&amp;C555&amp;D569</f>
        <v>CONSUMO PER CAPITA (kg ó litros por individuo)TotalAlimentacionEN CASA DE OTROS</v>
      </c>
      <c r="B569" s="9">
        <v>0</v>
      </c>
      <c r="C569" s="9">
        <v>0</v>
      </c>
      <c r="D569" s="10" t="s">
        <v>107</v>
      </c>
      <c r="E569" s="10">
        <v>6.9101781329410903</v>
      </c>
      <c r="F569" s="10">
        <v>6.3564471749027804</v>
      </c>
      <c r="G569" s="10">
        <v>5.9436655352601004</v>
      </c>
      <c r="H569" s="10">
        <v>5.6460457273845499</v>
      </c>
      <c r="I569" s="10">
        <v>0</v>
      </c>
      <c r="J569" s="10">
        <v>0</v>
      </c>
      <c r="K569" s="10">
        <v>0</v>
      </c>
      <c r="L569" s="10">
        <v>0</v>
      </c>
      <c r="M569" s="10">
        <v>0</v>
      </c>
    </row>
    <row r="570" spans="1:13" x14ac:dyDescent="0.3">
      <c r="A570" s="9" t="str">
        <f>B555&amp;C555&amp;D570</f>
        <v>CONSUMO PER CAPITA (kg ó litros por individuo)TotalAlimentacionEN EL ESTABLECIMIENTO</v>
      </c>
      <c r="B570" s="9">
        <v>0</v>
      </c>
      <c r="C570" s="9">
        <v>0</v>
      </c>
      <c r="D570" s="9" t="s">
        <v>108</v>
      </c>
      <c r="E570" s="22">
        <v>58.223873780335701</v>
      </c>
      <c r="F570" s="22">
        <v>69.714341933046299</v>
      </c>
      <c r="G570" s="22">
        <v>79.4664543515715</v>
      </c>
      <c r="H570" s="22">
        <v>79.078026609083295</v>
      </c>
      <c r="I570" s="22">
        <v>0</v>
      </c>
      <c r="J570" s="22">
        <v>0</v>
      </c>
      <c r="K570" s="22">
        <v>0</v>
      </c>
      <c r="L570" s="22">
        <v>0</v>
      </c>
      <c r="M570" s="10">
        <v>0</v>
      </c>
    </row>
    <row r="571" spans="1:13" x14ac:dyDescent="0.3">
      <c r="A571" s="9" t="str">
        <f>B555&amp;C555&amp;D571</f>
        <v>CONSUMO PER CAPITA (kg ó litros por individuo)TotalAlimentacionEN EL TRABAJO</v>
      </c>
      <c r="B571" s="9">
        <v>0</v>
      </c>
      <c r="C571" s="9">
        <v>0</v>
      </c>
      <c r="D571" s="10" t="s">
        <v>109</v>
      </c>
      <c r="E571" s="10">
        <v>6.5615538781475502</v>
      </c>
      <c r="F571" s="10">
        <v>6.9780621901949598</v>
      </c>
      <c r="G571" s="10">
        <v>7.0924136220033196</v>
      </c>
      <c r="H571" s="10">
        <v>6.16208622430372</v>
      </c>
      <c r="I571" s="10">
        <v>0</v>
      </c>
      <c r="J571" s="10">
        <v>0</v>
      </c>
      <c r="K571" s="10">
        <v>0</v>
      </c>
      <c r="L571" s="10">
        <v>0</v>
      </c>
      <c r="M571" s="10">
        <v>0</v>
      </c>
    </row>
    <row r="572" spans="1:13" x14ac:dyDescent="0.3">
      <c r="A572" s="9" t="str">
        <f>B555&amp;C555&amp;D572</f>
        <v>CONSUMO PER CAPITA (kg ó litros por individuo)TotalAlimentacionEN COLEGIO/INSTITUTO/UNIV.</v>
      </c>
      <c r="B572" s="9">
        <v>0</v>
      </c>
      <c r="C572" s="9">
        <v>0</v>
      </c>
      <c r="D572" s="9" t="s">
        <v>110</v>
      </c>
      <c r="E572" s="22">
        <v>0.21545957001041499</v>
      </c>
      <c r="F572" s="22">
        <v>0.196690478509326</v>
      </c>
      <c r="G572" s="22">
        <v>0.41860406705264802</v>
      </c>
      <c r="H572" s="22">
        <v>0.19718510047492699</v>
      </c>
      <c r="I572" s="22">
        <v>0</v>
      </c>
      <c r="J572" s="22">
        <v>0</v>
      </c>
      <c r="K572" s="22">
        <v>0</v>
      </c>
      <c r="L572" s="22">
        <v>0</v>
      </c>
      <c r="M572" s="10">
        <v>0</v>
      </c>
    </row>
    <row r="573" spans="1:13" x14ac:dyDescent="0.3">
      <c r="A573" s="9" t="str">
        <f>B555&amp;C555&amp;D573</f>
        <v>CONSUMO PER CAPITA (kg ó litros por individuo)TotalAlimentacionEN MI CASA</v>
      </c>
      <c r="B573" s="9">
        <v>0</v>
      </c>
      <c r="C573" s="9">
        <v>0</v>
      </c>
      <c r="D573" s="10" t="s">
        <v>111</v>
      </c>
      <c r="E573" s="10">
        <v>15.005748240631499</v>
      </c>
      <c r="F573" s="10">
        <v>16.0811058567933</v>
      </c>
      <c r="G573" s="10">
        <v>13.3271780492746</v>
      </c>
      <c r="H573" s="10">
        <v>11.531900806065099</v>
      </c>
      <c r="I573" s="10">
        <v>0</v>
      </c>
      <c r="J573" s="10">
        <v>0</v>
      </c>
      <c r="K573" s="10">
        <v>0</v>
      </c>
      <c r="L573" s="10">
        <v>0</v>
      </c>
      <c r="M573" s="10">
        <v>0</v>
      </c>
    </row>
    <row r="574" spans="1:13" x14ac:dyDescent="0.3">
      <c r="A574" s="9" t="str">
        <f>B555&amp;C555&amp;D574</f>
        <v>CONSUMO PER CAPITA (kg ó litros por individuo)TotalAlimentacionEN M.TRANSP.(AVION,TREN,AUTOC,E</v>
      </c>
      <c r="B574" s="9">
        <v>0</v>
      </c>
      <c r="C574" s="9">
        <v>0</v>
      </c>
      <c r="D574" s="9" t="s">
        <v>112</v>
      </c>
      <c r="E574" s="22">
        <v>0.34566367769464601</v>
      </c>
      <c r="F574" s="22">
        <v>0.47256481214767798</v>
      </c>
      <c r="G574" s="22">
        <v>0.32733097126951299</v>
      </c>
      <c r="H574" s="22">
        <v>0.123104320313938</v>
      </c>
      <c r="I574" s="22">
        <v>0</v>
      </c>
      <c r="J574" s="22">
        <v>0</v>
      </c>
      <c r="K574" s="22">
        <v>0</v>
      </c>
      <c r="L574" s="22">
        <v>0</v>
      </c>
      <c r="M574" s="10">
        <v>0</v>
      </c>
    </row>
    <row r="575" spans="1:13" x14ac:dyDescent="0.3">
      <c r="A575" s="9" t="str">
        <f>B555&amp;C555&amp;D575</f>
        <v>CONSUMO PER CAPITA (kg ó litros por individuo)TotalAlimentacionEN OTRO LUGAR</v>
      </c>
      <c r="B575" s="9">
        <v>0</v>
      </c>
      <c r="C575" s="9">
        <v>0</v>
      </c>
      <c r="D575" s="10" t="s">
        <v>113</v>
      </c>
      <c r="E575" s="10">
        <v>3.3924350733527202</v>
      </c>
      <c r="F575" s="10">
        <v>1.9953690562759101</v>
      </c>
      <c r="G575" s="10">
        <v>2.8213505224530402</v>
      </c>
      <c r="H575" s="10">
        <v>2.9634681792048099</v>
      </c>
      <c r="I575" s="10">
        <v>0</v>
      </c>
      <c r="J575" s="10">
        <v>0</v>
      </c>
      <c r="K575" s="10">
        <v>0</v>
      </c>
      <c r="L575" s="10">
        <v>0</v>
      </c>
      <c r="M575" s="10">
        <v>0</v>
      </c>
    </row>
    <row r="576" spans="1:13" x14ac:dyDescent="0.3">
      <c r="A576" s="9" t="str">
        <f>B555&amp;C555&amp;D576</f>
        <v>CONSUMO PER CAPITA (kg ó litros por individuo)TotalAlimentacionDESAYUNO</v>
      </c>
      <c r="B576" s="9">
        <v>0</v>
      </c>
      <c r="C576" s="9">
        <v>0</v>
      </c>
      <c r="D576" s="9" t="s">
        <v>114</v>
      </c>
      <c r="E576" s="22">
        <v>10.778442665544199</v>
      </c>
      <c r="F576" s="22">
        <v>11.962367578707701</v>
      </c>
      <c r="G576" s="22">
        <v>12.2464027790332</v>
      </c>
      <c r="H576" s="22">
        <v>12.289368273883699</v>
      </c>
      <c r="I576" s="22">
        <v>0</v>
      </c>
      <c r="J576" s="22">
        <v>0</v>
      </c>
      <c r="K576" s="22">
        <v>0</v>
      </c>
      <c r="L576" s="22">
        <v>0</v>
      </c>
      <c r="M576" s="10">
        <v>0</v>
      </c>
    </row>
    <row r="577" spans="1:13" x14ac:dyDescent="0.3">
      <c r="A577" s="9" t="str">
        <f>B555&amp;C555&amp;D577</f>
        <v>CONSUMO PER CAPITA (kg ó litros por individuo)TotalAlimentacionAPERITIVO/ANTES DE COMER</v>
      </c>
      <c r="B577" s="9">
        <v>0</v>
      </c>
      <c r="C577" s="9">
        <v>0</v>
      </c>
      <c r="D577" s="10" t="s">
        <v>115</v>
      </c>
      <c r="E577" s="10">
        <v>11.8584707540842</v>
      </c>
      <c r="F577" s="10">
        <v>13.095408834412</v>
      </c>
      <c r="G577" s="10">
        <v>12.8500210971218</v>
      </c>
      <c r="H577" s="10">
        <v>12.045616169203599</v>
      </c>
      <c r="I577" s="10">
        <v>0</v>
      </c>
      <c r="J577" s="10">
        <v>0</v>
      </c>
      <c r="K577" s="10">
        <v>0</v>
      </c>
      <c r="L577" s="10">
        <v>0</v>
      </c>
      <c r="M577" s="10">
        <v>0</v>
      </c>
    </row>
    <row r="578" spans="1:13" x14ac:dyDescent="0.3">
      <c r="A578" s="9" t="str">
        <f>B555&amp;C555&amp;D578</f>
        <v>CONSUMO PER CAPITA (kg ó litros por individuo)TotalAlimentacionCOMIDA</v>
      </c>
      <c r="B578" s="9">
        <v>0</v>
      </c>
      <c r="C578" s="9">
        <v>0</v>
      </c>
      <c r="D578" s="9" t="s">
        <v>116</v>
      </c>
      <c r="E578" s="22">
        <v>31.631961822653601</v>
      </c>
      <c r="F578" s="22">
        <v>39.993883139480801</v>
      </c>
      <c r="G578" s="22">
        <v>41.393980408217999</v>
      </c>
      <c r="H578" s="22">
        <v>40.580534202132903</v>
      </c>
      <c r="I578" s="22">
        <v>0</v>
      </c>
      <c r="J578" s="22">
        <v>0</v>
      </c>
      <c r="K578" s="22">
        <v>0</v>
      </c>
      <c r="L578" s="22">
        <v>0</v>
      </c>
      <c r="M578" s="10">
        <v>0</v>
      </c>
    </row>
    <row r="579" spans="1:13" x14ac:dyDescent="0.3">
      <c r="A579" s="9" t="str">
        <f>B555&amp;C555&amp;D579</f>
        <v>CONSUMO PER CAPITA (kg ó litros por individuo)TotalAlimentacionTARDE/MERIENDA</v>
      </c>
      <c r="B579" s="9">
        <v>0</v>
      </c>
      <c r="C579" s="9">
        <v>0</v>
      </c>
      <c r="D579" s="10" t="s">
        <v>117</v>
      </c>
      <c r="E579" s="10">
        <v>10.001693097429101</v>
      </c>
      <c r="F579" s="10">
        <v>10.7869791942452</v>
      </c>
      <c r="G579" s="10">
        <v>11.133989675220899</v>
      </c>
      <c r="H579" s="10">
        <v>10.583114085547299</v>
      </c>
      <c r="I579" s="10">
        <v>0</v>
      </c>
      <c r="J579" s="10">
        <v>0</v>
      </c>
      <c r="K579" s="10">
        <v>0</v>
      </c>
      <c r="L579" s="10">
        <v>0</v>
      </c>
      <c r="M579" s="10">
        <v>0</v>
      </c>
    </row>
    <row r="580" spans="1:13" x14ac:dyDescent="0.3">
      <c r="A580" s="9" t="str">
        <f>B555&amp;C555&amp;D580</f>
        <v>CONSUMO PER CAPITA (kg ó litros por individuo)TotalAlimentacionANTES DE CENAR</v>
      </c>
      <c r="B580" s="9">
        <v>0</v>
      </c>
      <c r="C580" s="9">
        <v>0</v>
      </c>
      <c r="D580" s="9" t="s">
        <v>118</v>
      </c>
      <c r="E580" s="22">
        <v>5.34757250857042</v>
      </c>
      <c r="F580" s="22">
        <v>5.5216377698227204</v>
      </c>
      <c r="G580" s="22">
        <v>5.9459625707718402</v>
      </c>
      <c r="H580" s="22">
        <v>5.8667840469958401</v>
      </c>
      <c r="I580" s="22">
        <v>0</v>
      </c>
      <c r="J580" s="22">
        <v>0</v>
      </c>
      <c r="K580" s="22">
        <v>0</v>
      </c>
      <c r="L580" s="22">
        <v>0</v>
      </c>
      <c r="M580" s="10">
        <v>0</v>
      </c>
    </row>
    <row r="581" spans="1:13" x14ac:dyDescent="0.3">
      <c r="A581" s="9" t="str">
        <f>B555&amp;C555&amp;D581</f>
        <v>CONSUMO PER CAPITA (kg ó litros por individuo)TotalAlimentacionCENA</v>
      </c>
      <c r="B581" s="9">
        <v>0</v>
      </c>
      <c r="C581" s="9">
        <v>0</v>
      </c>
      <c r="D581" s="10" t="s">
        <v>119</v>
      </c>
      <c r="E581" s="10">
        <v>19.0894449081201</v>
      </c>
      <c r="F581" s="10">
        <v>20.922243810015999</v>
      </c>
      <c r="G581" s="10">
        <v>23.856761823704801</v>
      </c>
      <c r="H581" s="10">
        <v>22.810757084477299</v>
      </c>
      <c r="I581" s="10">
        <v>0</v>
      </c>
      <c r="J581" s="10">
        <v>0</v>
      </c>
      <c r="K581" s="10">
        <v>0</v>
      </c>
      <c r="L581" s="10">
        <v>0</v>
      </c>
      <c r="M581" s="10">
        <v>0</v>
      </c>
    </row>
    <row r="582" spans="1:13" x14ac:dyDescent="0.3">
      <c r="A582" s="9" t="str">
        <f>B555&amp;C555&amp;D582</f>
        <v>CONSUMO PER CAPITA (kg ó litros por individuo)TotalAlimentacionDESPUES DE LA CENA</v>
      </c>
      <c r="B582" s="9">
        <v>0</v>
      </c>
      <c r="C582" s="9">
        <v>0</v>
      </c>
      <c r="D582" s="9" t="s">
        <v>120</v>
      </c>
      <c r="E582" s="22">
        <v>1.66277595891657</v>
      </c>
      <c r="F582" s="22">
        <v>1.4548981014850999</v>
      </c>
      <c r="G582" s="22">
        <v>1.96390334060245</v>
      </c>
      <c r="H582" s="22">
        <v>1.73184206371559</v>
      </c>
      <c r="I582" s="22">
        <v>0</v>
      </c>
      <c r="J582" s="22">
        <v>0</v>
      </c>
      <c r="K582" s="22">
        <v>0</v>
      </c>
      <c r="L582" s="22">
        <v>0</v>
      </c>
      <c r="M582" s="10">
        <v>0</v>
      </c>
    </row>
    <row r="583" spans="1:13" x14ac:dyDescent="0.3">
      <c r="A583" s="9" t="str">
        <f>B555&amp;C555&amp;D583</f>
        <v>CONSUMO PER CAPITA (kg ó litros por individuo)TotalAlimentacionDURANTE EL DIA</v>
      </c>
      <c r="B583" s="9">
        <v>0</v>
      </c>
      <c r="C583" s="9">
        <v>0</v>
      </c>
      <c r="D583" s="10" t="s">
        <v>121</v>
      </c>
      <c r="E583" s="10">
        <v>6.5424116706489004</v>
      </c>
      <c r="F583" s="10">
        <v>4.88251086523967</v>
      </c>
      <c r="G583" s="10">
        <v>5.6344419695236798</v>
      </c>
      <c r="H583" s="10">
        <v>4.8265109982261798</v>
      </c>
      <c r="I583" s="10">
        <v>0</v>
      </c>
      <c r="J583" s="10">
        <v>0</v>
      </c>
      <c r="K583" s="10">
        <v>0</v>
      </c>
      <c r="L583" s="10">
        <v>0</v>
      </c>
      <c r="M583" s="10">
        <v>0</v>
      </c>
    </row>
    <row r="584" spans="1:13" x14ac:dyDescent="0.3">
      <c r="A584" s="9" t="str">
        <f>B555&amp;C555&amp;D584</f>
        <v>CONSUMO PER CAPITA (kg ó litros por individuo)TotalAlimentacionCON AMIGOS</v>
      </c>
      <c r="B584" s="9">
        <v>0</v>
      </c>
      <c r="C584" s="9">
        <v>0</v>
      </c>
      <c r="D584" s="9" t="s">
        <v>122</v>
      </c>
      <c r="E584" s="22">
        <v>23.725797472828798</v>
      </c>
      <c r="F584" s="22">
        <v>26.296112082391701</v>
      </c>
      <c r="G584" s="22">
        <v>28.848922328609</v>
      </c>
      <c r="H584" s="22">
        <v>28.7860573819741</v>
      </c>
      <c r="I584" s="22">
        <v>0</v>
      </c>
      <c r="J584" s="22">
        <v>0</v>
      </c>
      <c r="K584" s="22">
        <v>0</v>
      </c>
      <c r="L584" s="22">
        <v>0</v>
      </c>
      <c r="M584" s="10">
        <v>0</v>
      </c>
    </row>
    <row r="585" spans="1:13" x14ac:dyDescent="0.3">
      <c r="A585" s="9" t="str">
        <f>B555&amp;C555&amp;D585</f>
        <v>CONSUMO PER CAPITA (kg ó litros por individuo)TotalAlimentacionCON CLIENTES</v>
      </c>
      <c r="B585" s="9">
        <v>0</v>
      </c>
      <c r="C585" s="9">
        <v>0</v>
      </c>
      <c r="D585" s="10" t="s">
        <v>123</v>
      </c>
      <c r="E585" s="10">
        <v>0.59983737682577498</v>
      </c>
      <c r="F585" s="10">
        <v>0.59430907640469699</v>
      </c>
      <c r="G585" s="10">
        <v>0.40100158924079898</v>
      </c>
      <c r="H585" s="10">
        <v>0.44312299797939497</v>
      </c>
      <c r="I585" s="10">
        <v>0</v>
      </c>
      <c r="J585" s="10">
        <v>0</v>
      </c>
      <c r="K585" s="10">
        <v>0</v>
      </c>
      <c r="L585" s="10">
        <v>0</v>
      </c>
      <c r="M585" s="10">
        <v>0</v>
      </c>
    </row>
    <row r="586" spans="1:13" x14ac:dyDescent="0.3">
      <c r="A586" s="9" t="str">
        <f>B555&amp;C555&amp;D586</f>
        <v>CONSUMO PER CAPITA (kg ó litros por individuo)TotalAlimentacionCON COMPAÑEROS DE TRABAJO</v>
      </c>
      <c r="B586" s="9">
        <v>0</v>
      </c>
      <c r="C586" s="9">
        <v>0</v>
      </c>
      <c r="D586" s="9" t="s">
        <v>124</v>
      </c>
      <c r="E586" s="22">
        <v>5.4628989474445904</v>
      </c>
      <c r="F586" s="22">
        <v>5.7790251512633803</v>
      </c>
      <c r="G586" s="22">
        <v>6.4940692675762897</v>
      </c>
      <c r="H586" s="22">
        <v>6.0952727591205598</v>
      </c>
      <c r="I586" s="22">
        <v>0</v>
      </c>
      <c r="J586" s="22">
        <v>0</v>
      </c>
      <c r="K586" s="22">
        <v>0</v>
      </c>
      <c r="L586" s="22">
        <v>0</v>
      </c>
      <c r="M586" s="10">
        <v>0</v>
      </c>
    </row>
    <row r="587" spans="1:13" x14ac:dyDescent="0.3">
      <c r="A587" s="9" t="str">
        <f>B555&amp;C555&amp;D587</f>
        <v>CONSUMO PER CAPITA (kg ó litros por individuo)TotalAlimentacionCON COMPAÑEROS DE CLASE</v>
      </c>
      <c r="B587" s="9">
        <v>0</v>
      </c>
      <c r="C587" s="9">
        <v>0</v>
      </c>
      <c r="D587" s="10" t="s">
        <v>125</v>
      </c>
      <c r="E587" s="10">
        <v>0.29868593522235698</v>
      </c>
      <c r="F587" s="10">
        <v>0.30712211543234802</v>
      </c>
      <c r="G587" s="10">
        <v>0.36263748964442699</v>
      </c>
      <c r="H587" s="10">
        <v>0.337857338881078</v>
      </c>
      <c r="I587" s="10">
        <v>0</v>
      </c>
      <c r="J587" s="10">
        <v>0</v>
      </c>
      <c r="K587" s="10">
        <v>0</v>
      </c>
      <c r="L587" s="10">
        <v>0</v>
      </c>
      <c r="M587" s="10">
        <v>0</v>
      </c>
    </row>
    <row r="588" spans="1:13" x14ac:dyDescent="0.3">
      <c r="A588" s="9" t="str">
        <f>B555&amp;C555&amp;D588</f>
        <v>CONSUMO PER CAPITA (kg ó litros por individuo)TotalAlimentacionCON FAMILIA</v>
      </c>
      <c r="B588" s="9">
        <v>0</v>
      </c>
      <c r="C588" s="9">
        <v>0</v>
      </c>
      <c r="D588" s="9" t="s">
        <v>126</v>
      </c>
      <c r="E588" s="22">
        <v>33.071553745497098</v>
      </c>
      <c r="F588" s="22">
        <v>38.890051458078801</v>
      </c>
      <c r="G588" s="22">
        <v>41.361739008056098</v>
      </c>
      <c r="H588" s="22">
        <v>37.938611334760701</v>
      </c>
      <c r="I588" s="22">
        <v>0</v>
      </c>
      <c r="J588" s="22">
        <v>0</v>
      </c>
      <c r="K588" s="22">
        <v>0</v>
      </c>
      <c r="L588" s="22">
        <v>0</v>
      </c>
      <c r="M588" s="10">
        <v>0</v>
      </c>
    </row>
    <row r="589" spans="1:13" x14ac:dyDescent="0.3">
      <c r="A589" s="9" t="str">
        <f>B555&amp;C555&amp;D589</f>
        <v>CONSUMO PER CAPITA (kg ó litros por individuo)TotalAlimentacionCON LA PAREJA</v>
      </c>
      <c r="B589" s="9">
        <v>0</v>
      </c>
      <c r="C589" s="9">
        <v>0</v>
      </c>
      <c r="D589" s="10" t="s">
        <v>127</v>
      </c>
      <c r="E589" s="10">
        <v>15.804044200159799</v>
      </c>
      <c r="F589" s="10">
        <v>19.2542064944111</v>
      </c>
      <c r="G589" s="10">
        <v>20.1024998381464</v>
      </c>
      <c r="H589" s="10">
        <v>19.9159901772449</v>
      </c>
      <c r="I589" s="10">
        <v>0</v>
      </c>
      <c r="J589" s="10">
        <v>0</v>
      </c>
      <c r="K589" s="10">
        <v>0</v>
      </c>
      <c r="L589" s="10">
        <v>0</v>
      </c>
      <c r="M589" s="10">
        <v>0</v>
      </c>
    </row>
    <row r="590" spans="1:13" x14ac:dyDescent="0.3">
      <c r="A590" s="9" t="str">
        <f>B555&amp;C555&amp;D590</f>
        <v>CONSUMO PER CAPITA (kg ó litros por individuo)TotalAlimentacionESTABA SOLO/A</v>
      </c>
      <c r="B590" s="9">
        <v>0</v>
      </c>
      <c r="C590" s="9">
        <v>0</v>
      </c>
      <c r="D590" s="9" t="s">
        <v>128</v>
      </c>
      <c r="E590" s="22">
        <v>17.335845212768799</v>
      </c>
      <c r="F590" s="22">
        <v>16.959016996642799</v>
      </c>
      <c r="G590" s="22">
        <v>16.710873846254401</v>
      </c>
      <c r="H590" s="22">
        <v>16.561734239978001</v>
      </c>
      <c r="I590" s="22">
        <v>0</v>
      </c>
      <c r="J590" s="22">
        <v>0</v>
      </c>
      <c r="K590" s="22">
        <v>0</v>
      </c>
      <c r="L590" s="22">
        <v>0</v>
      </c>
      <c r="M590" s="10">
        <v>0</v>
      </c>
    </row>
    <row r="591" spans="1:13" x14ac:dyDescent="0.3">
      <c r="A591" s="9" t="str">
        <f>B555&amp;C555&amp;D591</f>
        <v>CONSUMO PER CAPITA (kg ó litros por individuo)TotalAlimentacionOTROS</v>
      </c>
      <c r="B591" s="9">
        <v>0</v>
      </c>
      <c r="C591" s="9">
        <v>0</v>
      </c>
      <c r="D591" s="10" t="s">
        <v>129</v>
      </c>
      <c r="E591" s="10">
        <v>0.61411929843161805</v>
      </c>
      <c r="F591" s="10">
        <v>0.54008882892723897</v>
      </c>
      <c r="G591" s="10">
        <v>0.74373359841109399</v>
      </c>
      <c r="H591" s="10">
        <v>0.65586177534283296</v>
      </c>
      <c r="I591" s="10">
        <v>0</v>
      </c>
      <c r="J591" s="10">
        <v>0</v>
      </c>
      <c r="K591" s="10">
        <v>0</v>
      </c>
      <c r="L591" s="10">
        <v>0</v>
      </c>
      <c r="M591" s="10">
        <v>0</v>
      </c>
    </row>
    <row r="592" spans="1:13" x14ac:dyDescent="0.3">
      <c r="A592" s="9" t="str">
        <f>B555&amp;C555&amp;D592</f>
        <v>CONSUMO PER CAPITA (kg ó litros por individuo)TotalAlimentacionESTAR TRABAJANDO</v>
      </c>
      <c r="B592" s="9">
        <v>0</v>
      </c>
      <c r="C592" s="9">
        <v>0</v>
      </c>
      <c r="D592" s="9" t="s">
        <v>130</v>
      </c>
      <c r="E592" s="22">
        <v>10.530365440863401</v>
      </c>
      <c r="F592" s="22">
        <v>10.797938180230901</v>
      </c>
      <c r="G592" s="22">
        <v>11.006925480156299</v>
      </c>
      <c r="H592" s="22">
        <v>10.463394941749</v>
      </c>
      <c r="I592" s="22">
        <v>0</v>
      </c>
      <c r="J592" s="22">
        <v>0</v>
      </c>
      <c r="K592" s="22">
        <v>0</v>
      </c>
      <c r="L592" s="22">
        <v>0</v>
      </c>
      <c r="M592" s="10">
        <v>0</v>
      </c>
    </row>
    <row r="593" spans="1:13" x14ac:dyDescent="0.3">
      <c r="A593" s="9" t="str">
        <f>B555&amp;C555&amp;D593</f>
        <v>CONSUMO PER CAPITA (kg ó litros por individuo)TotalAlimentacionCOMIDA DE NEGOCIOS</v>
      </c>
      <c r="B593" s="9">
        <v>0</v>
      </c>
      <c r="C593" s="9">
        <v>0</v>
      </c>
      <c r="D593" s="10" t="s">
        <v>131</v>
      </c>
      <c r="E593" s="10">
        <v>0.33593631899495902</v>
      </c>
      <c r="F593" s="10">
        <v>0.372320224950208</v>
      </c>
      <c r="G593" s="10">
        <v>0.36461849107354899</v>
      </c>
      <c r="H593" s="10">
        <v>0.26133476370541597</v>
      </c>
      <c r="I593" s="10">
        <v>0</v>
      </c>
      <c r="J593" s="10">
        <v>0</v>
      </c>
      <c r="K593" s="10">
        <v>0</v>
      </c>
      <c r="L593" s="10">
        <v>0</v>
      </c>
      <c r="M593" s="10">
        <v>0</v>
      </c>
    </row>
    <row r="594" spans="1:13" x14ac:dyDescent="0.3">
      <c r="A594" s="9" t="str">
        <f>B555&amp;C555&amp;D594</f>
        <v>CONSUMO PER CAPITA (kg ó litros por individuo)TotalAlimentacionPOR PLACER/RELAX</v>
      </c>
      <c r="B594" s="9">
        <v>0</v>
      </c>
      <c r="C594" s="9">
        <v>0</v>
      </c>
      <c r="D594" s="9" t="s">
        <v>132</v>
      </c>
      <c r="E594" s="22">
        <v>15.361972513511899</v>
      </c>
      <c r="F594" s="22">
        <v>18.989100201676301</v>
      </c>
      <c r="G594" s="22">
        <v>20.223051833944201</v>
      </c>
      <c r="H594" s="22">
        <v>19.088104938823399</v>
      </c>
      <c r="I594" s="22">
        <v>0</v>
      </c>
      <c r="J594" s="22">
        <v>0</v>
      </c>
      <c r="K594" s="22">
        <v>0</v>
      </c>
      <c r="L594" s="22">
        <v>0</v>
      </c>
      <c r="M594" s="10">
        <v>0</v>
      </c>
    </row>
    <row r="595" spans="1:13" x14ac:dyDescent="0.3">
      <c r="A595" s="9" t="str">
        <f>B555&amp;C555&amp;D595</f>
        <v>CONSUMO PER CAPITA (kg ó litros por individuo)TotalAlimentacionTENER HAMBRE/SIN PLANIFICAR</v>
      </c>
      <c r="B595" s="9">
        <v>0</v>
      </c>
      <c r="C595" s="9">
        <v>0</v>
      </c>
      <c r="D595" s="10" t="s">
        <v>133</v>
      </c>
      <c r="E595" s="10">
        <v>27.4052943573123</v>
      </c>
      <c r="F595" s="10">
        <v>31.256901797642001</v>
      </c>
      <c r="G595" s="10">
        <v>30.6175079115032</v>
      </c>
      <c r="H595" s="10">
        <v>28.447782669236499</v>
      </c>
      <c r="I595" s="10">
        <v>0</v>
      </c>
      <c r="J595" s="10">
        <v>0</v>
      </c>
      <c r="K595" s="10">
        <v>0</v>
      </c>
      <c r="L595" s="10">
        <v>0</v>
      </c>
      <c r="M595" s="10">
        <v>0</v>
      </c>
    </row>
    <row r="596" spans="1:13" x14ac:dyDescent="0.3">
      <c r="A596" s="9" t="str">
        <f>B555&amp;C555&amp;D596</f>
        <v>CONSUMO PER CAPITA (kg ó litros por individuo)TotalAlimentacionESTAR DE COMPRAS</v>
      </c>
      <c r="B596" s="9">
        <v>0</v>
      </c>
      <c r="C596" s="9">
        <v>0</v>
      </c>
      <c r="D596" s="9" t="s">
        <v>134</v>
      </c>
      <c r="E596" s="22">
        <v>4.0742131013561398</v>
      </c>
      <c r="F596" s="22">
        <v>3.3419517383692599</v>
      </c>
      <c r="G596" s="22">
        <v>3.2366982200060401</v>
      </c>
      <c r="H596" s="22">
        <v>3.25479010549514</v>
      </c>
      <c r="I596" s="22">
        <v>0</v>
      </c>
      <c r="J596" s="22">
        <v>0</v>
      </c>
      <c r="K596" s="22">
        <v>0</v>
      </c>
      <c r="L596" s="22">
        <v>0</v>
      </c>
      <c r="M596" s="10">
        <v>0</v>
      </c>
    </row>
    <row r="597" spans="1:13" x14ac:dyDescent="0.3">
      <c r="A597" s="9" t="str">
        <f>B555&amp;C555&amp;D597</f>
        <v>CONSUMO PER CAPITA (kg ó litros por individuo)TotalAlimentacionNO COCINAR EN CASA</v>
      </c>
      <c r="B597" s="9">
        <v>0</v>
      </c>
      <c r="C597" s="9">
        <v>0</v>
      </c>
      <c r="D597" s="10" t="s">
        <v>135</v>
      </c>
      <c r="E597" s="10">
        <v>7.16852217608196</v>
      </c>
      <c r="F597" s="10">
        <v>8.3606801063529907</v>
      </c>
      <c r="G597" s="10">
        <v>7.3514401835393803</v>
      </c>
      <c r="H597" s="10">
        <v>6.9246318656244297</v>
      </c>
      <c r="I597" s="10">
        <v>0</v>
      </c>
      <c r="J597" s="10">
        <v>0</v>
      </c>
      <c r="K597" s="10">
        <v>0</v>
      </c>
      <c r="L597" s="10">
        <v>0</v>
      </c>
      <c r="M597" s="10">
        <v>0</v>
      </c>
    </row>
    <row r="598" spans="1:13" x14ac:dyDescent="0.3">
      <c r="A598" s="9" t="str">
        <f>B555&amp;C555&amp;D598</f>
        <v>CONSUMO PER CAPITA (kg ó litros por individuo)TotalAlimentacionCELEBRACION/FIESTA/SALIR TOMAR</v>
      </c>
      <c r="B598" s="9">
        <v>0</v>
      </c>
      <c r="C598" s="9">
        <v>0</v>
      </c>
      <c r="D598" s="9" t="s">
        <v>136</v>
      </c>
      <c r="E598" s="22">
        <v>23.863271726681301</v>
      </c>
      <c r="F598" s="22">
        <v>28.165336535838399</v>
      </c>
      <c r="G598" s="22">
        <v>33.669862241372201</v>
      </c>
      <c r="H598" s="22">
        <v>34.550749143278999</v>
      </c>
      <c r="I598" s="22">
        <v>0</v>
      </c>
      <c r="J598" s="22">
        <v>0</v>
      </c>
      <c r="K598" s="22">
        <v>0</v>
      </c>
      <c r="L598" s="22">
        <v>0</v>
      </c>
      <c r="M598" s="10">
        <v>0</v>
      </c>
    </row>
    <row r="599" spans="1:13" x14ac:dyDescent="0.3">
      <c r="A599" s="9" t="str">
        <f>B555&amp;C555&amp;D599</f>
        <v>CONSUMO PER CAPITA (kg ó litros por individuo)TotalAlimentacionVIENDO DEPORTES</v>
      </c>
      <c r="B599" s="9">
        <v>0</v>
      </c>
      <c r="C599" s="9">
        <v>0</v>
      </c>
      <c r="D599" s="10" t="s">
        <v>137</v>
      </c>
      <c r="E599" s="10">
        <v>1.2086494493506501</v>
      </c>
      <c r="F599" s="10">
        <v>1.33159532577214</v>
      </c>
      <c r="G599" s="10">
        <v>1.9992562782950001</v>
      </c>
      <c r="H599" s="10">
        <v>1.3648880741455101</v>
      </c>
      <c r="I599" s="10">
        <v>0</v>
      </c>
      <c r="J599" s="10">
        <v>0</v>
      </c>
      <c r="K599" s="10">
        <v>0</v>
      </c>
      <c r="L599" s="10">
        <v>0</v>
      </c>
      <c r="M599" s="10">
        <v>0</v>
      </c>
    </row>
    <row r="600" spans="1:13" x14ac:dyDescent="0.3">
      <c r="A600" s="9" t="str">
        <f>B555&amp;C555&amp;D600</f>
        <v>CONSUMO PER CAPITA (kg ó litros por individuo)TotalAlimentacionOTROS MOTIVOS</v>
      </c>
      <c r="B600" s="9">
        <v>0</v>
      </c>
      <c r="C600" s="9">
        <v>0</v>
      </c>
      <c r="D600" s="9" t="s">
        <v>138</v>
      </c>
      <c r="E600" s="22">
        <v>6.9645556300510902</v>
      </c>
      <c r="F600" s="22">
        <v>6.0041187430311203</v>
      </c>
      <c r="G600" s="22">
        <v>6.5561086699146003</v>
      </c>
      <c r="H600" s="22">
        <v>6.3788315052811999</v>
      </c>
      <c r="I600" s="22">
        <v>0</v>
      </c>
      <c r="J600" s="22">
        <v>0</v>
      </c>
      <c r="K600" s="22">
        <v>0</v>
      </c>
      <c r="L600" s="22">
        <v>0</v>
      </c>
      <c r="M600" s="10">
        <v>0</v>
      </c>
    </row>
    <row r="601" spans="1:13" x14ac:dyDescent="0.3">
      <c r="A601" s="9" t="str">
        <f>B555&amp;C601&amp;D601</f>
        <v>CONSUMO PER CAPITA (kg ó litros por individuo).T.Alimentos TOTAL INGT.ESPAÑA</v>
      </c>
      <c r="B601" s="9">
        <v>0</v>
      </c>
      <c r="C601" s="9" t="s">
        <v>48</v>
      </c>
      <c r="D601" s="10" t="s">
        <v>64</v>
      </c>
      <c r="E601" s="10">
        <v>36.784712915990397</v>
      </c>
      <c r="F601" s="10">
        <v>44.480102530885297</v>
      </c>
      <c r="G601" s="10">
        <v>46.167053186712401</v>
      </c>
      <c r="H601" s="10">
        <v>44.978906069947698</v>
      </c>
      <c r="I601" s="10">
        <v>0</v>
      </c>
      <c r="J601" s="10">
        <v>0</v>
      </c>
      <c r="K601" s="10">
        <v>0</v>
      </c>
      <c r="L601" s="10">
        <v>0</v>
      </c>
      <c r="M601" s="10">
        <v>0</v>
      </c>
    </row>
    <row r="602" spans="1:13" x14ac:dyDescent="0.3">
      <c r="A602" s="9" t="str">
        <f>B555&amp;C601&amp;D602</f>
        <v>CONSUMO PER CAPITA (kg ó litros por individuo).T.Alimentos TOTAL INGHiper+Super+Discount+G.A</v>
      </c>
      <c r="B602" s="9">
        <v>0</v>
      </c>
      <c r="C602" s="9">
        <v>0</v>
      </c>
      <c r="D602" s="9" t="s">
        <v>94</v>
      </c>
      <c r="E602" s="22">
        <v>1.79835698214758</v>
      </c>
      <c r="F602" s="22">
        <v>1.6139257721675699</v>
      </c>
      <c r="G602" s="22">
        <v>1.6856390511688699</v>
      </c>
      <c r="H602" s="22">
        <v>1.7684608046632</v>
      </c>
      <c r="I602" s="22">
        <v>0</v>
      </c>
      <c r="J602" s="22">
        <v>0</v>
      </c>
      <c r="K602" s="22">
        <v>0</v>
      </c>
      <c r="L602" s="22">
        <v>0</v>
      </c>
      <c r="M602" s="10">
        <v>0</v>
      </c>
    </row>
    <row r="603" spans="1:13" x14ac:dyDescent="0.3">
      <c r="A603" s="9" t="str">
        <f>B555&amp;C601&amp;D603</f>
        <v>CONSUMO PER CAPITA (kg ó litros por individuo).T.Alimentos TOTAL INGRestaurantes</v>
      </c>
      <c r="B603" s="9">
        <v>0</v>
      </c>
      <c r="C603" s="9">
        <v>0</v>
      </c>
      <c r="D603" s="10" t="s">
        <v>95</v>
      </c>
      <c r="E603" s="10">
        <v>8.1333265055090997</v>
      </c>
      <c r="F603" s="10">
        <v>11.326735341149901</v>
      </c>
      <c r="G603" s="10">
        <v>12.1115727635136</v>
      </c>
      <c r="H603" s="10">
        <v>11.843998052670401</v>
      </c>
      <c r="I603" s="10">
        <v>0</v>
      </c>
      <c r="J603" s="10">
        <v>0</v>
      </c>
      <c r="K603" s="10">
        <v>0</v>
      </c>
      <c r="L603" s="10">
        <v>0</v>
      </c>
      <c r="M603" s="10">
        <v>0</v>
      </c>
    </row>
    <row r="604" spans="1:13" x14ac:dyDescent="0.3">
      <c r="A604" s="9" t="str">
        <f>B555&amp;C601&amp;D604</f>
        <v>CONSUMO PER CAPITA (kg ó litros por individuo).T.Alimentos TOTAL INGRestaurantes Fast Food</v>
      </c>
      <c r="B604" s="9">
        <v>0</v>
      </c>
      <c r="C604" s="9">
        <v>0</v>
      </c>
      <c r="D604" s="9" t="s">
        <v>96</v>
      </c>
      <c r="E604" s="22">
        <v>10.3819764553627</v>
      </c>
      <c r="F604" s="22">
        <v>12.0770208237233</v>
      </c>
      <c r="G604" s="22">
        <v>13.5001371452279</v>
      </c>
      <c r="H604" s="22">
        <v>12.8013981080977</v>
      </c>
      <c r="I604" s="22">
        <v>0</v>
      </c>
      <c r="J604" s="22">
        <v>0</v>
      </c>
      <c r="K604" s="22">
        <v>0</v>
      </c>
      <c r="L604" s="22">
        <v>0</v>
      </c>
      <c r="M604" s="10">
        <v>0</v>
      </c>
    </row>
    <row r="605" spans="1:13" x14ac:dyDescent="0.3">
      <c r="A605" s="9" t="str">
        <f>B555&amp;C601&amp;D605</f>
        <v>CONSUMO PER CAPITA (kg ó litros por individuo).T.Alimentos TOTAL INGBares/Cafeterias/Cervecerias</v>
      </c>
      <c r="B605" s="9">
        <v>0</v>
      </c>
      <c r="C605" s="9">
        <v>0</v>
      </c>
      <c r="D605" s="10" t="s">
        <v>97</v>
      </c>
      <c r="E605" s="10">
        <v>9.6623227978942303</v>
      </c>
      <c r="F605" s="10">
        <v>12.060819269762201</v>
      </c>
      <c r="G605" s="10">
        <v>12.500116823368799</v>
      </c>
      <c r="H605" s="10">
        <v>12.692317227713501</v>
      </c>
      <c r="I605" s="10">
        <v>0</v>
      </c>
      <c r="J605" s="10">
        <v>0</v>
      </c>
      <c r="K605" s="10">
        <v>0</v>
      </c>
      <c r="L605" s="10">
        <v>0</v>
      </c>
      <c r="M605" s="10">
        <v>0</v>
      </c>
    </row>
    <row r="606" spans="1:13" x14ac:dyDescent="0.3">
      <c r="A606" s="9" t="str">
        <f>B555&amp;C601&amp;D606</f>
        <v>CONSUMO PER CAPITA (kg ó litros por individuo).T.Alimentos TOTAL INGPanaderias/Pastelerias</v>
      </c>
      <c r="B606" s="9">
        <v>0</v>
      </c>
      <c r="C606" s="9">
        <v>0</v>
      </c>
      <c r="D606" s="9" t="s">
        <v>98</v>
      </c>
      <c r="E606" s="22">
        <v>0.82239878458525995</v>
      </c>
      <c r="F606" s="22">
        <v>0.79889845557144901</v>
      </c>
      <c r="G606" s="22">
        <v>0.72774695665841105</v>
      </c>
      <c r="H606" s="22">
        <v>0.71129311926595895</v>
      </c>
      <c r="I606" s="22">
        <v>0</v>
      </c>
      <c r="J606" s="22">
        <v>0</v>
      </c>
      <c r="K606" s="22">
        <v>0</v>
      </c>
      <c r="L606" s="22">
        <v>0</v>
      </c>
      <c r="M606" s="10">
        <v>0</v>
      </c>
    </row>
    <row r="607" spans="1:13" x14ac:dyDescent="0.3">
      <c r="A607" s="9" t="str">
        <f>B555&amp;C601&amp;D607</f>
        <v>CONSUMO PER CAPITA (kg ó litros por individuo).T.Alimentos TOTAL INGTda.Alimentacion/Delicatesen</v>
      </c>
      <c r="B607" s="9">
        <v>0</v>
      </c>
      <c r="C607" s="9">
        <v>0</v>
      </c>
      <c r="D607" s="10" t="s">
        <v>99</v>
      </c>
      <c r="E607" s="10">
        <v>0.27519991178210301</v>
      </c>
      <c r="F607" s="10">
        <v>0.225961401864715</v>
      </c>
      <c r="G607" s="10">
        <v>0.22836382162121799</v>
      </c>
      <c r="H607" s="10">
        <v>0.21426474576510299</v>
      </c>
      <c r="I607" s="10">
        <v>0</v>
      </c>
      <c r="J607" s="10">
        <v>0</v>
      </c>
      <c r="K607" s="10">
        <v>0</v>
      </c>
      <c r="L607" s="10">
        <v>0</v>
      </c>
      <c r="M607" s="10">
        <v>0</v>
      </c>
    </row>
    <row r="608" spans="1:13" x14ac:dyDescent="0.3">
      <c r="A608" s="9" t="str">
        <f>B555&amp;C601&amp;D608</f>
        <v>CONSUMO PER CAPITA (kg ó litros por individuo).T.Alimentos TOTAL INGCanal Conveniencia/24h</v>
      </c>
      <c r="B608" s="9">
        <v>0</v>
      </c>
      <c r="C608" s="9">
        <v>0</v>
      </c>
      <c r="D608" s="9" t="s">
        <v>100</v>
      </c>
      <c r="E608" s="22">
        <v>3.4844535362323299</v>
      </c>
      <c r="F608" s="22">
        <v>3.6228447740787399</v>
      </c>
      <c r="G608" s="22">
        <v>2.4059344919088401</v>
      </c>
      <c r="H608" s="22">
        <v>2.25661080284172</v>
      </c>
      <c r="I608" s="22">
        <v>0</v>
      </c>
      <c r="J608" s="22">
        <v>0</v>
      </c>
      <c r="K608" s="22">
        <v>0</v>
      </c>
      <c r="L608" s="22">
        <v>0</v>
      </c>
      <c r="M608" s="10">
        <v>0</v>
      </c>
    </row>
    <row r="609" spans="1:13" x14ac:dyDescent="0.3">
      <c r="A609" s="9" t="str">
        <f>B555&amp;C601&amp;D609</f>
        <v>CONSUMO PER CAPITA (kg ó litros por individuo).T.Alimentos TOTAL INGHoteles</v>
      </c>
      <c r="B609" s="9">
        <v>0</v>
      </c>
      <c r="C609" s="9">
        <v>0</v>
      </c>
      <c r="D609" s="10" t="s">
        <v>101</v>
      </c>
      <c r="E609" s="10">
        <v>0.161403332483919</v>
      </c>
      <c r="F609" s="10">
        <v>0.26621736846155403</v>
      </c>
      <c r="G609" s="10">
        <v>0.22047402242776301</v>
      </c>
      <c r="H609" s="10">
        <v>0.176140859966121</v>
      </c>
      <c r="I609" s="10">
        <v>0</v>
      </c>
      <c r="J609" s="10">
        <v>0</v>
      </c>
      <c r="K609" s="10">
        <v>0</v>
      </c>
      <c r="L609" s="10">
        <v>0</v>
      </c>
      <c r="M609" s="10">
        <v>0</v>
      </c>
    </row>
    <row r="610" spans="1:13" x14ac:dyDescent="0.3">
      <c r="A610" s="9" t="str">
        <f>B555&amp;C601&amp;D610</f>
        <v>CONSUMO PER CAPITA (kg ó litros por individuo).T.Alimentos TOTAL INGEstaciones de servicio</v>
      </c>
      <c r="B610" s="9">
        <v>0</v>
      </c>
      <c r="C610" s="9">
        <v>0</v>
      </c>
      <c r="D610" s="9" t="s">
        <v>102</v>
      </c>
      <c r="E610" s="22">
        <v>0.36446328113933801</v>
      </c>
      <c r="F610" s="22">
        <v>0.39493546970228399</v>
      </c>
      <c r="G610" s="22">
        <v>0.42956749197994798</v>
      </c>
      <c r="H610" s="22">
        <v>0.39537478874179699</v>
      </c>
      <c r="I610" s="22">
        <v>0</v>
      </c>
      <c r="J610" s="22">
        <v>0</v>
      </c>
      <c r="K610" s="22">
        <v>0</v>
      </c>
      <c r="L610" s="22">
        <v>0</v>
      </c>
      <c r="M610" s="10">
        <v>0</v>
      </c>
    </row>
    <row r="611" spans="1:13" x14ac:dyDescent="0.3">
      <c r="A611" s="9" t="str">
        <f>B555&amp;C601&amp;D611</f>
        <v>CONSUMO PER CAPITA (kg ó litros por individuo).T.Alimentos TOTAL INGMaquinas dispensadoras</v>
      </c>
      <c r="B611" s="9">
        <v>0</v>
      </c>
      <c r="C611" s="9">
        <v>0</v>
      </c>
      <c r="D611" s="10" t="s">
        <v>103</v>
      </c>
      <c r="E611" s="10">
        <v>7.4927212971306098E-2</v>
      </c>
      <c r="F611" s="10">
        <v>6.81534118613112E-2</v>
      </c>
      <c r="G611" s="10">
        <v>7.17447047380151E-2</v>
      </c>
      <c r="H611" s="10">
        <v>6.8755430264723999E-2</v>
      </c>
      <c r="I611" s="10">
        <v>0</v>
      </c>
      <c r="J611" s="10">
        <v>0</v>
      </c>
      <c r="K611" s="10">
        <v>0</v>
      </c>
      <c r="L611" s="10">
        <v>0</v>
      </c>
      <c r="M611" s="10">
        <v>0</v>
      </c>
    </row>
    <row r="612" spans="1:13" x14ac:dyDescent="0.3">
      <c r="A612" s="9" t="str">
        <f>B555&amp;C601&amp;D612</f>
        <v>CONSUMO PER CAPITA (kg ó litros por individuo).T.Alimentos TOTAL INGServicio en la empresa</v>
      </c>
      <c r="B612" s="9">
        <v>0</v>
      </c>
      <c r="C612" s="9">
        <v>0</v>
      </c>
      <c r="D612" s="9" t="s">
        <v>104</v>
      </c>
      <c r="E612" s="22">
        <v>0.34560870923294001</v>
      </c>
      <c r="F612" s="22">
        <v>0.54193451449048102</v>
      </c>
      <c r="G612" s="22">
        <v>0.314125489274726</v>
      </c>
      <c r="H612" s="22">
        <v>0.24664693380267499</v>
      </c>
      <c r="I612" s="22">
        <v>0</v>
      </c>
      <c r="J612" s="22">
        <v>0</v>
      </c>
      <c r="K612" s="22">
        <v>0</v>
      </c>
      <c r="L612" s="22">
        <v>0</v>
      </c>
      <c r="M612" s="10">
        <v>0</v>
      </c>
    </row>
    <row r="613" spans="1:13" x14ac:dyDescent="0.3">
      <c r="A613" s="9" t="str">
        <f>B555&amp;C601&amp;D613</f>
        <v>CONSUMO PER CAPITA (kg ó litros por individuo).T.Alimentos TOTAL INGResto de canales</v>
      </c>
      <c r="B613" s="9">
        <v>0</v>
      </c>
      <c r="C613" s="9">
        <v>0</v>
      </c>
      <c r="D613" s="10" t="s">
        <v>105</v>
      </c>
      <c r="E613" s="10">
        <v>1.28027388484264</v>
      </c>
      <c r="F613" s="10">
        <v>1.4826453937314199</v>
      </c>
      <c r="G613" s="10">
        <v>1.9716395415750201</v>
      </c>
      <c r="H613" s="10">
        <v>1.8036428903781601</v>
      </c>
      <c r="I613" s="10">
        <v>0</v>
      </c>
      <c r="J613" s="10">
        <v>0</v>
      </c>
      <c r="K613" s="10">
        <v>0</v>
      </c>
      <c r="L613" s="10">
        <v>0</v>
      </c>
      <c r="M613" s="10">
        <v>0</v>
      </c>
    </row>
    <row r="614" spans="1:13" x14ac:dyDescent="0.3">
      <c r="A614" s="9" t="str">
        <f>B555&amp;C601&amp;D614</f>
        <v>CONSUMO PER CAPITA (kg ó litros por individuo).T.Alimentos TOTAL INGEN LA CALLE</v>
      </c>
      <c r="B614" s="9">
        <v>0</v>
      </c>
      <c r="C614" s="9">
        <v>0</v>
      </c>
      <c r="D614" s="9" t="s">
        <v>106</v>
      </c>
      <c r="E614" s="22">
        <v>1.46302933220931</v>
      </c>
      <c r="F614" s="22">
        <v>1.79378560866849</v>
      </c>
      <c r="G614" s="22">
        <v>1.3228545154364899</v>
      </c>
      <c r="H614" s="22">
        <v>1.1993461018001199</v>
      </c>
      <c r="I614" s="22">
        <v>0</v>
      </c>
      <c r="J614" s="22">
        <v>0</v>
      </c>
      <c r="K614" s="22">
        <v>0</v>
      </c>
      <c r="L614" s="22">
        <v>0</v>
      </c>
      <c r="M614" s="10">
        <v>0</v>
      </c>
    </row>
    <row r="615" spans="1:13" x14ac:dyDescent="0.3">
      <c r="A615" s="9" t="str">
        <f>B555&amp;C601&amp;D615</f>
        <v>CONSUMO PER CAPITA (kg ó litros por individuo).T.Alimentos TOTAL INGEN CASA DE OTROS</v>
      </c>
      <c r="B615" s="9">
        <v>0</v>
      </c>
      <c r="C615" s="9">
        <v>0</v>
      </c>
      <c r="D615" s="10" t="s">
        <v>107</v>
      </c>
      <c r="E615" s="10">
        <v>2.7158825009422198</v>
      </c>
      <c r="F615" s="10">
        <v>2.69642432707909</v>
      </c>
      <c r="G615" s="10">
        <v>2.5993619387516298</v>
      </c>
      <c r="H615" s="10">
        <v>2.4991003748381999</v>
      </c>
      <c r="I615" s="10">
        <v>0</v>
      </c>
      <c r="J615" s="10">
        <v>0</v>
      </c>
      <c r="K615" s="10">
        <v>0</v>
      </c>
      <c r="L615" s="10">
        <v>0</v>
      </c>
      <c r="M615" s="10">
        <v>0</v>
      </c>
    </row>
    <row r="616" spans="1:13" x14ac:dyDescent="0.3">
      <c r="A616" s="9" t="str">
        <f>B555&amp;C601&amp;D616</f>
        <v>CONSUMO PER CAPITA (kg ó litros por individuo).T.Alimentos TOTAL INGEN EL ESTABLECIMIENTO</v>
      </c>
      <c r="B616" s="9">
        <v>0</v>
      </c>
      <c r="C616" s="9">
        <v>0</v>
      </c>
      <c r="D616" s="9" t="s">
        <v>108</v>
      </c>
      <c r="E616" s="22">
        <v>19.134708867329401</v>
      </c>
      <c r="F616" s="22">
        <v>24.233398631109601</v>
      </c>
      <c r="G616" s="22">
        <v>28.260725651212699</v>
      </c>
      <c r="H616" s="22">
        <v>29.327563048560201</v>
      </c>
      <c r="I616" s="22">
        <v>0</v>
      </c>
      <c r="J616" s="22">
        <v>0</v>
      </c>
      <c r="K616" s="22">
        <v>0</v>
      </c>
      <c r="L616" s="22">
        <v>0</v>
      </c>
      <c r="M616" s="10">
        <v>0</v>
      </c>
    </row>
    <row r="617" spans="1:13" x14ac:dyDescent="0.3">
      <c r="A617" s="9" t="str">
        <f>B555&amp;C601&amp;D617</f>
        <v>CONSUMO PER CAPITA (kg ó litros por individuo).T.Alimentos TOTAL INGEN EL TRABAJO</v>
      </c>
      <c r="B617" s="9">
        <v>0</v>
      </c>
      <c r="C617" s="9">
        <v>0</v>
      </c>
      <c r="D617" s="10" t="s">
        <v>109</v>
      </c>
      <c r="E617" s="10">
        <v>0.96560492019765298</v>
      </c>
      <c r="F617" s="10">
        <v>1.2973206919849101</v>
      </c>
      <c r="G617" s="10">
        <v>1.3839202655029299</v>
      </c>
      <c r="H617" s="10">
        <v>1.1144691810001</v>
      </c>
      <c r="I617" s="10">
        <v>0</v>
      </c>
      <c r="J617" s="10">
        <v>0</v>
      </c>
      <c r="K617" s="10">
        <v>0</v>
      </c>
      <c r="L617" s="10">
        <v>0</v>
      </c>
      <c r="M617" s="10">
        <v>0</v>
      </c>
    </row>
    <row r="618" spans="1:13" x14ac:dyDescent="0.3">
      <c r="A618" s="9" t="str">
        <f>B555&amp;C601&amp;D618</f>
        <v>CONSUMO PER CAPITA (kg ó litros por individuo).T.Alimentos TOTAL INGEN COLEGIO/INSTITUTO/UNIV.</v>
      </c>
      <c r="B618" s="9">
        <v>0</v>
      </c>
      <c r="C618" s="9">
        <v>0</v>
      </c>
      <c r="D618" s="9" t="s">
        <v>110</v>
      </c>
      <c r="E618" s="22">
        <v>9.69614288600021E-2</v>
      </c>
      <c r="F618" s="22">
        <v>8.1163440124637595E-2</v>
      </c>
      <c r="G618" s="22">
        <v>0.139186040436105</v>
      </c>
      <c r="H618" s="22">
        <v>7.7941637879223702E-2</v>
      </c>
      <c r="I618" s="22">
        <v>0</v>
      </c>
      <c r="J618" s="22">
        <v>0</v>
      </c>
      <c r="K618" s="22">
        <v>0</v>
      </c>
      <c r="L618" s="22">
        <v>0</v>
      </c>
      <c r="M618" s="10">
        <v>0</v>
      </c>
    </row>
    <row r="619" spans="1:13" x14ac:dyDescent="0.3">
      <c r="A619" s="9" t="str">
        <f>B555&amp;C601&amp;D619</f>
        <v>CONSUMO PER CAPITA (kg ó litros por individuo).T.Alimentos TOTAL INGEN MI CASA</v>
      </c>
      <c r="B619" s="9">
        <v>0</v>
      </c>
      <c r="C619" s="9">
        <v>0</v>
      </c>
      <c r="D619" s="10" t="s">
        <v>111</v>
      </c>
      <c r="E619" s="10">
        <v>11.587842265489201</v>
      </c>
      <c r="F619" s="10">
        <v>13.6264172174234</v>
      </c>
      <c r="G619" s="10">
        <v>11.581485794190201</v>
      </c>
      <c r="H619" s="10">
        <v>9.8488513709227892</v>
      </c>
      <c r="I619" s="10">
        <v>0</v>
      </c>
      <c r="J619" s="10">
        <v>0</v>
      </c>
      <c r="K619" s="10">
        <v>0</v>
      </c>
      <c r="L619" s="10">
        <v>0</v>
      </c>
      <c r="M619" s="10">
        <v>0</v>
      </c>
    </row>
    <row r="620" spans="1:13" x14ac:dyDescent="0.3">
      <c r="A620" s="9" t="str">
        <f>B555&amp;C601&amp;D620</f>
        <v>CONSUMO PER CAPITA (kg ó litros por individuo).T.Alimentos TOTAL INGEN M.TRANSP.(AVION,TREN,AUTOC,E</v>
      </c>
      <c r="B620" s="9">
        <v>0</v>
      </c>
      <c r="C620" s="9">
        <v>0</v>
      </c>
      <c r="D620" s="9" t="s">
        <v>112</v>
      </c>
      <c r="E620" s="22">
        <v>6.6491272343199001E-2</v>
      </c>
      <c r="F620" s="22">
        <v>0.130859334360585</v>
      </c>
      <c r="G620" s="22">
        <v>9.0746181189793093E-2</v>
      </c>
      <c r="H620" s="22">
        <v>4.4644354683599001E-2</v>
      </c>
      <c r="I620" s="22">
        <v>0</v>
      </c>
      <c r="J620" s="22">
        <v>0</v>
      </c>
      <c r="K620" s="22">
        <v>0</v>
      </c>
      <c r="L620" s="22">
        <v>0</v>
      </c>
      <c r="M620" s="10">
        <v>0</v>
      </c>
    </row>
    <row r="621" spans="1:13" x14ac:dyDescent="0.3">
      <c r="A621" s="9" t="str">
        <f>B555&amp;C601&amp;D621</f>
        <v>CONSUMO PER CAPITA (kg ó litros por individuo).T.Alimentos TOTAL INGEN OTRO LUGAR</v>
      </c>
      <c r="B621" s="9">
        <v>0</v>
      </c>
      <c r="C621" s="9">
        <v>0</v>
      </c>
      <c r="D621" s="10" t="s">
        <v>113</v>
      </c>
      <c r="E621" s="10">
        <v>0.75418581285713704</v>
      </c>
      <c r="F621" s="10">
        <v>0.62072984825603505</v>
      </c>
      <c r="G621" s="10">
        <v>0.78877711451743604</v>
      </c>
      <c r="H621" s="10">
        <v>0.86698539427382104</v>
      </c>
      <c r="I621" s="10">
        <v>0</v>
      </c>
      <c r="J621" s="10">
        <v>0</v>
      </c>
      <c r="K621" s="10">
        <v>0</v>
      </c>
      <c r="L621" s="10">
        <v>0</v>
      </c>
      <c r="M621" s="10">
        <v>0</v>
      </c>
    </row>
    <row r="622" spans="1:13" x14ac:dyDescent="0.3">
      <c r="A622" s="9" t="str">
        <f>B555&amp;C601&amp;D622</f>
        <v>CONSUMO PER CAPITA (kg ó litros por individuo).T.Alimentos TOTAL INGDESAYUNO</v>
      </c>
      <c r="B622" s="9">
        <v>0</v>
      </c>
      <c r="C622" s="9">
        <v>0</v>
      </c>
      <c r="D622" s="9" t="s">
        <v>114</v>
      </c>
      <c r="E622" s="22">
        <v>3.3975774312593798</v>
      </c>
      <c r="F622" s="22">
        <v>3.8901394472673201</v>
      </c>
      <c r="G622" s="22">
        <v>3.7323847422402801</v>
      </c>
      <c r="H622" s="22">
        <v>3.75743336453215</v>
      </c>
      <c r="I622" s="22">
        <v>0</v>
      </c>
      <c r="J622" s="22">
        <v>0</v>
      </c>
      <c r="K622" s="22">
        <v>0</v>
      </c>
      <c r="L622" s="22">
        <v>0</v>
      </c>
      <c r="M622" s="10">
        <v>0</v>
      </c>
    </row>
    <row r="623" spans="1:13" x14ac:dyDescent="0.3">
      <c r="A623" s="9" t="str">
        <f>B555&amp;C601&amp;D623</f>
        <v>CONSUMO PER CAPITA (kg ó litros por individuo).T.Alimentos TOTAL INGAPERITIVO/ANTES DE COMER</v>
      </c>
      <c r="B623" s="9">
        <v>0</v>
      </c>
      <c r="C623" s="9">
        <v>0</v>
      </c>
      <c r="D623" s="10" t="s">
        <v>115</v>
      </c>
      <c r="E623" s="10">
        <v>1.33425889483558</v>
      </c>
      <c r="F623" s="10">
        <v>1.57046432944505</v>
      </c>
      <c r="G623" s="10">
        <v>1.5500584038139</v>
      </c>
      <c r="H623" s="10">
        <v>1.54142936542521</v>
      </c>
      <c r="I623" s="10">
        <v>0</v>
      </c>
      <c r="J623" s="10">
        <v>0</v>
      </c>
      <c r="K623" s="10">
        <v>0</v>
      </c>
      <c r="L623" s="10">
        <v>0</v>
      </c>
      <c r="M623" s="10">
        <v>0</v>
      </c>
    </row>
    <row r="624" spans="1:13" x14ac:dyDescent="0.3">
      <c r="A624" s="9" t="str">
        <f>B555&amp;C601&amp;D624</f>
        <v>CONSUMO PER CAPITA (kg ó litros por individuo).T.Alimentos TOTAL INGCOMIDA</v>
      </c>
      <c r="B624" s="9">
        <v>0</v>
      </c>
      <c r="C624" s="9">
        <v>0</v>
      </c>
      <c r="D624" s="9" t="s">
        <v>116</v>
      </c>
      <c r="E624" s="22">
        <v>17.235229807075601</v>
      </c>
      <c r="F624" s="22">
        <v>22.489613296022899</v>
      </c>
      <c r="G624" s="22">
        <v>22.9246348832298</v>
      </c>
      <c r="H624" s="22">
        <v>22.309008906905401</v>
      </c>
      <c r="I624" s="22">
        <v>0</v>
      </c>
      <c r="J624" s="22">
        <v>0</v>
      </c>
      <c r="K624" s="22">
        <v>0</v>
      </c>
      <c r="L624" s="22">
        <v>0</v>
      </c>
      <c r="M624" s="10">
        <v>0</v>
      </c>
    </row>
    <row r="625" spans="1:13" x14ac:dyDescent="0.3">
      <c r="A625" s="9" t="str">
        <f>B555&amp;C601&amp;D625</f>
        <v>CONSUMO PER CAPITA (kg ó litros por individuo).T.Alimentos TOTAL INGTARDE/MERIENDA</v>
      </c>
      <c r="B625" s="9">
        <v>0</v>
      </c>
      <c r="C625" s="9">
        <v>0</v>
      </c>
      <c r="D625" s="10" t="s">
        <v>117</v>
      </c>
      <c r="E625" s="10">
        <v>1.8532570503613199</v>
      </c>
      <c r="F625" s="10">
        <v>2.16394125457062</v>
      </c>
      <c r="G625" s="10">
        <v>2.13188652011902</v>
      </c>
      <c r="H625" s="10">
        <v>2.0908766145725499</v>
      </c>
      <c r="I625" s="10">
        <v>0</v>
      </c>
      <c r="J625" s="10">
        <v>0</v>
      </c>
      <c r="K625" s="10">
        <v>0</v>
      </c>
      <c r="L625" s="10">
        <v>0</v>
      </c>
      <c r="M625" s="10">
        <v>0</v>
      </c>
    </row>
    <row r="626" spans="1:13" x14ac:dyDescent="0.3">
      <c r="A626" s="9" t="str">
        <f>B555&amp;C601&amp;D626</f>
        <v>CONSUMO PER CAPITA (kg ó litros por individuo).T.Alimentos TOTAL INGANTES DE CENAR</v>
      </c>
      <c r="B626" s="9">
        <v>0</v>
      </c>
      <c r="C626" s="9">
        <v>0</v>
      </c>
      <c r="D626" s="9" t="s">
        <v>118</v>
      </c>
      <c r="E626" s="22">
        <v>0.56796483956296995</v>
      </c>
      <c r="F626" s="22">
        <v>0.63772663795069995</v>
      </c>
      <c r="G626" s="22">
        <v>0.615721659389037</v>
      </c>
      <c r="H626" s="22">
        <v>0.61688791085487704</v>
      </c>
      <c r="I626" s="22">
        <v>0</v>
      </c>
      <c r="J626" s="22">
        <v>0</v>
      </c>
      <c r="K626" s="22">
        <v>0</v>
      </c>
      <c r="L626" s="22">
        <v>0</v>
      </c>
      <c r="M626" s="10">
        <v>0</v>
      </c>
    </row>
    <row r="627" spans="1:13" x14ac:dyDescent="0.3">
      <c r="A627" s="9" t="str">
        <f>B555&amp;C601&amp;D627</f>
        <v>CONSUMO PER CAPITA (kg ó litros por individuo).T.Alimentos TOTAL INGCENA</v>
      </c>
      <c r="B627" s="9">
        <v>0</v>
      </c>
      <c r="C627" s="9">
        <v>0</v>
      </c>
      <c r="D627" s="10" t="s">
        <v>119</v>
      </c>
      <c r="E627" s="10">
        <v>11.573215393993401</v>
      </c>
      <c r="F627" s="10">
        <v>12.9702560515797</v>
      </c>
      <c r="G627" s="10">
        <v>14.287119798893499</v>
      </c>
      <c r="H627" s="10">
        <v>13.8866212358609</v>
      </c>
      <c r="I627" s="10">
        <v>0</v>
      </c>
      <c r="J627" s="10">
        <v>0</v>
      </c>
      <c r="K627" s="10">
        <v>0</v>
      </c>
      <c r="L627" s="10">
        <v>0</v>
      </c>
      <c r="M627" s="10">
        <v>0</v>
      </c>
    </row>
    <row r="628" spans="1:13" x14ac:dyDescent="0.3">
      <c r="A628" s="9" t="str">
        <f>B555&amp;C601&amp;D628</f>
        <v>CONSUMO PER CAPITA (kg ó litros por individuo).T.Alimentos TOTAL INGDESPUES DE LA CENA</v>
      </c>
      <c r="B628" s="9">
        <v>0</v>
      </c>
      <c r="C628" s="9">
        <v>0</v>
      </c>
      <c r="D628" s="9" t="s">
        <v>120</v>
      </c>
      <c r="E628" s="22">
        <v>0.19024298381778901</v>
      </c>
      <c r="F628" s="22">
        <v>0.18864771513665801</v>
      </c>
      <c r="G628" s="22">
        <v>0.26721395974487</v>
      </c>
      <c r="H628" s="22">
        <v>0.24700058501279301</v>
      </c>
      <c r="I628" s="22">
        <v>0</v>
      </c>
      <c r="J628" s="22">
        <v>0</v>
      </c>
      <c r="K628" s="22">
        <v>0</v>
      </c>
      <c r="L628" s="22">
        <v>0</v>
      </c>
      <c r="M628" s="10">
        <v>0</v>
      </c>
    </row>
    <row r="629" spans="1:13" x14ac:dyDescent="0.3">
      <c r="A629" s="9" t="str">
        <f>B555&amp;C601&amp;D629</f>
        <v>CONSUMO PER CAPITA (kg ó litros por individuo).T.Alimentos TOTAL INGDURANTE EL DIA</v>
      </c>
      <c r="B629" s="9">
        <v>0</v>
      </c>
      <c r="C629" s="9">
        <v>0</v>
      </c>
      <c r="D629" s="10" t="s">
        <v>121</v>
      </c>
      <c r="E629" s="10">
        <v>0.63296124586847702</v>
      </c>
      <c r="F629" s="10">
        <v>0.56930392053144896</v>
      </c>
      <c r="G629" s="10">
        <v>0.65804382477848899</v>
      </c>
      <c r="H629" s="10">
        <v>0.52965142754859695</v>
      </c>
      <c r="I629" s="10">
        <v>0</v>
      </c>
      <c r="J629" s="10">
        <v>0</v>
      </c>
      <c r="K629" s="10">
        <v>0</v>
      </c>
      <c r="L629" s="10">
        <v>0</v>
      </c>
      <c r="M629" s="10">
        <v>0</v>
      </c>
    </row>
    <row r="630" spans="1:13" x14ac:dyDescent="0.3">
      <c r="A630" s="9" t="str">
        <f>B555&amp;C601&amp;D630</f>
        <v>CONSUMO PER CAPITA (kg ó litros por individuo).T.Alimentos TOTAL INGCON AMIGOS</v>
      </c>
      <c r="B630" s="9">
        <v>0</v>
      </c>
      <c r="C630" s="9">
        <v>0</v>
      </c>
      <c r="D630" s="9" t="s">
        <v>122</v>
      </c>
      <c r="E630" s="22">
        <v>6.8255064412709903</v>
      </c>
      <c r="F630" s="22">
        <v>7.6012796328200398</v>
      </c>
      <c r="G630" s="22">
        <v>8.4899150300355402</v>
      </c>
      <c r="H630" s="22">
        <v>9.1239193615583005</v>
      </c>
      <c r="I630" s="22">
        <v>0</v>
      </c>
      <c r="J630" s="22">
        <v>0</v>
      </c>
      <c r="K630" s="22">
        <v>0</v>
      </c>
      <c r="L630" s="22">
        <v>0</v>
      </c>
      <c r="M630" s="10">
        <v>0</v>
      </c>
    </row>
    <row r="631" spans="1:13" x14ac:dyDescent="0.3">
      <c r="A631" s="9" t="str">
        <f>B555&amp;C601&amp;D631</f>
        <v>CONSUMO PER CAPITA (kg ó litros por individuo).T.Alimentos TOTAL INGCON CLIENTES</v>
      </c>
      <c r="B631" s="9">
        <v>0</v>
      </c>
      <c r="C631" s="9">
        <v>0</v>
      </c>
      <c r="D631" s="10" t="s">
        <v>123</v>
      </c>
      <c r="E631" s="10">
        <v>0.19054078630443799</v>
      </c>
      <c r="F631" s="10">
        <v>0.190759758731634</v>
      </c>
      <c r="G631" s="10">
        <v>8.5150594356796006E-2</v>
      </c>
      <c r="H631" s="10">
        <v>0.12662441940170899</v>
      </c>
      <c r="I631" s="10">
        <v>0</v>
      </c>
      <c r="J631" s="10">
        <v>0</v>
      </c>
      <c r="K631" s="10">
        <v>0</v>
      </c>
      <c r="L631" s="10">
        <v>0</v>
      </c>
      <c r="M631" s="10">
        <v>0</v>
      </c>
    </row>
    <row r="632" spans="1:13" x14ac:dyDescent="0.3">
      <c r="A632" s="9" t="str">
        <f>B555&amp;C601&amp;D632</f>
        <v>CONSUMO PER CAPITA (kg ó litros por individuo).T.Alimentos TOTAL INGCON COMPAÑEROS DE TRABAJO</v>
      </c>
      <c r="B632" s="9">
        <v>0</v>
      </c>
      <c r="C632" s="9">
        <v>0</v>
      </c>
      <c r="D632" s="9" t="s">
        <v>124</v>
      </c>
      <c r="E632" s="22">
        <v>1.4504195543726699</v>
      </c>
      <c r="F632" s="22">
        <v>1.4346564439496701</v>
      </c>
      <c r="G632" s="22">
        <v>1.7967807148975401</v>
      </c>
      <c r="H632" s="22">
        <v>1.56268019265165</v>
      </c>
      <c r="I632" s="22">
        <v>0</v>
      </c>
      <c r="J632" s="22">
        <v>0</v>
      </c>
      <c r="K632" s="22">
        <v>0</v>
      </c>
      <c r="L632" s="22">
        <v>0</v>
      </c>
      <c r="M632" s="10">
        <v>0</v>
      </c>
    </row>
    <row r="633" spans="1:13" x14ac:dyDescent="0.3">
      <c r="A633" s="9" t="str">
        <f>B555&amp;C601&amp;D633</f>
        <v>CONSUMO PER CAPITA (kg ó litros por individuo).T.Alimentos TOTAL INGCON COMPAÑEROS DE CLASE</v>
      </c>
      <c r="B633" s="9">
        <v>0</v>
      </c>
      <c r="C633" s="9">
        <v>0</v>
      </c>
      <c r="D633" s="10" t="s">
        <v>125</v>
      </c>
      <c r="E633" s="10">
        <v>0.1092900658556</v>
      </c>
      <c r="F633" s="10">
        <v>0.104601242029848</v>
      </c>
      <c r="G633" s="10">
        <v>0.14322426602355001</v>
      </c>
      <c r="H633" s="10">
        <v>0.14088968362291299</v>
      </c>
      <c r="I633" s="10">
        <v>0</v>
      </c>
      <c r="J633" s="10">
        <v>0</v>
      </c>
      <c r="K633" s="10">
        <v>0</v>
      </c>
      <c r="L633" s="10">
        <v>0</v>
      </c>
      <c r="M633" s="10">
        <v>0</v>
      </c>
    </row>
    <row r="634" spans="1:13" x14ac:dyDescent="0.3">
      <c r="A634" s="9" t="str">
        <f>B555&amp;C601&amp;D634</f>
        <v>CONSUMO PER CAPITA (kg ó litros por individuo).T.Alimentos TOTAL INGCON FAMILIA</v>
      </c>
      <c r="B634" s="9">
        <v>0</v>
      </c>
      <c r="C634" s="9">
        <v>0</v>
      </c>
      <c r="D634" s="9" t="s">
        <v>126</v>
      </c>
      <c r="E634" s="22">
        <v>16.166228073062801</v>
      </c>
      <c r="F634" s="22">
        <v>20.558536648867101</v>
      </c>
      <c r="G634" s="22">
        <v>21.0300539521125</v>
      </c>
      <c r="H634" s="22">
        <v>18.980298700491101</v>
      </c>
      <c r="I634" s="22">
        <v>0</v>
      </c>
      <c r="J634" s="22">
        <v>0</v>
      </c>
      <c r="K634" s="22">
        <v>0</v>
      </c>
      <c r="L634" s="22">
        <v>0</v>
      </c>
      <c r="M634" s="10">
        <v>0</v>
      </c>
    </row>
    <row r="635" spans="1:13" x14ac:dyDescent="0.3">
      <c r="A635" s="9" t="str">
        <f>B555&amp;C601&amp;D635</f>
        <v>CONSUMO PER CAPITA (kg ó litros por individuo).T.Alimentos TOTAL INGCON LA PAREJA</v>
      </c>
      <c r="B635" s="9">
        <v>0</v>
      </c>
      <c r="C635" s="9">
        <v>0</v>
      </c>
      <c r="D635" s="10" t="s">
        <v>127</v>
      </c>
      <c r="E635" s="10">
        <v>7.3620001031046796</v>
      </c>
      <c r="F635" s="10">
        <v>9.4751111024037904</v>
      </c>
      <c r="G635" s="10">
        <v>9.6995899521059492</v>
      </c>
      <c r="H635" s="10">
        <v>9.2920952090941906</v>
      </c>
      <c r="I635" s="10">
        <v>0</v>
      </c>
      <c r="J635" s="10">
        <v>0</v>
      </c>
      <c r="K635" s="10">
        <v>0</v>
      </c>
      <c r="L635" s="10">
        <v>0</v>
      </c>
      <c r="M635" s="10">
        <v>0</v>
      </c>
    </row>
    <row r="636" spans="1:13" x14ac:dyDescent="0.3">
      <c r="A636" s="9" t="str">
        <f>B555&amp;C601&amp;D636</f>
        <v>CONSUMO PER CAPITA (kg ó litros por individuo).T.Alimentos TOTAL INGESTABA SOLO/A</v>
      </c>
      <c r="B636" s="9">
        <v>0</v>
      </c>
      <c r="C636" s="9">
        <v>0</v>
      </c>
      <c r="D636" s="9" t="s">
        <v>128</v>
      </c>
      <c r="E636" s="22">
        <v>4.4861236531251096</v>
      </c>
      <c r="F636" s="22">
        <v>4.9417239554900796</v>
      </c>
      <c r="G636" s="22">
        <v>4.69915650276916</v>
      </c>
      <c r="H636" s="22">
        <v>5.4895088207954004</v>
      </c>
      <c r="I636" s="22">
        <v>0</v>
      </c>
      <c r="J636" s="22">
        <v>0</v>
      </c>
      <c r="K636" s="22">
        <v>0</v>
      </c>
      <c r="L636" s="22">
        <v>0</v>
      </c>
      <c r="M636" s="10">
        <v>0</v>
      </c>
    </row>
    <row r="637" spans="1:13" x14ac:dyDescent="0.3">
      <c r="A637" s="9" t="str">
        <f>B555&amp;C601&amp;D637</f>
        <v>CONSUMO PER CAPITA (kg ó litros por individuo).T.Alimentos TOTAL INGOTROS</v>
      </c>
      <c r="B637" s="9">
        <v>0</v>
      </c>
      <c r="C637" s="9">
        <v>0</v>
      </c>
      <c r="D637" s="10" t="s">
        <v>129</v>
      </c>
      <c r="E637" s="10">
        <v>0.19459564197224399</v>
      </c>
      <c r="F637" s="10">
        <v>0.17342613632218201</v>
      </c>
      <c r="G637" s="10">
        <v>0.223188571366426</v>
      </c>
      <c r="H637" s="10">
        <v>0.26288735774275002</v>
      </c>
      <c r="I637" s="10">
        <v>0</v>
      </c>
      <c r="J637" s="10">
        <v>0</v>
      </c>
      <c r="K637" s="10">
        <v>0</v>
      </c>
      <c r="L637" s="10">
        <v>0</v>
      </c>
      <c r="M637" s="10">
        <v>0</v>
      </c>
    </row>
    <row r="638" spans="1:13" x14ac:dyDescent="0.3">
      <c r="A638" s="9" t="str">
        <f>B555&amp;C601&amp;D638</f>
        <v>CONSUMO PER CAPITA (kg ó litros por individuo).T.Alimentos TOTAL INGESTAR TRABAJANDO</v>
      </c>
      <c r="B638" s="9">
        <v>0</v>
      </c>
      <c r="C638" s="9">
        <v>0</v>
      </c>
      <c r="D638" s="9" t="s">
        <v>130</v>
      </c>
      <c r="E638" s="22">
        <v>2.62322284866609</v>
      </c>
      <c r="F638" s="22">
        <v>2.90060122864748</v>
      </c>
      <c r="G638" s="22">
        <v>2.9925402941301402</v>
      </c>
      <c r="H638" s="22">
        <v>2.7813363326866098</v>
      </c>
      <c r="I638" s="22">
        <v>0</v>
      </c>
      <c r="J638" s="22">
        <v>0</v>
      </c>
      <c r="K638" s="22">
        <v>0</v>
      </c>
      <c r="L638" s="22">
        <v>0</v>
      </c>
      <c r="M638" s="10">
        <v>0</v>
      </c>
    </row>
    <row r="639" spans="1:13" x14ac:dyDescent="0.3">
      <c r="A639" s="9" t="str">
        <f>B555&amp;C601&amp;D639</f>
        <v>CONSUMO PER CAPITA (kg ó litros por individuo).T.Alimentos TOTAL INGCOMIDA DE NEGOCIOS</v>
      </c>
      <c r="B639" s="9">
        <v>0</v>
      </c>
      <c r="C639" s="9">
        <v>0</v>
      </c>
      <c r="D639" s="10" t="s">
        <v>131</v>
      </c>
      <c r="E639" s="10">
        <v>0.13855992593885599</v>
      </c>
      <c r="F639" s="10">
        <v>0.14839287334774001</v>
      </c>
      <c r="G639" s="10">
        <v>0.155645758978215</v>
      </c>
      <c r="H639" s="10">
        <v>0.112784378076998</v>
      </c>
      <c r="I639" s="10">
        <v>0</v>
      </c>
      <c r="J639" s="10">
        <v>0</v>
      </c>
      <c r="K639" s="10">
        <v>0</v>
      </c>
      <c r="L639" s="10">
        <v>0</v>
      </c>
      <c r="M639" s="10">
        <v>0</v>
      </c>
    </row>
    <row r="640" spans="1:13" x14ac:dyDescent="0.3">
      <c r="A640" s="9" t="str">
        <f>B555&amp;C601&amp;D640</f>
        <v>CONSUMO PER CAPITA (kg ó litros por individuo).T.Alimentos TOTAL INGPOR PLACER/RELAX</v>
      </c>
      <c r="B640" s="9">
        <v>0</v>
      </c>
      <c r="C640" s="9">
        <v>0</v>
      </c>
      <c r="D640" s="9" t="s">
        <v>132</v>
      </c>
      <c r="E640" s="22">
        <v>6.2126880756166001</v>
      </c>
      <c r="F640" s="22">
        <v>7.98725108149167</v>
      </c>
      <c r="G640" s="22">
        <v>8.3510920148286498</v>
      </c>
      <c r="H640" s="22">
        <v>7.9260505484662698</v>
      </c>
      <c r="I640" s="22">
        <v>0</v>
      </c>
      <c r="J640" s="22">
        <v>0</v>
      </c>
      <c r="K640" s="22">
        <v>0</v>
      </c>
      <c r="L640" s="22">
        <v>0</v>
      </c>
      <c r="M640" s="10">
        <v>0</v>
      </c>
    </row>
    <row r="641" spans="1:13" x14ac:dyDescent="0.3">
      <c r="A641" s="9" t="str">
        <f>B555&amp;C601&amp;D641</f>
        <v>CONSUMO PER CAPITA (kg ó litros por individuo).T.Alimentos TOTAL INGTENER HAMBRE/SIN PLANIFICAR</v>
      </c>
      <c r="B641" s="9">
        <v>0</v>
      </c>
      <c r="C641" s="9">
        <v>0</v>
      </c>
      <c r="D641" s="10" t="s">
        <v>133</v>
      </c>
      <c r="E641" s="10">
        <v>11.2410933011459</v>
      </c>
      <c r="F641" s="10">
        <v>13.418563091984399</v>
      </c>
      <c r="G641" s="10">
        <v>13.682950114374901</v>
      </c>
      <c r="H641" s="10">
        <v>12.9129392604966</v>
      </c>
      <c r="I641" s="10">
        <v>0</v>
      </c>
      <c r="J641" s="10">
        <v>0</v>
      </c>
      <c r="K641" s="10">
        <v>0</v>
      </c>
      <c r="L641" s="10">
        <v>0</v>
      </c>
      <c r="M641" s="10">
        <v>0</v>
      </c>
    </row>
    <row r="642" spans="1:13" x14ac:dyDescent="0.3">
      <c r="A642" s="9" t="str">
        <f>B555&amp;C601&amp;D642</f>
        <v>CONSUMO PER CAPITA (kg ó litros por individuo).T.Alimentos TOTAL INGESTAR DE COMPRAS</v>
      </c>
      <c r="B642" s="9">
        <v>0</v>
      </c>
      <c r="C642" s="9">
        <v>0</v>
      </c>
      <c r="D642" s="9" t="s">
        <v>134</v>
      </c>
      <c r="E642" s="22">
        <v>1.50677987792651</v>
      </c>
      <c r="F642" s="22">
        <v>1.57032253863132</v>
      </c>
      <c r="G642" s="22">
        <v>1.5813590156130799</v>
      </c>
      <c r="H642" s="22">
        <v>1.57559851747335</v>
      </c>
      <c r="I642" s="22">
        <v>0</v>
      </c>
      <c r="J642" s="22">
        <v>0</v>
      </c>
      <c r="K642" s="22">
        <v>0</v>
      </c>
      <c r="L642" s="22">
        <v>0</v>
      </c>
      <c r="M642" s="10">
        <v>0</v>
      </c>
    </row>
    <row r="643" spans="1:13" x14ac:dyDescent="0.3">
      <c r="A643" s="9" t="str">
        <f>B555&amp;C601&amp;D643</f>
        <v>CONSUMO PER CAPITA (kg ó litros por individuo).T.Alimentos TOTAL INGNO COCINAR EN CASA</v>
      </c>
      <c r="B643" s="9">
        <v>0</v>
      </c>
      <c r="C643" s="9">
        <v>0</v>
      </c>
      <c r="D643" s="10" t="s">
        <v>135</v>
      </c>
      <c r="E643" s="10">
        <v>5.1120187681227396</v>
      </c>
      <c r="F643" s="10">
        <v>6.2178890163818199</v>
      </c>
      <c r="G643" s="10">
        <v>5.2199952470990203</v>
      </c>
      <c r="H643" s="10">
        <v>4.94730612037627</v>
      </c>
      <c r="I643" s="10">
        <v>0</v>
      </c>
      <c r="J643" s="10">
        <v>0</v>
      </c>
      <c r="K643" s="10">
        <v>0</v>
      </c>
      <c r="L643" s="10">
        <v>0</v>
      </c>
      <c r="M643" s="10">
        <v>0</v>
      </c>
    </row>
    <row r="644" spans="1:13" x14ac:dyDescent="0.3">
      <c r="A644" s="9" t="str">
        <f>B555&amp;C601&amp;D644</f>
        <v>CONSUMO PER CAPITA (kg ó litros por individuo).T.Alimentos TOTAL INGCELEBRACION/FIESTA/SALIR TOMAR</v>
      </c>
      <c r="B644" s="9">
        <v>0</v>
      </c>
      <c r="C644" s="9">
        <v>0</v>
      </c>
      <c r="D644" s="9" t="s">
        <v>136</v>
      </c>
      <c r="E644" s="22">
        <v>7.2474224520381298</v>
      </c>
      <c r="F644" s="22">
        <v>9.5561711929107602</v>
      </c>
      <c r="G644" s="22">
        <v>11.0370959011713</v>
      </c>
      <c r="H644" s="22">
        <v>11.813335876204899</v>
      </c>
      <c r="I644" s="22">
        <v>0</v>
      </c>
      <c r="J644" s="22">
        <v>0</v>
      </c>
      <c r="K644" s="22">
        <v>0</v>
      </c>
      <c r="L644" s="22">
        <v>0</v>
      </c>
      <c r="M644" s="10">
        <v>0</v>
      </c>
    </row>
    <row r="645" spans="1:13" x14ac:dyDescent="0.3">
      <c r="A645" s="9" t="str">
        <f>B555&amp;C601&amp;D645</f>
        <v>CONSUMO PER CAPITA (kg ó litros por individuo).T.Alimentos TOTAL INGVIENDO DEPORTES</v>
      </c>
      <c r="B645" s="9">
        <v>0</v>
      </c>
      <c r="C645" s="9">
        <v>0</v>
      </c>
      <c r="D645" s="10" t="s">
        <v>137</v>
      </c>
      <c r="E645" s="10">
        <v>0.273755752967282</v>
      </c>
      <c r="F645" s="10">
        <v>0.332651042602231</v>
      </c>
      <c r="G645" s="10">
        <v>0.52934467760897896</v>
      </c>
      <c r="H645" s="10">
        <v>0.40398085090140901</v>
      </c>
      <c r="I645" s="10">
        <v>0</v>
      </c>
      <c r="J645" s="10">
        <v>0</v>
      </c>
      <c r="K645" s="10">
        <v>0</v>
      </c>
      <c r="L645" s="10">
        <v>0</v>
      </c>
      <c r="M645" s="10">
        <v>0</v>
      </c>
    </row>
    <row r="646" spans="1:13" x14ac:dyDescent="0.3">
      <c r="A646" s="9" t="str">
        <f>B555&amp;C601&amp;D646</f>
        <v>CONSUMO PER CAPITA (kg ó litros por individuo).T.Alimentos TOTAL INGOTROS MOTIVOS</v>
      </c>
      <c r="B646" s="9">
        <v>0</v>
      </c>
      <c r="C646" s="9">
        <v>0</v>
      </c>
      <c r="D646" s="9" t="s">
        <v>138</v>
      </c>
      <c r="E646" s="22">
        <v>2.4291690964765702</v>
      </c>
      <c r="F646" s="22">
        <v>2.34825496473497</v>
      </c>
      <c r="G646" s="22">
        <v>2.61703730078293</v>
      </c>
      <c r="H646" s="22">
        <v>2.5055722172383499</v>
      </c>
      <c r="I646" s="22">
        <v>0</v>
      </c>
      <c r="J646" s="22">
        <v>0</v>
      </c>
      <c r="K646" s="22">
        <v>0</v>
      </c>
      <c r="L646" s="22">
        <v>0</v>
      </c>
      <c r="M646" s="10">
        <v>0</v>
      </c>
    </row>
    <row r="647" spans="1:13" x14ac:dyDescent="0.3">
      <c r="A647" s="9" t="str">
        <f>B555&amp;C647&amp;D647</f>
        <v>CONSUMO PER CAPITA (kg ó litros por individuo)Total BebidasT.ESPAÑA</v>
      </c>
      <c r="B647" s="9">
        <v>0</v>
      </c>
      <c r="C647" s="9" t="s">
        <v>49</v>
      </c>
      <c r="D647" s="10" t="s">
        <v>64</v>
      </c>
      <c r="E647" s="10">
        <v>58.110520851957602</v>
      </c>
      <c r="F647" s="10">
        <v>62.420193204829602</v>
      </c>
      <c r="G647" s="10">
        <v>67.173766427469801</v>
      </c>
      <c r="H647" s="10">
        <v>64.156037677497494</v>
      </c>
      <c r="I647" s="10">
        <v>0</v>
      </c>
      <c r="J647" s="10">
        <v>0</v>
      </c>
      <c r="K647" s="10">
        <v>0</v>
      </c>
      <c r="L647" s="10">
        <v>0</v>
      </c>
      <c r="M647" s="10">
        <v>0</v>
      </c>
    </row>
    <row r="648" spans="1:13" x14ac:dyDescent="0.3">
      <c r="A648" s="9" t="str">
        <f>B555&amp;C647&amp;D648</f>
        <v>CONSUMO PER CAPITA (kg ó litros por individuo)Total BebidasHiper+Super+Discount+G.A</v>
      </c>
      <c r="B648" s="9">
        <v>0</v>
      </c>
      <c r="C648" s="9">
        <v>0</v>
      </c>
      <c r="D648" s="9" t="s">
        <v>94</v>
      </c>
      <c r="E648" s="22">
        <v>9.5261300868048995</v>
      </c>
      <c r="F648" s="22">
        <v>6.7817490008071202</v>
      </c>
      <c r="G648" s="22">
        <v>7.0440549470251597</v>
      </c>
      <c r="H648" s="22">
        <v>6.6612256188166903</v>
      </c>
      <c r="I648" s="22">
        <v>0</v>
      </c>
      <c r="J648" s="22">
        <v>0</v>
      </c>
      <c r="K648" s="22">
        <v>0</v>
      </c>
      <c r="L648" s="22">
        <v>0</v>
      </c>
      <c r="M648" s="10">
        <v>0</v>
      </c>
    </row>
    <row r="649" spans="1:13" x14ac:dyDescent="0.3">
      <c r="A649" s="9" t="str">
        <f>B555&amp;C647&amp;D649</f>
        <v>CONSUMO PER CAPITA (kg ó litros por individuo)Total BebidasRestaurantes</v>
      </c>
      <c r="B649" s="9">
        <v>0</v>
      </c>
      <c r="C649" s="9">
        <v>0</v>
      </c>
      <c r="D649" s="10" t="s">
        <v>95</v>
      </c>
      <c r="E649" s="10">
        <v>7.9220640777310498</v>
      </c>
      <c r="F649" s="10">
        <v>10.1975543721282</v>
      </c>
      <c r="G649" s="10">
        <v>11.1168766155009</v>
      </c>
      <c r="H649" s="10">
        <v>10.936073620018499</v>
      </c>
      <c r="I649" s="10">
        <v>0</v>
      </c>
      <c r="J649" s="10">
        <v>0</v>
      </c>
      <c r="K649" s="10">
        <v>0</v>
      </c>
      <c r="L649" s="10">
        <v>0</v>
      </c>
      <c r="M649" s="10">
        <v>0</v>
      </c>
    </row>
    <row r="650" spans="1:13" x14ac:dyDescent="0.3">
      <c r="A650" s="9" t="str">
        <f>B555&amp;C647&amp;D650</f>
        <v>CONSUMO PER CAPITA (kg ó litros por individuo)Total BebidasRestaurantes Fast Food</v>
      </c>
      <c r="B650" s="9">
        <v>0</v>
      </c>
      <c r="C650" s="9">
        <v>0</v>
      </c>
      <c r="D650" s="9" t="s">
        <v>96</v>
      </c>
      <c r="E650" s="22">
        <v>2.8169121580346501</v>
      </c>
      <c r="F650" s="22">
        <v>3.17646142761263</v>
      </c>
      <c r="G650" s="22">
        <v>3.5949080729807301</v>
      </c>
      <c r="H650" s="22">
        <v>3.43140874810741</v>
      </c>
      <c r="I650" s="22">
        <v>0</v>
      </c>
      <c r="J650" s="22">
        <v>0</v>
      </c>
      <c r="K650" s="22">
        <v>0</v>
      </c>
      <c r="L650" s="22">
        <v>0</v>
      </c>
      <c r="M650" s="10">
        <v>0</v>
      </c>
    </row>
    <row r="651" spans="1:13" x14ac:dyDescent="0.3">
      <c r="A651" s="9" t="str">
        <f>B555&amp;C647&amp;D651</f>
        <v>CONSUMO PER CAPITA (kg ó litros por individuo)Total BebidasBares/Cafeterias/Cervecerias</v>
      </c>
      <c r="B651" s="9">
        <v>0</v>
      </c>
      <c r="C651" s="9">
        <v>0</v>
      </c>
      <c r="D651" s="10" t="s">
        <v>97</v>
      </c>
      <c r="E651" s="10">
        <v>26.032929458856099</v>
      </c>
      <c r="F651" s="10">
        <v>30.8138870149672</v>
      </c>
      <c r="G651" s="10">
        <v>33.967610590358298</v>
      </c>
      <c r="H651" s="10">
        <v>32.590689566209001</v>
      </c>
      <c r="I651" s="10">
        <v>0</v>
      </c>
      <c r="J651" s="10">
        <v>0</v>
      </c>
      <c r="K651" s="10">
        <v>0</v>
      </c>
      <c r="L651" s="10">
        <v>0</v>
      </c>
      <c r="M651" s="10">
        <v>0</v>
      </c>
    </row>
    <row r="652" spans="1:13" x14ac:dyDescent="0.3">
      <c r="A652" s="9" t="str">
        <f>B555&amp;C647&amp;D652</f>
        <v>CONSUMO PER CAPITA (kg ó litros por individuo)Total BebidasPanaderias/Pastelerias</v>
      </c>
      <c r="B652" s="9">
        <v>0</v>
      </c>
      <c r="C652" s="9">
        <v>0</v>
      </c>
      <c r="D652" s="9" t="s">
        <v>98</v>
      </c>
      <c r="E652" s="22">
        <v>0.88102997772356695</v>
      </c>
      <c r="F652" s="22">
        <v>0.69281151537501795</v>
      </c>
      <c r="G652" s="22">
        <v>0.62612560364779402</v>
      </c>
      <c r="H652" s="22">
        <v>0.62294526826699304</v>
      </c>
      <c r="I652" s="22">
        <v>0</v>
      </c>
      <c r="J652" s="22">
        <v>0</v>
      </c>
      <c r="K652" s="22">
        <v>0</v>
      </c>
      <c r="L652" s="22">
        <v>0</v>
      </c>
      <c r="M652" s="10">
        <v>0</v>
      </c>
    </row>
    <row r="653" spans="1:13" x14ac:dyDescent="0.3">
      <c r="A653" s="9" t="str">
        <f>B555&amp;C647&amp;D653</f>
        <v>CONSUMO PER CAPITA (kg ó litros por individuo)Total BebidasTda.Alimentacion/Delicatesen</v>
      </c>
      <c r="B653" s="9">
        <v>0</v>
      </c>
      <c r="C653" s="9">
        <v>0</v>
      </c>
      <c r="D653" s="10" t="s">
        <v>99</v>
      </c>
      <c r="E653" s="10">
        <v>1.8719913681796301</v>
      </c>
      <c r="F653" s="10">
        <v>1.97186900804207</v>
      </c>
      <c r="G653" s="10">
        <v>1.5407870275205999</v>
      </c>
      <c r="H653" s="10">
        <v>1.24200207932277</v>
      </c>
      <c r="I653" s="10">
        <v>0</v>
      </c>
      <c r="J653" s="10">
        <v>0</v>
      </c>
      <c r="K653" s="10">
        <v>0</v>
      </c>
      <c r="L653" s="10">
        <v>0</v>
      </c>
      <c r="M653" s="10">
        <v>0</v>
      </c>
    </row>
    <row r="654" spans="1:13" x14ac:dyDescent="0.3">
      <c r="A654" s="9" t="str">
        <f>B555&amp;C647&amp;D654</f>
        <v>CONSUMO PER CAPITA (kg ó litros por individuo)Total BebidasCanal Conveniencia/24h</v>
      </c>
      <c r="B654" s="9">
        <v>0</v>
      </c>
      <c r="C654" s="9">
        <v>0</v>
      </c>
      <c r="D654" s="9" t="s">
        <v>100</v>
      </c>
      <c r="E654" s="22">
        <v>1.5715392252553</v>
      </c>
      <c r="F654" s="22">
        <v>1.35302610991754</v>
      </c>
      <c r="G654" s="22">
        <v>1.0891491411054901</v>
      </c>
      <c r="H654" s="22">
        <v>1.08977495824889</v>
      </c>
      <c r="I654" s="22">
        <v>0</v>
      </c>
      <c r="J654" s="22">
        <v>0</v>
      </c>
      <c r="K654" s="22">
        <v>0</v>
      </c>
      <c r="L654" s="22">
        <v>0</v>
      </c>
      <c r="M654" s="10">
        <v>0</v>
      </c>
    </row>
    <row r="655" spans="1:13" x14ac:dyDescent="0.3">
      <c r="A655" s="9" t="str">
        <f>B555&amp;C647&amp;D655</f>
        <v>CONSUMO PER CAPITA (kg ó litros por individuo)Total BebidasHoteles</v>
      </c>
      <c r="B655" s="9">
        <v>0</v>
      </c>
      <c r="C655" s="9">
        <v>0</v>
      </c>
      <c r="D655" s="10" t="s">
        <v>101</v>
      </c>
      <c r="E655" s="10">
        <v>0.26760891700251499</v>
      </c>
      <c r="F655" s="10">
        <v>0.44892970835551099</v>
      </c>
      <c r="G655" s="10">
        <v>0.495284134346199</v>
      </c>
      <c r="H655" s="10">
        <v>0.41952187188384299</v>
      </c>
      <c r="I655" s="10">
        <v>0</v>
      </c>
      <c r="J655" s="10">
        <v>0</v>
      </c>
      <c r="K655" s="10">
        <v>0</v>
      </c>
      <c r="L655" s="10">
        <v>0</v>
      </c>
      <c r="M655" s="10">
        <v>0</v>
      </c>
    </row>
    <row r="656" spans="1:13" x14ac:dyDescent="0.3">
      <c r="A656" s="9" t="str">
        <f>B555&amp;C647&amp;D656</f>
        <v>CONSUMO PER CAPITA (kg ó litros por individuo)Total BebidasEstaciones de servicio</v>
      </c>
      <c r="B656" s="9">
        <v>0</v>
      </c>
      <c r="C656" s="9">
        <v>0</v>
      </c>
      <c r="D656" s="9" t="s">
        <v>102</v>
      </c>
      <c r="E656" s="22">
        <v>1.3753325971793</v>
      </c>
      <c r="F656" s="22">
        <v>1.2641819941363399</v>
      </c>
      <c r="G656" s="22">
        <v>1.2376703786445</v>
      </c>
      <c r="H656" s="22">
        <v>1.2310620646150601</v>
      </c>
      <c r="I656" s="22">
        <v>0</v>
      </c>
      <c r="J656" s="22">
        <v>0</v>
      </c>
      <c r="K656" s="22">
        <v>0</v>
      </c>
      <c r="L656" s="22">
        <v>0</v>
      </c>
      <c r="M656" s="10">
        <v>0</v>
      </c>
    </row>
    <row r="657" spans="1:13" x14ac:dyDescent="0.3">
      <c r="A657" s="9" t="str">
        <f>B555&amp;C647&amp;D657</f>
        <v>CONSUMO PER CAPITA (kg ó litros por individuo)Total BebidasMaquinas dispensadoras</v>
      </c>
      <c r="B657" s="9">
        <v>0</v>
      </c>
      <c r="C657" s="9">
        <v>0</v>
      </c>
      <c r="D657" s="10" t="s">
        <v>103</v>
      </c>
      <c r="E657" s="10">
        <v>1.7602518764030599</v>
      </c>
      <c r="F657" s="10">
        <v>1.6045854238770501</v>
      </c>
      <c r="G657" s="10">
        <v>1.58373954923492</v>
      </c>
      <c r="H657" s="10">
        <v>1.5893514566520299</v>
      </c>
      <c r="I657" s="10">
        <v>0</v>
      </c>
      <c r="J657" s="10">
        <v>0</v>
      </c>
      <c r="K657" s="10">
        <v>0</v>
      </c>
      <c r="L657" s="10">
        <v>0</v>
      </c>
      <c r="M657" s="10">
        <v>0</v>
      </c>
    </row>
    <row r="658" spans="1:13" x14ac:dyDescent="0.3">
      <c r="A658" s="9" t="str">
        <f>B555&amp;C647&amp;D658</f>
        <v>CONSUMO PER CAPITA (kg ó litros por individuo)Total BebidasServicio en la empresa</v>
      </c>
      <c r="B658" s="9">
        <v>0</v>
      </c>
      <c r="C658" s="9">
        <v>0</v>
      </c>
      <c r="D658" s="9" t="s">
        <v>104</v>
      </c>
      <c r="E658" s="22">
        <v>1.17832832152274</v>
      </c>
      <c r="F658" s="22">
        <v>1.1973718310430701</v>
      </c>
      <c r="G658" s="22">
        <v>1.09405644774797</v>
      </c>
      <c r="H658" s="22">
        <v>0.93174805802912497</v>
      </c>
      <c r="I658" s="22">
        <v>0</v>
      </c>
      <c r="J658" s="22">
        <v>0</v>
      </c>
      <c r="K658" s="22">
        <v>0</v>
      </c>
      <c r="L658" s="22">
        <v>0</v>
      </c>
      <c r="M658" s="10">
        <v>0</v>
      </c>
    </row>
    <row r="659" spans="1:13" x14ac:dyDescent="0.3">
      <c r="A659" s="9" t="str">
        <f>B555&amp;C647&amp;D659</f>
        <v>CONSUMO PER CAPITA (kg ó litros por individuo)Total BebidasResto de canales</v>
      </c>
      <c r="B659" s="9">
        <v>0</v>
      </c>
      <c r="C659" s="9">
        <v>0</v>
      </c>
      <c r="D659" s="10" t="s">
        <v>105</v>
      </c>
      <c r="E659" s="10">
        <v>2.9064085706420602</v>
      </c>
      <c r="F659" s="10">
        <v>2.9177623833231299</v>
      </c>
      <c r="G659" s="10">
        <v>3.78348767438928</v>
      </c>
      <c r="H659" s="10">
        <v>3.4102241258419199</v>
      </c>
      <c r="I659" s="10">
        <v>0</v>
      </c>
      <c r="J659" s="10">
        <v>0</v>
      </c>
      <c r="K659" s="10">
        <v>0</v>
      </c>
      <c r="L659" s="10">
        <v>0</v>
      </c>
      <c r="M659" s="10">
        <v>0</v>
      </c>
    </row>
    <row r="660" spans="1:13" x14ac:dyDescent="0.3">
      <c r="A660" s="9" t="str">
        <f>B555&amp;C647&amp;D660</f>
        <v>CONSUMO PER CAPITA (kg ó litros por individuo)Total BebidasEN LA CALLE</v>
      </c>
      <c r="B660" s="9">
        <v>0</v>
      </c>
      <c r="C660" s="9">
        <v>0</v>
      </c>
      <c r="D660" s="9" t="s">
        <v>106</v>
      </c>
      <c r="E660" s="22">
        <v>4.1919100378828897</v>
      </c>
      <c r="F660" s="22">
        <v>4.38228518828506</v>
      </c>
      <c r="G660" s="22">
        <v>3.6601884239800002</v>
      </c>
      <c r="H660" s="22">
        <v>3.2827895398888201</v>
      </c>
      <c r="I660" s="22">
        <v>0</v>
      </c>
      <c r="J660" s="22">
        <v>0</v>
      </c>
      <c r="K660" s="22">
        <v>0</v>
      </c>
      <c r="L660" s="22">
        <v>0</v>
      </c>
      <c r="M660" s="10">
        <v>0</v>
      </c>
    </row>
    <row r="661" spans="1:13" x14ac:dyDescent="0.3">
      <c r="A661" s="9" t="str">
        <f>B555&amp;C647&amp;D661</f>
        <v>CONSUMO PER CAPITA (kg ó litros por individuo)Total BebidasEN CASA DE OTROS</v>
      </c>
      <c r="B661" s="9">
        <v>0</v>
      </c>
      <c r="C661" s="9">
        <v>0</v>
      </c>
      <c r="D661" s="10" t="s">
        <v>107</v>
      </c>
      <c r="E661" s="10">
        <v>3.7541117490795601</v>
      </c>
      <c r="F661" s="10">
        <v>3.2537382942397302</v>
      </c>
      <c r="G661" s="10">
        <v>3.01800890013239</v>
      </c>
      <c r="H661" s="10">
        <v>2.80525093189928</v>
      </c>
      <c r="I661" s="10">
        <v>0</v>
      </c>
      <c r="J661" s="10">
        <v>0</v>
      </c>
      <c r="K661" s="10">
        <v>0</v>
      </c>
      <c r="L661" s="10">
        <v>0</v>
      </c>
      <c r="M661" s="10">
        <v>0</v>
      </c>
    </row>
    <row r="662" spans="1:13" x14ac:dyDescent="0.3">
      <c r="A662" s="9" t="str">
        <f>B555&amp;C647&amp;D662</f>
        <v>CONSUMO PER CAPITA (kg ó litros por individuo)Total BebidasEN EL ESTABLECIMIENTO</v>
      </c>
      <c r="B662" s="9">
        <v>0</v>
      </c>
      <c r="C662" s="9">
        <v>0</v>
      </c>
      <c r="D662" s="9" t="s">
        <v>108</v>
      </c>
      <c r="E662" s="22">
        <v>38.8235689131143</v>
      </c>
      <c r="F662" s="22">
        <v>45.273966724122999</v>
      </c>
      <c r="G662" s="22">
        <v>50.962732634365601</v>
      </c>
      <c r="H662" s="22">
        <v>49.516400502407002</v>
      </c>
      <c r="I662" s="22">
        <v>0</v>
      </c>
      <c r="J662" s="22">
        <v>0</v>
      </c>
      <c r="K662" s="22">
        <v>0</v>
      </c>
      <c r="L662" s="22">
        <v>0</v>
      </c>
      <c r="M662" s="10">
        <v>0</v>
      </c>
    </row>
    <row r="663" spans="1:13" x14ac:dyDescent="0.3">
      <c r="A663" s="9" t="str">
        <f>B555&amp;C647&amp;D663</f>
        <v>CONSUMO PER CAPITA (kg ó litros por individuo)Total BebidasEN EL TRABAJO</v>
      </c>
      <c r="B663" s="9">
        <v>0</v>
      </c>
      <c r="C663" s="9">
        <v>0</v>
      </c>
      <c r="D663" s="10" t="s">
        <v>109</v>
      </c>
      <c r="E663" s="10">
        <v>5.41122594219972</v>
      </c>
      <c r="F663" s="10">
        <v>5.53379851062311</v>
      </c>
      <c r="G663" s="10">
        <v>5.5480494062641599</v>
      </c>
      <c r="H663" s="10">
        <v>4.9075601489038503</v>
      </c>
      <c r="I663" s="10">
        <v>0</v>
      </c>
      <c r="J663" s="10">
        <v>0</v>
      </c>
      <c r="K663" s="10">
        <v>0</v>
      </c>
      <c r="L663" s="10">
        <v>0</v>
      </c>
      <c r="M663" s="10">
        <v>0</v>
      </c>
    </row>
    <row r="664" spans="1:13" x14ac:dyDescent="0.3">
      <c r="A664" s="9" t="str">
        <f>B555&amp;C647&amp;D664</f>
        <v>CONSUMO PER CAPITA (kg ó litros por individuo)Total BebidasEN COLEGIO/INSTITUTO/UNIV.</v>
      </c>
      <c r="B664" s="9">
        <v>0</v>
      </c>
      <c r="C664" s="9">
        <v>0</v>
      </c>
      <c r="D664" s="9" t="s">
        <v>110</v>
      </c>
      <c r="E664" s="22">
        <v>0.107608712026648</v>
      </c>
      <c r="F664" s="22">
        <v>9.9036101245045804E-2</v>
      </c>
      <c r="G664" s="22">
        <v>0.25542082525939502</v>
      </c>
      <c r="H664" s="22">
        <v>9.7038159714303698E-2</v>
      </c>
      <c r="I664" s="22">
        <v>0</v>
      </c>
      <c r="J664" s="22">
        <v>0</v>
      </c>
      <c r="K664" s="22">
        <v>0</v>
      </c>
      <c r="L664" s="22">
        <v>0</v>
      </c>
      <c r="M664" s="10">
        <v>0</v>
      </c>
    </row>
    <row r="665" spans="1:13" x14ac:dyDescent="0.3">
      <c r="A665" s="9" t="str">
        <f>B555&amp;C647&amp;D665</f>
        <v>CONSUMO PER CAPITA (kg ó litros por individuo)Total BebidasEN MI CASA</v>
      </c>
      <c r="B665" s="9">
        <v>0</v>
      </c>
      <c r="C665" s="9">
        <v>0</v>
      </c>
      <c r="D665" s="10" t="s">
        <v>111</v>
      </c>
      <c r="E665" s="10">
        <v>3.1919165320885399</v>
      </c>
      <c r="F665" s="10">
        <v>2.3265592414306702</v>
      </c>
      <c r="G665" s="10">
        <v>1.65199317208515</v>
      </c>
      <c r="H665" s="10">
        <v>1.57818754719771</v>
      </c>
      <c r="I665" s="10">
        <v>0</v>
      </c>
      <c r="J665" s="10">
        <v>0</v>
      </c>
      <c r="K665" s="10">
        <v>0</v>
      </c>
      <c r="L665" s="10">
        <v>0</v>
      </c>
      <c r="M665" s="10">
        <v>0</v>
      </c>
    </row>
    <row r="666" spans="1:13" x14ac:dyDescent="0.3">
      <c r="A666" s="9" t="str">
        <f>B555&amp;C647&amp;D666</f>
        <v>CONSUMO PER CAPITA (kg ó litros por individuo)Total BebidasEN M.TRANSP.(AVION,TREN,AUTOC,E</v>
      </c>
      <c r="B666" s="9">
        <v>0</v>
      </c>
      <c r="C666" s="9">
        <v>0</v>
      </c>
      <c r="D666" s="9" t="s">
        <v>112</v>
      </c>
      <c r="E666" s="22">
        <v>0.25041330057306699</v>
      </c>
      <c r="F666" s="22">
        <v>0.30578461687130398</v>
      </c>
      <c r="G666" s="22">
        <v>0.21647374773429601</v>
      </c>
      <c r="H666" s="22">
        <v>7.2103020762758596E-2</v>
      </c>
      <c r="I666" s="22">
        <v>0</v>
      </c>
      <c r="J666" s="22">
        <v>0</v>
      </c>
      <c r="K666" s="22">
        <v>0</v>
      </c>
      <c r="L666" s="22">
        <v>0</v>
      </c>
      <c r="M666" s="10">
        <v>0</v>
      </c>
    </row>
    <row r="667" spans="1:13" x14ac:dyDescent="0.3">
      <c r="A667" s="9" t="str">
        <f>B555&amp;C647&amp;D667</f>
        <v>CONSUMO PER CAPITA (kg ó litros por individuo)Total BebidasEN OTRO LUGAR</v>
      </c>
      <c r="B667" s="9">
        <v>0</v>
      </c>
      <c r="C667" s="9">
        <v>0</v>
      </c>
      <c r="D667" s="10" t="s">
        <v>113</v>
      </c>
      <c r="E667" s="10">
        <v>2.3797752902146301</v>
      </c>
      <c r="F667" s="10">
        <v>1.24501521103234</v>
      </c>
      <c r="G667" s="10">
        <v>1.8608959950316599</v>
      </c>
      <c r="H667" s="10">
        <v>1.8966910758093001</v>
      </c>
      <c r="I667" s="10">
        <v>0</v>
      </c>
      <c r="J667" s="10">
        <v>0</v>
      </c>
      <c r="K667" s="10">
        <v>0</v>
      </c>
      <c r="L667" s="10">
        <v>0</v>
      </c>
      <c r="M667" s="10">
        <v>0</v>
      </c>
    </row>
    <row r="668" spans="1:13" x14ac:dyDescent="0.3">
      <c r="A668" s="9" t="str">
        <f>B555&amp;C647&amp;D668</f>
        <v>CONSUMO PER CAPITA (kg ó litros por individuo)Total BebidasDESAYUNO</v>
      </c>
      <c r="B668" s="9">
        <v>0</v>
      </c>
      <c r="C668" s="9">
        <v>0</v>
      </c>
      <c r="D668" s="9" t="s">
        <v>114</v>
      </c>
      <c r="E668" s="22">
        <v>7.29305849252043</v>
      </c>
      <c r="F668" s="22">
        <v>8.0175366701864199</v>
      </c>
      <c r="G668" s="22">
        <v>8.4381384619907909</v>
      </c>
      <c r="H668" s="22">
        <v>8.4257117202832497</v>
      </c>
      <c r="I668" s="22">
        <v>0</v>
      </c>
      <c r="J668" s="22">
        <v>0</v>
      </c>
      <c r="K668" s="22">
        <v>0</v>
      </c>
      <c r="L668" s="22">
        <v>0</v>
      </c>
      <c r="M668" s="10">
        <v>0</v>
      </c>
    </row>
    <row r="669" spans="1:13" x14ac:dyDescent="0.3">
      <c r="A669" s="9" t="str">
        <f>B555&amp;C647&amp;D669</f>
        <v>CONSUMO PER CAPITA (kg ó litros por individuo)Total BebidasAPERITIVO/ANTES DE COMER</v>
      </c>
      <c r="B669" s="9">
        <v>0</v>
      </c>
      <c r="C669" s="9">
        <v>0</v>
      </c>
      <c r="D669" s="10" t="s">
        <v>115</v>
      </c>
      <c r="E669" s="10">
        <v>10.1101763887703</v>
      </c>
      <c r="F669" s="10">
        <v>11.1899066921151</v>
      </c>
      <c r="G669" s="10">
        <v>10.951328138178701</v>
      </c>
      <c r="H669" s="10">
        <v>10.1758949565608</v>
      </c>
      <c r="I669" s="10">
        <v>0</v>
      </c>
      <c r="J669" s="10">
        <v>0</v>
      </c>
      <c r="K669" s="10">
        <v>0</v>
      </c>
      <c r="L669" s="10">
        <v>0</v>
      </c>
      <c r="M669" s="10">
        <v>0</v>
      </c>
    </row>
    <row r="670" spans="1:13" x14ac:dyDescent="0.3">
      <c r="A670" s="9" t="str">
        <f>B555&amp;C647&amp;D670</f>
        <v>CONSUMO PER CAPITA (kg ó litros por individuo)Total BebidasCOMIDA</v>
      </c>
      <c r="B670" s="9">
        <v>0</v>
      </c>
      <c r="C670" s="9">
        <v>0</v>
      </c>
      <c r="D670" s="9" t="s">
        <v>116</v>
      </c>
      <c r="E670" s="22">
        <v>14.201138888336599</v>
      </c>
      <c r="F670" s="22">
        <v>17.332677752114499</v>
      </c>
      <c r="G670" s="22">
        <v>18.278082325132601</v>
      </c>
      <c r="H670" s="22">
        <v>18.110323750441601</v>
      </c>
      <c r="I670" s="22">
        <v>0</v>
      </c>
      <c r="J670" s="22">
        <v>0</v>
      </c>
      <c r="K670" s="22">
        <v>0</v>
      </c>
      <c r="L670" s="22">
        <v>0</v>
      </c>
      <c r="M670" s="10">
        <v>0</v>
      </c>
    </row>
    <row r="671" spans="1:13" x14ac:dyDescent="0.3">
      <c r="A671" s="9" t="str">
        <f>B555&amp;C647&amp;D671</f>
        <v>CONSUMO PER CAPITA (kg ó litros por individuo)Total BebidasTARDE/MERIENDA</v>
      </c>
      <c r="B671" s="9">
        <v>0</v>
      </c>
      <c r="C671" s="9">
        <v>0</v>
      </c>
      <c r="D671" s="10" t="s">
        <v>117</v>
      </c>
      <c r="E671" s="10">
        <v>7.5362701982407696</v>
      </c>
      <c r="F671" s="10">
        <v>8.0564964744276093</v>
      </c>
      <c r="G671" s="10">
        <v>8.4704811859142897</v>
      </c>
      <c r="H671" s="10">
        <v>7.9763958083029198</v>
      </c>
      <c r="I671" s="10">
        <v>0</v>
      </c>
      <c r="J671" s="10">
        <v>0</v>
      </c>
      <c r="K671" s="10">
        <v>0</v>
      </c>
      <c r="L671" s="10">
        <v>0</v>
      </c>
      <c r="M671" s="10">
        <v>0</v>
      </c>
    </row>
    <row r="672" spans="1:13" x14ac:dyDescent="0.3">
      <c r="A672" s="9" t="str">
        <f>B555&amp;C647&amp;D672</f>
        <v>CONSUMO PER CAPITA (kg ó litros por individuo)Total BebidasANTES DE CENAR</v>
      </c>
      <c r="B672" s="9">
        <v>0</v>
      </c>
      <c r="C672" s="9">
        <v>0</v>
      </c>
      <c r="D672" s="9" t="s">
        <v>118</v>
      </c>
      <c r="E672" s="22">
        <v>4.64453455491123</v>
      </c>
      <c r="F672" s="22">
        <v>4.7440331256980803</v>
      </c>
      <c r="G672" s="22">
        <v>5.2104183625838703</v>
      </c>
      <c r="H672" s="22">
        <v>5.1461296787472399</v>
      </c>
      <c r="I672" s="22">
        <v>0</v>
      </c>
      <c r="J672" s="22">
        <v>0</v>
      </c>
      <c r="K672" s="22">
        <v>0</v>
      </c>
      <c r="L672" s="22">
        <v>0</v>
      </c>
      <c r="M672" s="10">
        <v>0</v>
      </c>
    </row>
    <row r="673" spans="1:13" x14ac:dyDescent="0.3">
      <c r="A673" s="9" t="str">
        <f>B555&amp;C647&amp;D673</f>
        <v>CONSUMO PER CAPITA (kg ó litros por individuo)Total BebidasCENA</v>
      </c>
      <c r="B673" s="9">
        <v>0</v>
      </c>
      <c r="C673" s="9">
        <v>0</v>
      </c>
      <c r="D673" s="10" t="s">
        <v>119</v>
      </c>
      <c r="E673" s="10">
        <v>7.4206810214823404</v>
      </c>
      <c r="F673" s="10">
        <v>7.8482163343540297</v>
      </c>
      <c r="G673" s="10">
        <v>9.4947931687717197</v>
      </c>
      <c r="H673" s="10">
        <v>8.8400223947775807</v>
      </c>
      <c r="I673" s="10">
        <v>0</v>
      </c>
      <c r="J673" s="10">
        <v>0</v>
      </c>
      <c r="K673" s="10">
        <v>0</v>
      </c>
      <c r="L673" s="10">
        <v>0</v>
      </c>
      <c r="M673" s="10">
        <v>0</v>
      </c>
    </row>
    <row r="674" spans="1:13" x14ac:dyDescent="0.3">
      <c r="A674" s="9" t="str">
        <f>B555&amp;C647&amp;D674</f>
        <v>CONSUMO PER CAPITA (kg ó litros por individuo)Total BebidasDESPUES DE LA CENA</v>
      </c>
      <c r="B674" s="9">
        <v>0</v>
      </c>
      <c r="C674" s="9">
        <v>0</v>
      </c>
      <c r="D674" s="9" t="s">
        <v>120</v>
      </c>
      <c r="E674" s="22">
        <v>1.41656644000918</v>
      </c>
      <c r="F674" s="22">
        <v>1.2125814820226199</v>
      </c>
      <c r="G674" s="22">
        <v>1.6541852792960301</v>
      </c>
      <c r="H674" s="22">
        <v>1.4559436042996201</v>
      </c>
      <c r="I674" s="22">
        <v>0</v>
      </c>
      <c r="J674" s="22">
        <v>0</v>
      </c>
      <c r="K674" s="22">
        <v>0</v>
      </c>
      <c r="L674" s="22">
        <v>0</v>
      </c>
      <c r="M674" s="10">
        <v>0</v>
      </c>
    </row>
    <row r="675" spans="1:13" x14ac:dyDescent="0.3">
      <c r="A675" s="9" t="str">
        <f>B555&amp;C647&amp;D675</f>
        <v>CONSUMO PER CAPITA (kg ó litros por individuo)Total BebidasDURANTE EL DIA</v>
      </c>
      <c r="B675" s="9">
        <v>0</v>
      </c>
      <c r="C675" s="9">
        <v>0</v>
      </c>
      <c r="D675" s="10" t="s">
        <v>121</v>
      </c>
      <c r="E675" s="10">
        <v>5.4881067821918901</v>
      </c>
      <c r="F675" s="10">
        <v>4.0187426894120497</v>
      </c>
      <c r="G675" s="10">
        <v>4.6763352893954</v>
      </c>
      <c r="H675" s="10">
        <v>4.0256059341924901</v>
      </c>
      <c r="I675" s="10">
        <v>0</v>
      </c>
      <c r="J675" s="10">
        <v>0</v>
      </c>
      <c r="K675" s="10">
        <v>0</v>
      </c>
      <c r="L675" s="10">
        <v>0</v>
      </c>
      <c r="M675" s="10">
        <v>0</v>
      </c>
    </row>
    <row r="676" spans="1:13" x14ac:dyDescent="0.3">
      <c r="A676" s="9" t="str">
        <f>B555&amp;C647&amp;D676</f>
        <v>CONSUMO PER CAPITA (kg ó litros por individuo)Total BebidasCON AMIGOS</v>
      </c>
      <c r="B676" s="9">
        <v>0</v>
      </c>
      <c r="C676" s="9">
        <v>0</v>
      </c>
      <c r="D676" s="9" t="s">
        <v>122</v>
      </c>
      <c r="E676" s="22">
        <v>16.497465394207499</v>
      </c>
      <c r="F676" s="22">
        <v>18.311916702550199</v>
      </c>
      <c r="G676" s="22">
        <v>19.967438523586601</v>
      </c>
      <c r="H676" s="22">
        <v>19.325395812034699</v>
      </c>
      <c r="I676" s="22">
        <v>0</v>
      </c>
      <c r="J676" s="22">
        <v>0</v>
      </c>
      <c r="K676" s="22">
        <v>0</v>
      </c>
      <c r="L676" s="22">
        <v>0</v>
      </c>
      <c r="M676" s="10">
        <v>0</v>
      </c>
    </row>
    <row r="677" spans="1:13" x14ac:dyDescent="0.3">
      <c r="A677" s="9" t="str">
        <f>B555&amp;C647&amp;D677</f>
        <v>CONSUMO PER CAPITA (kg ó litros por individuo)Total BebidasCON CLIENTES</v>
      </c>
      <c r="B677" s="9">
        <v>0</v>
      </c>
      <c r="C677" s="9">
        <v>0</v>
      </c>
      <c r="D677" s="10" t="s">
        <v>123</v>
      </c>
      <c r="E677" s="10">
        <v>0.403186363640613</v>
      </c>
      <c r="F677" s="10">
        <v>0.39878322301348301</v>
      </c>
      <c r="G677" s="10">
        <v>0.30805336952354001</v>
      </c>
      <c r="H677" s="10">
        <v>0.309935996620882</v>
      </c>
      <c r="I677" s="10">
        <v>0</v>
      </c>
      <c r="J677" s="10">
        <v>0</v>
      </c>
      <c r="K677" s="10">
        <v>0</v>
      </c>
      <c r="L677" s="10">
        <v>0</v>
      </c>
      <c r="M677" s="10">
        <v>0</v>
      </c>
    </row>
    <row r="678" spans="1:13" x14ac:dyDescent="0.3">
      <c r="A678" s="9" t="str">
        <f>B555&amp;C647&amp;D678</f>
        <v>CONSUMO PER CAPITA (kg ó litros por individuo)Total BebidasCON COMPAÑEROS DE TRABAJO</v>
      </c>
      <c r="B678" s="9">
        <v>0</v>
      </c>
      <c r="C678" s="9">
        <v>0</v>
      </c>
      <c r="D678" s="9" t="s">
        <v>124</v>
      </c>
      <c r="E678" s="22">
        <v>3.94002211321189</v>
      </c>
      <c r="F678" s="22">
        <v>4.2820956988837002</v>
      </c>
      <c r="G678" s="22">
        <v>4.6121272840553296</v>
      </c>
      <c r="H678" s="22">
        <v>4.4549547530942304</v>
      </c>
      <c r="I678" s="22">
        <v>0</v>
      </c>
      <c r="J678" s="22">
        <v>0</v>
      </c>
      <c r="K678" s="22">
        <v>0</v>
      </c>
      <c r="L678" s="22">
        <v>0</v>
      </c>
      <c r="M678" s="10">
        <v>0</v>
      </c>
    </row>
    <row r="679" spans="1:13" x14ac:dyDescent="0.3">
      <c r="A679" s="9" t="str">
        <f>B555&amp;C647&amp;D679</f>
        <v>CONSUMO PER CAPITA (kg ó litros por individuo)Total BebidasCON COMPAÑEROS DE CLASE</v>
      </c>
      <c r="B679" s="9">
        <v>0</v>
      </c>
      <c r="C679" s="9">
        <v>0</v>
      </c>
      <c r="D679" s="10" t="s">
        <v>125</v>
      </c>
      <c r="E679" s="10">
        <v>0.18231729488526299</v>
      </c>
      <c r="F679" s="10">
        <v>0.19313200556314</v>
      </c>
      <c r="G679" s="10">
        <v>0.205422502277011</v>
      </c>
      <c r="H679" s="10">
        <v>0.18501121822327399</v>
      </c>
      <c r="I679" s="10">
        <v>0</v>
      </c>
      <c r="J679" s="10">
        <v>0</v>
      </c>
      <c r="K679" s="10">
        <v>0</v>
      </c>
      <c r="L679" s="10">
        <v>0</v>
      </c>
      <c r="M679" s="10">
        <v>0</v>
      </c>
    </row>
    <row r="680" spans="1:13" x14ac:dyDescent="0.3">
      <c r="A680" s="9" t="str">
        <f>B555&amp;C647&amp;D680</f>
        <v>CONSUMO PER CAPITA (kg ó litros por individuo)Total BebidasCON FAMILIA</v>
      </c>
      <c r="B680" s="9">
        <v>0</v>
      </c>
      <c r="C680" s="9">
        <v>0</v>
      </c>
      <c r="D680" s="9" t="s">
        <v>126</v>
      </c>
      <c r="E680" s="22">
        <v>16.2058301083656</v>
      </c>
      <c r="F680" s="22">
        <v>17.665945401789099</v>
      </c>
      <c r="G680" s="22">
        <v>19.696452341063399</v>
      </c>
      <c r="H680" s="22">
        <v>18.3716025650407</v>
      </c>
      <c r="I680" s="22">
        <v>0</v>
      </c>
      <c r="J680" s="22">
        <v>0</v>
      </c>
      <c r="K680" s="22">
        <v>0</v>
      </c>
      <c r="L680" s="22">
        <v>0</v>
      </c>
      <c r="M680" s="10">
        <v>0</v>
      </c>
    </row>
    <row r="681" spans="1:13" x14ac:dyDescent="0.3">
      <c r="A681" s="9" t="str">
        <f>B555&amp;C647&amp;D681</f>
        <v>CONSUMO PER CAPITA (kg ó litros por individuo)Total BebidasCON LA PAREJA</v>
      </c>
      <c r="B681" s="9">
        <v>0</v>
      </c>
      <c r="C681" s="9">
        <v>0</v>
      </c>
      <c r="D681" s="10" t="s">
        <v>127</v>
      </c>
      <c r="E681" s="10">
        <v>8.2271205165635894</v>
      </c>
      <c r="F681" s="10">
        <v>9.6055958671785806</v>
      </c>
      <c r="G681" s="10">
        <v>10.271836269744901</v>
      </c>
      <c r="H681" s="10">
        <v>10.487475442141401</v>
      </c>
      <c r="I681" s="10">
        <v>0</v>
      </c>
      <c r="J681" s="10">
        <v>0</v>
      </c>
      <c r="K681" s="10">
        <v>0</v>
      </c>
      <c r="L681" s="10">
        <v>0</v>
      </c>
      <c r="M681" s="10">
        <v>0</v>
      </c>
    </row>
    <row r="682" spans="1:13" x14ac:dyDescent="0.3">
      <c r="A682" s="9" t="str">
        <f>B555&amp;C647&amp;D682</f>
        <v>CONSUMO PER CAPITA (kg ó litros por individuo)Total BebidasESTABA SOLO/A</v>
      </c>
      <c r="B682" s="9">
        <v>0</v>
      </c>
      <c r="C682" s="9">
        <v>0</v>
      </c>
      <c r="D682" s="9" t="s">
        <v>128</v>
      </c>
      <c r="E682" s="22">
        <v>12.263667757655</v>
      </c>
      <c r="F682" s="22">
        <v>11.6237014673661</v>
      </c>
      <c r="G682" s="22">
        <v>11.6174359455553</v>
      </c>
      <c r="H682" s="22">
        <v>10.6541560705382</v>
      </c>
      <c r="I682" s="22">
        <v>0</v>
      </c>
      <c r="J682" s="22">
        <v>0</v>
      </c>
      <c r="K682" s="22">
        <v>0</v>
      </c>
      <c r="L682" s="22">
        <v>0</v>
      </c>
      <c r="M682" s="10">
        <v>0</v>
      </c>
    </row>
    <row r="683" spans="1:13" x14ac:dyDescent="0.3">
      <c r="A683" s="9" t="str">
        <f>B555&amp;C647&amp;D683</f>
        <v>CONSUMO PER CAPITA (kg ó litros por individuo)Total BebidasOTROS</v>
      </c>
      <c r="B683" s="9">
        <v>0</v>
      </c>
      <c r="C683" s="9">
        <v>0</v>
      </c>
      <c r="D683" s="10" t="s">
        <v>129</v>
      </c>
      <c r="E683" s="10">
        <v>0.39092224215508597</v>
      </c>
      <c r="F683" s="10">
        <v>0.33902289057740398</v>
      </c>
      <c r="G683" s="10">
        <v>0.49499502256896899</v>
      </c>
      <c r="H683" s="10">
        <v>0.36750369767931501</v>
      </c>
      <c r="I683" s="10">
        <v>0</v>
      </c>
      <c r="J683" s="10">
        <v>0</v>
      </c>
      <c r="K683" s="10">
        <v>0</v>
      </c>
      <c r="L683" s="10">
        <v>0</v>
      </c>
      <c r="M683" s="10">
        <v>0</v>
      </c>
    </row>
    <row r="684" spans="1:13" x14ac:dyDescent="0.3">
      <c r="A684" s="9" t="str">
        <f>B555&amp;C647&amp;D684</f>
        <v>CONSUMO PER CAPITA (kg ó litros por individuo)Total BebidasESTAR TRABAJANDO</v>
      </c>
      <c r="B684" s="9">
        <v>0</v>
      </c>
      <c r="C684" s="9">
        <v>0</v>
      </c>
      <c r="D684" s="9" t="s">
        <v>130</v>
      </c>
      <c r="E684" s="22">
        <v>7.7690923020086302</v>
      </c>
      <c r="F684" s="22">
        <v>7.7850531738489703</v>
      </c>
      <c r="G684" s="22">
        <v>7.8853920656150596</v>
      </c>
      <c r="H684" s="22">
        <v>7.56538440088441</v>
      </c>
      <c r="I684" s="22">
        <v>0</v>
      </c>
      <c r="J684" s="22">
        <v>0</v>
      </c>
      <c r="K684" s="22">
        <v>0</v>
      </c>
      <c r="L684" s="22">
        <v>0</v>
      </c>
      <c r="M684" s="10">
        <v>0</v>
      </c>
    </row>
    <row r="685" spans="1:13" x14ac:dyDescent="0.3">
      <c r="A685" s="9" t="str">
        <f>B555&amp;C647&amp;D685</f>
        <v>CONSUMO PER CAPITA (kg ó litros por individuo)Total BebidasCOMIDA DE NEGOCIOS</v>
      </c>
      <c r="B685" s="9">
        <v>0</v>
      </c>
      <c r="C685" s="9">
        <v>0</v>
      </c>
      <c r="D685" s="10" t="s">
        <v>131</v>
      </c>
      <c r="E685" s="10">
        <v>0.19315348035451399</v>
      </c>
      <c r="F685" s="10">
        <v>0.222427574454681</v>
      </c>
      <c r="G685" s="10">
        <v>0.19929476272823801</v>
      </c>
      <c r="H685" s="10">
        <v>0.145091526704235</v>
      </c>
      <c r="I685" s="10">
        <v>0</v>
      </c>
      <c r="J685" s="10">
        <v>0</v>
      </c>
      <c r="K685" s="10">
        <v>0</v>
      </c>
      <c r="L685" s="10">
        <v>0</v>
      </c>
      <c r="M685" s="10">
        <v>0</v>
      </c>
    </row>
    <row r="686" spans="1:13" x14ac:dyDescent="0.3">
      <c r="A686" s="9" t="str">
        <f>B555&amp;C647&amp;D686</f>
        <v>CONSUMO PER CAPITA (kg ó litros por individuo)Total BebidasPOR PLACER/RELAX</v>
      </c>
      <c r="B686" s="9">
        <v>0</v>
      </c>
      <c r="C686" s="9">
        <v>0</v>
      </c>
      <c r="D686" s="9" t="s">
        <v>132</v>
      </c>
      <c r="E686" s="22">
        <v>8.7949968440263397</v>
      </c>
      <c r="F686" s="22">
        <v>10.673225318116501</v>
      </c>
      <c r="G686" s="22">
        <v>11.5453592411136</v>
      </c>
      <c r="H686" s="22">
        <v>10.8678542368175</v>
      </c>
      <c r="I686" s="22">
        <v>0</v>
      </c>
      <c r="J686" s="22">
        <v>0</v>
      </c>
      <c r="K686" s="22">
        <v>0</v>
      </c>
      <c r="L686" s="22">
        <v>0</v>
      </c>
      <c r="M686" s="10">
        <v>0</v>
      </c>
    </row>
    <row r="687" spans="1:13" x14ac:dyDescent="0.3">
      <c r="A687" s="9" t="str">
        <f>B555&amp;C647&amp;D687</f>
        <v>CONSUMO PER CAPITA (kg ó litros por individuo)Total BebidasTENER HAMBRE/SIN PLANIFICAR</v>
      </c>
      <c r="B687" s="9">
        <v>0</v>
      </c>
      <c r="C687" s="9">
        <v>0</v>
      </c>
      <c r="D687" s="10" t="s">
        <v>133</v>
      </c>
      <c r="E687" s="10">
        <v>15.4359743287655</v>
      </c>
      <c r="F687" s="10">
        <v>17.186670805187401</v>
      </c>
      <c r="G687" s="10">
        <v>16.305185287134101</v>
      </c>
      <c r="H687" s="10">
        <v>14.8854472131957</v>
      </c>
      <c r="I687" s="10">
        <v>0</v>
      </c>
      <c r="J687" s="10">
        <v>0</v>
      </c>
      <c r="K687" s="10">
        <v>0</v>
      </c>
      <c r="L687" s="10">
        <v>0</v>
      </c>
      <c r="M687" s="10">
        <v>0</v>
      </c>
    </row>
    <row r="688" spans="1:13" x14ac:dyDescent="0.3">
      <c r="A688" s="9" t="str">
        <f>B555&amp;C647&amp;D688</f>
        <v>CONSUMO PER CAPITA (kg ó litros por individuo)Total BebidasESTAR DE COMPRAS</v>
      </c>
      <c r="B688" s="9">
        <v>0</v>
      </c>
      <c r="C688" s="9">
        <v>0</v>
      </c>
      <c r="D688" s="9" t="s">
        <v>134</v>
      </c>
      <c r="E688" s="22">
        <v>2.4162923814682</v>
      </c>
      <c r="F688" s="22">
        <v>1.6805943343183301</v>
      </c>
      <c r="G688" s="22">
        <v>1.60451833770789</v>
      </c>
      <c r="H688" s="22">
        <v>1.63512895114527</v>
      </c>
      <c r="I688" s="22">
        <v>0</v>
      </c>
      <c r="J688" s="22">
        <v>0</v>
      </c>
      <c r="K688" s="22">
        <v>0</v>
      </c>
      <c r="L688" s="22">
        <v>0</v>
      </c>
      <c r="M688" s="10">
        <v>0</v>
      </c>
    </row>
    <row r="689" spans="1:13" x14ac:dyDescent="0.3">
      <c r="A689" s="9" t="str">
        <f>B555&amp;C647&amp;D689</f>
        <v>CONSUMO PER CAPITA (kg ó litros por individuo)Total BebidasNO COCINAR EN CASA</v>
      </c>
      <c r="B689" s="9">
        <v>0</v>
      </c>
      <c r="C689" s="9">
        <v>0</v>
      </c>
      <c r="D689" s="10" t="s">
        <v>135</v>
      </c>
      <c r="E689" s="10">
        <v>1.98903044817644</v>
      </c>
      <c r="F689" s="10">
        <v>2.0846648389758098</v>
      </c>
      <c r="G689" s="10">
        <v>2.0812450795695399</v>
      </c>
      <c r="H689" s="10">
        <v>1.92486465996926</v>
      </c>
      <c r="I689" s="10">
        <v>0</v>
      </c>
      <c r="J689" s="10">
        <v>0</v>
      </c>
      <c r="K689" s="10">
        <v>0</v>
      </c>
      <c r="L689" s="10">
        <v>0</v>
      </c>
      <c r="M689" s="10">
        <v>0</v>
      </c>
    </row>
    <row r="690" spans="1:13" x14ac:dyDescent="0.3">
      <c r="A690" s="9" t="str">
        <f>B555&amp;C647&amp;D690</f>
        <v>CONSUMO PER CAPITA (kg ó litros por individuo)Total BebidasCELEBRACION/FIESTA/SALIR TOMAR</v>
      </c>
      <c r="B690" s="9">
        <v>0</v>
      </c>
      <c r="C690" s="9">
        <v>0</v>
      </c>
      <c r="D690" s="9" t="s">
        <v>136</v>
      </c>
      <c r="E690" s="22">
        <v>16.3325847618779</v>
      </c>
      <c r="F690" s="22">
        <v>18.308607741760898</v>
      </c>
      <c r="G690" s="22">
        <v>22.325279510815999</v>
      </c>
      <c r="H690" s="22">
        <v>22.450589070915601</v>
      </c>
      <c r="I690" s="22">
        <v>0</v>
      </c>
      <c r="J690" s="22">
        <v>0</v>
      </c>
      <c r="K690" s="22">
        <v>0</v>
      </c>
      <c r="L690" s="22">
        <v>0</v>
      </c>
      <c r="M690" s="10">
        <v>0</v>
      </c>
    </row>
    <row r="691" spans="1:13" x14ac:dyDescent="0.3">
      <c r="A691" s="9" t="str">
        <f>B555&amp;C647&amp;D691</f>
        <v>CONSUMO PER CAPITA (kg ó litros por individuo)Total BebidasVIENDO DEPORTES</v>
      </c>
      <c r="B691" s="9">
        <v>0</v>
      </c>
      <c r="C691" s="9">
        <v>0</v>
      </c>
      <c r="D691" s="10" t="s">
        <v>137</v>
      </c>
      <c r="E691" s="10">
        <v>0.87843015599496399</v>
      </c>
      <c r="F691" s="10">
        <v>0.95229186936788601</v>
      </c>
      <c r="G691" s="10">
        <v>1.41558833838622</v>
      </c>
      <c r="H691" s="10">
        <v>0.91706130327485602</v>
      </c>
      <c r="I691" s="10">
        <v>0</v>
      </c>
      <c r="J691" s="10">
        <v>0</v>
      </c>
      <c r="K691" s="10">
        <v>0</v>
      </c>
      <c r="L691" s="10">
        <v>0</v>
      </c>
      <c r="M691" s="10">
        <v>0</v>
      </c>
    </row>
    <row r="692" spans="1:13" x14ac:dyDescent="0.3">
      <c r="A692" s="9" t="str">
        <f>B555&amp;C647&amp;D692</f>
        <v>CONSUMO PER CAPITA (kg ó litros por individuo)Total BebidasOTROS MOTIVOS</v>
      </c>
      <c r="B692" s="9">
        <v>0</v>
      </c>
      <c r="C692" s="9">
        <v>0</v>
      </c>
      <c r="D692" s="9" t="s">
        <v>138</v>
      </c>
      <c r="E692" s="22">
        <v>4.3009811919599796</v>
      </c>
      <c r="F692" s="22">
        <v>3.5266544980055001</v>
      </c>
      <c r="G692" s="22">
        <v>3.8118970760967201</v>
      </c>
      <c r="H692" s="22">
        <v>3.7646105934284702</v>
      </c>
      <c r="I692" s="22">
        <v>0</v>
      </c>
      <c r="J692" s="22">
        <v>0</v>
      </c>
      <c r="K692" s="22">
        <v>0</v>
      </c>
      <c r="L692" s="22">
        <v>0</v>
      </c>
      <c r="M692" s="10">
        <v>0</v>
      </c>
    </row>
    <row r="693" spans="1:13" x14ac:dyDescent="0.3">
      <c r="A693" s="9" t="str">
        <f>B555&amp;C693&amp;D693</f>
        <v>CONSUMO PER CAPITA (kg ó litros por individuo)Total Bebidas FriasT.ESPAÑA</v>
      </c>
      <c r="B693" s="9">
        <v>0</v>
      </c>
      <c r="C693" s="9" t="s">
        <v>50</v>
      </c>
      <c r="D693" s="10" t="s">
        <v>64</v>
      </c>
      <c r="E693" s="10">
        <v>51.360701730513398</v>
      </c>
      <c r="F693" s="10">
        <v>54.595739677643003</v>
      </c>
      <c r="G693" s="10">
        <v>58.941403849563997</v>
      </c>
      <c r="H693" s="10">
        <v>56.048364587505503</v>
      </c>
      <c r="I693" s="10">
        <v>0</v>
      </c>
      <c r="J693" s="10">
        <v>0</v>
      </c>
      <c r="K693" s="10">
        <v>0</v>
      </c>
      <c r="L693" s="10">
        <v>0</v>
      </c>
      <c r="M693" s="10">
        <v>0</v>
      </c>
    </row>
    <row r="694" spans="1:13" x14ac:dyDescent="0.3">
      <c r="A694" s="9" t="str">
        <f>B555&amp;C693&amp;D694</f>
        <v>CONSUMO PER CAPITA (kg ó litros por individuo)Total Bebidas FriasHiper+Super+Discount+G.A</v>
      </c>
      <c r="B694" s="9">
        <v>0</v>
      </c>
      <c r="C694" s="9">
        <v>0</v>
      </c>
      <c r="D694" s="9" t="s">
        <v>94</v>
      </c>
      <c r="E694" s="22">
        <v>9.3671752002370301</v>
      </c>
      <c r="F694" s="22">
        <v>6.6334539548834597</v>
      </c>
      <c r="G694" s="22">
        <v>6.91896512883305</v>
      </c>
      <c r="H694" s="22">
        <v>6.5324288615878103</v>
      </c>
      <c r="I694" s="22">
        <v>0</v>
      </c>
      <c r="J694" s="22">
        <v>0</v>
      </c>
      <c r="K694" s="22">
        <v>0</v>
      </c>
      <c r="L694" s="22">
        <v>0</v>
      </c>
      <c r="M694" s="10">
        <v>0</v>
      </c>
    </row>
    <row r="695" spans="1:13" x14ac:dyDescent="0.3">
      <c r="A695" s="9" t="str">
        <f>B555&amp;C693&amp;D695</f>
        <v>CONSUMO PER CAPITA (kg ó litros por individuo)Total Bebidas FriasRestaurantes</v>
      </c>
      <c r="B695" s="9">
        <v>0</v>
      </c>
      <c r="C695" s="9">
        <v>0</v>
      </c>
      <c r="D695" s="10" t="s">
        <v>95</v>
      </c>
      <c r="E695" s="10">
        <v>7.6645307573156396</v>
      </c>
      <c r="F695" s="10">
        <v>9.8767988449505495</v>
      </c>
      <c r="G695" s="10">
        <v>10.772056821815999</v>
      </c>
      <c r="H695" s="10">
        <v>10.593378333401301</v>
      </c>
      <c r="I695" s="10">
        <v>0</v>
      </c>
      <c r="J695" s="10">
        <v>0</v>
      </c>
      <c r="K695" s="10">
        <v>0</v>
      </c>
      <c r="L695" s="10">
        <v>0</v>
      </c>
      <c r="M695" s="10">
        <v>0</v>
      </c>
    </row>
    <row r="696" spans="1:13" x14ac:dyDescent="0.3">
      <c r="A696" s="9" t="str">
        <f>B555&amp;C693&amp;D696</f>
        <v>CONSUMO PER CAPITA (kg ó litros por individuo)Total Bebidas FriasRestaurantes Fast Food</v>
      </c>
      <c r="B696" s="9">
        <v>0</v>
      </c>
      <c r="C696" s="9">
        <v>0</v>
      </c>
      <c r="D696" s="9" t="s">
        <v>96</v>
      </c>
      <c r="E696" s="22">
        <v>2.7332932076663301</v>
      </c>
      <c r="F696" s="22">
        <v>3.0916901726028598</v>
      </c>
      <c r="G696" s="22">
        <v>3.5015088870850999</v>
      </c>
      <c r="H696" s="22">
        <v>3.3099364693573099</v>
      </c>
      <c r="I696" s="22">
        <v>0</v>
      </c>
      <c r="J696" s="22">
        <v>0</v>
      </c>
      <c r="K696" s="22">
        <v>0</v>
      </c>
      <c r="L696" s="22">
        <v>0</v>
      </c>
      <c r="M696" s="10">
        <v>0</v>
      </c>
    </row>
    <row r="697" spans="1:13" x14ac:dyDescent="0.3">
      <c r="A697" s="9" t="str">
        <f>B555&amp;C693&amp;D697</f>
        <v>CONSUMO PER CAPITA (kg ó litros por individuo)Total Bebidas FriasBares/Cafeterias/Cervecerias</v>
      </c>
      <c r="B697" s="9">
        <v>0</v>
      </c>
      <c r="C697" s="9">
        <v>0</v>
      </c>
      <c r="D697" s="10" t="s">
        <v>97</v>
      </c>
      <c r="E697" s="10">
        <v>21.370371057527599</v>
      </c>
      <c r="F697" s="10">
        <v>25.172427776241801</v>
      </c>
      <c r="G697" s="10">
        <v>27.9438277672411</v>
      </c>
      <c r="H697" s="10">
        <v>26.733676057329401</v>
      </c>
      <c r="I697" s="10">
        <v>0</v>
      </c>
      <c r="J697" s="10">
        <v>0</v>
      </c>
      <c r="K697" s="10">
        <v>0</v>
      </c>
      <c r="L697" s="10">
        <v>0</v>
      </c>
      <c r="M697" s="10">
        <v>0</v>
      </c>
    </row>
    <row r="698" spans="1:13" x14ac:dyDescent="0.3">
      <c r="A698" s="9" t="str">
        <f>B555&amp;C693&amp;D698</f>
        <v>CONSUMO PER CAPITA (kg ó litros por individuo)Total Bebidas FriasPanaderias/Pastelerias</v>
      </c>
      <c r="B698" s="9">
        <v>0</v>
      </c>
      <c r="C698" s="9">
        <v>0</v>
      </c>
      <c r="D698" s="9" t="s">
        <v>98</v>
      </c>
      <c r="E698" s="22">
        <v>0.55847463265459596</v>
      </c>
      <c r="F698" s="22">
        <v>0.39757183038362498</v>
      </c>
      <c r="G698" s="22">
        <v>0.33125332744008101</v>
      </c>
      <c r="H698" s="22">
        <v>0.30160379998606701</v>
      </c>
      <c r="I698" s="22">
        <v>0</v>
      </c>
      <c r="J698" s="22">
        <v>0</v>
      </c>
      <c r="K698" s="22">
        <v>0</v>
      </c>
      <c r="L698" s="22">
        <v>0</v>
      </c>
      <c r="M698" s="10">
        <v>0</v>
      </c>
    </row>
    <row r="699" spans="1:13" x14ac:dyDescent="0.3">
      <c r="A699" s="9" t="str">
        <f>B555&amp;C693&amp;D699</f>
        <v>CONSUMO PER CAPITA (kg ó litros por individuo)Total Bebidas FriasTda.Alimentacion/Delicatesen</v>
      </c>
      <c r="B699" s="9">
        <v>0</v>
      </c>
      <c r="C699" s="9">
        <v>0</v>
      </c>
      <c r="D699" s="10" t="s">
        <v>99</v>
      </c>
      <c r="E699" s="10">
        <v>1.85810783974996</v>
      </c>
      <c r="F699" s="10">
        <v>1.9119458120399699</v>
      </c>
      <c r="G699" s="10">
        <v>1.4794300021587199</v>
      </c>
      <c r="H699" s="10">
        <v>1.2242144695418</v>
      </c>
      <c r="I699" s="10">
        <v>0</v>
      </c>
      <c r="J699" s="10">
        <v>0</v>
      </c>
      <c r="K699" s="10">
        <v>0</v>
      </c>
      <c r="L699" s="10">
        <v>0</v>
      </c>
      <c r="M699" s="10">
        <v>0</v>
      </c>
    </row>
    <row r="700" spans="1:13" x14ac:dyDescent="0.3">
      <c r="A700" s="9" t="str">
        <f>B555&amp;C693&amp;D700</f>
        <v>CONSUMO PER CAPITA (kg ó litros por individuo)Total Bebidas FriasCanal Conveniencia/24h</v>
      </c>
      <c r="B700" s="9">
        <v>0</v>
      </c>
      <c r="C700" s="9">
        <v>0</v>
      </c>
      <c r="D700" s="9" t="s">
        <v>100</v>
      </c>
      <c r="E700" s="22">
        <v>1.54392555549639</v>
      </c>
      <c r="F700" s="22">
        <v>1.3295975179469699</v>
      </c>
      <c r="G700" s="22">
        <v>1.06511837876758</v>
      </c>
      <c r="H700" s="22">
        <v>1.0613611484824099</v>
      </c>
      <c r="I700" s="22">
        <v>0</v>
      </c>
      <c r="J700" s="22">
        <v>0</v>
      </c>
      <c r="K700" s="22">
        <v>0</v>
      </c>
      <c r="L700" s="22">
        <v>0</v>
      </c>
      <c r="M700" s="10">
        <v>0</v>
      </c>
    </row>
    <row r="701" spans="1:13" x14ac:dyDescent="0.3">
      <c r="A701" s="9" t="str">
        <f>B555&amp;C693&amp;D701</f>
        <v>CONSUMO PER CAPITA (kg ó litros por individuo)Total Bebidas FriasHoteles</v>
      </c>
      <c r="B701" s="9">
        <v>0</v>
      </c>
      <c r="C701" s="9">
        <v>0</v>
      </c>
      <c r="D701" s="10" t="s">
        <v>101</v>
      </c>
      <c r="E701" s="10">
        <v>0.24314813168002999</v>
      </c>
      <c r="F701" s="10">
        <v>0.41902937792236</v>
      </c>
      <c r="G701" s="10">
        <v>0.459292524391269</v>
      </c>
      <c r="H701" s="10">
        <v>0.38032493376621102</v>
      </c>
      <c r="I701" s="10">
        <v>0</v>
      </c>
      <c r="J701" s="10">
        <v>0</v>
      </c>
      <c r="K701" s="10">
        <v>0</v>
      </c>
      <c r="L701" s="10">
        <v>0</v>
      </c>
      <c r="M701" s="10">
        <v>0</v>
      </c>
    </row>
    <row r="702" spans="1:13" x14ac:dyDescent="0.3">
      <c r="A702" s="9" t="str">
        <f>B555&amp;C693&amp;D702</f>
        <v>CONSUMO PER CAPITA (kg ó litros por individuo)Total Bebidas FriasEstaciones de servicio</v>
      </c>
      <c r="B702" s="9">
        <v>0</v>
      </c>
      <c r="C702" s="9">
        <v>0</v>
      </c>
      <c r="D702" s="9" t="s">
        <v>102</v>
      </c>
      <c r="E702" s="22">
        <v>1.1942717669534799</v>
      </c>
      <c r="F702" s="22">
        <v>1.07290982303423</v>
      </c>
      <c r="G702" s="22">
        <v>1.0556944933503001</v>
      </c>
      <c r="H702" s="22">
        <v>1.0467051499018101</v>
      </c>
      <c r="I702" s="22">
        <v>0</v>
      </c>
      <c r="J702" s="22">
        <v>0</v>
      </c>
      <c r="K702" s="22">
        <v>0</v>
      </c>
      <c r="L702" s="22">
        <v>0</v>
      </c>
      <c r="M702" s="10">
        <v>0</v>
      </c>
    </row>
    <row r="703" spans="1:13" x14ac:dyDescent="0.3">
      <c r="A703" s="9" t="str">
        <f>B555&amp;C693&amp;D703</f>
        <v>CONSUMO PER CAPITA (kg ó litros por individuo)Total Bebidas FriasMaquinas dispensadoras</v>
      </c>
      <c r="B703" s="9">
        <v>0</v>
      </c>
      <c r="C703" s="9">
        <v>0</v>
      </c>
      <c r="D703" s="10" t="s">
        <v>103</v>
      </c>
      <c r="E703" s="10">
        <v>1.14319837761007</v>
      </c>
      <c r="F703" s="10">
        <v>0.96962310203562696</v>
      </c>
      <c r="G703" s="10">
        <v>0.93376388198659599</v>
      </c>
      <c r="H703" s="10">
        <v>0.98349429765410801</v>
      </c>
      <c r="I703" s="10">
        <v>0</v>
      </c>
      <c r="J703" s="10">
        <v>0</v>
      </c>
      <c r="K703" s="10">
        <v>0</v>
      </c>
      <c r="L703" s="10">
        <v>0</v>
      </c>
      <c r="M703" s="10">
        <v>0</v>
      </c>
    </row>
    <row r="704" spans="1:13" x14ac:dyDescent="0.3">
      <c r="A704" s="9" t="str">
        <f>B555&amp;C693&amp;D704</f>
        <v>CONSUMO PER CAPITA (kg ó litros por individuo)Total Bebidas FriasServicio en la empresa</v>
      </c>
      <c r="B704" s="9">
        <v>0</v>
      </c>
      <c r="C704" s="9">
        <v>0</v>
      </c>
      <c r="D704" s="9" t="s">
        <v>104</v>
      </c>
      <c r="E704" s="22">
        <v>0.96718669450001205</v>
      </c>
      <c r="F704" s="22">
        <v>0.96802729215262295</v>
      </c>
      <c r="G704" s="22">
        <v>0.883926323868091</v>
      </c>
      <c r="H704" s="22">
        <v>0.68698283040900499</v>
      </c>
      <c r="I704" s="22">
        <v>0</v>
      </c>
      <c r="J704" s="22">
        <v>0</v>
      </c>
      <c r="K704" s="22">
        <v>0</v>
      </c>
      <c r="L704" s="22">
        <v>0</v>
      </c>
      <c r="M704" s="10">
        <v>0</v>
      </c>
    </row>
    <row r="705" spans="1:13" x14ac:dyDescent="0.3">
      <c r="A705" s="9" t="str">
        <f>B555&amp;C693&amp;D705</f>
        <v>CONSUMO PER CAPITA (kg ó litros por individuo)Total Bebidas FriasResto de canales</v>
      </c>
      <c r="B705" s="9">
        <v>0</v>
      </c>
      <c r="C705" s="9">
        <v>0</v>
      </c>
      <c r="D705" s="10" t="s">
        <v>105</v>
      </c>
      <c r="E705" s="10">
        <v>2.7170076589037899</v>
      </c>
      <c r="F705" s="10">
        <v>2.7526653148674201</v>
      </c>
      <c r="G705" s="10">
        <v>3.5965700325717398</v>
      </c>
      <c r="H705" s="10">
        <v>3.1942552526476899</v>
      </c>
      <c r="I705" s="10">
        <v>0</v>
      </c>
      <c r="J705" s="10">
        <v>0</v>
      </c>
      <c r="K705" s="10">
        <v>0</v>
      </c>
      <c r="L705" s="10">
        <v>0</v>
      </c>
      <c r="M705" s="10">
        <v>0</v>
      </c>
    </row>
    <row r="706" spans="1:13" x14ac:dyDescent="0.3">
      <c r="A706" s="9" t="str">
        <f>B555&amp;C693&amp;D706</f>
        <v>CONSUMO PER CAPITA (kg ó litros por individuo)Total Bebidas FriasEN LA CALLE</v>
      </c>
      <c r="B706" s="9">
        <v>0</v>
      </c>
      <c r="C706" s="9">
        <v>0</v>
      </c>
      <c r="D706" s="9" t="s">
        <v>106</v>
      </c>
      <c r="E706" s="22">
        <v>3.88658192936854</v>
      </c>
      <c r="F706" s="22">
        <v>4.0493405827963302</v>
      </c>
      <c r="G706" s="22">
        <v>3.5267358384929901</v>
      </c>
      <c r="H706" s="22">
        <v>3.1592860404321499</v>
      </c>
      <c r="I706" s="22">
        <v>0</v>
      </c>
      <c r="J706" s="22">
        <v>0</v>
      </c>
      <c r="K706" s="22">
        <v>0</v>
      </c>
      <c r="L706" s="22">
        <v>0</v>
      </c>
      <c r="M706" s="10">
        <v>0</v>
      </c>
    </row>
    <row r="707" spans="1:13" x14ac:dyDescent="0.3">
      <c r="A707" s="9" t="str">
        <f>B555&amp;C693&amp;D707</f>
        <v>CONSUMO PER CAPITA (kg ó litros por individuo)Total Bebidas FriasEN CASA DE OTROS</v>
      </c>
      <c r="B707" s="9">
        <v>0</v>
      </c>
      <c r="C707" s="9">
        <v>0</v>
      </c>
      <c r="D707" s="10" t="s">
        <v>107</v>
      </c>
      <c r="E707" s="10">
        <v>3.6934540337469599</v>
      </c>
      <c r="F707" s="10">
        <v>3.1913004976227999</v>
      </c>
      <c r="G707" s="10">
        <v>2.9673896406121698</v>
      </c>
      <c r="H707" s="10">
        <v>2.7568033786002202</v>
      </c>
      <c r="I707" s="10">
        <v>0</v>
      </c>
      <c r="J707" s="10">
        <v>0</v>
      </c>
      <c r="K707" s="10">
        <v>0</v>
      </c>
      <c r="L707" s="10">
        <v>0</v>
      </c>
      <c r="M707" s="10">
        <v>0</v>
      </c>
    </row>
    <row r="708" spans="1:13" x14ac:dyDescent="0.3">
      <c r="A708" s="9" t="str">
        <f>B555&amp;C693&amp;D708</f>
        <v>CONSUMO PER CAPITA (kg ó litros por individuo)Total Bebidas FriasEN EL ESTABLECIMIENTO</v>
      </c>
      <c r="B708" s="9">
        <v>0</v>
      </c>
      <c r="C708" s="9">
        <v>0</v>
      </c>
      <c r="D708" s="9" t="s">
        <v>108</v>
      </c>
      <c r="E708" s="22">
        <v>33.492306547828399</v>
      </c>
      <c r="F708" s="22">
        <v>39.133068327612101</v>
      </c>
      <c r="G708" s="22">
        <v>44.165430987490801</v>
      </c>
      <c r="H708" s="22">
        <v>42.823207434419203</v>
      </c>
      <c r="I708" s="22">
        <v>0</v>
      </c>
      <c r="J708" s="22">
        <v>0</v>
      </c>
      <c r="K708" s="22">
        <v>0</v>
      </c>
      <c r="L708" s="22">
        <v>0</v>
      </c>
      <c r="M708" s="10">
        <v>0</v>
      </c>
    </row>
    <row r="709" spans="1:13" x14ac:dyDescent="0.3">
      <c r="A709" s="9" t="str">
        <f>B555&amp;C693&amp;D709</f>
        <v>CONSUMO PER CAPITA (kg ó litros por individuo)Total Bebidas FriasEN EL TRABAJO</v>
      </c>
      <c r="B709" s="9">
        <v>0</v>
      </c>
      <c r="C709" s="9">
        <v>0</v>
      </c>
      <c r="D709" s="10" t="s">
        <v>109</v>
      </c>
      <c r="E709" s="10">
        <v>4.5198826981598801</v>
      </c>
      <c r="F709" s="10">
        <v>4.4029850743388597</v>
      </c>
      <c r="G709" s="10">
        <v>4.4520890315672901</v>
      </c>
      <c r="H709" s="10">
        <v>3.8311815916158198</v>
      </c>
      <c r="I709" s="10">
        <v>0</v>
      </c>
      <c r="J709" s="10">
        <v>0</v>
      </c>
      <c r="K709" s="10">
        <v>0</v>
      </c>
      <c r="L709" s="10">
        <v>0</v>
      </c>
      <c r="M709" s="10">
        <v>0</v>
      </c>
    </row>
    <row r="710" spans="1:13" x14ac:dyDescent="0.3">
      <c r="A710" s="9" t="str">
        <f>B555&amp;C693&amp;D710</f>
        <v>CONSUMO PER CAPITA (kg ó litros por individuo)Total Bebidas FriasEN COLEGIO/INSTITUTO/UNIV.</v>
      </c>
      <c r="B710" s="9">
        <v>0</v>
      </c>
      <c r="C710" s="9">
        <v>0</v>
      </c>
      <c r="D710" s="9" t="s">
        <v>110</v>
      </c>
      <c r="E710" s="22">
        <v>8.8494615604704202E-2</v>
      </c>
      <c r="F710" s="22">
        <v>7.4153730487163699E-2</v>
      </c>
      <c r="G710" s="22">
        <v>0.22689919826412</v>
      </c>
      <c r="H710" s="22">
        <v>6.55162473676935E-2</v>
      </c>
      <c r="I710" s="22">
        <v>0</v>
      </c>
      <c r="J710" s="22">
        <v>0</v>
      </c>
      <c r="K710" s="22">
        <v>0</v>
      </c>
      <c r="L710" s="22">
        <v>0</v>
      </c>
      <c r="M710" s="10">
        <v>0</v>
      </c>
    </row>
    <row r="711" spans="1:13" x14ac:dyDescent="0.3">
      <c r="A711" s="9" t="str">
        <f>B555&amp;C693&amp;D711</f>
        <v>CONSUMO PER CAPITA (kg ó litros por individuo)Total Bebidas FriasEN MI CASA</v>
      </c>
      <c r="B711" s="9">
        <v>0</v>
      </c>
      <c r="C711" s="9">
        <v>0</v>
      </c>
      <c r="D711" s="10" t="s">
        <v>111</v>
      </c>
      <c r="E711" s="10">
        <v>3.13449061607353</v>
      </c>
      <c r="F711" s="10">
        <v>2.2769013989369702</v>
      </c>
      <c r="G711" s="10">
        <v>1.62254448155488</v>
      </c>
      <c r="H711" s="10">
        <v>1.55237943398045</v>
      </c>
      <c r="I711" s="10">
        <v>0</v>
      </c>
      <c r="J711" s="10">
        <v>0</v>
      </c>
      <c r="K711" s="10">
        <v>0</v>
      </c>
      <c r="L711" s="10">
        <v>0</v>
      </c>
      <c r="M711" s="10">
        <v>0</v>
      </c>
    </row>
    <row r="712" spans="1:13" x14ac:dyDescent="0.3">
      <c r="A712" s="9" t="str">
        <f>B555&amp;C693&amp;D712</f>
        <v>CONSUMO PER CAPITA (kg ó litros por individuo)Total Bebidas FriasEN M.TRANSP.(AVION,TREN,AUTOC,E</v>
      </c>
      <c r="B712" s="9">
        <v>0</v>
      </c>
      <c r="C712" s="9">
        <v>0</v>
      </c>
      <c r="D712" s="9" t="s">
        <v>112</v>
      </c>
      <c r="E712" s="22">
        <v>0.238724614245717</v>
      </c>
      <c r="F712" s="22">
        <v>0.28251046728316498</v>
      </c>
      <c r="G712" s="22">
        <v>0.19870420874457201</v>
      </c>
      <c r="H712" s="22">
        <v>6.2485147583756798E-2</v>
      </c>
      <c r="I712" s="22">
        <v>0</v>
      </c>
      <c r="J712" s="22">
        <v>0</v>
      </c>
      <c r="K712" s="22">
        <v>0</v>
      </c>
      <c r="L712" s="22">
        <v>0</v>
      </c>
      <c r="M712" s="10">
        <v>0</v>
      </c>
    </row>
    <row r="713" spans="1:13" x14ac:dyDescent="0.3">
      <c r="A713" s="9" t="str">
        <f>B555&amp;C693&amp;D713</f>
        <v>CONSUMO PER CAPITA (kg ó litros por individuo)Total Bebidas FriasEN OTRO LUGAR</v>
      </c>
      <c r="B713" s="9">
        <v>0</v>
      </c>
      <c r="C713" s="9">
        <v>0</v>
      </c>
      <c r="D713" s="10" t="s">
        <v>113</v>
      </c>
      <c r="E713" s="10">
        <v>2.3067634943444602</v>
      </c>
      <c r="F713" s="10">
        <v>1.1854755470523599</v>
      </c>
      <c r="G713" s="10">
        <v>1.78160611823448</v>
      </c>
      <c r="H713" s="10">
        <v>1.79751325767103</v>
      </c>
      <c r="I713" s="10">
        <v>0</v>
      </c>
      <c r="J713" s="10">
        <v>0</v>
      </c>
      <c r="K713" s="10">
        <v>0</v>
      </c>
      <c r="L713" s="10">
        <v>0</v>
      </c>
      <c r="M713" s="10">
        <v>0</v>
      </c>
    </row>
    <row r="714" spans="1:13" x14ac:dyDescent="0.3">
      <c r="A714" s="9" t="str">
        <f>B555&amp;C693&amp;D714</f>
        <v>CONSUMO PER CAPITA (kg ó litros por individuo)Total Bebidas FriasDESAYUNO</v>
      </c>
      <c r="B714" s="9">
        <v>0</v>
      </c>
      <c r="C714" s="9">
        <v>0</v>
      </c>
      <c r="D714" s="9" t="s">
        <v>114</v>
      </c>
      <c r="E714" s="22">
        <v>3.1618282905589199</v>
      </c>
      <c r="F714" s="22">
        <v>3.0709755336242899</v>
      </c>
      <c r="G714" s="22">
        <v>3.3868828434382898</v>
      </c>
      <c r="H714" s="22">
        <v>3.4671772690382499</v>
      </c>
      <c r="I714" s="22">
        <v>0</v>
      </c>
      <c r="J714" s="22">
        <v>0</v>
      </c>
      <c r="K714" s="22">
        <v>0</v>
      </c>
      <c r="L714" s="22">
        <v>0</v>
      </c>
      <c r="M714" s="10">
        <v>0</v>
      </c>
    </row>
    <row r="715" spans="1:13" x14ac:dyDescent="0.3">
      <c r="A715" s="9" t="str">
        <f>B555&amp;C693&amp;D715</f>
        <v>CONSUMO PER CAPITA (kg ó litros por individuo)Total Bebidas FriasAPERITIVO/ANTES DE COMER</v>
      </c>
      <c r="B715" s="9">
        <v>0</v>
      </c>
      <c r="C715" s="9">
        <v>0</v>
      </c>
      <c r="D715" s="10" t="s">
        <v>115</v>
      </c>
      <c r="E715" s="10">
        <v>9.5061560387482604</v>
      </c>
      <c r="F715" s="10">
        <v>10.454354122399501</v>
      </c>
      <c r="G715" s="10">
        <v>10.1539237128788</v>
      </c>
      <c r="H715" s="10">
        <v>9.4092781013573692</v>
      </c>
      <c r="I715" s="10">
        <v>0</v>
      </c>
      <c r="J715" s="10">
        <v>0</v>
      </c>
      <c r="K715" s="10">
        <v>0</v>
      </c>
      <c r="L715" s="10">
        <v>0</v>
      </c>
      <c r="M715" s="10">
        <v>0</v>
      </c>
    </row>
    <row r="716" spans="1:13" x14ac:dyDescent="0.3">
      <c r="A716" s="9" t="str">
        <f>B555&amp;C693&amp;D716</f>
        <v>CONSUMO PER CAPITA (kg ó litros por individuo)Total Bebidas FriasCOMIDA</v>
      </c>
      <c r="B716" s="9">
        <v>0</v>
      </c>
      <c r="C716" s="9">
        <v>0</v>
      </c>
      <c r="D716" s="9" t="s">
        <v>116</v>
      </c>
      <c r="E716" s="22">
        <v>13.7658891038185</v>
      </c>
      <c r="F716" s="22">
        <v>16.7672882854514</v>
      </c>
      <c r="G716" s="22">
        <v>17.6927464761945</v>
      </c>
      <c r="H716" s="22">
        <v>17.524653905133299</v>
      </c>
      <c r="I716" s="22">
        <v>0</v>
      </c>
      <c r="J716" s="22">
        <v>0</v>
      </c>
      <c r="K716" s="22">
        <v>0</v>
      </c>
      <c r="L716" s="22">
        <v>0</v>
      </c>
      <c r="M716" s="10">
        <v>0</v>
      </c>
    </row>
    <row r="717" spans="1:13" x14ac:dyDescent="0.3">
      <c r="A717" s="9" t="str">
        <f>B555&amp;C693&amp;D717</f>
        <v>CONSUMO PER CAPITA (kg ó litros por individuo)Total Bebidas FriasTARDE/MERIENDA</v>
      </c>
      <c r="B717" s="9">
        <v>0</v>
      </c>
      <c r="C717" s="9">
        <v>0</v>
      </c>
      <c r="D717" s="10" t="s">
        <v>117</v>
      </c>
      <c r="E717" s="10">
        <v>6.4271742455837799</v>
      </c>
      <c r="F717" s="10">
        <v>6.9352243833445701</v>
      </c>
      <c r="G717" s="10">
        <v>7.1976376824752402</v>
      </c>
      <c r="H717" s="10">
        <v>6.7296902213978198</v>
      </c>
      <c r="I717" s="10">
        <v>0</v>
      </c>
      <c r="J717" s="10">
        <v>0</v>
      </c>
      <c r="K717" s="10">
        <v>0</v>
      </c>
      <c r="L717" s="10">
        <v>0</v>
      </c>
      <c r="M717" s="10">
        <v>0</v>
      </c>
    </row>
    <row r="718" spans="1:13" x14ac:dyDescent="0.3">
      <c r="A718" s="9" t="str">
        <f>B555&amp;C693&amp;D718</f>
        <v>CONSUMO PER CAPITA (kg ó litros por individuo)Total Bebidas FriasANTES DE CENAR</v>
      </c>
      <c r="B718" s="9">
        <v>0</v>
      </c>
      <c r="C718" s="9">
        <v>0</v>
      </c>
      <c r="D718" s="9" t="s">
        <v>118</v>
      </c>
      <c r="E718" s="22">
        <v>4.5492006590015004</v>
      </c>
      <c r="F718" s="22">
        <v>4.6522143504868403</v>
      </c>
      <c r="G718" s="22">
        <v>5.1006301890361101</v>
      </c>
      <c r="H718" s="22">
        <v>5.04803994555804</v>
      </c>
      <c r="I718" s="22">
        <v>0</v>
      </c>
      <c r="J718" s="22">
        <v>0</v>
      </c>
      <c r="K718" s="22">
        <v>0</v>
      </c>
      <c r="L718" s="22">
        <v>0</v>
      </c>
      <c r="M718" s="10">
        <v>0</v>
      </c>
    </row>
    <row r="719" spans="1:13" x14ac:dyDescent="0.3">
      <c r="A719" s="9" t="str">
        <f>B555&amp;C693&amp;D719</f>
        <v>CONSUMO PER CAPITA (kg ó litros por individuo)Total Bebidas FriasCENA</v>
      </c>
      <c r="B719" s="9">
        <v>0</v>
      </c>
      <c r="C719" s="9">
        <v>0</v>
      </c>
      <c r="D719" s="10" t="s">
        <v>119</v>
      </c>
      <c r="E719" s="10">
        <v>7.3189933731738899</v>
      </c>
      <c r="F719" s="10">
        <v>7.7401102230045504</v>
      </c>
      <c r="G719" s="10">
        <v>9.3575100200699701</v>
      </c>
      <c r="H719" s="10">
        <v>8.7135756063225394</v>
      </c>
      <c r="I719" s="10">
        <v>0</v>
      </c>
      <c r="J719" s="10">
        <v>0</v>
      </c>
      <c r="K719" s="10">
        <v>0</v>
      </c>
      <c r="L719" s="10">
        <v>0</v>
      </c>
      <c r="M719" s="10">
        <v>0</v>
      </c>
    </row>
    <row r="720" spans="1:13" x14ac:dyDescent="0.3">
      <c r="A720" s="9" t="str">
        <f>B555&amp;C693&amp;D720</f>
        <v>CONSUMO PER CAPITA (kg ó litros por individuo)Total Bebidas FriasDESPUES DE LA CENA</v>
      </c>
      <c r="B720" s="9">
        <v>0</v>
      </c>
      <c r="C720" s="9">
        <v>0</v>
      </c>
      <c r="D720" s="9" t="s">
        <v>120</v>
      </c>
      <c r="E720" s="22">
        <v>1.3316472649233499</v>
      </c>
      <c r="F720" s="22">
        <v>1.13868508237128</v>
      </c>
      <c r="G720" s="22">
        <v>1.5791123913693199</v>
      </c>
      <c r="H720" s="22">
        <v>1.36293077457982</v>
      </c>
      <c r="I720" s="22">
        <v>0</v>
      </c>
      <c r="J720" s="22">
        <v>0</v>
      </c>
      <c r="K720" s="22">
        <v>0</v>
      </c>
      <c r="L720" s="22">
        <v>0</v>
      </c>
      <c r="M720" s="10">
        <v>0</v>
      </c>
    </row>
    <row r="721" spans="1:13" x14ac:dyDescent="0.3">
      <c r="A721" s="9" t="str">
        <f>B555&amp;C693&amp;D721</f>
        <v>CONSUMO PER CAPITA (kg ó litros por individuo)Total Bebidas FriasDURANTE EL DIA</v>
      </c>
      <c r="B721" s="9">
        <v>0</v>
      </c>
      <c r="C721" s="9">
        <v>0</v>
      </c>
      <c r="D721" s="10" t="s">
        <v>121</v>
      </c>
      <c r="E721" s="10">
        <v>5.2998016534385703</v>
      </c>
      <c r="F721" s="10">
        <v>3.8368866112280302</v>
      </c>
      <c r="G721" s="10">
        <v>4.4729540792909601</v>
      </c>
      <c r="H721" s="10">
        <v>3.7930178756205599</v>
      </c>
      <c r="I721" s="10">
        <v>0</v>
      </c>
      <c r="J721" s="10">
        <v>0</v>
      </c>
      <c r="K721" s="10">
        <v>0</v>
      </c>
      <c r="L721" s="10">
        <v>0</v>
      </c>
      <c r="M721" s="10">
        <v>0</v>
      </c>
    </row>
    <row r="722" spans="1:13" x14ac:dyDescent="0.3">
      <c r="A722" s="9" t="str">
        <f>B555&amp;C693&amp;D722</f>
        <v>CONSUMO PER CAPITA (kg ó litros por individuo)Total Bebidas FriasCON AMIGOS</v>
      </c>
      <c r="B722" s="9">
        <v>0</v>
      </c>
      <c r="C722" s="9">
        <v>0</v>
      </c>
      <c r="D722" s="9" t="s">
        <v>122</v>
      </c>
      <c r="E722" s="22">
        <v>15.2150145389366</v>
      </c>
      <c r="F722" s="22">
        <v>16.868569354542</v>
      </c>
      <c r="G722" s="22">
        <v>18.3696488807382</v>
      </c>
      <c r="H722" s="22">
        <v>17.785726483361099</v>
      </c>
      <c r="I722" s="22">
        <v>0</v>
      </c>
      <c r="J722" s="22">
        <v>0</v>
      </c>
      <c r="K722" s="22">
        <v>0</v>
      </c>
      <c r="L722" s="22">
        <v>0</v>
      </c>
      <c r="M722" s="10">
        <v>0</v>
      </c>
    </row>
    <row r="723" spans="1:13" x14ac:dyDescent="0.3">
      <c r="A723" s="9" t="str">
        <f>B555&amp;C693&amp;D723</f>
        <v>CONSUMO PER CAPITA (kg ó litros por individuo)Total Bebidas FriasCON CLIENTES</v>
      </c>
      <c r="B723" s="9">
        <v>0</v>
      </c>
      <c r="C723" s="9">
        <v>0</v>
      </c>
      <c r="D723" s="10" t="s">
        <v>123</v>
      </c>
      <c r="E723" s="10">
        <v>0.32102829649375397</v>
      </c>
      <c r="F723" s="10">
        <v>0.30714812003221198</v>
      </c>
      <c r="G723" s="10">
        <v>0.22722809770795899</v>
      </c>
      <c r="H723" s="10">
        <v>0.23899552672888899</v>
      </c>
      <c r="I723" s="10">
        <v>0</v>
      </c>
      <c r="J723" s="10">
        <v>0</v>
      </c>
      <c r="K723" s="10">
        <v>0</v>
      </c>
      <c r="L723" s="10">
        <v>0</v>
      </c>
      <c r="M723" s="10">
        <v>0</v>
      </c>
    </row>
    <row r="724" spans="1:13" x14ac:dyDescent="0.3">
      <c r="A724" s="9" t="str">
        <f>B555&amp;C693&amp;D724</f>
        <v>CONSUMO PER CAPITA (kg ó litros por individuo)Total Bebidas FriasCON COMPAÑEROS DE TRABAJO</v>
      </c>
      <c r="B724" s="9">
        <v>0</v>
      </c>
      <c r="C724" s="9">
        <v>0</v>
      </c>
      <c r="D724" s="9" t="s">
        <v>124</v>
      </c>
      <c r="E724" s="22">
        <v>2.7420478804295398</v>
      </c>
      <c r="F724" s="22">
        <v>2.8299703716304698</v>
      </c>
      <c r="G724" s="22">
        <v>3.1616817660329102</v>
      </c>
      <c r="H724" s="22">
        <v>3.04938868469941</v>
      </c>
      <c r="I724" s="22">
        <v>0</v>
      </c>
      <c r="J724" s="22">
        <v>0</v>
      </c>
      <c r="K724" s="22">
        <v>0</v>
      </c>
      <c r="L724" s="22">
        <v>0</v>
      </c>
      <c r="M724" s="10">
        <v>0</v>
      </c>
    </row>
    <row r="725" spans="1:13" x14ac:dyDescent="0.3">
      <c r="A725" s="9" t="str">
        <f>B555&amp;C693&amp;D725</f>
        <v>CONSUMO PER CAPITA (kg ó litros por individuo)Total Bebidas FriasCON COMPAÑEROS DE CLASE</v>
      </c>
      <c r="B725" s="9">
        <v>0</v>
      </c>
      <c r="C725" s="9">
        <v>0</v>
      </c>
      <c r="D725" s="10" t="s">
        <v>125</v>
      </c>
      <c r="E725" s="10">
        <v>0.150712714257487</v>
      </c>
      <c r="F725" s="10">
        <v>0.162001288586685</v>
      </c>
      <c r="G725" s="10">
        <v>0.17025618813677099</v>
      </c>
      <c r="H725" s="10">
        <v>0.14437206511095799</v>
      </c>
      <c r="I725" s="10">
        <v>0</v>
      </c>
      <c r="J725" s="10">
        <v>0</v>
      </c>
      <c r="K725" s="10">
        <v>0</v>
      </c>
      <c r="L725" s="10">
        <v>0</v>
      </c>
      <c r="M725" s="10">
        <v>0</v>
      </c>
    </row>
    <row r="726" spans="1:13" x14ac:dyDescent="0.3">
      <c r="A726" s="9" t="str">
        <f>B555&amp;C693&amp;D726</f>
        <v>CONSUMO PER CAPITA (kg ó litros por individuo)Total Bebidas FriasCON FAMILIA</v>
      </c>
      <c r="B726" s="9">
        <v>0</v>
      </c>
      <c r="C726" s="9">
        <v>0</v>
      </c>
      <c r="D726" s="9" t="s">
        <v>126</v>
      </c>
      <c r="E726" s="22">
        <v>15.082783578207399</v>
      </c>
      <c r="F726" s="22">
        <v>16.335322400699599</v>
      </c>
      <c r="G726" s="22">
        <v>18.216073214322801</v>
      </c>
      <c r="H726" s="22">
        <v>16.938145625585801</v>
      </c>
      <c r="I726" s="22">
        <v>0</v>
      </c>
      <c r="J726" s="22">
        <v>0</v>
      </c>
      <c r="K726" s="22">
        <v>0</v>
      </c>
      <c r="L726" s="22">
        <v>0</v>
      </c>
      <c r="M726" s="10">
        <v>0</v>
      </c>
    </row>
    <row r="727" spans="1:13" x14ac:dyDescent="0.3">
      <c r="A727" s="9" t="str">
        <f>B555&amp;C693&amp;D727</f>
        <v>CONSUMO PER CAPITA (kg ó litros por individuo)Total Bebidas FriasCON LA PAREJA</v>
      </c>
      <c r="B727" s="9">
        <v>0</v>
      </c>
      <c r="C727" s="9">
        <v>0</v>
      </c>
      <c r="D727" s="10" t="s">
        <v>127</v>
      </c>
      <c r="E727" s="10">
        <v>7.2890716372007898</v>
      </c>
      <c r="F727" s="10">
        <v>8.4724894494754697</v>
      </c>
      <c r="G727" s="10">
        <v>8.9935170281160293</v>
      </c>
      <c r="H727" s="10">
        <v>9.1284701741563801</v>
      </c>
      <c r="I727" s="10">
        <v>0</v>
      </c>
      <c r="J727" s="10">
        <v>0</v>
      </c>
      <c r="K727" s="10">
        <v>0</v>
      </c>
      <c r="L727" s="10">
        <v>0</v>
      </c>
      <c r="M727" s="10">
        <v>0</v>
      </c>
    </row>
    <row r="728" spans="1:13" x14ac:dyDescent="0.3">
      <c r="A728" s="9" t="str">
        <f>B555&amp;C693&amp;D728</f>
        <v>CONSUMO PER CAPITA (kg ó litros por individuo)Total Bebidas FriasESTABA SOLO/A</v>
      </c>
      <c r="B728" s="9">
        <v>0</v>
      </c>
      <c r="C728" s="9">
        <v>0</v>
      </c>
      <c r="D728" s="9" t="s">
        <v>128</v>
      </c>
      <c r="E728" s="22">
        <v>10.2139879829104</v>
      </c>
      <c r="F728" s="22">
        <v>9.3265744643091697</v>
      </c>
      <c r="G728" s="22">
        <v>9.3456655092566105</v>
      </c>
      <c r="H728" s="22">
        <v>8.4328074428347293</v>
      </c>
      <c r="I728" s="22">
        <v>0</v>
      </c>
      <c r="J728" s="22">
        <v>0</v>
      </c>
      <c r="K728" s="22">
        <v>0</v>
      </c>
      <c r="L728" s="22">
        <v>0</v>
      </c>
      <c r="M728" s="10">
        <v>0</v>
      </c>
    </row>
    <row r="729" spans="1:13" x14ac:dyDescent="0.3">
      <c r="A729" s="9" t="str">
        <f>B555&amp;C693&amp;D729</f>
        <v>CONSUMO PER CAPITA (kg ó litros por individuo)Total Bebidas FriasOTROS</v>
      </c>
      <c r="B729" s="9">
        <v>0</v>
      </c>
      <c r="C729" s="9">
        <v>0</v>
      </c>
      <c r="D729" s="10" t="s">
        <v>129</v>
      </c>
      <c r="E729" s="10">
        <v>0.346050132773425</v>
      </c>
      <c r="F729" s="10">
        <v>0.29365829324269799</v>
      </c>
      <c r="G729" s="10">
        <v>0.45732503984010198</v>
      </c>
      <c r="H729" s="10">
        <v>0.33045982965106202</v>
      </c>
      <c r="I729" s="10">
        <v>0</v>
      </c>
      <c r="J729" s="10">
        <v>0</v>
      </c>
      <c r="K729" s="10">
        <v>0</v>
      </c>
      <c r="L729" s="10">
        <v>0</v>
      </c>
      <c r="M729" s="10">
        <v>0</v>
      </c>
    </row>
    <row r="730" spans="1:13" x14ac:dyDescent="0.3">
      <c r="A730" s="9" t="str">
        <f>B555&amp;C693&amp;D730</f>
        <v>CONSUMO PER CAPITA (kg ó litros por individuo)Total Bebidas FriasESTAR TRABAJANDO</v>
      </c>
      <c r="B730" s="9">
        <v>0</v>
      </c>
      <c r="C730" s="9">
        <v>0</v>
      </c>
      <c r="D730" s="9" t="s">
        <v>130</v>
      </c>
      <c r="E730" s="22">
        <v>5.92670850075549</v>
      </c>
      <c r="F730" s="22">
        <v>5.6032012880639197</v>
      </c>
      <c r="G730" s="22">
        <v>5.7539586101832603</v>
      </c>
      <c r="H730" s="22">
        <v>5.4488612779272598</v>
      </c>
      <c r="I730" s="22">
        <v>0</v>
      </c>
      <c r="J730" s="22">
        <v>0</v>
      </c>
      <c r="K730" s="22">
        <v>0</v>
      </c>
      <c r="L730" s="22">
        <v>0</v>
      </c>
      <c r="M730" s="10">
        <v>0</v>
      </c>
    </row>
    <row r="731" spans="1:13" x14ac:dyDescent="0.3">
      <c r="A731" s="9" t="str">
        <f>B555&amp;C693&amp;D731</f>
        <v>CONSUMO PER CAPITA (kg ó litros por individuo)Total Bebidas FriasCOMIDA DE NEGOCIOS</v>
      </c>
      <c r="B731" s="9">
        <v>0</v>
      </c>
      <c r="C731" s="9">
        <v>0</v>
      </c>
      <c r="D731" s="10" t="s">
        <v>131</v>
      </c>
      <c r="E731" s="10">
        <v>0.18146474735454701</v>
      </c>
      <c r="F731" s="10">
        <v>0.20876415870604101</v>
      </c>
      <c r="G731" s="10">
        <v>0.18483791744019201</v>
      </c>
      <c r="H731" s="10">
        <v>0.129080058814834</v>
      </c>
      <c r="I731" s="10">
        <v>0</v>
      </c>
      <c r="J731" s="10">
        <v>0</v>
      </c>
      <c r="K731" s="10">
        <v>0</v>
      </c>
      <c r="L731" s="10">
        <v>0</v>
      </c>
      <c r="M731" s="10">
        <v>0</v>
      </c>
    </row>
    <row r="732" spans="1:13" x14ac:dyDescent="0.3">
      <c r="A732" s="9" t="str">
        <f>B555&amp;C693&amp;D732</f>
        <v>CONSUMO PER CAPITA (kg ó litros por individuo)Total Bebidas FriasPOR PLACER/RELAX</v>
      </c>
      <c r="B732" s="9">
        <v>0</v>
      </c>
      <c r="C732" s="9">
        <v>0</v>
      </c>
      <c r="D732" s="9" t="s">
        <v>132</v>
      </c>
      <c r="E732" s="22">
        <v>7.8260112990658302</v>
      </c>
      <c r="F732" s="22">
        <v>9.5632218585433897</v>
      </c>
      <c r="G732" s="22">
        <v>10.262693880546699</v>
      </c>
      <c r="H732" s="22">
        <v>9.6882573861722108</v>
      </c>
      <c r="I732" s="22">
        <v>0</v>
      </c>
      <c r="J732" s="22">
        <v>0</v>
      </c>
      <c r="K732" s="22">
        <v>0</v>
      </c>
      <c r="L732" s="22">
        <v>0</v>
      </c>
      <c r="M732" s="10">
        <v>0</v>
      </c>
    </row>
    <row r="733" spans="1:13" x14ac:dyDescent="0.3">
      <c r="A733" s="9" t="str">
        <f>B555&amp;C693&amp;D733</f>
        <v>CONSUMO PER CAPITA (kg ó litros por individuo)Total Bebidas FriasTENER HAMBRE/SIN PLANIFICAR</v>
      </c>
      <c r="B733" s="9">
        <v>0</v>
      </c>
      <c r="C733" s="9">
        <v>0</v>
      </c>
      <c r="D733" s="10" t="s">
        <v>133</v>
      </c>
      <c r="E733" s="10">
        <v>13.6783334237824</v>
      </c>
      <c r="F733" s="10">
        <v>15.101200437166799</v>
      </c>
      <c r="G733" s="10">
        <v>14.2956427278269</v>
      </c>
      <c r="H733" s="10">
        <v>13.008872252978399</v>
      </c>
      <c r="I733" s="10">
        <v>0</v>
      </c>
      <c r="J733" s="10">
        <v>0</v>
      </c>
      <c r="K733" s="10">
        <v>0</v>
      </c>
      <c r="L733" s="10">
        <v>0</v>
      </c>
      <c r="M733" s="10">
        <v>0</v>
      </c>
    </row>
    <row r="734" spans="1:13" x14ac:dyDescent="0.3">
      <c r="A734" s="9" t="str">
        <f>B555&amp;C693&amp;D734</f>
        <v>CONSUMO PER CAPITA (kg ó litros por individuo)Total Bebidas FriasESTAR DE COMPRAS</v>
      </c>
      <c r="B734" s="9">
        <v>0</v>
      </c>
      <c r="C734" s="9">
        <v>0</v>
      </c>
      <c r="D734" s="9" t="s">
        <v>134</v>
      </c>
      <c r="E734" s="22">
        <v>2.2001786331006001</v>
      </c>
      <c r="F734" s="22">
        <v>1.4356545202826101</v>
      </c>
      <c r="G734" s="22">
        <v>1.36375201429993</v>
      </c>
      <c r="H734" s="22">
        <v>1.3786302936408701</v>
      </c>
      <c r="I734" s="22">
        <v>0</v>
      </c>
      <c r="J734" s="22">
        <v>0</v>
      </c>
      <c r="K734" s="22">
        <v>0</v>
      </c>
      <c r="L734" s="22">
        <v>0</v>
      </c>
      <c r="M734" s="10">
        <v>0</v>
      </c>
    </row>
    <row r="735" spans="1:13" x14ac:dyDescent="0.3">
      <c r="A735" s="9" t="str">
        <f>B555&amp;C693&amp;D735</f>
        <v>CONSUMO PER CAPITA (kg ó litros por individuo)Total Bebidas FriasNO COCINAR EN CASA</v>
      </c>
      <c r="B735" s="9">
        <v>0</v>
      </c>
      <c r="C735" s="9">
        <v>0</v>
      </c>
      <c r="D735" s="10" t="s">
        <v>135</v>
      </c>
      <c r="E735" s="10">
        <v>1.8477043137817399</v>
      </c>
      <c r="F735" s="10">
        <v>1.9317998961375</v>
      </c>
      <c r="G735" s="10">
        <v>1.9181346310698399</v>
      </c>
      <c r="H735" s="10">
        <v>1.7633297621650199</v>
      </c>
      <c r="I735" s="10">
        <v>0</v>
      </c>
      <c r="J735" s="10">
        <v>0</v>
      </c>
      <c r="K735" s="10">
        <v>0</v>
      </c>
      <c r="L735" s="10">
        <v>0</v>
      </c>
      <c r="M735" s="10">
        <v>0</v>
      </c>
    </row>
    <row r="736" spans="1:13" x14ac:dyDescent="0.3">
      <c r="A736" s="9" t="str">
        <f>B555&amp;C693&amp;D736</f>
        <v>CONSUMO PER CAPITA (kg ó litros por individuo)Total Bebidas FriasCELEBRACION/FIESTA/SALIR TOMAR</v>
      </c>
      <c r="B736" s="9">
        <v>0</v>
      </c>
      <c r="C736" s="9">
        <v>0</v>
      </c>
      <c r="D736" s="9" t="s">
        <v>136</v>
      </c>
      <c r="E736" s="22">
        <v>15.00691280713</v>
      </c>
      <c r="F736" s="22">
        <v>16.807340811424201</v>
      </c>
      <c r="G736" s="22">
        <v>20.525906424161999</v>
      </c>
      <c r="H736" s="22">
        <v>20.544705371073501</v>
      </c>
      <c r="I736" s="22">
        <v>0</v>
      </c>
      <c r="J736" s="22">
        <v>0</v>
      </c>
      <c r="K736" s="22">
        <v>0</v>
      </c>
      <c r="L736" s="22">
        <v>0</v>
      </c>
      <c r="M736" s="10">
        <v>0</v>
      </c>
    </row>
    <row r="737" spans="1:13" x14ac:dyDescent="0.3">
      <c r="A737" s="9" t="str">
        <f>B555&amp;C693&amp;D737</f>
        <v>CONSUMO PER CAPITA (kg ó litros por individuo)Total Bebidas FriasVIENDO DEPORTES</v>
      </c>
      <c r="B737" s="9">
        <v>0</v>
      </c>
      <c r="C737" s="9">
        <v>0</v>
      </c>
      <c r="D737" s="10" t="s">
        <v>137</v>
      </c>
      <c r="E737" s="10">
        <v>0.84828123649514597</v>
      </c>
      <c r="F737" s="10">
        <v>0.93028139148626199</v>
      </c>
      <c r="G737" s="10">
        <v>1.3793372439739999</v>
      </c>
      <c r="H737" s="10">
        <v>0.886823446949493</v>
      </c>
      <c r="I737" s="10">
        <v>0</v>
      </c>
      <c r="J737" s="10">
        <v>0</v>
      </c>
      <c r="K737" s="10">
        <v>0</v>
      </c>
      <c r="L737" s="10">
        <v>0</v>
      </c>
      <c r="M737" s="10">
        <v>0</v>
      </c>
    </row>
    <row r="738" spans="1:13" x14ac:dyDescent="0.3">
      <c r="A738" s="9" t="str">
        <f>B555&amp;C693&amp;D738</f>
        <v>CONSUMO PER CAPITA (kg ó litros por individuo)Total Bebidas FriasOTROS MOTIVOS</v>
      </c>
      <c r="B738" s="9">
        <v>0</v>
      </c>
      <c r="C738" s="9">
        <v>0</v>
      </c>
      <c r="D738" s="9" t="s">
        <v>138</v>
      </c>
      <c r="E738" s="22">
        <v>3.8451024038140802</v>
      </c>
      <c r="F738" s="22">
        <v>3.01427057100602</v>
      </c>
      <c r="G738" s="22">
        <v>3.2571370433573601</v>
      </c>
      <c r="H738" s="22">
        <v>3.1998030655971998</v>
      </c>
      <c r="I738" s="22">
        <v>0</v>
      </c>
      <c r="J738" s="22">
        <v>0</v>
      </c>
      <c r="K738" s="22">
        <v>0</v>
      </c>
      <c r="L738" s="22">
        <v>0</v>
      </c>
      <c r="M738" s="10">
        <v>0</v>
      </c>
    </row>
    <row r="739" spans="1:13" x14ac:dyDescent="0.3">
      <c r="A739" s="9" t="str">
        <f>B555&amp;C739&amp;D739</f>
        <v>CONSUMO PER CAPITA (kg ó litros por individuo)Total Bebidas CalientesT.ESPAÑA</v>
      </c>
      <c r="B739" s="9">
        <v>0</v>
      </c>
      <c r="C739" s="9" t="s">
        <v>51</v>
      </c>
      <c r="D739" s="10" t="s">
        <v>64</v>
      </c>
      <c r="E739" s="10">
        <v>6.7498372192159204</v>
      </c>
      <c r="F739" s="10">
        <v>7.8244559511282903</v>
      </c>
      <c r="G739" s="10">
        <v>8.2323629491627308</v>
      </c>
      <c r="H739" s="10">
        <v>8.10766319380126</v>
      </c>
      <c r="I739" s="10">
        <v>0</v>
      </c>
      <c r="J739" s="10">
        <v>0</v>
      </c>
      <c r="K739" s="10">
        <v>0</v>
      </c>
      <c r="L739" s="10">
        <v>0</v>
      </c>
      <c r="M739" s="10">
        <v>0</v>
      </c>
    </row>
    <row r="740" spans="1:13" x14ac:dyDescent="0.3">
      <c r="A740" s="9" t="str">
        <f>B555&amp;C739&amp;D740</f>
        <v>CONSUMO PER CAPITA (kg ó litros por individuo)Total Bebidas CalientesHiper+Super+Discount+G.A</v>
      </c>
      <c r="B740" s="9">
        <v>0</v>
      </c>
      <c r="C740" s="9">
        <v>0</v>
      </c>
      <c r="D740" s="9" t="s">
        <v>94</v>
      </c>
      <c r="E740" s="22">
        <v>0.158954874312982</v>
      </c>
      <c r="F740" s="22">
        <v>0.14829824655615301</v>
      </c>
      <c r="G740" s="22">
        <v>0.12509450087891</v>
      </c>
      <c r="H740" s="22">
        <v>0.12879608811381299</v>
      </c>
      <c r="I740" s="22">
        <v>0</v>
      </c>
      <c r="J740" s="22">
        <v>0</v>
      </c>
      <c r="K740" s="22">
        <v>0</v>
      </c>
      <c r="L740" s="22">
        <v>0</v>
      </c>
      <c r="M740" s="10">
        <v>0</v>
      </c>
    </row>
    <row r="741" spans="1:13" x14ac:dyDescent="0.3">
      <c r="A741" s="9" t="str">
        <f>B555&amp;C739&amp;D741</f>
        <v>CONSUMO PER CAPITA (kg ó litros por individuo)Total Bebidas CalientesRestaurantes</v>
      </c>
      <c r="B741" s="9">
        <v>0</v>
      </c>
      <c r="C741" s="9">
        <v>0</v>
      </c>
      <c r="D741" s="10" t="s">
        <v>95</v>
      </c>
      <c r="E741" s="10">
        <v>0.25753538304669199</v>
      </c>
      <c r="F741" s="10">
        <v>0.32075588993520898</v>
      </c>
      <c r="G741" s="10">
        <v>0.34481961954387702</v>
      </c>
      <c r="H741" s="10">
        <v>0.342691811056483</v>
      </c>
      <c r="I741" s="10">
        <v>0</v>
      </c>
      <c r="J741" s="10">
        <v>0</v>
      </c>
      <c r="K741" s="10">
        <v>0</v>
      </c>
      <c r="L741" s="10">
        <v>0</v>
      </c>
      <c r="M741" s="10">
        <v>0</v>
      </c>
    </row>
    <row r="742" spans="1:13" x14ac:dyDescent="0.3">
      <c r="A742" s="9" t="str">
        <f>B555&amp;C739&amp;D742</f>
        <v>CONSUMO PER CAPITA (kg ó litros por individuo)Total Bebidas CalientesRestaurantes Fast Food</v>
      </c>
      <c r="B742" s="9">
        <v>0</v>
      </c>
      <c r="C742" s="9">
        <v>0</v>
      </c>
      <c r="D742" s="9" t="s">
        <v>96</v>
      </c>
      <c r="E742" s="22">
        <v>8.3619070573413903E-2</v>
      </c>
      <c r="F742" s="22">
        <v>8.4769142757058505E-2</v>
      </c>
      <c r="G742" s="22">
        <v>9.3399865639617996E-2</v>
      </c>
      <c r="H742" s="22">
        <v>0.121472172001232</v>
      </c>
      <c r="I742" s="22">
        <v>0</v>
      </c>
      <c r="J742" s="22">
        <v>0</v>
      </c>
      <c r="K742" s="22">
        <v>0</v>
      </c>
      <c r="L742" s="22">
        <v>0</v>
      </c>
      <c r="M742" s="10">
        <v>0</v>
      </c>
    </row>
    <row r="743" spans="1:13" x14ac:dyDescent="0.3">
      <c r="A743" s="9" t="str">
        <f>B555&amp;C739&amp;D743</f>
        <v>CONSUMO PER CAPITA (kg ó litros por individuo)Total Bebidas CalientesBares/Cafeterias/Cervecerias</v>
      </c>
      <c r="B743" s="9">
        <v>0</v>
      </c>
      <c r="C743" s="9">
        <v>0</v>
      </c>
      <c r="D743" s="10" t="s">
        <v>97</v>
      </c>
      <c r="E743" s="10">
        <v>4.6625595733815199</v>
      </c>
      <c r="F743" s="10">
        <v>5.6414646649118003</v>
      </c>
      <c r="G743" s="10">
        <v>6.0237948790826801</v>
      </c>
      <c r="H743" s="10">
        <v>5.8570142990419702</v>
      </c>
      <c r="I743" s="10">
        <v>0</v>
      </c>
      <c r="J743" s="10">
        <v>0</v>
      </c>
      <c r="K743" s="10">
        <v>0</v>
      </c>
      <c r="L743" s="10">
        <v>0</v>
      </c>
      <c r="M743" s="10">
        <v>0</v>
      </c>
    </row>
    <row r="744" spans="1:13" x14ac:dyDescent="0.3">
      <c r="A744" s="9" t="str">
        <f>B555&amp;C739&amp;D744</f>
        <v>CONSUMO PER CAPITA (kg ó litros por individuo)Total Bebidas CalientesPanaderias/Pastelerias</v>
      </c>
      <c r="B744" s="9">
        <v>0</v>
      </c>
      <c r="C744" s="9">
        <v>0</v>
      </c>
      <c r="D744" s="9" t="s">
        <v>98</v>
      </c>
      <c r="E744" s="22">
        <v>0.32255518244492498</v>
      </c>
      <c r="F744" s="22">
        <v>0.295239507334561</v>
      </c>
      <c r="G744" s="22">
        <v>0.29487219470354398</v>
      </c>
      <c r="H744" s="22">
        <v>0.32134126659098999</v>
      </c>
      <c r="I744" s="22">
        <v>0</v>
      </c>
      <c r="J744" s="22">
        <v>0</v>
      </c>
      <c r="K744" s="22">
        <v>0</v>
      </c>
      <c r="L744" s="22">
        <v>0</v>
      </c>
      <c r="M744" s="10">
        <v>0</v>
      </c>
    </row>
    <row r="745" spans="1:13" x14ac:dyDescent="0.3">
      <c r="A745" s="9" t="str">
        <f>B555&amp;C739&amp;D745</f>
        <v>CONSUMO PER CAPITA (kg ó litros por individuo)Total Bebidas CalientesTda.Alimentacion/Delicatesen</v>
      </c>
      <c r="B745" s="9">
        <v>0</v>
      </c>
      <c r="C745" s="9">
        <v>0</v>
      </c>
      <c r="D745" s="10" t="s">
        <v>99</v>
      </c>
      <c r="E745" s="10">
        <v>1.3883323033891601E-2</v>
      </c>
      <c r="F745" s="10">
        <v>5.9923971519493802E-2</v>
      </c>
      <c r="G745" s="10">
        <v>6.1357193057753001E-2</v>
      </c>
      <c r="H745" s="10">
        <v>1.7787070711553301E-2</v>
      </c>
      <c r="I745" s="10">
        <v>0</v>
      </c>
      <c r="J745" s="10">
        <v>0</v>
      </c>
      <c r="K745" s="10">
        <v>0</v>
      </c>
      <c r="L745" s="10">
        <v>0</v>
      </c>
      <c r="M745" s="10">
        <v>0</v>
      </c>
    </row>
    <row r="746" spans="1:13" x14ac:dyDescent="0.3">
      <c r="A746" s="9" t="str">
        <f>B555&amp;C739&amp;D746</f>
        <v>CONSUMO PER CAPITA (kg ó litros por individuo)Total Bebidas CalientesCanal Conveniencia/24h</v>
      </c>
      <c r="B746" s="9">
        <v>0</v>
      </c>
      <c r="C746" s="9">
        <v>0</v>
      </c>
      <c r="D746" s="9" t="s">
        <v>100</v>
      </c>
      <c r="E746" s="22">
        <v>2.7613763572067199E-2</v>
      </c>
      <c r="F746" s="22">
        <v>2.3428675013071699E-2</v>
      </c>
      <c r="G746" s="22">
        <v>2.4030783183152798E-2</v>
      </c>
      <c r="H746" s="22">
        <v>2.8413783750565601E-2</v>
      </c>
      <c r="I746" s="22">
        <v>0</v>
      </c>
      <c r="J746" s="22">
        <v>0</v>
      </c>
      <c r="K746" s="22">
        <v>0</v>
      </c>
      <c r="L746" s="22">
        <v>0</v>
      </c>
      <c r="M746" s="10">
        <v>0</v>
      </c>
    </row>
    <row r="747" spans="1:13" x14ac:dyDescent="0.3">
      <c r="A747" s="9" t="str">
        <f>B555&amp;C739&amp;D747</f>
        <v>CONSUMO PER CAPITA (kg ó litros por individuo)Total Bebidas CalientesHoteles</v>
      </c>
      <c r="B747" s="9">
        <v>0</v>
      </c>
      <c r="C747" s="9">
        <v>0</v>
      </c>
      <c r="D747" s="10" t="s">
        <v>101</v>
      </c>
      <c r="E747" s="10">
        <v>2.4460774340787101E-2</v>
      </c>
      <c r="F747" s="10">
        <v>2.9900398525478301E-2</v>
      </c>
      <c r="G747" s="10">
        <v>3.5991296460813303E-2</v>
      </c>
      <c r="H747" s="10">
        <v>3.9196886803419602E-2</v>
      </c>
      <c r="I747" s="10">
        <v>0</v>
      </c>
      <c r="J747" s="10">
        <v>0</v>
      </c>
      <c r="K747" s="10">
        <v>0</v>
      </c>
      <c r="L747" s="10">
        <v>0</v>
      </c>
      <c r="M747" s="10">
        <v>0</v>
      </c>
    </row>
    <row r="748" spans="1:13" x14ac:dyDescent="0.3">
      <c r="A748" s="9" t="str">
        <f>B555&amp;C739&amp;D748</f>
        <v>CONSUMO PER CAPITA (kg ó litros por individuo)Total Bebidas CalientesEstaciones de servicio</v>
      </c>
      <c r="B748" s="9">
        <v>0</v>
      </c>
      <c r="C748" s="9">
        <v>0</v>
      </c>
      <c r="D748" s="9" t="s">
        <v>102</v>
      </c>
      <c r="E748" s="22">
        <v>0.18106073626990099</v>
      </c>
      <c r="F748" s="22">
        <v>0.19127221260147201</v>
      </c>
      <c r="G748" s="22">
        <v>0.181976664719495</v>
      </c>
      <c r="H748" s="22">
        <v>0.18435695158391699</v>
      </c>
      <c r="I748" s="22">
        <v>0</v>
      </c>
      <c r="J748" s="22">
        <v>0</v>
      </c>
      <c r="K748" s="22">
        <v>0</v>
      </c>
      <c r="L748" s="22">
        <v>0</v>
      </c>
      <c r="M748" s="10">
        <v>0</v>
      </c>
    </row>
    <row r="749" spans="1:13" x14ac:dyDescent="0.3">
      <c r="A749" s="9" t="str">
        <f>B555&amp;C739&amp;D749</f>
        <v>CONSUMO PER CAPITA (kg ó litros por individuo)Total Bebidas CalientesMaquinas dispensadoras</v>
      </c>
      <c r="B749" s="9">
        <v>0</v>
      </c>
      <c r="C749" s="9">
        <v>0</v>
      </c>
      <c r="D749" s="10" t="s">
        <v>103</v>
      </c>
      <c r="E749" s="10">
        <v>0.61705333727254497</v>
      </c>
      <c r="F749" s="10">
        <v>0.63496275910141298</v>
      </c>
      <c r="G749" s="10">
        <v>0.64997561530073</v>
      </c>
      <c r="H749" s="10">
        <v>0.60585749450003801</v>
      </c>
      <c r="I749" s="10">
        <v>0</v>
      </c>
      <c r="J749" s="10">
        <v>0</v>
      </c>
      <c r="K749" s="10">
        <v>0</v>
      </c>
      <c r="L749" s="10">
        <v>0</v>
      </c>
      <c r="M749" s="10">
        <v>0</v>
      </c>
    </row>
    <row r="750" spans="1:13" x14ac:dyDescent="0.3">
      <c r="A750" s="9" t="str">
        <f>B555&amp;C739&amp;D750</f>
        <v>CONSUMO PER CAPITA (kg ó litros por individuo)Total Bebidas CalientesServicio en la empresa</v>
      </c>
      <c r="B750" s="9">
        <v>0</v>
      </c>
      <c r="C750" s="9">
        <v>0</v>
      </c>
      <c r="D750" s="9" t="s">
        <v>104</v>
      </c>
      <c r="E750" s="22">
        <v>0.211141332342416</v>
      </c>
      <c r="F750" s="22">
        <v>0.22934424125599701</v>
      </c>
      <c r="G750" s="22">
        <v>0.210129856879434</v>
      </c>
      <c r="H750" s="22">
        <v>0.24476556013671699</v>
      </c>
      <c r="I750" s="22">
        <v>0</v>
      </c>
      <c r="J750" s="22">
        <v>0</v>
      </c>
      <c r="K750" s="22">
        <v>0</v>
      </c>
      <c r="L750" s="22">
        <v>0</v>
      </c>
      <c r="M750" s="10">
        <v>0</v>
      </c>
    </row>
    <row r="751" spans="1:13" x14ac:dyDescent="0.3">
      <c r="A751" s="9" t="str">
        <f>B555&amp;C739&amp;D751</f>
        <v>CONSUMO PER CAPITA (kg ó litros por individuo)Total Bebidas CalientesResto de canales</v>
      </c>
      <c r="B751" s="9">
        <v>0</v>
      </c>
      <c r="C751" s="9">
        <v>0</v>
      </c>
      <c r="D751" s="10" t="s">
        <v>105</v>
      </c>
      <c r="E751" s="10">
        <v>0.18940113330835501</v>
      </c>
      <c r="F751" s="10">
        <v>0.165096622825566</v>
      </c>
      <c r="G751" s="10">
        <v>0.18691901941224301</v>
      </c>
      <c r="H751" s="10">
        <v>0.21596881455192701</v>
      </c>
      <c r="I751" s="10">
        <v>0</v>
      </c>
      <c r="J751" s="10">
        <v>0</v>
      </c>
      <c r="K751" s="10">
        <v>0</v>
      </c>
      <c r="L751" s="10">
        <v>0</v>
      </c>
      <c r="M751" s="10">
        <v>0</v>
      </c>
    </row>
    <row r="752" spans="1:13" x14ac:dyDescent="0.3">
      <c r="A752" s="9" t="str">
        <f>B555&amp;C739&amp;D752</f>
        <v>CONSUMO PER CAPITA (kg ó litros por individuo)Total Bebidas CalientesEN LA CALLE</v>
      </c>
      <c r="B752" s="9">
        <v>0</v>
      </c>
      <c r="C752" s="9">
        <v>0</v>
      </c>
      <c r="D752" s="9" t="s">
        <v>106</v>
      </c>
      <c r="E752" s="22">
        <v>0.30532657812720798</v>
      </c>
      <c r="F752" s="22">
        <v>0.33294370511290799</v>
      </c>
      <c r="G752" s="22">
        <v>0.13345435487559601</v>
      </c>
      <c r="H752" s="22">
        <v>0.123503831917574</v>
      </c>
      <c r="I752" s="22">
        <v>0</v>
      </c>
      <c r="J752" s="22">
        <v>0</v>
      </c>
      <c r="K752" s="22">
        <v>0</v>
      </c>
      <c r="L752" s="22">
        <v>0</v>
      </c>
      <c r="M752" s="10">
        <v>0</v>
      </c>
    </row>
    <row r="753" spans="1:13" x14ac:dyDescent="0.3">
      <c r="A753" s="9" t="str">
        <f>B555&amp;C739&amp;D753</f>
        <v>CONSUMO PER CAPITA (kg ó litros por individuo)Total Bebidas CalientesEN CASA DE OTROS</v>
      </c>
      <c r="B753" s="9">
        <v>0</v>
      </c>
      <c r="C753" s="9">
        <v>0</v>
      </c>
      <c r="D753" s="10" t="s">
        <v>107</v>
      </c>
      <c r="E753" s="10">
        <v>6.06578523818408E-2</v>
      </c>
      <c r="F753" s="10">
        <v>6.2437079439123598E-2</v>
      </c>
      <c r="G753" s="10">
        <v>5.0618826622367601E-2</v>
      </c>
      <c r="H753" s="10">
        <v>4.84465302696842E-2</v>
      </c>
      <c r="I753" s="10">
        <v>0</v>
      </c>
      <c r="J753" s="10">
        <v>0</v>
      </c>
      <c r="K753" s="10">
        <v>0</v>
      </c>
      <c r="L753" s="10">
        <v>0</v>
      </c>
      <c r="M753" s="10">
        <v>0</v>
      </c>
    </row>
    <row r="754" spans="1:13" x14ac:dyDescent="0.3">
      <c r="A754" s="9" t="str">
        <f>B555&amp;C739&amp;D754</f>
        <v>CONSUMO PER CAPITA (kg ó litros por individuo)Total Bebidas CalientesEN EL ESTABLECIMIENTO</v>
      </c>
      <c r="B754" s="9">
        <v>0</v>
      </c>
      <c r="C754" s="9">
        <v>0</v>
      </c>
      <c r="D754" s="9" t="s">
        <v>108</v>
      </c>
      <c r="E754" s="22">
        <v>5.3312691992496397</v>
      </c>
      <c r="F754" s="22">
        <v>6.1409087375659803</v>
      </c>
      <c r="G754" s="22">
        <v>6.7972979691870501</v>
      </c>
      <c r="H754" s="22">
        <v>6.6932081786791704</v>
      </c>
      <c r="I754" s="22">
        <v>0</v>
      </c>
      <c r="J754" s="22">
        <v>0</v>
      </c>
      <c r="K754" s="22">
        <v>0</v>
      </c>
      <c r="L754" s="22">
        <v>0</v>
      </c>
      <c r="M754" s="10">
        <v>0</v>
      </c>
    </row>
    <row r="755" spans="1:13" x14ac:dyDescent="0.3">
      <c r="A755" s="9" t="str">
        <f>B555&amp;C739&amp;D755</f>
        <v>CONSUMO PER CAPITA (kg ó litros por individuo)Total Bebidas CalientesEN EL TRABAJO</v>
      </c>
      <c r="B755" s="9">
        <v>0</v>
      </c>
      <c r="C755" s="9">
        <v>0</v>
      </c>
      <c r="D755" s="10" t="s">
        <v>109</v>
      </c>
      <c r="E755" s="10">
        <v>0.89134392272710095</v>
      </c>
      <c r="F755" s="10">
        <v>1.1308150055547399</v>
      </c>
      <c r="G755" s="10">
        <v>1.09595853351127</v>
      </c>
      <c r="H755" s="10">
        <v>1.07637831612451</v>
      </c>
      <c r="I755" s="10">
        <v>0</v>
      </c>
      <c r="J755" s="10">
        <v>0</v>
      </c>
      <c r="K755" s="10">
        <v>0</v>
      </c>
      <c r="L755" s="10">
        <v>0</v>
      </c>
      <c r="M755" s="10">
        <v>0</v>
      </c>
    </row>
    <row r="756" spans="1:13" x14ac:dyDescent="0.3">
      <c r="A756" s="9" t="str">
        <f>B555&amp;C739&amp;D756</f>
        <v>CONSUMO PER CAPITA (kg ó litros por individuo)Total Bebidas CalientesEN COLEGIO/INSTITUTO/UNIV.</v>
      </c>
      <c r="B756" s="9">
        <v>0</v>
      </c>
      <c r="C756" s="9">
        <v>0</v>
      </c>
      <c r="D756" s="9" t="s">
        <v>110</v>
      </c>
      <c r="E756" s="22">
        <v>1.9114114232238098E-2</v>
      </c>
      <c r="F756" s="22">
        <v>2.4882362599982201E-2</v>
      </c>
      <c r="G756" s="22">
        <v>2.8521604755840001E-2</v>
      </c>
      <c r="H756" s="22">
        <v>3.1521913863719601E-2</v>
      </c>
      <c r="I756" s="22">
        <v>0</v>
      </c>
      <c r="J756" s="22">
        <v>0</v>
      </c>
      <c r="K756" s="22">
        <v>0</v>
      </c>
      <c r="L756" s="22">
        <v>0</v>
      </c>
      <c r="M756" s="10">
        <v>0</v>
      </c>
    </row>
    <row r="757" spans="1:13" x14ac:dyDescent="0.3">
      <c r="A757" s="9" t="str">
        <f>B555&amp;C739&amp;D757</f>
        <v>CONSUMO PER CAPITA (kg ó litros por individuo)Total Bebidas CalientesEN MI CASA</v>
      </c>
      <c r="B757" s="9">
        <v>0</v>
      </c>
      <c r="C757" s="9">
        <v>0</v>
      </c>
      <c r="D757" s="10" t="s">
        <v>111</v>
      </c>
      <c r="E757" s="10">
        <v>5.7426272080779703E-2</v>
      </c>
      <c r="F757" s="10">
        <v>4.96584382397013E-2</v>
      </c>
      <c r="G757" s="10">
        <v>2.9448585014514399E-2</v>
      </c>
      <c r="H757" s="10">
        <v>2.58080213053857E-2</v>
      </c>
      <c r="I757" s="10">
        <v>0</v>
      </c>
      <c r="J757" s="10">
        <v>0</v>
      </c>
      <c r="K757" s="10">
        <v>0</v>
      </c>
      <c r="L757" s="10">
        <v>0</v>
      </c>
      <c r="M757" s="10">
        <v>0</v>
      </c>
    </row>
    <row r="758" spans="1:13" x14ac:dyDescent="0.3">
      <c r="A758" s="9" t="str">
        <f>B555&amp;C739&amp;D758</f>
        <v>CONSUMO PER CAPITA (kg ó litros por individuo)Total Bebidas CalientesEN M.TRANSP.(AVION,TREN,AUTOC,E</v>
      </c>
      <c r="B758" s="9">
        <v>0</v>
      </c>
      <c r="C758" s="9">
        <v>0</v>
      </c>
      <c r="D758" s="9" t="s">
        <v>112</v>
      </c>
      <c r="E758" s="22">
        <v>1.16887137526885E-2</v>
      </c>
      <c r="F758" s="22">
        <v>2.3274273535645401E-2</v>
      </c>
      <c r="G758" s="22">
        <v>1.776963944269E-2</v>
      </c>
      <c r="H758" s="22">
        <v>9.6178763147670397E-3</v>
      </c>
      <c r="I758" s="22">
        <v>0</v>
      </c>
      <c r="J758" s="22">
        <v>0</v>
      </c>
      <c r="K758" s="22">
        <v>0</v>
      </c>
      <c r="L758" s="22">
        <v>0</v>
      </c>
      <c r="M758" s="10">
        <v>0</v>
      </c>
    </row>
    <row r="759" spans="1:13" x14ac:dyDescent="0.3">
      <c r="A759" s="9" t="str">
        <f>B555&amp;C739&amp;D759</f>
        <v>CONSUMO PER CAPITA (kg ó litros por individuo)Total Bebidas CalientesEN OTRO LUGAR</v>
      </c>
      <c r="B759" s="9">
        <v>0</v>
      </c>
      <c r="C759" s="9">
        <v>0</v>
      </c>
      <c r="D759" s="10" t="s">
        <v>113</v>
      </c>
      <c r="E759" s="10">
        <v>7.3012731700195996E-2</v>
      </c>
      <c r="F759" s="10">
        <v>5.9539678559338401E-2</v>
      </c>
      <c r="G759" s="10">
        <v>7.9289301551380698E-2</v>
      </c>
      <c r="H759" s="10">
        <v>9.9177563347276898E-2</v>
      </c>
      <c r="I759" s="10">
        <v>0</v>
      </c>
      <c r="J759" s="10">
        <v>0</v>
      </c>
      <c r="K759" s="10">
        <v>0</v>
      </c>
      <c r="L759" s="10">
        <v>0</v>
      </c>
      <c r="M759" s="10">
        <v>0</v>
      </c>
    </row>
    <row r="760" spans="1:13" x14ac:dyDescent="0.3">
      <c r="A760" s="9" t="str">
        <f>B555&amp;C739&amp;D760</f>
        <v>CONSUMO PER CAPITA (kg ó litros por individuo)Total Bebidas CalientesDESAYUNO</v>
      </c>
      <c r="B760" s="9">
        <v>0</v>
      </c>
      <c r="C760" s="9">
        <v>0</v>
      </c>
      <c r="D760" s="9" t="s">
        <v>114</v>
      </c>
      <c r="E760" s="22">
        <v>4.1312319572805896</v>
      </c>
      <c r="F760" s="22">
        <v>4.9465627499839799</v>
      </c>
      <c r="G760" s="22">
        <v>5.0512552076992696</v>
      </c>
      <c r="H760" s="22">
        <v>4.9585361245721202</v>
      </c>
      <c r="I760" s="22">
        <v>0</v>
      </c>
      <c r="J760" s="22">
        <v>0</v>
      </c>
      <c r="K760" s="22">
        <v>0</v>
      </c>
      <c r="L760" s="22">
        <v>0</v>
      </c>
      <c r="M760" s="10">
        <v>0</v>
      </c>
    </row>
    <row r="761" spans="1:13" x14ac:dyDescent="0.3">
      <c r="A761" s="9" t="str">
        <f>B555&amp;C739&amp;D761</f>
        <v>CONSUMO PER CAPITA (kg ó litros por individuo)Total Bebidas CalientesAPERITIVO/ANTES DE COMER</v>
      </c>
      <c r="B761" s="9">
        <v>0</v>
      </c>
      <c r="C761" s="9">
        <v>0</v>
      </c>
      <c r="D761" s="10" t="s">
        <v>115</v>
      </c>
      <c r="E761" s="10">
        <v>0.60401973814702503</v>
      </c>
      <c r="F761" s="10">
        <v>0.73555314374512004</v>
      </c>
      <c r="G761" s="10">
        <v>0.797402487841395</v>
      </c>
      <c r="H761" s="10">
        <v>0.766618362459074</v>
      </c>
      <c r="I761" s="10">
        <v>0</v>
      </c>
      <c r="J761" s="10">
        <v>0</v>
      </c>
      <c r="K761" s="10">
        <v>0</v>
      </c>
      <c r="L761" s="10">
        <v>0</v>
      </c>
      <c r="M761" s="10">
        <v>0</v>
      </c>
    </row>
    <row r="762" spans="1:13" x14ac:dyDescent="0.3">
      <c r="A762" s="9" t="str">
        <f>B555&amp;C739&amp;D762</f>
        <v>CONSUMO PER CAPITA (kg ó litros por individuo)Total Bebidas CalientesCOMIDA</v>
      </c>
      <c r="B762" s="9">
        <v>0</v>
      </c>
      <c r="C762" s="9">
        <v>0</v>
      </c>
      <c r="D762" s="9" t="s">
        <v>116</v>
      </c>
      <c r="E762" s="22">
        <v>0.435248174096597</v>
      </c>
      <c r="F762" s="22">
        <v>0.56539246973991297</v>
      </c>
      <c r="G762" s="22">
        <v>0.58533599917790702</v>
      </c>
      <c r="H762" s="22">
        <v>0.585669242845968</v>
      </c>
      <c r="I762" s="22">
        <v>0</v>
      </c>
      <c r="J762" s="22">
        <v>0</v>
      </c>
      <c r="K762" s="22">
        <v>0</v>
      </c>
      <c r="L762" s="22">
        <v>0</v>
      </c>
      <c r="M762" s="10">
        <v>0</v>
      </c>
    </row>
    <row r="763" spans="1:13" x14ac:dyDescent="0.3">
      <c r="A763" s="9" t="str">
        <f>B555&amp;C739&amp;D763</f>
        <v>CONSUMO PER CAPITA (kg ó litros por individuo)Total Bebidas CalientesTARDE/MERIENDA</v>
      </c>
      <c r="B763" s="9">
        <v>0</v>
      </c>
      <c r="C763" s="9">
        <v>0</v>
      </c>
      <c r="D763" s="10" t="s">
        <v>117</v>
      </c>
      <c r="E763" s="10">
        <v>1.1090948205739499</v>
      </c>
      <c r="F763" s="10">
        <v>1.12127294231371</v>
      </c>
      <c r="G763" s="10">
        <v>1.27284516949391</v>
      </c>
      <c r="H763" s="10">
        <v>1.2467047993154401</v>
      </c>
      <c r="I763" s="10">
        <v>0</v>
      </c>
      <c r="J763" s="10">
        <v>0</v>
      </c>
      <c r="K763" s="10">
        <v>0</v>
      </c>
      <c r="L763" s="10">
        <v>0</v>
      </c>
      <c r="M763" s="10">
        <v>0</v>
      </c>
    </row>
    <row r="764" spans="1:13" x14ac:dyDescent="0.3">
      <c r="A764" s="9" t="str">
        <f>B555&amp;C739&amp;D764</f>
        <v>CONSUMO PER CAPITA (kg ó litros por individuo)Total Bebidas CalientesANTES DE CENAR</v>
      </c>
      <c r="B764" s="9">
        <v>0</v>
      </c>
      <c r="C764" s="9">
        <v>0</v>
      </c>
      <c r="D764" s="9" t="s">
        <v>118</v>
      </c>
      <c r="E764" s="22">
        <v>9.5332425346909097E-2</v>
      </c>
      <c r="F764" s="22">
        <v>9.1818549008587297E-2</v>
      </c>
      <c r="G764" s="22">
        <v>0.109787734666658</v>
      </c>
      <c r="H764" s="22">
        <v>9.8088782875309394E-2</v>
      </c>
      <c r="I764" s="22">
        <v>0</v>
      </c>
      <c r="J764" s="22">
        <v>0</v>
      </c>
      <c r="K764" s="22">
        <v>0</v>
      </c>
      <c r="L764" s="22">
        <v>0</v>
      </c>
      <c r="M764" s="10">
        <v>0</v>
      </c>
    </row>
    <row r="765" spans="1:13" x14ac:dyDescent="0.3">
      <c r="A765" s="9" t="str">
        <f>B555&amp;C739&amp;D765</f>
        <v>CONSUMO PER CAPITA (kg ó litros por individuo)Total Bebidas CalientesCENA</v>
      </c>
      <c r="B765" s="9">
        <v>0</v>
      </c>
      <c r="C765" s="9">
        <v>0</v>
      </c>
      <c r="D765" s="10" t="s">
        <v>119</v>
      </c>
      <c r="E765" s="10">
        <v>0.10168729741568699</v>
      </c>
      <c r="F765" s="10">
        <v>0.108106427610473</v>
      </c>
      <c r="G765" s="10">
        <v>0.13728209778153599</v>
      </c>
      <c r="H765" s="10">
        <v>0.12644409767627801</v>
      </c>
      <c r="I765" s="10">
        <v>0</v>
      </c>
      <c r="J765" s="10">
        <v>0</v>
      </c>
      <c r="K765" s="10">
        <v>0</v>
      </c>
      <c r="L765" s="10">
        <v>0</v>
      </c>
      <c r="M765" s="10">
        <v>0</v>
      </c>
    </row>
    <row r="766" spans="1:13" x14ac:dyDescent="0.3">
      <c r="A766" s="9" t="str">
        <f>B555&amp;C739&amp;D766</f>
        <v>CONSUMO PER CAPITA (kg ó litros por individuo)Total Bebidas CalientesDESPUES DE LA CENA</v>
      </c>
      <c r="B766" s="9">
        <v>0</v>
      </c>
      <c r="C766" s="9">
        <v>0</v>
      </c>
      <c r="D766" s="9" t="s">
        <v>120</v>
      </c>
      <c r="E766" s="22">
        <v>8.4918720466835601E-2</v>
      </c>
      <c r="F766" s="22">
        <v>7.3896177887680006E-2</v>
      </c>
      <c r="G766" s="22">
        <v>7.5071821517406295E-2</v>
      </c>
      <c r="H766" s="22">
        <v>9.3012934795518698E-2</v>
      </c>
      <c r="I766" s="22">
        <v>0</v>
      </c>
      <c r="J766" s="22">
        <v>0</v>
      </c>
      <c r="K766" s="22">
        <v>0</v>
      </c>
      <c r="L766" s="22">
        <v>0</v>
      </c>
      <c r="M766" s="10">
        <v>0</v>
      </c>
    </row>
    <row r="767" spans="1:13" x14ac:dyDescent="0.3">
      <c r="A767" s="9" t="str">
        <f>B555&amp;C739&amp;D767</f>
        <v>CONSUMO PER CAPITA (kg ó litros por individuo)Total Bebidas CalientesDURANTE EL DIA</v>
      </c>
      <c r="B767" s="9">
        <v>0</v>
      </c>
      <c r="C767" s="9">
        <v>0</v>
      </c>
      <c r="D767" s="10" t="s">
        <v>121</v>
      </c>
      <c r="E767" s="10">
        <v>0.188305172013357</v>
      </c>
      <c r="F767" s="10">
        <v>0.18185564424366801</v>
      </c>
      <c r="G767" s="10">
        <v>0.20338075744217901</v>
      </c>
      <c r="H767" s="10">
        <v>0.23258857791145299</v>
      </c>
      <c r="I767" s="10">
        <v>0</v>
      </c>
      <c r="J767" s="10">
        <v>0</v>
      </c>
      <c r="K767" s="10">
        <v>0</v>
      </c>
      <c r="L767" s="10">
        <v>0</v>
      </c>
      <c r="M767" s="10">
        <v>0</v>
      </c>
    </row>
    <row r="768" spans="1:13" x14ac:dyDescent="0.3">
      <c r="A768" s="9" t="str">
        <f>B555&amp;C739&amp;D768</f>
        <v>CONSUMO PER CAPITA (kg ó litros por individuo)Total Bebidas CalientesCON AMIGOS</v>
      </c>
      <c r="B768" s="9">
        <v>0</v>
      </c>
      <c r="C768" s="9">
        <v>0</v>
      </c>
      <c r="D768" s="9" t="s">
        <v>122</v>
      </c>
      <c r="E768" s="22">
        <v>1.2824515134266801</v>
      </c>
      <c r="F768" s="22">
        <v>1.4433437979916</v>
      </c>
      <c r="G768" s="22">
        <v>1.59778787679943</v>
      </c>
      <c r="H768" s="22">
        <v>1.5396678558920001</v>
      </c>
      <c r="I768" s="22">
        <v>0</v>
      </c>
      <c r="J768" s="22">
        <v>0</v>
      </c>
      <c r="K768" s="22">
        <v>0</v>
      </c>
      <c r="L768" s="22">
        <v>0</v>
      </c>
      <c r="M768" s="10">
        <v>0</v>
      </c>
    </row>
    <row r="769" spans="1:13" x14ac:dyDescent="0.3">
      <c r="A769" s="9" t="str">
        <f>B555&amp;C739&amp;D769</f>
        <v>CONSUMO PER CAPITA (kg ó litros por individuo)Total Bebidas CalientesCON CLIENTES</v>
      </c>
      <c r="B769" s="9">
        <v>0</v>
      </c>
      <c r="C769" s="9">
        <v>0</v>
      </c>
      <c r="D769" s="10" t="s">
        <v>123</v>
      </c>
      <c r="E769" s="10">
        <v>8.21579192715855E-2</v>
      </c>
      <c r="F769" s="10">
        <v>9.1635161029315695E-2</v>
      </c>
      <c r="G769" s="10">
        <v>8.0825259273506506E-2</v>
      </c>
      <c r="H769" s="10">
        <v>7.0940515871780394E-2</v>
      </c>
      <c r="I769" s="10">
        <v>0</v>
      </c>
      <c r="J769" s="10">
        <v>0</v>
      </c>
      <c r="K769" s="10">
        <v>0</v>
      </c>
      <c r="L769" s="10">
        <v>0</v>
      </c>
      <c r="M769" s="10">
        <v>0</v>
      </c>
    </row>
    <row r="770" spans="1:13" x14ac:dyDescent="0.3">
      <c r="A770" s="9" t="str">
        <f>B555&amp;C739&amp;D770</f>
        <v>CONSUMO PER CAPITA (kg ó litros por individuo)Total Bebidas CalientesCON COMPAÑEROS DE TRABAJO</v>
      </c>
      <c r="B770" s="9">
        <v>0</v>
      </c>
      <c r="C770" s="9">
        <v>0</v>
      </c>
      <c r="D770" s="9" t="s">
        <v>124</v>
      </c>
      <c r="E770" s="22">
        <v>1.1979762191338701</v>
      </c>
      <c r="F770" s="22">
        <v>1.4521263218302201</v>
      </c>
      <c r="G770" s="22">
        <v>1.45044505656772</v>
      </c>
      <c r="H770" s="22">
        <v>1.4055653454787</v>
      </c>
      <c r="I770" s="22">
        <v>0</v>
      </c>
      <c r="J770" s="22">
        <v>0</v>
      </c>
      <c r="K770" s="22">
        <v>0</v>
      </c>
      <c r="L770" s="22">
        <v>0</v>
      </c>
      <c r="M770" s="10">
        <v>0</v>
      </c>
    </row>
    <row r="771" spans="1:13" x14ac:dyDescent="0.3">
      <c r="A771" s="9" t="str">
        <f>B555&amp;C739&amp;D771</f>
        <v>CONSUMO PER CAPITA (kg ó litros por individuo)Total Bebidas CalientesCON COMPAÑEROS DE CLASE</v>
      </c>
      <c r="B771" s="9">
        <v>0</v>
      </c>
      <c r="C771" s="9">
        <v>0</v>
      </c>
      <c r="D771" s="10" t="s">
        <v>125</v>
      </c>
      <c r="E771" s="10">
        <v>3.1604583903903999E-2</v>
      </c>
      <c r="F771" s="10">
        <v>3.1130774198577901E-2</v>
      </c>
      <c r="G771" s="10">
        <v>3.51663122055264E-2</v>
      </c>
      <c r="H771" s="10">
        <v>4.0639116706693103E-2</v>
      </c>
      <c r="I771" s="10">
        <v>0</v>
      </c>
      <c r="J771" s="10">
        <v>0</v>
      </c>
      <c r="K771" s="10">
        <v>0</v>
      </c>
      <c r="L771" s="10">
        <v>0</v>
      </c>
      <c r="M771" s="10">
        <v>0</v>
      </c>
    </row>
    <row r="772" spans="1:13" x14ac:dyDescent="0.3">
      <c r="A772" s="9" t="str">
        <f>B555&amp;C739&amp;D772</f>
        <v>CONSUMO PER CAPITA (kg ó litros por individuo)Total Bebidas CalientesCON FAMILIA</v>
      </c>
      <c r="B772" s="9">
        <v>0</v>
      </c>
      <c r="C772" s="9">
        <v>0</v>
      </c>
      <c r="D772" s="9" t="s">
        <v>126</v>
      </c>
      <c r="E772" s="22">
        <v>1.1230472534292</v>
      </c>
      <c r="F772" s="22">
        <v>1.3306225548566299</v>
      </c>
      <c r="G772" s="22">
        <v>1.48038227006721</v>
      </c>
      <c r="H772" s="22">
        <v>1.4334533020693101</v>
      </c>
      <c r="I772" s="22">
        <v>0</v>
      </c>
      <c r="J772" s="22">
        <v>0</v>
      </c>
      <c r="K772" s="22">
        <v>0</v>
      </c>
      <c r="L772" s="22">
        <v>0</v>
      </c>
      <c r="M772" s="10">
        <v>0</v>
      </c>
    </row>
    <row r="773" spans="1:13" x14ac:dyDescent="0.3">
      <c r="A773" s="9" t="str">
        <f>B555&amp;C739&amp;D773</f>
        <v>CONSUMO PER CAPITA (kg ó litros por individuo)Total Bebidas CalientesCON LA PAREJA</v>
      </c>
      <c r="B773" s="9">
        <v>0</v>
      </c>
      <c r="C773" s="9">
        <v>0</v>
      </c>
      <c r="D773" s="10" t="s">
        <v>127</v>
      </c>
      <c r="E773" s="10">
        <v>0.93804935935941602</v>
      </c>
      <c r="F773" s="10">
        <v>1.1331038686711199</v>
      </c>
      <c r="G773" s="10">
        <v>1.2783146999761099</v>
      </c>
      <c r="H773" s="10">
        <v>1.35900274971799</v>
      </c>
      <c r="I773" s="10">
        <v>0</v>
      </c>
      <c r="J773" s="10">
        <v>0</v>
      </c>
      <c r="K773" s="10">
        <v>0</v>
      </c>
      <c r="L773" s="10">
        <v>0</v>
      </c>
      <c r="M773" s="10">
        <v>0</v>
      </c>
    </row>
    <row r="774" spans="1:13" x14ac:dyDescent="0.3">
      <c r="A774" s="9" t="str">
        <f>B555&amp;C739&amp;D774</f>
        <v>CONSUMO PER CAPITA (kg ó litros por individuo)Total Bebidas CalientesESTABA SOLO/A</v>
      </c>
      <c r="B774" s="9">
        <v>0</v>
      </c>
      <c r="C774" s="9">
        <v>0</v>
      </c>
      <c r="D774" s="9" t="s">
        <v>128</v>
      </c>
      <c r="E774" s="22">
        <v>2.0496798602514401</v>
      </c>
      <c r="F774" s="22">
        <v>2.2971297583348802</v>
      </c>
      <c r="G774" s="22">
        <v>2.2717702548692902</v>
      </c>
      <c r="H774" s="22">
        <v>2.2213504849382999</v>
      </c>
      <c r="I774" s="22">
        <v>0</v>
      </c>
      <c r="J774" s="22">
        <v>0</v>
      </c>
      <c r="K774" s="22">
        <v>0</v>
      </c>
      <c r="L774" s="22">
        <v>0</v>
      </c>
      <c r="M774" s="10">
        <v>0</v>
      </c>
    </row>
    <row r="775" spans="1:13" x14ac:dyDescent="0.3">
      <c r="A775" s="9" t="str">
        <f>B555&amp;C739&amp;D775</f>
        <v>CONSUMO PER CAPITA (kg ó litros por individuo)Total Bebidas CalientesOTROS</v>
      </c>
      <c r="B775" s="9">
        <v>0</v>
      </c>
      <c r="C775" s="9">
        <v>0</v>
      </c>
      <c r="D775" s="10" t="s">
        <v>129</v>
      </c>
      <c r="E775" s="10">
        <v>4.4872042718676598E-2</v>
      </c>
      <c r="F775" s="10">
        <v>4.5364721645860598E-2</v>
      </c>
      <c r="G775" s="10">
        <v>3.7670178287169398E-2</v>
      </c>
      <c r="H775" s="10">
        <v>3.7043667930473097E-2</v>
      </c>
      <c r="I775" s="10">
        <v>0</v>
      </c>
      <c r="J775" s="10">
        <v>0</v>
      </c>
      <c r="K775" s="10">
        <v>0</v>
      </c>
      <c r="L775" s="10">
        <v>0</v>
      </c>
      <c r="M775" s="10">
        <v>0</v>
      </c>
    </row>
    <row r="776" spans="1:13" x14ac:dyDescent="0.3">
      <c r="A776" s="9" t="str">
        <f>B555&amp;C739&amp;D776</f>
        <v>CONSUMO PER CAPITA (kg ó litros por individuo)Total Bebidas CalientesESTAR TRABAJANDO</v>
      </c>
      <c r="B776" s="9">
        <v>0</v>
      </c>
      <c r="C776" s="9">
        <v>0</v>
      </c>
      <c r="D776" s="9" t="s">
        <v>130</v>
      </c>
      <c r="E776" s="22">
        <v>1.84238331444901</v>
      </c>
      <c r="F776" s="22">
        <v>2.1818528407445301</v>
      </c>
      <c r="G776" s="22">
        <v>2.1314328242209002</v>
      </c>
      <c r="H776" s="22">
        <v>2.1165210995811301</v>
      </c>
      <c r="I776" s="22">
        <v>0</v>
      </c>
      <c r="J776" s="22">
        <v>0</v>
      </c>
      <c r="K776" s="22">
        <v>0</v>
      </c>
      <c r="L776" s="22">
        <v>0</v>
      </c>
      <c r="M776" s="10">
        <v>0</v>
      </c>
    </row>
    <row r="777" spans="1:13" x14ac:dyDescent="0.3">
      <c r="A777" s="9" t="str">
        <f>B555&amp;C739&amp;D777</f>
        <v>CONSUMO PER CAPITA (kg ó litros por individuo)Total Bebidas CalientesCOMIDA DE NEGOCIOS</v>
      </c>
      <c r="B777" s="9">
        <v>0</v>
      </c>
      <c r="C777" s="9">
        <v>0</v>
      </c>
      <c r="D777" s="10" t="s">
        <v>131</v>
      </c>
      <c r="E777" s="10">
        <v>1.16887137255081E-2</v>
      </c>
      <c r="F777" s="10">
        <v>1.3663338343054599E-2</v>
      </c>
      <c r="G777" s="10">
        <v>1.44568595715573E-2</v>
      </c>
      <c r="H777" s="10">
        <v>1.60115009676116E-2</v>
      </c>
      <c r="I777" s="10">
        <v>0</v>
      </c>
      <c r="J777" s="10">
        <v>0</v>
      </c>
      <c r="K777" s="10">
        <v>0</v>
      </c>
      <c r="L777" s="10">
        <v>0</v>
      </c>
      <c r="M777" s="10">
        <v>0</v>
      </c>
    </row>
    <row r="778" spans="1:13" x14ac:dyDescent="0.3">
      <c r="A778" s="9" t="str">
        <f>B555&amp;C739&amp;D778</f>
        <v>CONSUMO PER CAPITA (kg ó litros por individuo)Total Bebidas CalientesPOR PLACER/RELAX</v>
      </c>
      <c r="B778" s="9">
        <v>0</v>
      </c>
      <c r="C778" s="9">
        <v>0</v>
      </c>
      <c r="D778" s="9" t="s">
        <v>132</v>
      </c>
      <c r="E778" s="22">
        <v>0.96898607750699195</v>
      </c>
      <c r="F778" s="22">
        <v>1.1100026889816299</v>
      </c>
      <c r="G778" s="22">
        <v>1.2826656209790399</v>
      </c>
      <c r="H778" s="22">
        <v>1.17959822206369</v>
      </c>
      <c r="I778" s="22">
        <v>0</v>
      </c>
      <c r="J778" s="22">
        <v>0</v>
      </c>
      <c r="K778" s="22">
        <v>0</v>
      </c>
      <c r="L778" s="22">
        <v>0</v>
      </c>
      <c r="M778" s="10">
        <v>0</v>
      </c>
    </row>
    <row r="779" spans="1:13" x14ac:dyDescent="0.3">
      <c r="A779" s="9" t="str">
        <f>B555&amp;C739&amp;D779</f>
        <v>CONSUMO PER CAPITA (kg ó litros por individuo)Total Bebidas CalientesTENER HAMBRE/SIN PLANIFICAR</v>
      </c>
      <c r="B779" s="9">
        <v>0</v>
      </c>
      <c r="C779" s="9">
        <v>0</v>
      </c>
      <c r="D779" s="10" t="s">
        <v>133</v>
      </c>
      <c r="E779" s="10">
        <v>1.7576382391489001</v>
      </c>
      <c r="F779" s="10">
        <v>2.0854693919660399</v>
      </c>
      <c r="G779" s="10">
        <v>2.0095432617200899</v>
      </c>
      <c r="H779" s="10">
        <v>1.8765727919125601</v>
      </c>
      <c r="I779" s="10">
        <v>0</v>
      </c>
      <c r="J779" s="10">
        <v>0</v>
      </c>
      <c r="K779" s="10">
        <v>0</v>
      </c>
      <c r="L779" s="10">
        <v>0</v>
      </c>
      <c r="M779" s="10">
        <v>0</v>
      </c>
    </row>
    <row r="780" spans="1:13" x14ac:dyDescent="0.3">
      <c r="A780" s="9" t="str">
        <f>B555&amp;C739&amp;D780</f>
        <v>CONSUMO PER CAPITA (kg ó litros por individuo)Total Bebidas CalientesESTAR DE COMPRAS</v>
      </c>
      <c r="B780" s="9">
        <v>0</v>
      </c>
      <c r="C780" s="9">
        <v>0</v>
      </c>
      <c r="D780" s="9" t="s">
        <v>134</v>
      </c>
      <c r="E780" s="22">
        <v>0.21611395832494701</v>
      </c>
      <c r="F780" s="22">
        <v>0.24493945832497199</v>
      </c>
      <c r="G780" s="22">
        <v>0.240765879104924</v>
      </c>
      <c r="H780" s="22">
        <v>0.25649765031654698</v>
      </c>
      <c r="I780" s="22">
        <v>0</v>
      </c>
      <c r="J780" s="22">
        <v>0</v>
      </c>
      <c r="K780" s="22">
        <v>0</v>
      </c>
      <c r="L780" s="22">
        <v>0</v>
      </c>
      <c r="M780" s="10">
        <v>0</v>
      </c>
    </row>
    <row r="781" spans="1:13" x14ac:dyDescent="0.3">
      <c r="A781" s="9" t="str">
        <f>B555&amp;C739&amp;D781</f>
        <v>CONSUMO PER CAPITA (kg ó litros por individuo)Total Bebidas CalientesNO COCINAR EN CASA</v>
      </c>
      <c r="B781" s="9">
        <v>0</v>
      </c>
      <c r="C781" s="9">
        <v>0</v>
      </c>
      <c r="D781" s="10" t="s">
        <v>135</v>
      </c>
      <c r="E781" s="10">
        <v>0.14132615485991901</v>
      </c>
      <c r="F781" s="10">
        <v>0.15286573499638301</v>
      </c>
      <c r="G781" s="10">
        <v>0.163110134021452</v>
      </c>
      <c r="H781" s="10">
        <v>0.16153428909105499</v>
      </c>
      <c r="I781" s="10">
        <v>0</v>
      </c>
      <c r="J781" s="10">
        <v>0</v>
      </c>
      <c r="K781" s="10">
        <v>0</v>
      </c>
      <c r="L781" s="10">
        <v>0</v>
      </c>
      <c r="M781" s="10">
        <v>0</v>
      </c>
    </row>
    <row r="782" spans="1:13" x14ac:dyDescent="0.3">
      <c r="A782" s="9" t="str">
        <f>B555&amp;C739&amp;D782</f>
        <v>CONSUMO PER CAPITA (kg ó litros por individuo)Total Bebidas CalientesCELEBRACION/FIESTA/SALIR TOMAR</v>
      </c>
      <c r="B782" s="9">
        <v>0</v>
      </c>
      <c r="C782" s="9">
        <v>0</v>
      </c>
      <c r="D782" s="9" t="s">
        <v>136</v>
      </c>
      <c r="E782" s="22">
        <v>1.32567444184906</v>
      </c>
      <c r="F782" s="22">
        <v>1.50126862081986</v>
      </c>
      <c r="G782" s="22">
        <v>1.7993746632213901</v>
      </c>
      <c r="H782" s="22">
        <v>1.9058820488413299</v>
      </c>
      <c r="I782" s="22">
        <v>0</v>
      </c>
      <c r="J782" s="22">
        <v>0</v>
      </c>
      <c r="K782" s="22">
        <v>0</v>
      </c>
      <c r="L782" s="22">
        <v>0</v>
      </c>
      <c r="M782" s="10">
        <v>0</v>
      </c>
    </row>
    <row r="783" spans="1:13" x14ac:dyDescent="0.3">
      <c r="A783" s="9" t="str">
        <f>B555&amp;C739&amp;D783</f>
        <v>CONSUMO PER CAPITA (kg ó litros por individuo)Total Bebidas CalientesVIENDO DEPORTES</v>
      </c>
      <c r="B783" s="9">
        <v>0</v>
      </c>
      <c r="C783" s="9">
        <v>0</v>
      </c>
      <c r="D783" s="10" t="s">
        <v>137</v>
      </c>
      <c r="E783" s="10">
        <v>3.0149397530398799E-2</v>
      </c>
      <c r="F783" s="10">
        <v>2.20105016586662E-2</v>
      </c>
      <c r="G783" s="10">
        <v>3.6251510732718401E-2</v>
      </c>
      <c r="H783" s="10">
        <v>3.0237717812074901E-2</v>
      </c>
      <c r="I783" s="10">
        <v>0</v>
      </c>
      <c r="J783" s="10">
        <v>0</v>
      </c>
      <c r="K783" s="10">
        <v>0</v>
      </c>
      <c r="L783" s="10">
        <v>0</v>
      </c>
      <c r="M783" s="10">
        <v>0</v>
      </c>
    </row>
    <row r="784" spans="1:13" x14ac:dyDescent="0.3">
      <c r="A784" s="9" t="str">
        <f>B555&amp;C739&amp;D784</f>
        <v>CONSUMO PER CAPITA (kg ó litros por individuo)Total Bebidas CalientesOTROS MOTIVOS</v>
      </c>
      <c r="B784" s="9">
        <v>0</v>
      </c>
      <c r="C784" s="9">
        <v>0</v>
      </c>
      <c r="D784" s="9" t="s">
        <v>138</v>
      </c>
      <c r="E784" s="22">
        <v>0.45587919903933599</v>
      </c>
      <c r="F784" s="22">
        <v>0.51238509036998103</v>
      </c>
      <c r="G784" s="22">
        <v>0.55475966492461004</v>
      </c>
      <c r="H784" s="22">
        <v>0.56480799752730204</v>
      </c>
      <c r="I784" s="22">
        <v>0</v>
      </c>
      <c r="J784" s="22">
        <v>0</v>
      </c>
      <c r="K784" s="22">
        <v>0</v>
      </c>
      <c r="L784" s="22">
        <v>0</v>
      </c>
      <c r="M784" s="10">
        <v>0</v>
      </c>
    </row>
    <row r="785" spans="1:13" x14ac:dyDescent="0.3">
      <c r="A785" s="9" t="str">
        <f>B555&amp;C785&amp;D785</f>
        <v>CONSUMO PER CAPITA (kg ó litros por individuo)Total AperitivosT.ESPAÑA</v>
      </c>
      <c r="B785" s="9">
        <v>0</v>
      </c>
      <c r="C785" s="9" t="s">
        <v>52</v>
      </c>
      <c r="D785" s="10" t="s">
        <v>64</v>
      </c>
      <c r="E785" s="10">
        <v>2.0175355998232001</v>
      </c>
      <c r="F785" s="10">
        <v>1.71964443115821</v>
      </c>
      <c r="G785" s="10">
        <v>1.6846520188260501</v>
      </c>
      <c r="H785" s="10">
        <v>1.5995799693866299</v>
      </c>
      <c r="I785" s="10">
        <v>0</v>
      </c>
      <c r="J785" s="10">
        <v>0</v>
      </c>
      <c r="K785" s="10">
        <v>0</v>
      </c>
      <c r="L785" s="10">
        <v>0</v>
      </c>
      <c r="M785" s="10">
        <v>0</v>
      </c>
    </row>
    <row r="786" spans="1:13" x14ac:dyDescent="0.3">
      <c r="A786" s="9" t="str">
        <f>B555&amp;C785&amp;D786</f>
        <v>CONSUMO PER CAPITA (kg ó litros por individuo)Total AperitivosHiper+Super+Discount+G.A</v>
      </c>
      <c r="B786" s="9">
        <v>0</v>
      </c>
      <c r="C786" s="9">
        <v>0</v>
      </c>
      <c r="D786" s="9" t="s">
        <v>94</v>
      </c>
      <c r="E786" s="22">
        <v>1.05201130295506</v>
      </c>
      <c r="F786" s="22">
        <v>0.85081080087656802</v>
      </c>
      <c r="G786" s="22">
        <v>0.80110360989530505</v>
      </c>
      <c r="H786" s="22">
        <v>0.81079165871104397</v>
      </c>
      <c r="I786" s="22">
        <v>0</v>
      </c>
      <c r="J786" s="22">
        <v>0</v>
      </c>
      <c r="K786" s="22">
        <v>0</v>
      </c>
      <c r="L786" s="22">
        <v>0</v>
      </c>
      <c r="M786" s="10">
        <v>0</v>
      </c>
    </row>
    <row r="787" spans="1:13" x14ac:dyDescent="0.3">
      <c r="A787" s="9" t="str">
        <f>B555&amp;C785&amp;D787</f>
        <v>CONSUMO PER CAPITA (kg ó litros por individuo)Total AperitivosRestaurantes</v>
      </c>
      <c r="B787" s="9">
        <v>0</v>
      </c>
      <c r="C787" s="9">
        <v>0</v>
      </c>
      <c r="D787" s="10" t="s">
        <v>95</v>
      </c>
      <c r="E787" s="10">
        <v>1.1573180979949501E-2</v>
      </c>
      <c r="F787" s="10">
        <v>2.6344815958256902E-2</v>
      </c>
      <c r="G787" s="10">
        <v>3.11206672679211E-2</v>
      </c>
      <c r="H787" s="10">
        <v>2.25579736041783E-2</v>
      </c>
      <c r="I787" s="10">
        <v>0</v>
      </c>
      <c r="J787" s="10">
        <v>0</v>
      </c>
      <c r="K787" s="10">
        <v>0</v>
      </c>
      <c r="L787" s="10">
        <v>0</v>
      </c>
      <c r="M787" s="10">
        <v>0</v>
      </c>
    </row>
    <row r="788" spans="1:13" x14ac:dyDescent="0.3">
      <c r="A788" s="9" t="str">
        <f>B555&amp;C785&amp;D788</f>
        <v>CONSUMO PER CAPITA (kg ó litros por individuo)Total AperitivosRestaurantes Fast Food</v>
      </c>
      <c r="B788" s="9">
        <v>0</v>
      </c>
      <c r="C788" s="9">
        <v>0</v>
      </c>
      <c r="D788" s="9" t="s">
        <v>96</v>
      </c>
      <c r="E788" s="22">
        <v>4.10580125495364E-2</v>
      </c>
      <c r="F788" s="22">
        <v>3.0588232457171498E-2</v>
      </c>
      <c r="G788" s="22">
        <v>3.1424221810423397E-2</v>
      </c>
      <c r="H788" s="22">
        <v>3.04880324468636E-2</v>
      </c>
      <c r="I788" s="22">
        <v>0</v>
      </c>
      <c r="J788" s="22">
        <v>0</v>
      </c>
      <c r="K788" s="22">
        <v>0</v>
      </c>
      <c r="L788" s="22">
        <v>0</v>
      </c>
      <c r="M788" s="10">
        <v>0</v>
      </c>
    </row>
    <row r="789" spans="1:13" x14ac:dyDescent="0.3">
      <c r="A789" s="9" t="str">
        <f>B555&amp;C785&amp;D789</f>
        <v>CONSUMO PER CAPITA (kg ó litros por individuo)Total AperitivosBares/Cafeterias/Cervecerias</v>
      </c>
      <c r="B789" s="9">
        <v>0</v>
      </c>
      <c r="C789" s="9">
        <v>0</v>
      </c>
      <c r="D789" s="10" t="s">
        <v>97</v>
      </c>
      <c r="E789" s="10">
        <v>0.128139432482443</v>
      </c>
      <c r="F789" s="10">
        <v>0.111983366059481</v>
      </c>
      <c r="G789" s="10">
        <v>0.12628764447894</v>
      </c>
      <c r="H789" s="10">
        <v>0.12582848284816001</v>
      </c>
      <c r="I789" s="10">
        <v>0</v>
      </c>
      <c r="J789" s="10">
        <v>0</v>
      </c>
      <c r="K789" s="10">
        <v>0</v>
      </c>
      <c r="L789" s="10">
        <v>0</v>
      </c>
      <c r="M789" s="10">
        <v>0</v>
      </c>
    </row>
    <row r="790" spans="1:13" x14ac:dyDescent="0.3">
      <c r="A790" s="9" t="str">
        <f>B555&amp;C785&amp;D790</f>
        <v>CONSUMO PER CAPITA (kg ó litros por individuo)Total AperitivosPanaderias/Pastelerias</v>
      </c>
      <c r="B790" s="9">
        <v>0</v>
      </c>
      <c r="C790" s="9">
        <v>0</v>
      </c>
      <c r="D790" s="9" t="s">
        <v>98</v>
      </c>
      <c r="E790" s="22">
        <v>4.9071832116556899E-2</v>
      </c>
      <c r="F790" s="22">
        <v>3.2962541004387898E-2</v>
      </c>
      <c r="G790" s="22">
        <v>2.67407788862844E-2</v>
      </c>
      <c r="H790" s="22">
        <v>2.2287616030497601E-2</v>
      </c>
      <c r="I790" s="22">
        <v>0</v>
      </c>
      <c r="J790" s="22">
        <v>0</v>
      </c>
      <c r="K790" s="22">
        <v>0</v>
      </c>
      <c r="L790" s="22">
        <v>0</v>
      </c>
      <c r="M790" s="10">
        <v>0</v>
      </c>
    </row>
    <row r="791" spans="1:13" x14ac:dyDescent="0.3">
      <c r="A791" s="9" t="str">
        <f>B555&amp;C785&amp;D791</f>
        <v>CONSUMO PER CAPITA (kg ó litros por individuo)Total AperitivosTda.Alimentacion/Delicatesen</v>
      </c>
      <c r="B791" s="9">
        <v>0</v>
      </c>
      <c r="C791" s="9">
        <v>0</v>
      </c>
      <c r="D791" s="10" t="s">
        <v>99</v>
      </c>
      <c r="E791" s="10">
        <v>0.16663412573174599</v>
      </c>
      <c r="F791" s="10">
        <v>0.14100320506073899</v>
      </c>
      <c r="G791" s="10">
        <v>0.13390070908447699</v>
      </c>
      <c r="H791" s="10">
        <v>0.11608340299710999</v>
      </c>
      <c r="I791" s="10">
        <v>0</v>
      </c>
      <c r="J791" s="10">
        <v>0</v>
      </c>
      <c r="K791" s="10">
        <v>0</v>
      </c>
      <c r="L791" s="10">
        <v>0</v>
      </c>
      <c r="M791" s="10">
        <v>0</v>
      </c>
    </row>
    <row r="792" spans="1:13" x14ac:dyDescent="0.3">
      <c r="A792" s="9" t="str">
        <f>B555&amp;C785&amp;D792</f>
        <v>CONSUMO PER CAPITA (kg ó litros por individuo)Total AperitivosCanal Conveniencia/24h</v>
      </c>
      <c r="B792" s="9">
        <v>0</v>
      </c>
      <c r="C792" s="9">
        <v>0</v>
      </c>
      <c r="D792" s="9" t="s">
        <v>100</v>
      </c>
      <c r="E792" s="22">
        <v>0.35521074391979501</v>
      </c>
      <c r="F792" s="22">
        <v>0.319295871815369</v>
      </c>
      <c r="G792" s="22">
        <v>0.31722436709409002</v>
      </c>
      <c r="H792" s="22">
        <v>0.25111528770757602</v>
      </c>
      <c r="I792" s="22">
        <v>0</v>
      </c>
      <c r="J792" s="22">
        <v>0</v>
      </c>
      <c r="K792" s="22">
        <v>0</v>
      </c>
      <c r="L792" s="22">
        <v>0</v>
      </c>
      <c r="M792" s="10">
        <v>0</v>
      </c>
    </row>
    <row r="793" spans="1:13" x14ac:dyDescent="0.3">
      <c r="A793" s="9" t="str">
        <f>B555&amp;C785&amp;D793</f>
        <v>CONSUMO PER CAPITA (kg ó litros por individuo)Total AperitivosHoteles</v>
      </c>
      <c r="B793" s="9">
        <v>0</v>
      </c>
      <c r="C793" s="9">
        <v>0</v>
      </c>
      <c r="D793" s="10" t="s">
        <v>101</v>
      </c>
      <c r="E793" s="10">
        <v>2.1974437908303399E-3</v>
      </c>
      <c r="F793" s="10">
        <v>9.1207836689473701E-4</v>
      </c>
      <c r="G793" s="10">
        <v>1.90984126478892E-3</v>
      </c>
      <c r="H793" s="10">
        <v>2.5207479949559798E-3</v>
      </c>
      <c r="I793" s="10">
        <v>0</v>
      </c>
      <c r="J793" s="10">
        <v>0</v>
      </c>
      <c r="K793" s="10">
        <v>0</v>
      </c>
      <c r="L793" s="10">
        <v>0</v>
      </c>
      <c r="M793" s="10">
        <v>0</v>
      </c>
    </row>
    <row r="794" spans="1:13" x14ac:dyDescent="0.3">
      <c r="A794" s="9" t="str">
        <f>B555&amp;C785&amp;D794</f>
        <v>CONSUMO PER CAPITA (kg ó litros por individuo)Total AperitivosEstaciones de servicio</v>
      </c>
      <c r="B794" s="9">
        <v>0</v>
      </c>
      <c r="C794" s="9">
        <v>0</v>
      </c>
      <c r="D794" s="9" t="s">
        <v>102</v>
      </c>
      <c r="E794" s="22">
        <v>6.3383981842289494E-2</v>
      </c>
      <c r="F794" s="22">
        <v>5.4712834940482798E-2</v>
      </c>
      <c r="G794" s="22">
        <v>4.9183203395710098E-2</v>
      </c>
      <c r="H794" s="22">
        <v>4.5669077623271499E-2</v>
      </c>
      <c r="I794" s="22">
        <v>0</v>
      </c>
      <c r="J794" s="22">
        <v>0</v>
      </c>
      <c r="K794" s="22">
        <v>0</v>
      </c>
      <c r="L794" s="22">
        <v>0</v>
      </c>
      <c r="M794" s="10">
        <v>0</v>
      </c>
    </row>
    <row r="795" spans="1:13" x14ac:dyDescent="0.3">
      <c r="A795" s="9" t="str">
        <f>B555&amp;C785&amp;D795</f>
        <v>CONSUMO PER CAPITA (kg ó litros por individuo)Total AperitivosMaquinas dispensadoras</v>
      </c>
      <c r="B795" s="9">
        <v>0</v>
      </c>
      <c r="C795" s="9">
        <v>0</v>
      </c>
      <c r="D795" s="9" t="s">
        <v>103</v>
      </c>
      <c r="E795" s="22">
        <v>4.3517398782234699E-2</v>
      </c>
      <c r="F795" s="22">
        <v>4.4723835616385398E-2</v>
      </c>
      <c r="G795" s="22">
        <v>4.5600262053497403E-2</v>
      </c>
      <c r="H795" s="22">
        <v>5.79677754462175E-2</v>
      </c>
      <c r="I795" s="22">
        <v>0</v>
      </c>
      <c r="J795" s="22">
        <v>0</v>
      </c>
      <c r="K795" s="22">
        <v>0</v>
      </c>
      <c r="L795" s="22">
        <v>0</v>
      </c>
      <c r="M795" s="10">
        <v>0</v>
      </c>
    </row>
    <row r="796" spans="1:13" x14ac:dyDescent="0.3">
      <c r="A796" s="9" t="str">
        <f>B555&amp;C785&amp;D796</f>
        <v>CONSUMO PER CAPITA (kg ó litros por individuo)Total AperitivosServicio en la empresa</v>
      </c>
      <c r="B796" s="9">
        <v>0</v>
      </c>
      <c r="C796" s="9">
        <v>0</v>
      </c>
      <c r="D796" s="9" t="s">
        <v>104</v>
      </c>
      <c r="E796" s="22">
        <v>9.8684599654587802E-3</v>
      </c>
      <c r="F796" s="22">
        <v>8.7627341533485399E-3</v>
      </c>
      <c r="G796" s="22">
        <v>1.51121418052156E-2</v>
      </c>
      <c r="H796" s="22">
        <v>7.8874798704985302E-3</v>
      </c>
      <c r="I796" s="22">
        <v>0</v>
      </c>
      <c r="J796" s="22">
        <v>0</v>
      </c>
      <c r="K796" s="22">
        <v>0</v>
      </c>
      <c r="L796" s="22">
        <v>0</v>
      </c>
      <c r="M796" s="10">
        <v>0</v>
      </c>
    </row>
    <row r="797" spans="1:13" x14ac:dyDescent="0.3">
      <c r="A797" s="9" t="str">
        <f>B555&amp;C785&amp;D797</f>
        <v>CONSUMO PER CAPITA (kg ó litros por individuo)Total AperitivosResto de canales</v>
      </c>
      <c r="B797" s="9">
        <v>0</v>
      </c>
      <c r="C797" s="9">
        <v>0</v>
      </c>
      <c r="D797" s="9" t="s">
        <v>105</v>
      </c>
      <c r="E797" s="22">
        <v>9.4869725097348506E-2</v>
      </c>
      <c r="F797" s="22">
        <v>9.7544569736647796E-2</v>
      </c>
      <c r="G797" s="22">
        <v>0.105044958800288</v>
      </c>
      <c r="H797" s="22">
        <v>0.10638230880015501</v>
      </c>
      <c r="I797" s="22">
        <v>0</v>
      </c>
      <c r="J797" s="22">
        <v>0</v>
      </c>
      <c r="K797" s="22">
        <v>0</v>
      </c>
      <c r="L797" s="22">
        <v>0</v>
      </c>
      <c r="M797" s="10">
        <v>0</v>
      </c>
    </row>
    <row r="798" spans="1:13" x14ac:dyDescent="0.3">
      <c r="A798" s="9" t="str">
        <f>B555&amp;C785&amp;D798</f>
        <v>CONSUMO PER CAPITA (kg ó litros por individuo)Total AperitivosEN LA CALLE</v>
      </c>
      <c r="B798" s="9">
        <v>0</v>
      </c>
      <c r="C798" s="9">
        <v>0</v>
      </c>
      <c r="D798" s="9" t="s">
        <v>106</v>
      </c>
      <c r="E798" s="22">
        <v>0.60293248079226103</v>
      </c>
      <c r="F798" s="22">
        <v>0.649289117881371</v>
      </c>
      <c r="G798" s="22">
        <v>0.64541787196561096</v>
      </c>
      <c r="H798" s="22">
        <v>0.550555813625902</v>
      </c>
      <c r="I798" s="22">
        <v>0</v>
      </c>
      <c r="J798" s="22">
        <v>0</v>
      </c>
      <c r="K798" s="22">
        <v>0</v>
      </c>
      <c r="L798" s="22">
        <v>0</v>
      </c>
      <c r="M798" s="10">
        <v>0</v>
      </c>
    </row>
    <row r="799" spans="1:13" x14ac:dyDescent="0.3">
      <c r="A799" s="9" t="str">
        <f>B555&amp;C785&amp;D799</f>
        <v>CONSUMO PER CAPITA (kg ó litros por individuo)Total AperitivosEN CASA DE OTROS</v>
      </c>
      <c r="B799" s="9">
        <v>0</v>
      </c>
      <c r="C799" s="9">
        <v>0</v>
      </c>
      <c r="D799" s="9" t="s">
        <v>107</v>
      </c>
      <c r="E799" s="22">
        <v>0.440183457716259</v>
      </c>
      <c r="F799" s="22">
        <v>0.40628309813035202</v>
      </c>
      <c r="G799" s="22">
        <v>0.326295856015133</v>
      </c>
      <c r="H799" s="22">
        <v>0.34169266295897399</v>
      </c>
      <c r="I799" s="22">
        <v>0</v>
      </c>
      <c r="J799" s="22">
        <v>0</v>
      </c>
      <c r="K799" s="22">
        <v>0</v>
      </c>
      <c r="L799" s="22">
        <v>0</v>
      </c>
      <c r="M799" s="10">
        <v>0</v>
      </c>
    </row>
    <row r="800" spans="1:13" x14ac:dyDescent="0.3">
      <c r="A800" s="9" t="str">
        <f>B555&amp;C785&amp;D800</f>
        <v>CONSUMO PER CAPITA (kg ó litros por individuo)Total AperitivosEN EL ESTABLECIMIENTO</v>
      </c>
      <c r="B800" s="9">
        <v>0</v>
      </c>
      <c r="C800" s="9">
        <v>0</v>
      </c>
      <c r="D800" s="9" t="s">
        <v>108</v>
      </c>
      <c r="E800" s="22">
        <v>0.26558422188286301</v>
      </c>
      <c r="F800" s="22">
        <v>0.20696143409691301</v>
      </c>
      <c r="G800" s="22">
        <v>0.24300823215249101</v>
      </c>
      <c r="H800" s="22">
        <v>0.23405754356884401</v>
      </c>
      <c r="I800" s="22">
        <v>0</v>
      </c>
      <c r="J800" s="22">
        <v>0</v>
      </c>
      <c r="K800" s="22">
        <v>0</v>
      </c>
      <c r="L800" s="22">
        <v>0</v>
      </c>
      <c r="M800" s="10">
        <v>0</v>
      </c>
    </row>
    <row r="801" spans="1:13" x14ac:dyDescent="0.3">
      <c r="A801" s="9" t="str">
        <f>B555&amp;C785&amp;D801</f>
        <v>CONSUMO PER CAPITA (kg ó litros por individuo)Total AperitivosEN EL TRABAJO</v>
      </c>
      <c r="B801" s="9">
        <v>0</v>
      </c>
      <c r="C801" s="9">
        <v>0</v>
      </c>
      <c r="D801" s="9" t="s">
        <v>109</v>
      </c>
      <c r="E801" s="22">
        <v>0.18472432675310499</v>
      </c>
      <c r="F801" s="22">
        <v>0.14694377331779501</v>
      </c>
      <c r="G801" s="22">
        <v>0.16044698096013399</v>
      </c>
      <c r="H801" s="22">
        <v>0.140058984325104</v>
      </c>
      <c r="I801" s="22">
        <v>0</v>
      </c>
      <c r="J801" s="22">
        <v>0</v>
      </c>
      <c r="K801" s="22">
        <v>0</v>
      </c>
      <c r="L801" s="22">
        <v>0</v>
      </c>
      <c r="M801" s="10">
        <v>0</v>
      </c>
    </row>
    <row r="802" spans="1:13" x14ac:dyDescent="0.3">
      <c r="A802" s="9" t="str">
        <f>B555&amp;C785&amp;D802</f>
        <v>CONSUMO PER CAPITA (kg ó litros por individuo)Total AperitivosEN COLEGIO/INSTITUTO/UNIV.</v>
      </c>
      <c r="B802" s="9">
        <v>0</v>
      </c>
      <c r="C802" s="9">
        <v>0</v>
      </c>
      <c r="D802" s="9" t="s">
        <v>110</v>
      </c>
      <c r="E802" s="22">
        <v>1.08893814989116E-2</v>
      </c>
      <c r="F802" s="22">
        <v>1.6490901177140901E-2</v>
      </c>
      <c r="G802" s="22">
        <v>2.39971572608586E-2</v>
      </c>
      <c r="H802" s="22">
        <v>2.2205260370066902E-2</v>
      </c>
      <c r="I802" s="22">
        <v>0</v>
      </c>
      <c r="J802" s="22">
        <v>0</v>
      </c>
      <c r="K802" s="22">
        <v>0</v>
      </c>
      <c r="L802" s="22">
        <v>0</v>
      </c>
      <c r="M802" s="10">
        <v>0</v>
      </c>
    </row>
    <row r="803" spans="1:13" x14ac:dyDescent="0.3">
      <c r="A803" s="9" t="str">
        <f>B555&amp;C785&amp;D803</f>
        <v>CONSUMO PER CAPITA (kg ó litros por individuo)Total AperitivosEN MI CASA</v>
      </c>
      <c r="B803" s="9">
        <v>0</v>
      </c>
      <c r="C803" s="9">
        <v>0</v>
      </c>
      <c r="D803" s="9" t="s">
        <v>111</v>
      </c>
      <c r="E803" s="22">
        <v>0.22598978228536601</v>
      </c>
      <c r="F803" s="22">
        <v>0.128131434468124</v>
      </c>
      <c r="G803" s="22">
        <v>9.3698539863910593E-2</v>
      </c>
      <c r="H803" s="22">
        <v>0.10486073889988801</v>
      </c>
      <c r="I803" s="22">
        <v>0</v>
      </c>
      <c r="J803" s="22">
        <v>0</v>
      </c>
      <c r="K803" s="22">
        <v>0</v>
      </c>
      <c r="L803" s="22">
        <v>0</v>
      </c>
      <c r="M803" s="10">
        <v>0</v>
      </c>
    </row>
    <row r="804" spans="1:13" x14ac:dyDescent="0.3">
      <c r="A804" s="9" t="str">
        <f>B555&amp;C785&amp;D804</f>
        <v>CONSUMO PER CAPITA (kg ó litros por individuo)Total AperitivosEN M.TRANSP.(AVION,TREN,AUTOC,E</v>
      </c>
      <c r="B804" s="9">
        <v>0</v>
      </c>
      <c r="C804" s="9">
        <v>0</v>
      </c>
      <c r="D804" s="9" t="s">
        <v>112</v>
      </c>
      <c r="E804" s="22">
        <v>2.8759166177664299E-2</v>
      </c>
      <c r="F804" s="22">
        <v>3.5920819552146301E-2</v>
      </c>
      <c r="G804" s="22">
        <v>2.0111037782269602E-2</v>
      </c>
      <c r="H804" s="22">
        <v>6.3569407339455703E-3</v>
      </c>
      <c r="I804" s="22">
        <v>0</v>
      </c>
      <c r="J804" s="22">
        <v>0</v>
      </c>
      <c r="K804" s="22">
        <v>0</v>
      </c>
      <c r="L804" s="22">
        <v>0</v>
      </c>
      <c r="M804" s="10">
        <v>0</v>
      </c>
    </row>
    <row r="805" spans="1:13" x14ac:dyDescent="0.3">
      <c r="A805" s="9" t="str">
        <f>B555&amp;C785&amp;D805</f>
        <v>CONSUMO PER CAPITA (kg ó litros por individuo)Total AperitivosEN OTRO LUGAR</v>
      </c>
      <c r="B805" s="9">
        <v>0</v>
      </c>
      <c r="C805" s="9">
        <v>0</v>
      </c>
      <c r="D805" s="9" t="s">
        <v>113</v>
      </c>
      <c r="E805" s="22">
        <v>0.25847288390984302</v>
      </c>
      <c r="F805" s="22">
        <v>0.12962399389347701</v>
      </c>
      <c r="G805" s="22">
        <v>0.17167694128435401</v>
      </c>
      <c r="H805" s="22">
        <v>0.199791923358558</v>
      </c>
      <c r="I805" s="22">
        <v>0</v>
      </c>
      <c r="J805" s="22">
        <v>0</v>
      </c>
      <c r="K805" s="22">
        <v>0</v>
      </c>
      <c r="L805" s="22">
        <v>0</v>
      </c>
      <c r="M805" s="10">
        <v>0</v>
      </c>
    </row>
    <row r="806" spans="1:13" x14ac:dyDescent="0.3">
      <c r="A806" s="9" t="str">
        <f>B555&amp;C785&amp;D806</f>
        <v>CONSUMO PER CAPITA (kg ó litros por individuo)Total AperitivosDESAYUNO</v>
      </c>
      <c r="B806" s="9">
        <v>0</v>
      </c>
      <c r="C806" s="9">
        <v>0</v>
      </c>
      <c r="D806" s="9" t="s">
        <v>114</v>
      </c>
      <c r="E806" s="22">
        <v>8.7803757716186398E-2</v>
      </c>
      <c r="F806" s="22">
        <v>5.4690836348764801E-2</v>
      </c>
      <c r="G806" s="22">
        <v>7.5878841138671604E-2</v>
      </c>
      <c r="H806" s="22">
        <v>0.10622049740897301</v>
      </c>
      <c r="I806" s="22">
        <v>0</v>
      </c>
      <c r="J806" s="22">
        <v>0</v>
      </c>
      <c r="K806" s="22">
        <v>0</v>
      </c>
      <c r="L806" s="22">
        <v>0</v>
      </c>
      <c r="M806" s="10">
        <v>0</v>
      </c>
    </row>
    <row r="807" spans="1:13" x14ac:dyDescent="0.3">
      <c r="A807" s="9" t="str">
        <f>B555&amp;C785&amp;D807</f>
        <v>CONSUMO PER CAPITA (kg ó litros por individuo)Total AperitivosAPERITIVO/ANTES DE COMER</v>
      </c>
      <c r="B807" s="9">
        <v>0</v>
      </c>
      <c r="C807" s="9">
        <v>0</v>
      </c>
      <c r="D807" s="9" t="s">
        <v>115</v>
      </c>
      <c r="E807" s="22">
        <v>0.41403665933228501</v>
      </c>
      <c r="F807" s="22">
        <v>0.33503839173977101</v>
      </c>
      <c r="G807" s="22">
        <v>0.34863674555778501</v>
      </c>
      <c r="H807" s="22">
        <v>0.32829317774630401</v>
      </c>
      <c r="I807" s="22">
        <v>0</v>
      </c>
      <c r="J807" s="22">
        <v>0</v>
      </c>
      <c r="K807" s="22">
        <v>0</v>
      </c>
      <c r="L807" s="22">
        <v>0</v>
      </c>
      <c r="M807" s="10">
        <v>0</v>
      </c>
    </row>
    <row r="808" spans="1:13" x14ac:dyDescent="0.3">
      <c r="A808" s="9" t="str">
        <f>B555&amp;C785&amp;D808</f>
        <v>CONSUMO PER CAPITA (kg ó litros por individuo)Total AperitivosCOMIDA</v>
      </c>
      <c r="B808" s="9">
        <v>0</v>
      </c>
      <c r="C808" s="9">
        <v>0</v>
      </c>
      <c r="D808" s="9" t="s">
        <v>116</v>
      </c>
      <c r="E808" s="22">
        <v>0.19559407917733301</v>
      </c>
      <c r="F808" s="22">
        <v>0.171592028346369</v>
      </c>
      <c r="G808" s="22">
        <v>0.19126822681984701</v>
      </c>
      <c r="H808" s="22">
        <v>0.16119819599759999</v>
      </c>
      <c r="I808" s="22">
        <v>0</v>
      </c>
      <c r="J808" s="22">
        <v>0</v>
      </c>
      <c r="K808" s="22">
        <v>0</v>
      </c>
      <c r="L808" s="22">
        <v>0</v>
      </c>
      <c r="M808" s="10">
        <v>0</v>
      </c>
    </row>
    <row r="809" spans="1:13" x14ac:dyDescent="0.3">
      <c r="A809" s="9" t="str">
        <f>B555&amp;C785&amp;D809</f>
        <v>CONSUMO PER CAPITA (kg ó litros por individuo)Total AperitivosTARDE/MERIENDA</v>
      </c>
      <c r="B809" s="9">
        <v>0</v>
      </c>
      <c r="C809" s="9">
        <v>0</v>
      </c>
      <c r="D809" s="9" t="s">
        <v>117</v>
      </c>
      <c r="E809" s="22">
        <v>0.61216573877075597</v>
      </c>
      <c r="F809" s="22">
        <v>0.56654333408661695</v>
      </c>
      <c r="G809" s="22">
        <v>0.53162111980763804</v>
      </c>
      <c r="H809" s="22">
        <v>0.51583893118883495</v>
      </c>
      <c r="I809" s="22">
        <v>0</v>
      </c>
      <c r="J809" s="22">
        <v>0</v>
      </c>
      <c r="K809" s="22">
        <v>0</v>
      </c>
      <c r="L809" s="22">
        <v>0</v>
      </c>
      <c r="M809" s="10">
        <v>0</v>
      </c>
    </row>
    <row r="810" spans="1:13" x14ac:dyDescent="0.3">
      <c r="A810" s="9" t="str">
        <f>B555&amp;C785&amp;D810</f>
        <v>CONSUMO PER CAPITA (kg ó litros por individuo)Total AperitivosANTES DE CENAR</v>
      </c>
      <c r="B810" s="9">
        <v>0</v>
      </c>
      <c r="C810" s="9">
        <v>0</v>
      </c>
      <c r="D810" s="9" t="s">
        <v>118</v>
      </c>
      <c r="E810" s="22">
        <v>0.13507440242327801</v>
      </c>
      <c r="F810" s="22">
        <v>0.139877652874072</v>
      </c>
      <c r="G810" s="22">
        <v>0.119822700217336</v>
      </c>
      <c r="H810" s="22">
        <v>0.103766277185722</v>
      </c>
      <c r="I810" s="22">
        <v>0</v>
      </c>
      <c r="J810" s="22">
        <v>0</v>
      </c>
      <c r="K810" s="22">
        <v>0</v>
      </c>
      <c r="L810" s="22">
        <v>0</v>
      </c>
      <c r="M810" s="10">
        <v>0</v>
      </c>
    </row>
    <row r="811" spans="1:13" x14ac:dyDescent="0.3">
      <c r="A811" s="9" t="str">
        <f>B555&amp;C785&amp;D811</f>
        <v>CONSUMO PER CAPITA (kg ó litros por individuo)Total AperitivosCENA</v>
      </c>
      <c r="B811" s="9">
        <v>0</v>
      </c>
      <c r="C811" s="9">
        <v>0</v>
      </c>
      <c r="D811" s="9" t="s">
        <v>119</v>
      </c>
      <c r="E811" s="22">
        <v>9.5550549037453802E-2</v>
      </c>
      <c r="F811" s="22">
        <v>0.103768418534448</v>
      </c>
      <c r="G811" s="22">
        <v>7.4854251855104803E-2</v>
      </c>
      <c r="H811" s="22">
        <v>8.4111137715596807E-2</v>
      </c>
      <c r="I811" s="22">
        <v>0</v>
      </c>
      <c r="J811" s="22">
        <v>0</v>
      </c>
      <c r="K811" s="22">
        <v>0</v>
      </c>
      <c r="L811" s="22">
        <v>0</v>
      </c>
      <c r="M811" s="10">
        <v>0</v>
      </c>
    </row>
    <row r="812" spans="1:13" x14ac:dyDescent="0.3">
      <c r="A812" s="9" t="str">
        <f>B555&amp;C785&amp;D812</f>
        <v>CONSUMO PER CAPITA (kg ó litros por individuo)Total AperitivosDESPUES DE LA CENA</v>
      </c>
      <c r="B812" s="9">
        <v>0</v>
      </c>
      <c r="C812" s="9">
        <v>0</v>
      </c>
      <c r="D812" s="9" t="s">
        <v>120</v>
      </c>
      <c r="E812" s="22">
        <v>5.5967725854313699E-2</v>
      </c>
      <c r="F812" s="22">
        <v>5.3668901800794401E-2</v>
      </c>
      <c r="G812" s="22">
        <v>4.2504813163982899E-2</v>
      </c>
      <c r="H812" s="22">
        <v>2.8897490937310401E-2</v>
      </c>
      <c r="I812" s="22">
        <v>0</v>
      </c>
      <c r="J812" s="22">
        <v>0</v>
      </c>
      <c r="K812" s="22">
        <v>0</v>
      </c>
      <c r="L812" s="22">
        <v>0</v>
      </c>
      <c r="M812" s="10">
        <v>0</v>
      </c>
    </row>
    <row r="813" spans="1:13" x14ac:dyDescent="0.3">
      <c r="A813" s="9" t="str">
        <f>B555&amp;C785&amp;D813</f>
        <v>CONSUMO PER CAPITA (kg ó litros por individuo)Total AperitivosDURANTE EL DIA</v>
      </c>
      <c r="B813" s="9">
        <v>0</v>
      </c>
      <c r="C813" s="9">
        <v>0</v>
      </c>
      <c r="D813" s="9" t="s">
        <v>121</v>
      </c>
      <c r="E813" s="22">
        <v>0.42134254629575801</v>
      </c>
      <c r="F813" s="22">
        <v>0.29446567215020703</v>
      </c>
      <c r="G813" s="22">
        <v>0.30006571052647601</v>
      </c>
      <c r="H813" s="22">
        <v>0.27125427669581198</v>
      </c>
      <c r="I813" s="22">
        <v>0</v>
      </c>
      <c r="J813" s="22">
        <v>0</v>
      </c>
      <c r="K813" s="22">
        <v>0</v>
      </c>
      <c r="L813" s="22">
        <v>0</v>
      </c>
      <c r="M813" s="10">
        <v>0</v>
      </c>
    </row>
    <row r="814" spans="1:13" x14ac:dyDescent="0.3">
      <c r="A814" s="9" t="str">
        <f>B555&amp;C785&amp;D814</f>
        <v>CONSUMO PER CAPITA (kg ó litros por individuo)Total AperitivosCON AMIGOS</v>
      </c>
      <c r="B814" s="9">
        <v>0</v>
      </c>
      <c r="C814" s="9">
        <v>0</v>
      </c>
      <c r="D814" s="9" t="s">
        <v>122</v>
      </c>
      <c r="E814" s="22">
        <v>0.40282209401917202</v>
      </c>
      <c r="F814" s="22">
        <v>0.38291557126352899</v>
      </c>
      <c r="G814" s="22">
        <v>0.39157233112802498</v>
      </c>
      <c r="H814" s="22">
        <v>0.336746220285358</v>
      </c>
      <c r="I814" s="22">
        <v>0</v>
      </c>
      <c r="J814" s="22">
        <v>0</v>
      </c>
      <c r="K814" s="22">
        <v>0</v>
      </c>
      <c r="L814" s="22">
        <v>0</v>
      </c>
      <c r="M814" s="10">
        <v>0</v>
      </c>
    </row>
    <row r="815" spans="1:13" x14ac:dyDescent="0.3">
      <c r="A815" s="9" t="str">
        <f>B555&amp;C785&amp;D815</f>
        <v>CONSUMO PER CAPITA (kg ó litros por individuo)Total AperitivosCON CLIENTES</v>
      </c>
      <c r="B815" s="9">
        <v>0</v>
      </c>
      <c r="C815" s="9">
        <v>0</v>
      </c>
      <c r="D815" s="9" t="s">
        <v>123</v>
      </c>
      <c r="E815" s="22">
        <v>6.1103228893184197E-3</v>
      </c>
      <c r="F815" s="22">
        <v>4.7659916238100303E-3</v>
      </c>
      <c r="G815" s="22">
        <v>7.7975840077884702E-3</v>
      </c>
      <c r="H815" s="22">
        <v>6.5625873629093301E-3</v>
      </c>
      <c r="I815" s="22">
        <v>0</v>
      </c>
      <c r="J815" s="22">
        <v>0</v>
      </c>
      <c r="K815" s="22">
        <v>0</v>
      </c>
      <c r="L815" s="22">
        <v>0</v>
      </c>
      <c r="M815" s="10">
        <v>0</v>
      </c>
    </row>
    <row r="816" spans="1:13" x14ac:dyDescent="0.3">
      <c r="A816" s="9" t="str">
        <f>B555&amp;C785&amp;D816</f>
        <v>CONSUMO PER CAPITA (kg ó litros por individuo)Total AperitivosCON COMPAÑEROS DE TRABAJO</v>
      </c>
      <c r="B816" s="9">
        <v>0</v>
      </c>
      <c r="C816" s="9">
        <v>0</v>
      </c>
      <c r="D816" s="9" t="s">
        <v>124</v>
      </c>
      <c r="E816" s="22">
        <v>7.2454485517585002E-2</v>
      </c>
      <c r="F816" s="22">
        <v>6.2272775299903098E-2</v>
      </c>
      <c r="G816" s="22">
        <v>8.51608707582103E-2</v>
      </c>
      <c r="H816" s="22">
        <v>7.7639846370806995E-2</v>
      </c>
      <c r="I816" s="22">
        <v>0</v>
      </c>
      <c r="J816" s="22">
        <v>0</v>
      </c>
      <c r="K816" s="22">
        <v>0</v>
      </c>
      <c r="L816" s="22">
        <v>0</v>
      </c>
      <c r="M816" s="10">
        <v>0</v>
      </c>
    </row>
    <row r="817" spans="1:13" x14ac:dyDescent="0.3">
      <c r="A817" s="9" t="str">
        <f>B555&amp;C785&amp;D817</f>
        <v>CONSUMO PER CAPITA (kg ó litros por individuo)Total AperitivosCON COMPAÑEROS DE CLASE</v>
      </c>
      <c r="B817" s="9">
        <v>0</v>
      </c>
      <c r="C817" s="9">
        <v>0</v>
      </c>
      <c r="D817" s="9" t="s">
        <v>125</v>
      </c>
      <c r="E817" s="22">
        <v>7.0786265058334899E-3</v>
      </c>
      <c r="F817" s="22">
        <v>9.3888583917293503E-3</v>
      </c>
      <c r="G817" s="22">
        <v>1.3990708186173101E-2</v>
      </c>
      <c r="H817" s="22">
        <v>1.19565424998613E-2</v>
      </c>
      <c r="I817" s="22">
        <v>0</v>
      </c>
      <c r="J817" s="22">
        <v>0</v>
      </c>
      <c r="K817" s="22">
        <v>0</v>
      </c>
      <c r="L817" s="22">
        <v>0</v>
      </c>
      <c r="M817" s="10">
        <v>0</v>
      </c>
    </row>
    <row r="818" spans="1:13" x14ac:dyDescent="0.3">
      <c r="A818" s="9" t="str">
        <f>B555&amp;C785&amp;D818</f>
        <v>CONSUMO PER CAPITA (kg ó litros por individuo)Total AperitivosCON FAMILIA</v>
      </c>
      <c r="B818" s="9">
        <v>0</v>
      </c>
      <c r="C818" s="9">
        <v>0</v>
      </c>
      <c r="D818" s="9" t="s">
        <v>126</v>
      </c>
      <c r="E818" s="22">
        <v>0.69949820456828304</v>
      </c>
      <c r="F818" s="22">
        <v>0.665578053670423</v>
      </c>
      <c r="G818" s="22">
        <v>0.63522990226774501</v>
      </c>
      <c r="H818" s="22">
        <v>0.58671575129980802</v>
      </c>
      <c r="I818" s="22">
        <v>0</v>
      </c>
      <c r="J818" s="22">
        <v>0</v>
      </c>
      <c r="K818" s="22">
        <v>0</v>
      </c>
      <c r="L818" s="22">
        <v>0</v>
      </c>
      <c r="M818" s="10">
        <v>0</v>
      </c>
    </row>
    <row r="819" spans="1:13" x14ac:dyDescent="0.3">
      <c r="A819" s="9" t="str">
        <f>B555&amp;C785&amp;D819</f>
        <v>CONSUMO PER CAPITA (kg ó litros por individuo)Total AperitivosCON LA PAREJA</v>
      </c>
      <c r="B819" s="9">
        <v>0</v>
      </c>
      <c r="C819" s="9">
        <v>0</v>
      </c>
      <c r="D819" s="9" t="s">
        <v>127</v>
      </c>
      <c r="E819" s="22">
        <v>0.21491909366078399</v>
      </c>
      <c r="F819" s="22">
        <v>0.17349766543748499</v>
      </c>
      <c r="G819" s="22">
        <v>0.13107152210532899</v>
      </c>
      <c r="H819" s="22">
        <v>0.13641737120991601</v>
      </c>
      <c r="I819" s="22">
        <v>0</v>
      </c>
      <c r="J819" s="22">
        <v>0</v>
      </c>
      <c r="K819" s="22">
        <v>0</v>
      </c>
      <c r="L819" s="22">
        <v>0</v>
      </c>
      <c r="M819" s="10">
        <v>0</v>
      </c>
    </row>
    <row r="820" spans="1:13" x14ac:dyDescent="0.3">
      <c r="A820" s="9" t="str">
        <f>B555&amp;C785&amp;D820</f>
        <v>CONSUMO PER CAPITA (kg ó litros por individuo)Total AperitivosESTABA SOLO/A</v>
      </c>
      <c r="B820" s="9">
        <v>0</v>
      </c>
      <c r="C820" s="9">
        <v>0</v>
      </c>
      <c r="D820" s="9" t="s">
        <v>128</v>
      </c>
      <c r="E820" s="22">
        <v>0.58605174486008305</v>
      </c>
      <c r="F820" s="22">
        <v>0.39358647884098702</v>
      </c>
      <c r="G820" s="22">
        <v>0.39427968823915999</v>
      </c>
      <c r="H820" s="22">
        <v>0.418070879234202</v>
      </c>
      <c r="I820" s="22">
        <v>0</v>
      </c>
      <c r="J820" s="22">
        <v>0</v>
      </c>
      <c r="K820" s="22">
        <v>0</v>
      </c>
      <c r="L820" s="22">
        <v>0</v>
      </c>
      <c r="M820" s="10">
        <v>0</v>
      </c>
    </row>
    <row r="821" spans="1:13" x14ac:dyDescent="0.3">
      <c r="A821" s="9" t="str">
        <f>B555&amp;C785&amp;D821</f>
        <v>CONSUMO PER CAPITA (kg ó litros por individuo)Total AperitivosOTROS</v>
      </c>
      <c r="B821" s="9">
        <v>0</v>
      </c>
      <c r="C821" s="9">
        <v>0</v>
      </c>
      <c r="D821" s="9" t="s">
        <v>129</v>
      </c>
      <c r="E821" s="22">
        <v>2.8601286270606499E-2</v>
      </c>
      <c r="F821" s="22">
        <v>2.76397802846578E-2</v>
      </c>
      <c r="G821" s="22">
        <v>2.5549844291414499E-2</v>
      </c>
      <c r="H821" s="22">
        <v>2.5470861833002199E-2</v>
      </c>
      <c r="I821" s="22">
        <v>0</v>
      </c>
      <c r="J821" s="22">
        <v>0</v>
      </c>
      <c r="K821" s="22">
        <v>0</v>
      </c>
      <c r="L821" s="22">
        <v>0</v>
      </c>
      <c r="M821" s="10">
        <v>0</v>
      </c>
    </row>
    <row r="822" spans="1:13" x14ac:dyDescent="0.3">
      <c r="A822" s="9" t="str">
        <f>B555&amp;C785&amp;D822</f>
        <v>CONSUMO PER CAPITA (kg ó litros por individuo)Total AperitivosESTAR TRABAJANDO</v>
      </c>
      <c r="B822" s="9">
        <v>0</v>
      </c>
      <c r="C822" s="9">
        <v>0</v>
      </c>
      <c r="D822" s="9" t="s">
        <v>130</v>
      </c>
      <c r="E822" s="22">
        <v>0.13805000969311701</v>
      </c>
      <c r="F822" s="22">
        <v>0.11228161267485599</v>
      </c>
      <c r="G822" s="22">
        <v>0.12899657061082501</v>
      </c>
      <c r="H822" s="22">
        <v>0.11667669178640799</v>
      </c>
      <c r="I822" s="22">
        <v>0</v>
      </c>
      <c r="J822" s="22">
        <v>0</v>
      </c>
      <c r="K822" s="22">
        <v>0</v>
      </c>
      <c r="L822" s="22">
        <v>0</v>
      </c>
      <c r="M822" s="10">
        <v>0</v>
      </c>
    </row>
    <row r="823" spans="1:13" x14ac:dyDescent="0.3">
      <c r="A823" s="9" t="str">
        <f>B555&amp;C785&amp;D823</f>
        <v>CONSUMO PER CAPITA (kg ó litros por individuo)Total AperitivosCOMIDA DE NEGOCIOS</v>
      </c>
      <c r="B823" s="9">
        <v>0</v>
      </c>
      <c r="C823" s="9">
        <v>0</v>
      </c>
      <c r="D823" s="9" t="s">
        <v>131</v>
      </c>
      <c r="E823" s="22">
        <v>4.2228734675578998E-3</v>
      </c>
      <c r="F823" s="22">
        <v>1.4997533128940201E-3</v>
      </c>
      <c r="G823" s="22">
        <v>9.6779108824914702E-3</v>
      </c>
      <c r="H823" s="22">
        <v>3.4587756299028702E-3</v>
      </c>
      <c r="I823" s="22">
        <v>0</v>
      </c>
      <c r="J823" s="22">
        <v>0</v>
      </c>
      <c r="K823" s="22">
        <v>0</v>
      </c>
      <c r="L823" s="22">
        <v>0</v>
      </c>
      <c r="M823" s="10">
        <v>0</v>
      </c>
    </row>
    <row r="824" spans="1:13" x14ac:dyDescent="0.3">
      <c r="A824" s="9" t="str">
        <f>B555&amp;C785&amp;D824</f>
        <v>CONSUMO PER CAPITA (kg ó litros por individuo)Total AperitivosPOR PLACER/RELAX</v>
      </c>
      <c r="B824" s="9">
        <v>0</v>
      </c>
      <c r="C824" s="9">
        <v>0</v>
      </c>
      <c r="D824" s="9" t="s">
        <v>132</v>
      </c>
      <c r="E824" s="22">
        <v>0.35428623451289998</v>
      </c>
      <c r="F824" s="22">
        <v>0.32862018730106901</v>
      </c>
      <c r="G824" s="22">
        <v>0.32660556458560802</v>
      </c>
      <c r="H824" s="22">
        <v>0.29419875636096399</v>
      </c>
      <c r="I824" s="22">
        <v>0</v>
      </c>
      <c r="J824" s="22">
        <v>0</v>
      </c>
      <c r="K824" s="22">
        <v>0</v>
      </c>
      <c r="L824" s="22">
        <v>0</v>
      </c>
      <c r="M824" s="10">
        <v>0</v>
      </c>
    </row>
    <row r="825" spans="1:13" x14ac:dyDescent="0.3">
      <c r="A825" s="9" t="str">
        <f>B555&amp;C785&amp;D825</f>
        <v>CONSUMO PER CAPITA (kg ó litros por individuo)Total AperitivosTENER HAMBRE/SIN PLANIFICAR</v>
      </c>
      <c r="B825" s="9">
        <v>0</v>
      </c>
      <c r="C825" s="9">
        <v>0</v>
      </c>
      <c r="D825" s="9" t="s">
        <v>133</v>
      </c>
      <c r="E825" s="22">
        <v>0.72822430196069399</v>
      </c>
      <c r="F825" s="22">
        <v>0.65166076386208205</v>
      </c>
      <c r="G825" s="22">
        <v>0.62936920862031298</v>
      </c>
      <c r="H825" s="22">
        <v>0.64939726215931404</v>
      </c>
      <c r="I825" s="22">
        <v>0</v>
      </c>
      <c r="J825" s="22">
        <v>0</v>
      </c>
      <c r="K825" s="22">
        <v>0</v>
      </c>
      <c r="L825" s="22">
        <v>0</v>
      </c>
      <c r="M825" s="10">
        <v>0</v>
      </c>
    </row>
    <row r="826" spans="1:13" x14ac:dyDescent="0.3">
      <c r="A826" s="9" t="str">
        <f>B555&amp;C785&amp;D826</f>
        <v>CONSUMO PER CAPITA (kg ó litros por individuo)Total AperitivosESTAR DE COMPRAS</v>
      </c>
      <c r="B826" s="9">
        <v>0</v>
      </c>
      <c r="C826" s="9">
        <v>0</v>
      </c>
      <c r="D826" s="9" t="s">
        <v>134</v>
      </c>
      <c r="E826" s="22">
        <v>0.15114253862376001</v>
      </c>
      <c r="F826" s="22">
        <v>9.1033566359489296E-2</v>
      </c>
      <c r="G826" s="22">
        <v>5.0821291283108902E-2</v>
      </c>
      <c r="H826" s="22">
        <v>4.4061354115406501E-2</v>
      </c>
      <c r="I826" s="22">
        <v>0</v>
      </c>
      <c r="J826" s="22">
        <v>0</v>
      </c>
      <c r="K826" s="22">
        <v>0</v>
      </c>
      <c r="L826" s="22">
        <v>0</v>
      </c>
      <c r="M826" s="10">
        <v>0</v>
      </c>
    </row>
    <row r="827" spans="1:13" x14ac:dyDescent="0.3">
      <c r="A827" s="9" t="str">
        <f>B555&amp;C785&amp;D827</f>
        <v>CONSUMO PER CAPITA (kg ó litros por individuo)Total AperitivosNO COCINAR EN CASA</v>
      </c>
      <c r="B827" s="9">
        <v>0</v>
      </c>
      <c r="C827" s="9">
        <v>0</v>
      </c>
      <c r="D827" s="9" t="s">
        <v>135</v>
      </c>
      <c r="E827" s="22">
        <v>6.7472287064685998E-2</v>
      </c>
      <c r="F827" s="22">
        <v>5.8125764030904303E-2</v>
      </c>
      <c r="G827" s="22">
        <v>5.0199163639450102E-2</v>
      </c>
      <c r="H827" s="22">
        <v>5.2463686994733499E-2</v>
      </c>
      <c r="I827" s="22">
        <v>0</v>
      </c>
      <c r="J827" s="22">
        <v>0</v>
      </c>
      <c r="K827" s="22">
        <v>0</v>
      </c>
      <c r="L827" s="22">
        <v>0</v>
      </c>
      <c r="M827" s="10">
        <v>0</v>
      </c>
    </row>
    <row r="828" spans="1:13" x14ac:dyDescent="0.3">
      <c r="A828" s="9" t="str">
        <f>B555&amp;C785&amp;D828</f>
        <v>CONSUMO PER CAPITA (kg ó litros por individuo)Total AperitivosCELEBRACION/FIESTA/SALIR TOMAR</v>
      </c>
      <c r="B828" s="9">
        <v>0</v>
      </c>
      <c r="C828" s="9">
        <v>0</v>
      </c>
      <c r="D828" s="9" t="s">
        <v>136</v>
      </c>
      <c r="E828" s="22">
        <v>0.283268552029521</v>
      </c>
      <c r="F828" s="22">
        <v>0.30056044421488798</v>
      </c>
      <c r="G828" s="22">
        <v>0.30748562505286497</v>
      </c>
      <c r="H828" s="22">
        <v>0.28682699658709498</v>
      </c>
      <c r="I828" s="22">
        <v>0</v>
      </c>
      <c r="J828" s="22">
        <v>0</v>
      </c>
      <c r="K828" s="22">
        <v>0</v>
      </c>
      <c r="L828" s="22">
        <v>0</v>
      </c>
      <c r="M828" s="10">
        <v>0</v>
      </c>
    </row>
    <row r="829" spans="1:13" x14ac:dyDescent="0.3">
      <c r="A829" s="9" t="str">
        <f>B555&amp;C785&amp;D829</f>
        <v>CONSUMO PER CAPITA (kg ó litros por individuo)Total AperitivosVIENDO DEPORTES</v>
      </c>
      <c r="B829" s="9">
        <v>0</v>
      </c>
      <c r="C829" s="9">
        <v>0</v>
      </c>
      <c r="D829" s="9" t="s">
        <v>137</v>
      </c>
      <c r="E829" s="22">
        <v>5.6463670773296698E-2</v>
      </c>
      <c r="F829" s="22">
        <v>4.66520323381832E-2</v>
      </c>
      <c r="G829" s="22">
        <v>5.4323476629662103E-2</v>
      </c>
      <c r="H829" s="22">
        <v>4.3845918966417603E-2</v>
      </c>
      <c r="I829" s="22">
        <v>0</v>
      </c>
      <c r="J829" s="22">
        <v>0</v>
      </c>
      <c r="K829" s="22">
        <v>0</v>
      </c>
      <c r="L829" s="22">
        <v>0</v>
      </c>
      <c r="M829" s="10">
        <v>0</v>
      </c>
    </row>
    <row r="830" spans="1:13" x14ac:dyDescent="0.3">
      <c r="A830" s="9" t="str">
        <f>B555&amp;C785&amp;D830</f>
        <v>CONSUMO PER CAPITA (kg ó litros por individuo)Total AperitivosOTROS MOTIVOS</v>
      </c>
      <c r="B830" s="9">
        <v>0</v>
      </c>
      <c r="C830" s="9">
        <v>0</v>
      </c>
      <c r="D830" s="9" t="s">
        <v>138</v>
      </c>
      <c r="E830" s="22">
        <v>0.23440542145178</v>
      </c>
      <c r="F830" s="22">
        <v>0.12921048002819199</v>
      </c>
      <c r="G830" s="22">
        <v>0.127173593838</v>
      </c>
      <c r="H830" s="22">
        <v>0.108650371230632</v>
      </c>
      <c r="I830" s="22">
        <v>0</v>
      </c>
      <c r="J830" s="22">
        <v>0</v>
      </c>
      <c r="K830" s="22">
        <v>0</v>
      </c>
      <c r="L830" s="22">
        <v>0</v>
      </c>
      <c r="M830" s="10">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31"/>
  <sheetViews>
    <sheetView zoomScale="70" zoomScaleNormal="70" workbookViewId="0">
      <selection activeCell="E32" sqref="E32"/>
    </sheetView>
  </sheetViews>
  <sheetFormatPr baseColWidth="10" defaultColWidth="11.44140625" defaultRowHeight="14.4" x14ac:dyDescent="0.3"/>
  <cols>
    <col min="4" max="4" width="44.5546875" bestFit="1" customWidth="1"/>
    <col min="5" max="5" width="44.5546875" customWidth="1"/>
    <col min="6" max="6" width="15.77734375" customWidth="1"/>
    <col min="7" max="7" width="22.21875" customWidth="1"/>
    <col min="11" max="11" width="3.77734375" customWidth="1"/>
    <col min="12" max="12" width="49.21875" bestFit="1" customWidth="1"/>
    <col min="16" max="16" width="10.77734375" style="1"/>
  </cols>
  <sheetData>
    <row r="2" spans="3:16" x14ac:dyDescent="0.3">
      <c r="C2" s="107" t="s">
        <v>139</v>
      </c>
      <c r="D2" s="107"/>
      <c r="F2" s="107" t="s">
        <v>140</v>
      </c>
      <c r="G2" s="107"/>
      <c r="K2" s="107" t="s">
        <v>141</v>
      </c>
      <c r="L2" s="107"/>
      <c r="N2">
        <v>0</v>
      </c>
      <c r="O2">
        <v>0</v>
      </c>
      <c r="P2" s="1" t="s">
        <v>142</v>
      </c>
    </row>
    <row r="3" spans="3:16" x14ac:dyDescent="0.3">
      <c r="C3">
        <v>1</v>
      </c>
      <c r="D3" t="s">
        <v>143</v>
      </c>
      <c r="E3" t="s">
        <v>46</v>
      </c>
      <c r="F3">
        <v>1</v>
      </c>
      <c r="G3" t="s">
        <v>47</v>
      </c>
      <c r="K3">
        <v>1</v>
      </c>
      <c r="L3" t="s">
        <v>63</v>
      </c>
      <c r="N3" t="s">
        <v>48</v>
      </c>
      <c r="O3" t="s">
        <v>64</v>
      </c>
      <c r="P3" s="1">
        <v>100</v>
      </c>
    </row>
    <row r="4" spans="3:16" x14ac:dyDescent="0.3">
      <c r="C4">
        <v>2</v>
      </c>
      <c r="D4" t="s">
        <v>144</v>
      </c>
      <c r="E4" t="s">
        <v>53</v>
      </c>
      <c r="F4">
        <v>2</v>
      </c>
      <c r="G4" t="s">
        <v>48</v>
      </c>
      <c r="K4">
        <v>2</v>
      </c>
      <c r="L4" t="s">
        <v>93</v>
      </c>
      <c r="N4">
        <v>0</v>
      </c>
      <c r="O4" t="s">
        <v>65</v>
      </c>
      <c r="P4" s="1">
        <v>9.3799214146175096</v>
      </c>
    </row>
    <row r="5" spans="3:16" x14ac:dyDescent="0.3">
      <c r="C5">
        <v>3</v>
      </c>
      <c r="D5" t="s">
        <v>145</v>
      </c>
      <c r="E5" t="s">
        <v>54</v>
      </c>
      <c r="F5">
        <v>3</v>
      </c>
      <c r="G5" t="s">
        <v>49</v>
      </c>
      <c r="K5">
        <v>3</v>
      </c>
      <c r="L5" t="s">
        <v>60</v>
      </c>
      <c r="N5">
        <v>0</v>
      </c>
      <c r="O5" t="s">
        <v>66</v>
      </c>
      <c r="P5" s="1">
        <v>12.9598523413257</v>
      </c>
    </row>
    <row r="6" spans="3:16" x14ac:dyDescent="0.3">
      <c r="C6">
        <v>4</v>
      </c>
      <c r="D6" t="s">
        <v>146</v>
      </c>
      <c r="E6" t="s">
        <v>55</v>
      </c>
      <c r="F6">
        <v>4</v>
      </c>
      <c r="G6" t="s">
        <v>50</v>
      </c>
      <c r="N6">
        <v>0</v>
      </c>
      <c r="O6" t="s">
        <v>67</v>
      </c>
      <c r="P6" s="1">
        <v>15.440303660584201</v>
      </c>
    </row>
    <row r="7" spans="3:16" x14ac:dyDescent="0.3">
      <c r="C7">
        <v>5</v>
      </c>
      <c r="D7" t="s">
        <v>147</v>
      </c>
      <c r="E7" t="s">
        <v>56</v>
      </c>
      <c r="F7">
        <v>5</v>
      </c>
      <c r="G7" t="s">
        <v>51</v>
      </c>
      <c r="N7">
        <v>0</v>
      </c>
      <c r="O7" t="s">
        <v>68</v>
      </c>
      <c r="P7" s="1">
        <v>20.579939034457102</v>
      </c>
    </row>
    <row r="8" spans="3:16" x14ac:dyDescent="0.3">
      <c r="C8">
        <v>6</v>
      </c>
      <c r="D8" t="s">
        <v>148</v>
      </c>
      <c r="E8" t="s">
        <v>57</v>
      </c>
      <c r="F8">
        <v>6</v>
      </c>
      <c r="G8" t="s">
        <v>52</v>
      </c>
      <c r="N8">
        <v>0</v>
      </c>
      <c r="O8" t="s">
        <v>69</v>
      </c>
      <c r="P8" s="1">
        <v>13.520184794980899</v>
      </c>
    </row>
    <row r="9" spans="3:16" x14ac:dyDescent="0.3">
      <c r="C9">
        <v>7</v>
      </c>
      <c r="D9" t="s">
        <v>149</v>
      </c>
      <c r="E9" t="s">
        <v>58</v>
      </c>
      <c r="N9">
        <v>0</v>
      </c>
      <c r="O9" t="s">
        <v>70</v>
      </c>
      <c r="P9" s="1">
        <v>9.3999873610247295</v>
      </c>
    </row>
    <row r="10" spans="3:16" x14ac:dyDescent="0.3">
      <c r="C10">
        <v>8</v>
      </c>
      <c r="D10" t="s">
        <v>150</v>
      </c>
      <c r="E10" t="s">
        <v>59</v>
      </c>
      <c r="N10">
        <v>0</v>
      </c>
      <c r="O10" t="s">
        <v>71</v>
      </c>
      <c r="P10" s="1">
        <v>9.4199921462616505</v>
      </c>
    </row>
    <row r="11" spans="3:16" x14ac:dyDescent="0.3">
      <c r="C11">
        <v>9</v>
      </c>
      <c r="D11" t="s">
        <v>151</v>
      </c>
      <c r="E11" t="s">
        <v>60</v>
      </c>
      <c r="N11">
        <v>0</v>
      </c>
      <c r="O11" t="s">
        <v>72</v>
      </c>
      <c r="P11" s="1">
        <v>9.2998477439605001</v>
      </c>
    </row>
    <row r="12" spans="3:16" x14ac:dyDescent="0.3">
      <c r="C12">
        <v>10</v>
      </c>
      <c r="D12" t="s">
        <v>152</v>
      </c>
      <c r="E12" t="s">
        <v>61</v>
      </c>
      <c r="N12">
        <v>0</v>
      </c>
      <c r="O12" t="s">
        <v>73</v>
      </c>
      <c r="P12" s="1">
        <v>5.9999343137329904</v>
      </c>
    </row>
    <row r="13" spans="3:16" x14ac:dyDescent="0.3">
      <c r="C13">
        <v>11</v>
      </c>
      <c r="D13" t="s">
        <v>153</v>
      </c>
      <c r="E13" t="s">
        <v>62</v>
      </c>
      <c r="N13">
        <v>0</v>
      </c>
      <c r="O13" t="s">
        <v>74</v>
      </c>
      <c r="P13" s="1">
        <v>6.7585591632878401</v>
      </c>
    </row>
    <row r="14" spans="3:16" x14ac:dyDescent="0.3">
      <c r="N14">
        <v>0</v>
      </c>
      <c r="O14" t="s">
        <v>75</v>
      </c>
      <c r="P14" s="1">
        <v>8.0217165679374993</v>
      </c>
    </row>
    <row r="15" spans="3:16" x14ac:dyDescent="0.3">
      <c r="N15">
        <v>0</v>
      </c>
      <c r="O15" t="s">
        <v>76</v>
      </c>
      <c r="P15" s="1">
        <v>18.664717875107002</v>
      </c>
    </row>
    <row r="16" spans="3:16" x14ac:dyDescent="0.3">
      <c r="N16">
        <v>0</v>
      </c>
      <c r="O16" t="s">
        <v>77</v>
      </c>
      <c r="P16" s="1">
        <v>20.255506602607699</v>
      </c>
    </row>
    <row r="17" spans="14:16" x14ac:dyDescent="0.3">
      <c r="N17">
        <v>0</v>
      </c>
      <c r="O17" t="s">
        <v>78</v>
      </c>
      <c r="P17" s="1">
        <v>10.339859902904401</v>
      </c>
    </row>
    <row r="18" spans="14:16" x14ac:dyDescent="0.3">
      <c r="N18">
        <v>0</v>
      </c>
      <c r="O18" t="s">
        <v>79</v>
      </c>
      <c r="P18" s="1">
        <v>12.699587568584199</v>
      </c>
    </row>
    <row r="19" spans="14:16" x14ac:dyDescent="0.3">
      <c r="N19">
        <v>0</v>
      </c>
      <c r="O19" t="s">
        <v>80</v>
      </c>
      <c r="P19" s="1">
        <v>17.2601349324297</v>
      </c>
    </row>
    <row r="20" spans="14:16" x14ac:dyDescent="0.3">
      <c r="N20">
        <v>0</v>
      </c>
      <c r="O20" t="s">
        <v>81</v>
      </c>
      <c r="P20" s="1">
        <v>6.6580420539738903</v>
      </c>
    </row>
    <row r="21" spans="14:16" x14ac:dyDescent="0.3">
      <c r="N21">
        <v>0</v>
      </c>
      <c r="O21" t="s">
        <v>82</v>
      </c>
      <c r="P21" s="1">
        <v>6.41886975422526</v>
      </c>
    </row>
    <row r="22" spans="14:16" x14ac:dyDescent="0.3">
      <c r="N22">
        <v>0</v>
      </c>
      <c r="O22" t="s">
        <v>83</v>
      </c>
      <c r="P22" s="1">
        <v>14.439276629965599</v>
      </c>
    </row>
    <row r="23" spans="14:16" x14ac:dyDescent="0.3">
      <c r="N23">
        <v>0</v>
      </c>
      <c r="O23" t="s">
        <v>84</v>
      </c>
      <c r="P23" s="1">
        <v>30.7214670501778</v>
      </c>
    </row>
    <row r="24" spans="14:16" x14ac:dyDescent="0.3">
      <c r="N24">
        <v>0</v>
      </c>
      <c r="O24" t="s">
        <v>85</v>
      </c>
      <c r="P24" s="1">
        <v>19.461118777951601</v>
      </c>
    </row>
    <row r="25" spans="14:16" x14ac:dyDescent="0.3">
      <c r="N25">
        <v>0</v>
      </c>
      <c r="O25" t="s">
        <v>86</v>
      </c>
      <c r="P25" s="1">
        <v>22.3012479205135</v>
      </c>
    </row>
    <row r="26" spans="14:16" x14ac:dyDescent="0.3">
      <c r="N26">
        <v>0</v>
      </c>
      <c r="O26" t="s">
        <v>87</v>
      </c>
      <c r="P26" s="1">
        <v>21.460032305383798</v>
      </c>
    </row>
    <row r="27" spans="14:16" x14ac:dyDescent="0.3">
      <c r="N27">
        <v>0</v>
      </c>
      <c r="O27" t="s">
        <v>88</v>
      </c>
      <c r="P27" s="1">
        <v>32.930188565004201</v>
      </c>
    </row>
    <row r="28" spans="14:16" x14ac:dyDescent="0.3">
      <c r="N28">
        <v>0</v>
      </c>
      <c r="O28" t="s">
        <v>89</v>
      </c>
      <c r="P28" s="1">
        <v>26.296207420664899</v>
      </c>
    </row>
    <row r="29" spans="14:16" x14ac:dyDescent="0.3">
      <c r="N29">
        <v>0</v>
      </c>
      <c r="O29" t="s">
        <v>90</v>
      </c>
      <c r="P29" s="1">
        <v>19.313591157758999</v>
      </c>
    </row>
    <row r="30" spans="14:16" x14ac:dyDescent="0.3">
      <c r="N30">
        <v>0</v>
      </c>
      <c r="O30" t="s">
        <v>91</v>
      </c>
      <c r="P30" s="1">
        <v>49.5797977491696</v>
      </c>
    </row>
    <row r="31" spans="14:16" x14ac:dyDescent="0.3">
      <c r="N31">
        <v>0</v>
      </c>
      <c r="O31" t="s">
        <v>92</v>
      </c>
      <c r="P31" s="1">
        <v>50.420230278229702</v>
      </c>
    </row>
  </sheetData>
  <mergeCells count="3">
    <mergeCell ref="F2:G2"/>
    <mergeCell ref="C2:D2"/>
    <mergeCell ref="K2:L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J81"/>
  <sheetViews>
    <sheetView showGridLines="0" showRowColHeaders="0" zoomScale="70" zoomScaleNormal="70" workbookViewId="0">
      <selection sqref="A1:I1"/>
    </sheetView>
  </sheetViews>
  <sheetFormatPr baseColWidth="10" defaultColWidth="10.77734375" defaultRowHeight="14.4" x14ac:dyDescent="0.3"/>
  <cols>
    <col min="1" max="1" width="54.77734375" style="20" customWidth="1"/>
    <col min="2" max="2" width="8.44140625" style="20" customWidth="1"/>
    <col min="3" max="6" width="18.5546875" style="20" customWidth="1"/>
    <col min="7" max="7" width="3" style="20" customWidth="1"/>
    <col min="8" max="8" width="18.5546875" style="20" customWidth="1"/>
    <col min="9" max="9" width="1.21875" style="20" customWidth="1"/>
    <col min="10" max="10" width="53.77734375" style="3" customWidth="1"/>
    <col min="11" max="11" width="21.77734375" style="3" bestFit="1" customWidth="1"/>
    <col min="12" max="12" width="25.77734375" style="3" customWidth="1"/>
    <col min="13" max="13" width="19.5546875" style="3" customWidth="1"/>
    <col min="14" max="16384" width="10.77734375" style="3"/>
  </cols>
  <sheetData>
    <row r="1" spans="1:10" ht="48.75" customHeight="1" x14ac:dyDescent="0.3">
      <c r="A1" s="108" t="s">
        <v>154</v>
      </c>
      <c r="B1" s="108"/>
      <c r="C1" s="109"/>
      <c r="D1" s="109"/>
      <c r="E1" s="109"/>
      <c r="F1" s="109"/>
      <c r="G1" s="109"/>
      <c r="H1" s="109"/>
      <c r="I1" s="109"/>
      <c r="J1" s="5"/>
    </row>
    <row r="2" spans="1:10" x14ac:dyDescent="0.3">
      <c r="A2" s="41">
        <v>2</v>
      </c>
      <c r="B2" s="60"/>
      <c r="C2" s="5"/>
      <c r="D2" s="5"/>
      <c r="E2" s="5"/>
      <c r="F2" s="5"/>
      <c r="G2" s="5"/>
      <c r="H2" s="5"/>
      <c r="I2" s="5"/>
      <c r="J2" s="5"/>
    </row>
    <row r="3" spans="1:10" ht="21" customHeight="1" x14ac:dyDescent="0.3">
      <c r="A3" s="5"/>
      <c r="B3" s="5"/>
      <c r="C3" s="5"/>
      <c r="D3" s="5"/>
      <c r="E3" s="5"/>
      <c r="F3" s="5"/>
      <c r="G3" s="5"/>
      <c r="H3" s="5"/>
      <c r="I3" s="5"/>
      <c r="J3" s="5"/>
    </row>
    <row r="4" spans="1:10" ht="18.600000000000001" thickBot="1" x14ac:dyDescent="0.35">
      <c r="A4" s="59" t="s">
        <v>155</v>
      </c>
      <c r="B4" s="45"/>
      <c r="C4" s="5"/>
      <c r="D4" s="5"/>
      <c r="E4" s="5"/>
      <c r="F4" s="5"/>
      <c r="G4" s="5"/>
      <c r="H4" s="5"/>
      <c r="I4" s="5"/>
      <c r="J4" s="5"/>
    </row>
    <row r="5" spans="1:10" ht="15" thickTop="1" x14ac:dyDescent="0.3">
      <c r="A5" s="46"/>
      <c r="B5" s="46"/>
      <c r="C5" s="5"/>
      <c r="D5" s="5"/>
      <c r="E5" s="5"/>
      <c r="F5" s="5"/>
      <c r="G5" s="5"/>
      <c r="H5" s="5"/>
      <c r="I5" s="5"/>
      <c r="J5" s="5"/>
    </row>
    <row r="6" spans="1:10" ht="32.25" customHeight="1" x14ac:dyDescent="0.3">
      <c r="A6" s="45">
        <v>1</v>
      </c>
      <c r="B6" s="45"/>
      <c r="C6" s="64">
        <v>4</v>
      </c>
      <c r="D6" s="64">
        <v>5</v>
      </c>
      <c r="E6" s="64">
        <v>6</v>
      </c>
      <c r="F6" s="64">
        <v>7</v>
      </c>
      <c r="G6" s="65"/>
      <c r="H6" s="65"/>
      <c r="I6" s="65"/>
      <c r="J6" s="65"/>
    </row>
    <row r="7" spans="1:10" ht="25.05" customHeight="1" x14ac:dyDescent="0.3">
      <c r="A7" s="36" t="str">
        <f>VLOOKUP(A6,DESPLEGABLES!C3:E13,3,0)</f>
        <v>VOLUMEN (miles Consumiciones)</v>
      </c>
      <c r="B7" s="36"/>
      <c r="C7" s="66" t="str">
        <f>KPI_DATOS!D2</f>
        <v>AÑO 2020</v>
      </c>
      <c r="D7" s="66" t="str">
        <f>KPI_DATOS!E2</f>
        <v>AÑO 2021</v>
      </c>
      <c r="E7" s="66" t="str">
        <f>KPI_DATOS!F2</f>
        <v>AÑO 2022</v>
      </c>
      <c r="F7" s="66" t="str">
        <f>KPI_DATOS!G2</f>
        <v>AÑO 2023</v>
      </c>
      <c r="G7" s="47"/>
      <c r="H7" s="67" t="str">
        <f>"Evolucion "&amp;F7&amp;" vs "&amp;E7</f>
        <v>Evolucion AÑO 2023 vs AÑO 2022</v>
      </c>
      <c r="I7" s="47"/>
      <c r="J7" s="47"/>
    </row>
    <row r="8" spans="1:10" ht="25.05" customHeight="1" x14ac:dyDescent="0.3">
      <c r="A8" s="37" t="s">
        <v>156</v>
      </c>
      <c r="B8" s="20" t="s">
        <v>47</v>
      </c>
      <c r="C8" s="34">
        <f>IF($A$6&lt;4,VLOOKUP($A$7&amp;$B8,KPI_DATOS!$A:$L,C$6,0)/1000,VLOOKUP($A$7&amp;$B8,KPI_DATOS!$A:$L,C$6,0))</f>
        <v>10912.26</v>
      </c>
      <c r="D8" s="34">
        <f>IF($A$6&lt;4,VLOOKUP($A$7&amp;$B8,KPI_DATOS!$A:$L,D$6,0)/1000,VLOOKUP($A$7&amp;$B8,KPI_DATOS!$A:$L,D$6,0))</f>
        <v>12301.55</v>
      </c>
      <c r="E8" s="34">
        <f>IF($A$6&lt;4,VLOOKUP($A$7&amp;$B8,KPI_DATOS!$A:$L,E$6,0)/1000,VLOOKUP($A$7&amp;$B8,KPI_DATOS!$A:$L,E$6,0))</f>
        <v>13068.33</v>
      </c>
      <c r="F8" s="34">
        <f>IF($A$6&lt;4,VLOOKUP($A$7&amp;$B8,KPI_DATOS!$A:$L,F$6,0)/1000,VLOOKUP($A$7&amp;$B8,KPI_DATOS!$A:$L,F$6,0))</f>
        <v>12763.2</v>
      </c>
      <c r="G8" s="47"/>
      <c r="H8" s="39">
        <f>IFERROR(IF($A$6=4,(F8-E8),((F8/E8-1)*100)),"-")</f>
        <v>-2.3348813505627675</v>
      </c>
      <c r="I8" s="47"/>
      <c r="J8" s="68"/>
    </row>
    <row r="9" spans="1:10" ht="25.05" customHeight="1" x14ac:dyDescent="0.3">
      <c r="A9" s="49" t="s">
        <v>48</v>
      </c>
      <c r="B9" s="44"/>
      <c r="C9" s="34">
        <f>IF($A$6&lt;4,VLOOKUP($A$7&amp;$A9,KPI_DATOS!$A:$L,C$6,0)/1000,VLOOKUP($A$7&amp;$A9,KPI_DATOS!$A:$L,C$6,0))</f>
        <v>4227.6509999999998</v>
      </c>
      <c r="D9" s="34">
        <f>IF($A$6&lt;4,VLOOKUP($A$7&amp;$A9,KPI_DATOS!$A:$L,D$6,0)/1000,VLOOKUP($A$7&amp;$A9,KPI_DATOS!$A:$L,D$6,0))</f>
        <v>4909.5320000000002</v>
      </c>
      <c r="E9" s="34">
        <f>IF($A$6&lt;4,VLOOKUP($A$7&amp;$A9,KPI_DATOS!$A:$L,E$6,0)/1000,VLOOKUP($A$7&amp;$A9,KPI_DATOS!$A:$L,E$6,0))</f>
        <v>5146.5550000000003</v>
      </c>
      <c r="F9" s="34">
        <f>IF($A$6&lt;4,VLOOKUP($A$7&amp;$A9,KPI_DATOS!$A:$L,F$6,0)/1000,VLOOKUP($A$7&amp;$A9,KPI_DATOS!$A:$L,F$6,0))</f>
        <v>5086.7550000000001</v>
      </c>
      <c r="G9" s="47"/>
      <c r="H9" s="39">
        <f>IFERROR(IF($A$6=4,(F9-E9),((F9/E9-1)*100)),"-")</f>
        <v>-1.1619423089814451</v>
      </c>
      <c r="I9" s="47"/>
      <c r="J9" s="69"/>
    </row>
    <row r="10" spans="1:10" ht="25.05" customHeight="1" x14ac:dyDescent="0.3">
      <c r="A10" s="49" t="s">
        <v>49</v>
      </c>
      <c r="B10" s="44"/>
      <c r="C10" s="34">
        <f>IF($A$6&lt;4,VLOOKUP($A$7&amp;$A10,KPI_DATOS!$A:$L,C$6,0)/1000,VLOOKUP($A$7&amp;$A10,KPI_DATOS!$A:$L,C$6,0))</f>
        <v>5992.0829999999996</v>
      </c>
      <c r="D10" s="34">
        <f>IF($A$6&lt;4,VLOOKUP($A$7&amp;$A10,KPI_DATOS!$A:$L,D$6,0)/1000,VLOOKUP($A$7&amp;$A10,KPI_DATOS!$A:$L,D$6,0))</f>
        <v>6793.4849999999997</v>
      </c>
      <c r="E10" s="34">
        <f>IF($A$6&lt;4,VLOOKUP($A$7&amp;$A10,KPI_DATOS!$A:$L,E$6,0)/1000,VLOOKUP($A$7&amp;$A10,KPI_DATOS!$A:$L,E$6,0))</f>
        <v>7340.5659999999998</v>
      </c>
      <c r="F10" s="34">
        <f>IF($A$6&lt;4,VLOOKUP($A$7&amp;$A10,KPI_DATOS!$A:$L,F$6,0)/1000,VLOOKUP($A$7&amp;$A10,KPI_DATOS!$A:$L,F$6,0))</f>
        <v>7146.87</v>
      </c>
      <c r="G10" s="47"/>
      <c r="H10" s="39">
        <f t="shared" ref="H10:H13" si="0">IFERROR(IF($A$6=4,(F10-E10),((F10/E10-1)*100)),"-")</f>
        <v>-2.6387066065477804</v>
      </c>
      <c r="I10" s="47"/>
      <c r="J10" s="69"/>
    </row>
    <row r="11" spans="1:10" ht="25.05" customHeight="1" x14ac:dyDescent="0.3">
      <c r="A11" s="50" t="s">
        <v>50</v>
      </c>
      <c r="B11" s="44"/>
      <c r="C11" s="34">
        <f>IF($A$6&lt;4,VLOOKUP($A$7&amp;$A11,KPI_DATOS!$A:$L,C$6,0)/1000,VLOOKUP($A$7&amp;$A11,KPI_DATOS!$A:$L,C$6,0))</f>
        <v>3715.6489999999999</v>
      </c>
      <c r="D11" s="34">
        <f>IF($A$6&lt;4,VLOOKUP($A$7&amp;$A11,KPI_DATOS!$A:$L,D$6,0)/1000,VLOOKUP($A$7&amp;$A11,KPI_DATOS!$A:$L,D$6,0))</f>
        <v>4137.0039999999999</v>
      </c>
      <c r="E11" s="34">
        <f>IF($A$6&lt;4,VLOOKUP($A$7&amp;$A11,KPI_DATOS!$A:$L,E$6,0)/1000,VLOOKUP($A$7&amp;$A11,KPI_DATOS!$A:$L,E$6,0))</f>
        <v>4528.8680000000004</v>
      </c>
      <c r="F11" s="34">
        <f>IF($A$6&lt;4,VLOOKUP($A$7&amp;$A11,KPI_DATOS!$A:$L,F$6,0)/1000,VLOOKUP($A$7&amp;$A11,KPI_DATOS!$A:$L,F$6,0))</f>
        <v>4356.134</v>
      </c>
      <c r="G11" s="47"/>
      <c r="H11" s="39">
        <f t="shared" si="0"/>
        <v>-3.8140656782224669</v>
      </c>
      <c r="I11" s="47"/>
      <c r="J11" s="69"/>
    </row>
    <row r="12" spans="1:10" ht="25.05" customHeight="1" x14ac:dyDescent="0.3">
      <c r="A12" s="50" t="s">
        <v>51</v>
      </c>
      <c r="B12" s="44"/>
      <c r="C12" s="34">
        <f>IF($A$6&lt;4,VLOOKUP($A$7&amp;$A12,KPI_DATOS!$A:$L,C$6,0)/1000,VLOOKUP($A$7&amp;$A12,KPI_DATOS!$A:$L,C$6,0))</f>
        <v>2276.4349999999999</v>
      </c>
      <c r="D12" s="34">
        <f>IF($A$6&lt;4,VLOOKUP($A$7&amp;$A12,KPI_DATOS!$A:$L,D$6,0)/1000,VLOOKUP($A$7&amp;$A12,KPI_DATOS!$A:$L,D$6,0))</f>
        <v>2656.48</v>
      </c>
      <c r="E12" s="34">
        <f>IF($A$6&lt;4,VLOOKUP($A$7&amp;$A12,KPI_DATOS!$A:$L,E$6,0)/1000,VLOOKUP($A$7&amp;$A12,KPI_DATOS!$A:$L,E$6,0))</f>
        <v>2811.6979999999999</v>
      </c>
      <c r="F12" s="34">
        <f>IF($A$6&lt;4,VLOOKUP($A$7&amp;$A12,KPI_DATOS!$A:$L,F$6,0)/1000,VLOOKUP($A$7&amp;$A12,KPI_DATOS!$A:$L,F$6,0))</f>
        <v>2790.7350000000001</v>
      </c>
      <c r="G12" s="47"/>
      <c r="H12" s="39">
        <f>IFERROR(IF($A$6=4,(F12-E12),((F12/E12-1)*100)),"-")</f>
        <v>-0.74556371274581146</v>
      </c>
      <c r="I12" s="47"/>
      <c r="J12" s="69"/>
    </row>
    <row r="13" spans="1:10" ht="25.05" customHeight="1" x14ac:dyDescent="0.3">
      <c r="A13" s="49" t="s">
        <v>52</v>
      </c>
      <c r="B13" s="44"/>
      <c r="C13" s="34">
        <f>IF($A$6&lt;4,VLOOKUP($A$7&amp;$A13,KPI_DATOS!$A:$L,C$6,0)/1000,VLOOKUP($A$7&amp;$A13,KPI_DATOS!$A:$L,C$6,0))</f>
        <v>692.52559999999994</v>
      </c>
      <c r="D13" s="34">
        <f>IF($A$6&lt;4,VLOOKUP($A$7&amp;$A13,KPI_DATOS!$A:$L,D$6,0)/1000,VLOOKUP($A$7&amp;$A13,KPI_DATOS!$A:$L,D$6,0))</f>
        <v>598.53819999999996</v>
      </c>
      <c r="E13" s="34">
        <f>IF($A$6&lt;4,VLOOKUP($A$7&amp;$A13,KPI_DATOS!$A:$L,E$6,0)/1000,VLOOKUP($A$7&amp;$A13,KPI_DATOS!$A:$L,E$6,0))</f>
        <v>581.20719999999994</v>
      </c>
      <c r="F13" s="34">
        <f>IF($A$6&lt;4,VLOOKUP($A$7&amp;$A13,KPI_DATOS!$A:$L,F$6,0)/1000,VLOOKUP($A$7&amp;$A13,KPI_DATOS!$A:$L,F$6,0))</f>
        <v>529.57709999999997</v>
      </c>
      <c r="G13" s="47"/>
      <c r="H13" s="39">
        <f t="shared" si="0"/>
        <v>-8.8832519624670869</v>
      </c>
      <c r="I13" s="47"/>
      <c r="J13" s="69"/>
    </row>
    <row r="14" spans="1:10" ht="25.05" customHeight="1" x14ac:dyDescent="0.3">
      <c r="A14" s="44"/>
      <c r="B14" s="44"/>
      <c r="C14" s="47"/>
      <c r="D14" s="47"/>
      <c r="E14" s="47"/>
      <c r="F14" s="47"/>
      <c r="G14" s="47"/>
      <c r="H14" s="47"/>
      <c r="I14" s="47"/>
      <c r="J14" s="69"/>
    </row>
    <row r="15" spans="1:10" ht="25.05" customHeight="1" x14ac:dyDescent="0.3">
      <c r="A15" s="44"/>
      <c r="B15" s="44"/>
      <c r="C15" s="44"/>
      <c r="D15" s="44"/>
      <c r="E15" s="44"/>
      <c r="F15" s="44"/>
      <c r="G15" s="44"/>
      <c r="H15" s="44"/>
      <c r="I15" s="44"/>
      <c r="J15" s="48"/>
    </row>
    <row r="16" spans="1:10" ht="25.05" customHeight="1" x14ac:dyDescent="0.3">
      <c r="A16" s="44"/>
      <c r="B16" s="44"/>
      <c r="C16" s="44"/>
      <c r="D16" s="44"/>
      <c r="E16" s="44"/>
      <c r="F16" s="44"/>
      <c r="G16" s="44"/>
      <c r="H16" s="44"/>
      <c r="I16" s="44"/>
      <c r="J16" s="48"/>
    </row>
    <row r="17" spans="1:10" ht="25.05" customHeight="1" x14ac:dyDescent="0.3">
      <c r="A17" s="44"/>
      <c r="B17" s="44"/>
      <c r="C17" s="44"/>
      <c r="D17" s="44"/>
      <c r="E17" s="44"/>
      <c r="F17" s="44"/>
      <c r="G17" s="44"/>
      <c r="H17" s="44"/>
      <c r="I17" s="44"/>
      <c r="J17" s="44"/>
    </row>
    <row r="18" spans="1:10" ht="25.05" customHeight="1" x14ac:dyDescent="0.3">
      <c r="A18" s="44"/>
      <c r="B18" s="44"/>
      <c r="C18" s="44"/>
      <c r="D18" s="44"/>
      <c r="E18" s="44"/>
      <c r="F18" s="44"/>
      <c r="G18" s="44"/>
      <c r="H18" s="44"/>
      <c r="I18" s="44"/>
      <c r="J18" s="44"/>
    </row>
    <row r="19" spans="1:10" ht="25.05" customHeight="1" x14ac:dyDescent="0.3">
      <c r="A19" s="3"/>
      <c r="B19" s="3"/>
      <c r="C19" s="3"/>
      <c r="D19" s="3"/>
      <c r="E19" s="3"/>
      <c r="F19" s="3"/>
      <c r="G19" s="3"/>
      <c r="H19" s="3"/>
      <c r="I19" s="44"/>
    </row>
    <row r="20" spans="1:10" ht="25.05" customHeight="1" x14ac:dyDescent="0.3">
      <c r="A20" s="3"/>
      <c r="B20" s="3"/>
      <c r="C20" s="3"/>
      <c r="D20" s="3"/>
      <c r="E20" s="3"/>
      <c r="F20" s="3"/>
      <c r="G20" s="3"/>
      <c r="H20" s="3"/>
      <c r="I20" s="44"/>
    </row>
    <row r="21" spans="1:10" ht="25.05" customHeight="1" x14ac:dyDescent="0.3">
      <c r="A21" s="3"/>
      <c r="B21" s="3"/>
      <c r="C21" s="3"/>
      <c r="D21" s="3"/>
      <c r="E21" s="3"/>
      <c r="F21" s="3"/>
      <c r="G21" s="3"/>
      <c r="H21" s="3"/>
      <c r="I21" s="44"/>
    </row>
    <row r="22" spans="1:10" ht="25.05" customHeight="1" x14ac:dyDescent="0.3">
      <c r="A22" s="3"/>
      <c r="B22" s="3"/>
      <c r="C22" s="3"/>
      <c r="D22" s="3"/>
      <c r="E22" s="3"/>
      <c r="F22" s="3"/>
      <c r="G22" s="3"/>
      <c r="H22" s="3"/>
      <c r="I22" s="44"/>
    </row>
    <row r="23" spans="1:10" ht="25.05" customHeight="1" x14ac:dyDescent="0.3">
      <c r="A23" s="3"/>
      <c r="B23" s="3"/>
      <c r="C23" s="3"/>
      <c r="D23" s="3"/>
      <c r="E23" s="3"/>
      <c r="F23" s="3"/>
      <c r="G23" s="3"/>
      <c r="H23" s="3"/>
      <c r="I23" s="44"/>
    </row>
    <row r="24" spans="1:10" ht="25.05" customHeight="1" x14ac:dyDescent="0.3">
      <c r="A24" s="3"/>
      <c r="B24" s="3"/>
      <c r="C24" s="3"/>
      <c r="D24" s="3"/>
      <c r="E24" s="3"/>
      <c r="F24" s="3"/>
      <c r="G24" s="3"/>
      <c r="H24" s="3"/>
      <c r="I24" s="44"/>
    </row>
    <row r="25" spans="1:10" ht="25.05" customHeight="1" x14ac:dyDescent="0.3">
      <c r="A25" s="3"/>
      <c r="B25" s="3"/>
      <c r="C25" s="3"/>
      <c r="D25" s="3"/>
      <c r="E25" s="3"/>
      <c r="F25" s="3"/>
      <c r="G25" s="3"/>
      <c r="H25" s="3"/>
      <c r="I25" s="44"/>
    </row>
    <row r="26" spans="1:10" ht="25.05" customHeight="1" x14ac:dyDescent="0.3">
      <c r="A26" s="3"/>
      <c r="B26" s="3"/>
      <c r="C26" s="3"/>
      <c r="D26" s="3"/>
      <c r="E26" s="3"/>
      <c r="F26" s="3"/>
      <c r="G26" s="3"/>
      <c r="H26" s="3"/>
      <c r="I26" s="44"/>
    </row>
    <row r="27" spans="1:10" ht="25.05" customHeight="1" x14ac:dyDescent="0.3">
      <c r="A27" s="3"/>
      <c r="B27" s="3"/>
      <c r="C27" s="3"/>
      <c r="D27" s="3"/>
      <c r="E27" s="3"/>
      <c r="F27" s="3"/>
      <c r="G27" s="3"/>
      <c r="H27" s="3"/>
      <c r="I27" s="44"/>
    </row>
    <row r="28" spans="1:10" ht="25.05" customHeight="1" x14ac:dyDescent="0.3">
      <c r="A28" s="3"/>
      <c r="B28" s="3"/>
      <c r="C28" s="3"/>
      <c r="D28" s="3"/>
      <c r="E28" s="3"/>
      <c r="F28" s="3"/>
      <c r="G28" s="3"/>
      <c r="H28" s="3"/>
      <c r="I28" s="44"/>
    </row>
    <row r="29" spans="1:10" ht="25.05" customHeight="1" x14ac:dyDescent="0.3">
      <c r="A29" s="3"/>
      <c r="B29" s="3"/>
      <c r="C29" s="3"/>
      <c r="D29" s="3"/>
      <c r="E29" s="3"/>
      <c r="F29" s="3"/>
      <c r="G29" s="3"/>
      <c r="H29" s="3"/>
      <c r="I29" s="44"/>
    </row>
    <row r="30" spans="1:10" ht="25.05" customHeight="1" x14ac:dyDescent="0.3">
      <c r="A30" s="3"/>
      <c r="B30" s="3"/>
      <c r="C30" s="3"/>
      <c r="D30" s="3"/>
      <c r="E30" s="3"/>
      <c r="F30" s="3"/>
      <c r="G30" s="3"/>
      <c r="H30" s="3"/>
      <c r="I30" s="44"/>
    </row>
    <row r="31" spans="1:10" ht="25.05" customHeight="1" x14ac:dyDescent="0.3">
      <c r="A31" s="3"/>
      <c r="B31" s="3"/>
      <c r="C31" s="3"/>
      <c r="D31" s="3"/>
      <c r="E31" s="3"/>
      <c r="F31" s="3"/>
      <c r="G31" s="3"/>
      <c r="H31" s="3"/>
      <c r="I31" s="44"/>
    </row>
    <row r="32" spans="1:10" ht="25.05" customHeight="1" x14ac:dyDescent="0.3">
      <c r="A32" s="3"/>
      <c r="B32" s="3"/>
      <c r="C32" s="3"/>
      <c r="D32" s="3"/>
      <c r="E32" s="3"/>
      <c r="F32" s="3"/>
      <c r="G32" s="3"/>
      <c r="H32" s="3"/>
      <c r="I32" s="44"/>
    </row>
    <row r="33" spans="1:9" ht="25.05" customHeight="1" x14ac:dyDescent="0.3">
      <c r="A33" s="3"/>
      <c r="B33" s="3"/>
      <c r="C33" s="3"/>
      <c r="D33" s="3"/>
      <c r="E33" s="3"/>
      <c r="F33" s="3"/>
      <c r="G33" s="3"/>
      <c r="H33" s="3"/>
      <c r="I33" s="44"/>
    </row>
    <row r="34" spans="1:9" ht="25.05" customHeight="1" x14ac:dyDescent="0.3">
      <c r="A34" s="3"/>
      <c r="B34" s="3"/>
      <c r="C34" s="3"/>
      <c r="D34" s="3"/>
      <c r="E34" s="3"/>
      <c r="F34" s="3"/>
      <c r="G34" s="3"/>
      <c r="H34" s="3"/>
      <c r="I34" s="44"/>
    </row>
    <row r="35" spans="1:9" ht="25.05" customHeight="1" x14ac:dyDescent="0.3">
      <c r="A35" s="3"/>
      <c r="B35" s="3"/>
      <c r="C35" s="3"/>
      <c r="D35" s="3"/>
      <c r="E35" s="3"/>
      <c r="F35" s="3"/>
      <c r="G35" s="3"/>
      <c r="H35" s="3"/>
      <c r="I35" s="44"/>
    </row>
    <row r="36" spans="1:9" ht="25.05" customHeight="1" x14ac:dyDescent="0.3">
      <c r="A36" s="3"/>
      <c r="B36" s="3"/>
      <c r="C36" s="3"/>
      <c r="D36" s="3"/>
      <c r="E36" s="3"/>
      <c r="F36" s="3"/>
      <c r="G36" s="3"/>
      <c r="H36" s="3"/>
      <c r="I36" s="44"/>
    </row>
    <row r="37" spans="1:9" ht="25.05" customHeight="1" x14ac:dyDescent="0.3">
      <c r="A37" s="3"/>
      <c r="B37" s="3"/>
      <c r="C37" s="3"/>
      <c r="D37" s="3"/>
      <c r="E37" s="3"/>
      <c r="F37" s="3"/>
      <c r="G37" s="3"/>
      <c r="H37" s="3"/>
      <c r="I37" s="44"/>
    </row>
    <row r="38" spans="1:9" ht="25.05" customHeight="1" x14ac:dyDescent="0.3">
      <c r="A38" s="3"/>
      <c r="B38" s="3"/>
      <c r="C38" s="3"/>
      <c r="D38" s="3"/>
      <c r="E38" s="3"/>
      <c r="F38" s="3"/>
      <c r="G38" s="3"/>
      <c r="H38" s="3"/>
      <c r="I38" s="44"/>
    </row>
    <row r="39" spans="1:9" ht="25.05" customHeight="1" x14ac:dyDescent="0.3">
      <c r="A39" s="3"/>
      <c r="B39" s="3"/>
      <c r="C39" s="3"/>
      <c r="D39" s="3"/>
      <c r="E39" s="3"/>
      <c r="F39" s="3"/>
      <c r="G39" s="3"/>
      <c r="H39" s="3"/>
      <c r="I39" s="44"/>
    </row>
    <row r="40" spans="1:9" ht="25.05" customHeight="1" x14ac:dyDescent="0.3">
      <c r="A40" s="3"/>
      <c r="B40" s="3"/>
      <c r="C40" s="3"/>
      <c r="D40" s="3"/>
      <c r="E40" s="3"/>
      <c r="F40" s="3"/>
      <c r="G40" s="3"/>
      <c r="H40" s="3"/>
      <c r="I40" s="44"/>
    </row>
    <row r="41" spans="1:9" ht="25.05" customHeight="1" x14ac:dyDescent="0.3">
      <c r="A41" s="3"/>
      <c r="B41" s="3"/>
      <c r="C41" s="3"/>
      <c r="D41" s="3"/>
      <c r="E41" s="3"/>
      <c r="F41" s="3"/>
      <c r="G41" s="3"/>
      <c r="H41" s="3"/>
      <c r="I41" s="44"/>
    </row>
    <row r="42" spans="1:9" ht="25.05" customHeight="1" x14ac:dyDescent="0.3">
      <c r="A42" s="3"/>
      <c r="B42" s="3"/>
      <c r="C42" s="3"/>
      <c r="D42" s="3"/>
      <c r="E42" s="3"/>
      <c r="F42" s="3"/>
      <c r="G42" s="3"/>
      <c r="H42" s="3"/>
      <c r="I42" s="44"/>
    </row>
    <row r="43" spans="1:9" ht="25.05" customHeight="1" x14ac:dyDescent="0.3">
      <c r="A43" s="3"/>
      <c r="B43" s="3"/>
      <c r="C43" s="3"/>
      <c r="D43" s="3"/>
      <c r="E43" s="3"/>
      <c r="F43" s="3"/>
      <c r="G43" s="3"/>
      <c r="H43" s="3"/>
      <c r="I43" s="44"/>
    </row>
    <row r="44" spans="1:9" ht="25.05" customHeight="1" x14ac:dyDescent="0.3">
      <c r="A44" s="3"/>
      <c r="B44" s="3"/>
      <c r="C44" s="3"/>
      <c r="D44" s="3"/>
      <c r="E44" s="3"/>
      <c r="F44" s="3"/>
      <c r="G44" s="3"/>
      <c r="H44" s="3"/>
      <c r="I44" s="44"/>
    </row>
    <row r="45" spans="1:9" ht="25.05" customHeight="1" x14ac:dyDescent="0.3">
      <c r="A45" s="3"/>
      <c r="B45" s="3"/>
      <c r="C45" s="3"/>
      <c r="D45" s="3"/>
      <c r="E45" s="3"/>
      <c r="F45" s="3"/>
      <c r="G45" s="44"/>
      <c r="H45" s="44"/>
      <c r="I45" s="44"/>
    </row>
    <row r="46" spans="1:9" ht="25.05" customHeight="1" x14ac:dyDescent="0.3">
      <c r="A46" s="3"/>
      <c r="B46" s="3"/>
      <c r="C46" s="3"/>
      <c r="D46" s="3"/>
      <c r="E46" s="3"/>
      <c r="F46" s="3"/>
      <c r="G46" s="44"/>
      <c r="H46" s="44"/>
      <c r="I46" s="44"/>
    </row>
    <row r="47" spans="1:9" ht="25.05" customHeight="1" x14ac:dyDescent="0.3">
      <c r="A47" s="3"/>
      <c r="B47" s="3"/>
      <c r="C47" s="3"/>
      <c r="D47" s="3"/>
      <c r="E47" s="3"/>
      <c r="F47" s="3"/>
      <c r="G47" s="44"/>
      <c r="H47" s="44"/>
      <c r="I47" s="44"/>
    </row>
    <row r="48" spans="1:9" ht="25.05" customHeight="1" x14ac:dyDescent="0.3">
      <c r="A48" s="3"/>
      <c r="B48" s="3"/>
      <c r="C48" s="3"/>
      <c r="D48" s="3"/>
      <c r="E48" s="3"/>
      <c r="F48" s="3"/>
      <c r="G48" s="44"/>
      <c r="H48" s="44"/>
      <c r="I48" s="44"/>
    </row>
    <row r="49" spans="1:9" ht="25.05" customHeight="1" x14ac:dyDescent="0.3">
      <c r="A49" s="3"/>
      <c r="B49" s="3"/>
      <c r="C49" s="3"/>
      <c r="D49" s="3"/>
      <c r="E49" s="3"/>
      <c r="F49" s="3"/>
      <c r="G49" s="44"/>
      <c r="H49" s="44"/>
      <c r="I49" s="44"/>
    </row>
    <row r="50" spans="1:9" ht="25.05" customHeight="1" x14ac:dyDescent="0.3">
      <c r="A50" s="3"/>
      <c r="B50" s="3"/>
      <c r="C50" s="3"/>
      <c r="D50" s="3"/>
      <c r="E50" s="3"/>
      <c r="F50" s="3"/>
      <c r="G50" s="44"/>
      <c r="H50" s="44"/>
      <c r="I50" s="44"/>
    </row>
    <row r="51" spans="1:9" ht="25.05" customHeight="1" x14ac:dyDescent="0.3">
      <c r="A51" s="3"/>
      <c r="B51" s="3"/>
      <c r="C51" s="3"/>
      <c r="D51" s="3"/>
      <c r="E51" s="3"/>
      <c r="F51" s="3"/>
      <c r="G51" s="44"/>
      <c r="H51" s="44"/>
      <c r="I51" s="44"/>
    </row>
    <row r="52" spans="1:9" ht="25.05" customHeight="1" x14ac:dyDescent="0.3">
      <c r="A52" s="3"/>
      <c r="B52" s="3"/>
      <c r="C52" s="3"/>
      <c r="D52" s="3"/>
      <c r="E52" s="3"/>
      <c r="F52" s="3"/>
      <c r="G52" s="44"/>
      <c r="H52" s="44"/>
      <c r="I52" s="44"/>
    </row>
    <row r="53" spans="1:9" ht="25.05" customHeight="1" x14ac:dyDescent="0.3">
      <c r="A53" s="3"/>
      <c r="B53" s="3"/>
      <c r="C53" s="3"/>
      <c r="D53" s="3"/>
      <c r="E53" s="3"/>
      <c r="F53" s="3"/>
      <c r="G53" s="5"/>
    </row>
    <row r="54" spans="1:9" ht="25.05" customHeight="1" x14ac:dyDescent="0.3">
      <c r="A54" s="3"/>
      <c r="B54" s="3"/>
      <c r="C54" s="3"/>
      <c r="D54" s="3"/>
      <c r="E54" s="3"/>
      <c r="F54" s="3"/>
    </row>
    <row r="55" spans="1:9" ht="25.05" customHeight="1" x14ac:dyDescent="0.3">
      <c r="A55" s="3"/>
      <c r="B55" s="3"/>
      <c r="C55" s="3"/>
      <c r="D55" s="3"/>
      <c r="E55" s="3"/>
      <c r="F55" s="3"/>
    </row>
    <row r="56" spans="1:9" ht="25.05" customHeight="1" x14ac:dyDescent="0.3">
      <c r="A56" s="3"/>
      <c r="B56" s="3"/>
      <c r="C56" s="3"/>
      <c r="D56" s="3"/>
      <c r="E56" s="3"/>
      <c r="F56" s="3"/>
    </row>
    <row r="57" spans="1:9" ht="25.05" customHeight="1" x14ac:dyDescent="0.3">
      <c r="A57" s="3"/>
      <c r="B57" s="3"/>
      <c r="C57" s="3"/>
      <c r="D57" s="3"/>
      <c r="E57" s="3"/>
      <c r="F57" s="3"/>
    </row>
    <row r="58" spans="1:9" ht="25.05" customHeight="1" x14ac:dyDescent="0.3">
      <c r="A58" s="3"/>
      <c r="B58" s="3"/>
      <c r="C58" s="3"/>
      <c r="D58" s="3"/>
      <c r="E58" s="3"/>
      <c r="F58" s="3"/>
    </row>
    <row r="59" spans="1:9" ht="25.05" customHeight="1" x14ac:dyDescent="0.3">
      <c r="A59" s="3"/>
      <c r="B59" s="3"/>
      <c r="C59" s="3"/>
      <c r="D59" s="3"/>
      <c r="E59" s="3"/>
      <c r="F59" s="3"/>
    </row>
    <row r="60" spans="1:9" ht="25.05" customHeight="1" x14ac:dyDescent="0.3">
      <c r="A60" s="3"/>
      <c r="B60" s="3"/>
      <c r="C60" s="3"/>
      <c r="D60" s="3"/>
      <c r="E60" s="3"/>
      <c r="F60" s="3"/>
    </row>
    <row r="61" spans="1:9" ht="25.05" customHeight="1" x14ac:dyDescent="0.3">
      <c r="A61" s="3"/>
      <c r="B61" s="3"/>
      <c r="C61" s="3"/>
      <c r="D61" s="3"/>
      <c r="E61" s="3"/>
      <c r="F61" s="3"/>
    </row>
    <row r="62" spans="1:9" ht="25.05" customHeight="1" x14ac:dyDescent="0.3">
      <c r="A62" s="3"/>
      <c r="B62" s="3"/>
      <c r="C62" s="3"/>
      <c r="D62" s="3"/>
      <c r="E62" s="3"/>
      <c r="F62" s="3"/>
    </row>
    <row r="63" spans="1:9" ht="25.05" customHeight="1" x14ac:dyDescent="0.3">
      <c r="A63" s="3"/>
      <c r="B63" s="3"/>
      <c r="C63" s="3"/>
      <c r="D63" s="3"/>
      <c r="E63" s="3"/>
      <c r="F63" s="3"/>
    </row>
    <row r="64" spans="1:9" ht="25.05" customHeight="1" x14ac:dyDescent="0.3">
      <c r="A64" s="3"/>
      <c r="B64" s="3"/>
      <c r="C64" s="3"/>
      <c r="D64" s="3"/>
      <c r="E64" s="3"/>
      <c r="F64" s="3"/>
    </row>
    <row r="65" spans="1:7" ht="25.05" customHeight="1" x14ac:dyDescent="0.3">
      <c r="A65" s="3"/>
      <c r="B65" s="3"/>
      <c r="C65" s="3"/>
      <c r="D65" s="3"/>
      <c r="E65" s="3"/>
      <c r="F65" s="3"/>
    </row>
    <row r="66" spans="1:7" ht="25.05" customHeight="1" x14ac:dyDescent="0.3">
      <c r="A66" s="3"/>
      <c r="B66" s="3"/>
      <c r="C66" s="3"/>
      <c r="D66" s="3"/>
      <c r="E66" s="3"/>
      <c r="F66" s="3"/>
    </row>
    <row r="67" spans="1:7" ht="25.05" customHeight="1" x14ac:dyDescent="0.3">
      <c r="A67" s="3"/>
      <c r="B67" s="3"/>
      <c r="C67" s="3"/>
      <c r="D67" s="3"/>
      <c r="E67" s="3"/>
      <c r="F67" s="3"/>
    </row>
    <row r="68" spans="1:7" ht="25.05" customHeight="1" x14ac:dyDescent="0.3">
      <c r="A68" s="3"/>
      <c r="B68" s="3"/>
      <c r="C68" s="3"/>
      <c r="D68" s="3"/>
      <c r="E68" s="3"/>
      <c r="F68" s="3"/>
    </row>
    <row r="69" spans="1:7" ht="25.05" customHeight="1" x14ac:dyDescent="0.3">
      <c r="A69" s="3"/>
      <c r="B69" s="3"/>
      <c r="C69" s="3"/>
      <c r="D69" s="3"/>
      <c r="E69" s="3"/>
      <c r="F69" s="3"/>
    </row>
    <row r="70" spans="1:7" ht="25.05" customHeight="1" x14ac:dyDescent="0.3">
      <c r="A70" s="3"/>
      <c r="B70" s="3"/>
      <c r="C70" s="3"/>
      <c r="D70" s="3"/>
      <c r="E70" s="3"/>
      <c r="F70" s="3"/>
    </row>
    <row r="71" spans="1:7" ht="25.05" customHeight="1" x14ac:dyDescent="0.3">
      <c r="A71" s="3"/>
      <c r="B71" s="3"/>
      <c r="C71" s="3"/>
      <c r="D71" s="3"/>
      <c r="E71" s="3"/>
      <c r="F71" s="3"/>
    </row>
    <row r="72" spans="1:7" ht="25.05" customHeight="1" x14ac:dyDescent="0.3">
      <c r="A72" s="3"/>
      <c r="B72" s="3"/>
      <c r="C72" s="3"/>
      <c r="D72" s="3"/>
      <c r="E72" s="3"/>
      <c r="F72" s="3"/>
    </row>
    <row r="73" spans="1:7" ht="25.05" customHeight="1" x14ac:dyDescent="0.3">
      <c r="A73" s="3"/>
      <c r="B73" s="3"/>
      <c r="C73" s="3"/>
      <c r="D73" s="3"/>
      <c r="E73" s="3"/>
      <c r="F73" s="3"/>
    </row>
    <row r="74" spans="1:7" ht="25.05" customHeight="1" x14ac:dyDescent="0.3">
      <c r="A74" s="3"/>
      <c r="B74" s="3"/>
      <c r="C74" s="3"/>
      <c r="D74" s="3"/>
      <c r="E74" s="3"/>
      <c r="F74" s="3"/>
    </row>
    <row r="75" spans="1:7" ht="25.05" customHeight="1" x14ac:dyDescent="0.3">
      <c r="A75" s="3"/>
      <c r="B75" s="3"/>
      <c r="C75" s="3"/>
      <c r="D75" s="3"/>
      <c r="E75" s="3"/>
      <c r="F75" s="3"/>
    </row>
    <row r="76" spans="1:7" ht="25.05" customHeight="1" x14ac:dyDescent="0.3">
      <c r="A76" s="3"/>
      <c r="B76" s="3"/>
      <c r="C76" s="3"/>
      <c r="D76" s="3"/>
      <c r="E76" s="3"/>
      <c r="F76" s="3"/>
    </row>
    <row r="77" spans="1:7" ht="25.05" customHeight="1" x14ac:dyDescent="0.3">
      <c r="A77" s="3"/>
      <c r="B77" s="3"/>
      <c r="C77" s="3"/>
      <c r="D77" s="3"/>
      <c r="E77" s="3"/>
      <c r="F77" s="3"/>
      <c r="G77" s="5"/>
    </row>
    <row r="78" spans="1:7" ht="25.05" customHeight="1" x14ac:dyDescent="0.3">
      <c r="A78" s="3"/>
      <c r="B78" s="3"/>
      <c r="C78" s="3"/>
      <c r="D78" s="3"/>
      <c r="E78" s="3"/>
      <c r="F78" s="3"/>
    </row>
    <row r="79" spans="1:7" ht="25.05" customHeight="1" x14ac:dyDescent="0.3">
      <c r="A79" s="3"/>
      <c r="B79" s="3"/>
      <c r="C79" s="3"/>
      <c r="D79" s="3"/>
      <c r="E79" s="3"/>
      <c r="F79" s="3"/>
    </row>
    <row r="80" spans="1:7" ht="25.05" customHeight="1" x14ac:dyDescent="0.3"/>
    <row r="81" ht="25.05" customHeight="1" x14ac:dyDescent="0.3"/>
  </sheetData>
  <sheetProtection sheet="1" objects="1" scenarios="1"/>
  <mergeCells count="1">
    <mergeCell ref="A1:I1"/>
  </mergeCells>
  <conditionalFormatting sqref="C9:F13">
    <cfRule type="containsErrors" dxfId="1" priority="3">
      <formula>ISERROR(C9)</formula>
    </cfRule>
  </conditionalFormatting>
  <conditionalFormatting sqref="H8:H13">
    <cfRule type="containsErrors" dxfId="0" priority="1">
      <formula>ISERROR(H8)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9:E13"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182880</xdr:colOff>
                    <xdr:row>5</xdr:row>
                    <xdr:rowOff>114300</xdr:rowOff>
                  </from>
                  <to>
                    <xdr:col>1</xdr:col>
                    <xdr:colOff>396240</xdr:colOff>
                    <xdr:row>6</xdr:row>
                    <xdr:rowOff>251460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323c106f721dd97401445be828b1536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4ddc52ad63ee0542f3354956ba04d7"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8FBE279-6734-40F6-90EB-79E0D27CCE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168BEB-5747-49F5-A9F2-C8A03F1F3BD0}">
  <ds:schemaRefs>
    <ds:schemaRef ds:uri="http://schemas.microsoft.com/sharepoint/v3/contenttype/forms"/>
  </ds:schemaRefs>
</ds:datastoreItem>
</file>

<file path=customXml/itemProps3.xml><?xml version="1.0" encoding="utf-8"?>
<ds:datastoreItem xmlns:ds="http://schemas.openxmlformats.org/officeDocument/2006/customXml" ds:itemID="{73A856BB-A6B3-480D-AE33-9FE6BDB99022}">
  <ds:schemaRefs>
    <ds:schemaRef ds:uri="http://purl.org/dc/term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724c4985-e433-4d2c-9697-e180992b402a"/>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Conclusiones</vt:lpstr>
      <vt:lpstr>VARIABLES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Puga Abeledo, María</cp:lastModifiedBy>
  <cp:revision/>
  <dcterms:created xsi:type="dcterms:W3CDTF">2019-04-04T11:02:49Z</dcterms:created>
  <dcterms:modified xsi:type="dcterms:W3CDTF">2024-10-11T08:18:33Z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2023-02-16T12:04:25Z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00e5886e-6867-49dd-8ad0-70cbcf7fff3d</vt:lpwstr>
  </property>
  <property fmtid="{D5CDD505-2E9C-101B-9397-08002B2CF9AE}" pid="10" name="MSIP_Label_3741da7a-79c1-417c-b408-16c0bfe99fca_ContentBits">
    <vt:lpwstr>0</vt:lpwstr>
  </property>
</Properties>
</file>